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mZBu+v0C8ZUUwb2Mjbqi3rihtqH0xRUWB6FZ6sZIvAHO72O4MfCn7dXynrO9XbqQQbjhC4N2V2NNSzRK0VRqQw==" workbookSaltValue="dhplKSPPqvK79POYeRvFf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<sst xmlns="http://schemas.openxmlformats.org/spreadsheetml/2006/main" count="239" uniqueCount="115">
  <si>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</si>
  <si>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</si>
  <si>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</si>
  <si>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</si>
  <si>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</si>
  <si>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</si>
  <si>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</si>
  <si>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</si>
  <si>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</si>
  <si>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</si>
  <si>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</si>
  <si>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</si>
  <si>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</si>
  <si>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</si>
  <si>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</si>
  <si>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</si>
  <si>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</si>
  <si>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</si>
  <si>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</si>
  <si>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</si>
  <si>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</si>
  <si>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</si>
  <si>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</si>
  <si>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</si>
  <si>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</si>
  <si>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</si>
  <si>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</si>
  <si>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</si>
  <si>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</si>
  <si>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</si>
  <si>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</si>
  <si>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</si>
  <si>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</si>
  <si>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</si>
  <si>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</si>
  <si>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</si>
  <si>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</si>
  <si>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</si>
  <si>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</si>
  <si>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</si>
  <si>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</si>
  <si>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</si>
  <si>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</si>
  <si>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</si>
  <si>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</si>
  <si>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</si>
  <si>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</si>
  <si>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</si>
  <si>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</si>
  <si>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</si>
  <si>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</si>
  <si>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</si>
  <si>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</si>
  <si>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</si>
  <si>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</si>
  <si>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</si>
  <si>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</si>
  <si>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</si>
  <si>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</si>
  <si>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</si>
  <si>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</si>
  <si>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</si>
  <si>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</si>
  <si>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</si>
  <si>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</si>
  <si>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</si>
  <si>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</si>
  <si>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</si>
  <si>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</si>
  <si>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</si>
  <si>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</si>
  <si>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</si>
  <si>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</si>
  <si>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</si>
  <si>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</si>
  <si>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</si>
  <si>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</si>
  <si>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</si>
  <si>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</si>
  <si>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</si>
  <si>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</si>
  <si>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</si>
  <si>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</si>
  <si>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</si>
  <si>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</si>
  <si>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</si>
  <si>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</si>
  <si>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</si>
  <si>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</si>
  <si>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</si>
  <si>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</si>
  <si>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</si>
  <si>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</si>
  <si>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</si>
  <si>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</si>
  <si>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</si>
  <si>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</si>
  <si>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</si>
  <si>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</si>
  <si>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</si>
  <si>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</si>
  <si>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</si>
  <si>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</si>
  <si>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</si>
  <si>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</si>
  <si>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</si>
  <si>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</si>
  <si>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</si>
  <si>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</si>
  <si>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</si>
  <si>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</si>
  <si>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</si>
  <si>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事業開始が平成12年度からなので、耐用年数超過により部品（ブロワー等）の修繕費用が増加している。</t>
    <rPh sb="2" eb="4">
      <t>ジギョウ</t>
    </rPh>
    <rPh sb="4" eb="6">
      <t>カイシ</t>
    </rPh>
    <rPh sb="7" eb="9">
      <t>ヘイセイ</t>
    </rPh>
    <rPh sb="11" eb="13">
      <t>ネンド</t>
    </rPh>
    <rPh sb="19" eb="21">
      <t>タイヨウ</t>
    </rPh>
    <rPh sb="21" eb="23">
      <t>ネンスウ</t>
    </rPh>
    <rPh sb="23" eb="25">
      <t>チョウカ</t>
    </rPh>
    <rPh sb="28" eb="30">
      <t>ブヒン</t>
    </rPh>
    <rPh sb="35" eb="36">
      <t>トウ</t>
    </rPh>
    <rPh sb="38" eb="40">
      <t>シュウゼン</t>
    </rPh>
    <rPh sb="40" eb="42">
      <t>ヒヨウ</t>
    </rPh>
    <rPh sb="43" eb="45">
      <t>ゾウカ</t>
    </rPh>
    <phoneticPr fontId="4"/>
  </si>
  <si>
    <t xml:space="preserve">
　維持管理費用（点検、清掃、修繕等）を料金収入で賄えていない。使用料の適正化（値上）が無理であれば、新規整備の取り止め等も検討する必要がある。</t>
    <rPh sb="2" eb="4">
      <t>イジ</t>
    </rPh>
    <rPh sb="4" eb="6">
      <t>カンリ</t>
    </rPh>
    <rPh sb="6" eb="8">
      <t>ヒヨウ</t>
    </rPh>
    <rPh sb="9" eb="11">
      <t>テンケン</t>
    </rPh>
    <rPh sb="12" eb="14">
      <t>セイソウ</t>
    </rPh>
    <rPh sb="15" eb="17">
      <t>シュウゼン</t>
    </rPh>
    <rPh sb="17" eb="18">
      <t>トウ</t>
    </rPh>
    <rPh sb="20" eb="22">
      <t>リョウキン</t>
    </rPh>
    <rPh sb="22" eb="24">
      <t>シュウニュウ</t>
    </rPh>
    <rPh sb="25" eb="26">
      <t>マカナ</t>
    </rPh>
    <rPh sb="32" eb="35">
      <t>シヨウリョウ</t>
    </rPh>
    <rPh sb="36" eb="39">
      <t>テキセイカ</t>
    </rPh>
    <rPh sb="40" eb="42">
      <t>ネア</t>
    </rPh>
    <rPh sb="44" eb="46">
      <t>ムリ</t>
    </rPh>
    <rPh sb="51" eb="53">
      <t>シンキ</t>
    </rPh>
    <rPh sb="53" eb="55">
      <t>セイビ</t>
    </rPh>
    <rPh sb="56" eb="57">
      <t>ト</t>
    </rPh>
    <rPh sb="58" eb="59">
      <t>ヤ</t>
    </rPh>
    <rPh sb="60" eb="61">
      <t>トウ</t>
    </rPh>
    <rPh sb="62" eb="64">
      <t>ケントウ</t>
    </rPh>
    <rPh sb="66" eb="68">
      <t>ヒツヨウ</t>
    </rPh>
    <phoneticPr fontId="4"/>
  </si>
  <si>
    <t xml:space="preserve">
　①　地方債償還金増により、収益的収支比率が下がった。
　④　新規の整備事業費（基数）の増に伴い、新規の借入額が増となったため。
　⑤　平成31年4月からの企業会計移行に伴う3月末打切決算の影響で、経費回収率が上がった。(打切り決算後の支出の方が収入より大きかった。)
　⑥　平成31年4月からの企業会計移行に伴う3月末打切決算の影響で、汚水処理原価が下がった。（4月以降の費用負担)</t>
    <rPh sb="4" eb="6">
      <t>チホウ</t>
    </rPh>
    <rPh sb="6" eb="7">
      <t>サイ</t>
    </rPh>
    <rPh sb="7" eb="10">
      <t>ショウカンキン</t>
    </rPh>
    <rPh sb="10" eb="11">
      <t>ゾウ</t>
    </rPh>
    <rPh sb="15" eb="18">
      <t>シュウエキテキ</t>
    </rPh>
    <rPh sb="18" eb="20">
      <t>シュウシ</t>
    </rPh>
    <rPh sb="20" eb="22">
      <t>ヒリツ</t>
    </rPh>
    <rPh sb="23" eb="24">
      <t>サ</t>
    </rPh>
    <rPh sb="33" eb="35">
      <t>シンキ</t>
    </rPh>
    <rPh sb="36" eb="38">
      <t>セイビ</t>
    </rPh>
    <rPh sb="38" eb="40">
      <t>ジギョウ</t>
    </rPh>
    <rPh sb="40" eb="41">
      <t>ヒ</t>
    </rPh>
    <rPh sb="42" eb="44">
      <t>キスウ</t>
    </rPh>
    <rPh sb="46" eb="47">
      <t>ゾウ</t>
    </rPh>
    <rPh sb="48" eb="49">
      <t>トモナ</t>
    </rPh>
    <rPh sb="51" eb="53">
      <t>シンキ</t>
    </rPh>
    <rPh sb="54" eb="56">
      <t>カリイレ</t>
    </rPh>
    <rPh sb="56" eb="57">
      <t>ガク</t>
    </rPh>
    <rPh sb="58" eb="59">
      <t>ゾウ</t>
    </rPh>
    <rPh sb="102" eb="104">
      <t>ケイヒ</t>
    </rPh>
    <rPh sb="104" eb="106">
      <t>カイシュウ</t>
    </rPh>
    <rPh sb="106" eb="107">
      <t>リツ</t>
    </rPh>
    <rPh sb="108" eb="109">
      <t>ア</t>
    </rPh>
    <rPh sb="114" eb="116">
      <t>ウチキ</t>
    </rPh>
    <rPh sb="117" eb="119">
      <t>ケッサン</t>
    </rPh>
    <rPh sb="119" eb="120">
      <t>アト</t>
    </rPh>
    <rPh sb="121" eb="123">
      <t>シシュツ</t>
    </rPh>
    <rPh sb="124" eb="125">
      <t>カタ</t>
    </rPh>
    <rPh sb="126" eb="128">
      <t>シュウニュウ</t>
    </rPh>
    <rPh sb="130" eb="131">
      <t>オオ</t>
    </rPh>
    <rPh sb="173" eb="175">
      <t>オスイ</t>
    </rPh>
    <rPh sb="175" eb="177">
      <t>ショリ</t>
    </rPh>
    <rPh sb="177" eb="179">
      <t>ゲンカ</t>
    </rPh>
    <rPh sb="187" eb="188">
      <t>ガツ</t>
    </rPh>
    <rPh sb="188" eb="190">
      <t>イコウ</t>
    </rPh>
    <rPh sb="191" eb="192">
      <t>ヒ</t>
    </rPh>
    <rPh sb="192" eb="193">
      <t>ヨウ</t>
    </rPh>
    <rPh sb="193" eb="195">
      <t>フタン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</si>
</sst>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109-BBB5-DC370D7E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73984"/>
        <c:axId val="1023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109-BBB5-DC370D7E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73984"/>
        <c:axId val="102331136"/>
      </c:lineChart>
      <c:dateAx>
        <c:axId val="5567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31136"/>
        <c:crosses val="autoZero"/>
        <c:auto val="1"/>
        <c:lblOffset val="100"/>
        <c:baseTimeUnit val="years"/>
      </c:dateAx>
      <c:valAx>
        <c:axId val="1023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7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85.78</c:v>
                </c:pt>
                <c:pt idx="1">
                  <c:v>84.6</c:v>
                </c:pt>
                <c:pt idx="2">
                  <c:v>81.569999999999993</c:v>
                </c:pt>
                <c:pt idx="3">
                  <c:v>78.430000000000007</c:v>
                </c:pt>
                <c:pt idx="4">
                  <c:v>74.94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543-A6C9-17F190E1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33856"/>
        <c:axId val="15086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9-4543-A6C9-17F190E1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33856"/>
        <c:axId val="150865408"/>
      </c:lineChart>
      <c:dateAx>
        <c:axId val="1506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65408"/>
        <c:crosses val="autoZero"/>
        <c:auto val="1"/>
        <c:lblOffset val="100"/>
        <c:baseTimeUnit val="years"/>
      </c:dateAx>
      <c:valAx>
        <c:axId val="15086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3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B-4B09-829F-9D554068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27776"/>
        <c:axId val="1512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B-4B09-829F-9D554068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27776"/>
        <c:axId val="151227008"/>
      </c:lineChart>
      <c:dateAx>
        <c:axId val="1512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27008"/>
        <c:crosses val="autoZero"/>
        <c:auto val="1"/>
        <c:lblOffset val="100"/>
        <c:baseTimeUnit val="years"/>
      </c:dateAx>
      <c:valAx>
        <c:axId val="1512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2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E-45D0-B8F0-8D862B86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888"/>
        <c:axId val="3921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E-45D0-B8F0-8D862B86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888"/>
        <c:axId val="39216256"/>
      </c:lineChart>
      <c:dateAx>
        <c:axId val="3920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16256"/>
        <c:crosses val="autoZero"/>
        <c:auto val="1"/>
        <c:lblOffset val="100"/>
        <c:baseTimeUnit val="years"/>
      </c:dateAx>
      <c:valAx>
        <c:axId val="3921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0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4-403D-B264-C174D8D6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9680"/>
        <c:axId val="392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4-403D-B264-C174D8D6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9680"/>
        <c:axId val="39241600"/>
      </c:lineChart>
      <c:dateAx>
        <c:axId val="3923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41600"/>
        <c:crosses val="autoZero"/>
        <c:auto val="1"/>
        <c:lblOffset val="100"/>
        <c:baseTimeUnit val="years"/>
      </c:dateAx>
      <c:valAx>
        <c:axId val="392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F-456A-8AD2-FEC16D03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2736"/>
        <c:axId val="428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56A-8AD2-FEC16D03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2736"/>
        <c:axId val="42854656"/>
      </c:lineChart>
      <c:dateAx>
        <c:axId val="4285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54656"/>
        <c:crosses val="autoZero"/>
        <c:auto val="1"/>
        <c:lblOffset val="100"/>
        <c:baseTimeUnit val="years"/>
      </c:dateAx>
      <c:valAx>
        <c:axId val="428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5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D06-8799-0B14571F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3120"/>
        <c:axId val="556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241.49</c:v>
                </c:pt>
                <c:pt idx="2">
                  <c:v>248.44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0-4D06-8799-0B14571F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53120"/>
        <c:axId val="55655040"/>
      </c:lineChart>
      <c:dateAx>
        <c:axId val="556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55040"/>
        <c:crosses val="autoZero"/>
        <c:auto val="1"/>
        <c:lblOffset val="100"/>
        <c:baseTimeUnit val="years"/>
      </c:dateAx>
      <c:valAx>
        <c:axId val="556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62.28</c:v>
                </c:pt>
                <c:pt idx="1">
                  <c:v>59.73</c:v>
                </c:pt>
                <c:pt idx="2">
                  <c:v>66</c:v>
                </c:pt>
                <c:pt idx="3">
                  <c:v>75.77</c:v>
                </c:pt>
                <c:pt idx="4">
                  <c:v>83.66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1-4AEA-BDEE-00429408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61792"/>
        <c:axId val="761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65.7</c:v>
                </c:pt>
                <c:pt idx="2">
                  <c:v>66.73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1-4AEA-BDEE-00429408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61792"/>
        <c:axId val="76163712"/>
      </c:lineChart>
      <c:dateAx>
        <c:axId val="7616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63712"/>
        <c:crosses val="autoZero"/>
        <c:auto val="1"/>
        <c:lblOffset val="100"/>
        <c:baseTimeUnit val="years"/>
      </c:dateAx>
      <c:valAx>
        <c:axId val="7616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6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155.4</c:v>
                </c:pt>
                <c:pt idx="1">
                  <c:v>161.5</c:v>
                </c:pt>
                <c:pt idx="2">
                  <c:v>145.72999999999999</c:v>
                </c:pt>
                <c:pt idx="3">
                  <c:v>126.2</c:v>
                </c:pt>
                <c:pt idx="4">
                  <c:v>104.89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F-47C8-B927-FC67FA0A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86752"/>
        <c:axId val="761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247.94</c:v>
                </c:pt>
                <c:pt idx="2">
                  <c:v>241.29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F-47C8-B927-FC67FA0A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6752"/>
        <c:axId val="76188672"/>
      </c:lineChart>
      <c:dateAx>
        <c:axId val="7618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88672"/>
        <c:crosses val="autoZero"/>
        <c:auto val="1"/>
        <c:lblOffset val="100"/>
        <c:baseTimeUnit val="years"/>
      </c:dateAx>
      <c:valAx>
        <c:axId val="761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8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1-4A1C-A88D-65EED65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99424"/>
        <c:axId val="762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60.25</c:v>
                </c:pt>
                <c:pt idx="2">
                  <c:v>61.94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1-4A1C-A88D-65EED65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424"/>
        <c:axId val="76201344"/>
      </c:lineChart>
      <c:dateAx>
        <c:axId val="761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01344"/>
        <c:crosses val="autoZero"/>
        <c:auto val="1"/>
        <c:lblOffset val="100"/>
        <c:baseTimeUnit val="years"/>
      </c:dateAx>
      <c:valAx>
        <c:axId val="762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6-449F-A094-8A27ABA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6048"/>
        <c:axId val="892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95.26</c:v>
                </c:pt>
                <c:pt idx="2">
                  <c:v>94.14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6-449F-A094-8A27ABA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6048"/>
        <c:axId val="89268224"/>
      </c:lineChart>
      <c:dateAx>
        <c:axId val="89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68224"/>
        <c:crosses val="autoZero"/>
        <c:auto val="1"/>
        <c:lblOffset val="100"/>
        <c:baseTimeUnit val="years"/>
      </c:dateAx>
      <c:valAx>
        <c:axId val="892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愛媛県　八幡浜市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33850</v>
      </c>
      <c r="AM8" s="50"/>
      <c r="AN8" s="50"/>
      <c r="AO8" s="50"/>
      <c r="AP8" s="50"/>
      <c r="AQ8" s="50"/>
      <c r="AR8" s="50"/>
      <c r="AS8" s="50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255.18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3500</v>
      </c>
      <c r="AE10" s="50"/>
      <c r="AF10" s="50"/>
      <c r="AG10" s="50"/>
      <c r="AH10" s="50"/>
      <c r="AI10" s="50"/>
      <c r="AJ10" s="50"/>
      <c r="AK10" s="2"/>
      <c r="AL10" s="50">
        <f>データ!V6</f>
        <v>2683</v>
      </c>
      <c r="AM10" s="50"/>
      <c r="AN10" s="50"/>
      <c r="AO10" s="50"/>
      <c r="AP10" s="50"/>
      <c r="AQ10" s="50"/>
      <c r="AR10" s="50"/>
      <c r="AS10" s="50"/>
      <c r="AT10" s="45">
        <f>データ!W6</f>
        <v>126.6</v>
      </c>
      <c r="AU10" s="45"/>
      <c r="AV10" s="45"/>
      <c r="AW10" s="45"/>
      <c r="AX10" s="45"/>
      <c r="AY10" s="45"/>
      <c r="AZ10" s="45"/>
      <c r="BA10" s="45"/>
      <c r="BB10" s="45">
        <f>データ!X6</f>
        <v>21.19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6yHzQceZFjKEIXGtn67oCws6ha8nbxCCCp3/O0eoxvybze6Wlvs3TpFAJLQBB+JuLxsCuHh11FOBRxNvY4LQ6g==" saltValue="0wuqxvgzKwxa4wsjyc5ed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382043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</v>
      </c>
      <c r="Q6" s="34">
        <f t="shared" si="3"/>
        <v>100</v>
      </c>
      <c r="R6" s="34">
        <f t="shared" si="3"/>
        <v>3500</v>
      </c>
      <c r="S6" s="34">
        <f t="shared" si="3"/>
        <v>33850</v>
      </c>
      <c r="T6" s="34">
        <f t="shared" si="3"/>
        <v>132.65</v>
      </c>
      <c r="U6" s="34">
        <f t="shared" si="3"/>
        <v>255.18</v>
      </c>
      <c r="V6" s="34">
        <f t="shared" si="3"/>
        <v>2683</v>
      </c>
      <c r="W6" s="34">
        <f t="shared" si="3"/>
        <v>126.6</v>
      </c>
      <c r="X6" s="34">
        <f t="shared" si="3"/>
        <v>21.19</v>
      </c>
      <c r="Y6" s="35">
        <f>IF(Y7="",NA(),Y7)</f>
        <v>85.78</v>
      </c>
      <c r="Z6" s="35">
        <f t="shared" ref="Z6:AH6" si="4">IF(Z7="",NA(),Z7)</f>
        <v>84.6</v>
      </c>
      <c r="AA6" s="35">
        <f t="shared" si="4"/>
        <v>81.569999999999993</v>
      </c>
      <c r="AB6" s="35">
        <f t="shared" si="4"/>
        <v>78.430000000000007</v>
      </c>
      <c r="AC6" s="35">
        <f t="shared" si="4"/>
        <v>74.94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416.91</v>
      </c>
      <c r="BL6" s="35">
        <f t="shared" si="7"/>
        <v>241.49</v>
      </c>
      <c r="BM6" s="35">
        <f t="shared" si="7"/>
        <v>248.44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62.28</v>
      </c>
      <c r="BR6" s="35">
        <f t="shared" ref="BR6:BZ6" si="8">IF(BR7="",NA(),BR7)</f>
        <v>59.73</v>
      </c>
      <c r="BS6" s="35">
        <f t="shared" si="8"/>
        <v>66</v>
      </c>
      <c r="BT6" s="35">
        <f t="shared" si="8"/>
        <v>75.77</v>
      </c>
      <c r="BU6" s="35">
        <f t="shared" si="8"/>
        <v>83.66</v>
      </c>
      <c r="BV6" s="35">
        <f t="shared" si="8"/>
        <v>57.93</v>
      </c>
      <c r="BW6" s="35">
        <f t="shared" si="8"/>
        <v>65.7</v>
      </c>
      <c r="BX6" s="35">
        <f t="shared" si="8"/>
        <v>66.73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155.4</v>
      </c>
      <c r="CC6" s="35">
        <f t="shared" ref="CC6:CK6" si="9">IF(CC7="",NA(),CC7)</f>
        <v>161.5</v>
      </c>
      <c r="CD6" s="35">
        <f t="shared" si="9"/>
        <v>145.72999999999999</v>
      </c>
      <c r="CE6" s="35">
        <f t="shared" si="9"/>
        <v>126.2</v>
      </c>
      <c r="CF6" s="35">
        <f t="shared" si="9"/>
        <v>104.89</v>
      </c>
      <c r="CG6" s="35">
        <f t="shared" si="9"/>
        <v>276.93</v>
      </c>
      <c r="CH6" s="35">
        <f t="shared" si="9"/>
        <v>247.94</v>
      </c>
      <c r="CI6" s="35">
        <f t="shared" si="9"/>
        <v>241.29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59.08</v>
      </c>
      <c r="CS6" s="35">
        <f t="shared" si="10"/>
        <v>60.25</v>
      </c>
      <c r="CT6" s="35">
        <f t="shared" si="10"/>
        <v>61.94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95.26</v>
      </c>
      <c r="DE6" s="35">
        <f t="shared" si="11"/>
        <v>94.14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382043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8</v>
      </c>
      <c r="Q7" s="38">
        <v>100</v>
      </c>
      <c r="R7" s="38">
        <v>3500</v>
      </c>
      <c r="S7" s="38">
        <v>33850</v>
      </c>
      <c r="T7" s="38">
        <v>132.65</v>
      </c>
      <c r="U7" s="38">
        <v>255.18</v>
      </c>
      <c r="V7" s="38">
        <v>2683</v>
      </c>
      <c r="W7" s="38">
        <v>126.6</v>
      </c>
      <c r="X7" s="38">
        <v>21.19</v>
      </c>
      <c r="Y7" s="38">
        <v>85.78</v>
      </c>
      <c r="Z7" s="38">
        <v>84.6</v>
      </c>
      <c r="AA7" s="38">
        <v>81.569999999999993</v>
      </c>
      <c r="AB7" s="38">
        <v>78.430000000000007</v>
      </c>
      <c r="AC7" s="38">
        <v>74.94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416.91</v>
      </c>
      <c r="BL7" s="38">
        <v>241.49</v>
      </c>
      <c r="BM7" s="38">
        <v>248.44</v>
      </c>
      <c r="BN7" s="38">
        <v>244.85</v>
      </c>
      <c r="BO7" s="38">
        <v>296.89</v>
      </c>
      <c r="BP7" s="38">
        <v>325.02</v>
      </c>
      <c r="BQ7" s="38">
        <v>62.28</v>
      </c>
      <c r="BR7" s="38">
        <v>59.73</v>
      </c>
      <c r="BS7" s="38">
        <v>66</v>
      </c>
      <c r="BT7" s="38">
        <v>75.77</v>
      </c>
      <c r="BU7" s="38">
        <v>83.66</v>
      </c>
      <c r="BV7" s="38">
        <v>57.93</v>
      </c>
      <c r="BW7" s="38">
        <v>65.7</v>
      </c>
      <c r="BX7" s="38">
        <v>66.73</v>
      </c>
      <c r="BY7" s="38">
        <v>64.78</v>
      </c>
      <c r="BZ7" s="38">
        <v>63.06</v>
      </c>
      <c r="CA7" s="38">
        <v>60.61</v>
      </c>
      <c r="CB7" s="38">
        <v>155.4</v>
      </c>
      <c r="CC7" s="38">
        <v>161.5</v>
      </c>
      <c r="CD7" s="38">
        <v>145.72999999999999</v>
      </c>
      <c r="CE7" s="38">
        <v>126.2</v>
      </c>
      <c r="CF7" s="38">
        <v>104.89</v>
      </c>
      <c r="CG7" s="38">
        <v>276.93</v>
      </c>
      <c r="CH7" s="38">
        <v>247.94</v>
      </c>
      <c r="CI7" s="38">
        <v>241.29</v>
      </c>
      <c r="CJ7" s="38">
        <v>250.21</v>
      </c>
      <c r="CK7" s="38">
        <v>264.77</v>
      </c>
      <c r="CL7" s="38">
        <v>270.94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59.08</v>
      </c>
      <c r="CS7" s="38">
        <v>60.25</v>
      </c>
      <c r="CT7" s="38">
        <v>61.94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95.26</v>
      </c>
      <c r="DE7" s="38">
        <v>94.14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2020-01-16T07:04:02Z</cp:lastPrinted>
  <dcterms:created xsi:type="dcterms:W3CDTF">2019-12-05T05:30:05Z</dcterms:created>
  <dcterms:modified xsi:type="dcterms:W3CDTF">2020-02-14T04:08:01Z</dcterms:modified>
</cp:coreProperties>
</file>