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6060" windowHeight="9420" activeTab="0"/>
  </bookViews>
  <sheets>
    <sheet name="別表３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<sst xmlns="http://schemas.openxmlformats.org/spreadsheetml/2006/main" count="44" uniqueCount="39">
  <si>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別表－３　　市町別、年齢（４区分）別労働力人口</t>
  </si>
  <si>
    <t>市町名</t>
  </si>
  <si>
    <t>人　　　　　　　　　　口</t>
  </si>
  <si>
    <t>割　　　　　　　　　　合</t>
  </si>
  <si>
    <t>総数</t>
  </si>
  <si>
    <t>15～29歳</t>
  </si>
  <si>
    <t>30～44歳</t>
  </si>
  <si>
    <t>45～59歳</t>
  </si>
  <si>
    <t>60歳以上</t>
  </si>
  <si>
    <t>県計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</si>
  <si>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</si>
  <si>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</si>
  <si>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</si>
  <si>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</si>
  <si>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</si>
  <si>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</si>
  <si>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</si>
  <si>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</si>
  <si>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</si>
  <si>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</si>
  <si>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</si>
  <si>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</si>
  <si>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</si>
  <si>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　　智　　郡</t>
  </si>
  <si>
    <t>上島町</t>
  </si>
  <si>
    <t>上　浮　穴　郡</t>
  </si>
  <si>
    <t>久万高原町</t>
  </si>
  <si>
    <t>伊　　予　　郡</t>
  </si>
  <si>
    <t>松前町</t>
  </si>
  <si>
    <t>砥部町</t>
  </si>
  <si>
    <t>喜　　多　　郡</t>
  </si>
  <si>
    <t>内子町</t>
  </si>
  <si>
    <t>西　宇　和　郡</t>
  </si>
  <si>
    <t>伊方町</t>
  </si>
  <si>
    <t>北　宇　和　郡</t>
  </si>
  <si>
    <t>松野町</t>
  </si>
  <si>
    <t>鬼北町</t>
  </si>
  <si>
    <t>南　宇　和　郡</t>
  </si>
  <si>
    <t>愛南町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</si>
</sst>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  <numFmt numFmtId="178" formatCode="###,##0;&quot;-&quot;##,##0"/>
    <numFmt numFmtId="179" formatCode="\ ###,##0;&quot;-&quot;###,##0"/>
    <numFmt numFmtId="180" formatCode="#,##0_);[Red]\(#,##0\)"/>
    <numFmt numFmtId="181" formatCode="0.0;&quot;△ &quot;0.0"/>
    <numFmt numFmtId="182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0" xfId="17" applyFont="1" applyAlignment="1">
      <alignment/>
    </xf>
    <xf numFmtId="38" fontId="0" fillId="0" borderId="0" xfId="17" applyFon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0" xfId="17" applyNumberFormat="1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distributed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8" fontId="0" fillId="0" borderId="7" xfId="17" applyFont="1" applyBorder="1" applyAlignment="1">
      <alignment/>
    </xf>
    <xf numFmtId="182" fontId="0" fillId="0" borderId="7" xfId="0" applyNumberFormat="1" applyBorder="1" applyAlignment="1">
      <alignment/>
    </xf>
    <xf numFmtId="182" fontId="0" fillId="0" borderId="7" xfId="17" applyNumberFormat="1" applyFont="1" applyBorder="1" applyAlignment="1">
      <alignment/>
    </xf>
    <xf numFmtId="38" fontId="0" fillId="0" borderId="7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0" xfId="17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pane xSplit="3" ySplit="3" topLeftCell="E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45" sqref="K45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8" width="13.625" style="0" customWidth="1"/>
    <col min="9" max="13" width="9.625" style="0" customWidth="1"/>
  </cols>
  <sheetData>
    <row r="1" spans="2:4" ht="17.25">
      <c r="B1" s="13" t="s">
        <v>0</v>
      </c>
      <c r="C1" s="1"/>
      <c r="D1" s="1"/>
    </row>
    <row r="2" spans="1:13" ht="18" customHeight="1">
      <c r="A2" s="21"/>
      <c r="B2" s="22" t="s">
        <v>1</v>
      </c>
      <c r="C2" s="23"/>
      <c r="D2" s="14" t="s">
        <v>2</v>
      </c>
      <c r="E2" s="15"/>
      <c r="F2" s="15"/>
      <c r="G2" s="15"/>
      <c r="H2" s="16"/>
      <c r="I2" s="14" t="s">
        <v>3</v>
      </c>
      <c r="J2" s="15"/>
      <c r="K2" s="15"/>
      <c r="L2" s="15"/>
      <c r="M2" s="15"/>
    </row>
    <row r="3" spans="1:13" ht="18" customHeight="1">
      <c r="A3" s="19"/>
      <c r="B3" s="19"/>
      <c r="C3" s="20"/>
      <c r="D3" s="8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4</v>
      </c>
      <c r="J3" s="6" t="s">
        <v>5</v>
      </c>
      <c r="K3" s="6" t="s">
        <v>6</v>
      </c>
      <c r="L3" s="6" t="s">
        <v>7</v>
      </c>
      <c r="M3" s="7" t="s">
        <v>8</v>
      </c>
    </row>
    <row r="4" spans="2:13" ht="18" customHeight="1">
      <c r="B4" s="5" t="s">
        <v>9</v>
      </c>
      <c r="C4" s="2"/>
      <c r="D4" s="10">
        <f>SUM(E4:H4)</f>
        <v>702615</v>
      </c>
      <c r="E4" s="9">
        <f>E6+E7</f>
        <v>111507</v>
      </c>
      <c r="F4" s="9">
        <f>F6+F7</f>
        <v>216967</v>
      </c>
      <c r="G4" s="9">
        <f>G6+G7</f>
        <v>226646</v>
      </c>
      <c r="H4" s="9">
        <f>H6+H7</f>
        <v>147495</v>
      </c>
      <c r="I4" s="11">
        <f>ROUND(D4/$D4*100,1)</f>
        <v>100</v>
      </c>
      <c r="J4" s="12">
        <f>E4/$D4*100</f>
        <v>15.870284579748512</v>
      </c>
      <c r="K4" s="12">
        <f>F4/$D4*100</f>
        <v>30.879927129366724</v>
      </c>
      <c r="L4" s="12">
        <f aca="true" t="shared" si="0" ref="L4:M21">G4/$D4*100</f>
        <v>32.25749521430655</v>
      </c>
      <c r="M4" s="12">
        <f t="shared" si="0"/>
        <v>20.99229307657821</v>
      </c>
    </row>
    <row r="5" spans="2:9" ht="18" customHeight="1">
      <c r="B5" s="5"/>
      <c r="C5" s="2"/>
      <c r="D5" s="10"/>
      <c r="E5" s="9"/>
      <c r="F5" s="9"/>
      <c r="G5" s="9"/>
      <c r="H5" s="9"/>
      <c r="I5" s="9"/>
    </row>
    <row r="6" spans="2:13" ht="18" customHeight="1">
      <c r="B6" s="5" t="s">
        <v>10</v>
      </c>
      <c r="C6" s="2"/>
      <c r="D6" s="10">
        <f>SUM(E6:H6)</f>
        <v>635392</v>
      </c>
      <c r="E6" s="9">
        <f>SUM(E9:E19)</f>
        <v>102998</v>
      </c>
      <c r="F6" s="9">
        <f>SUM(F9:F19)</f>
        <v>198652</v>
      </c>
      <c r="G6" s="9">
        <f>SUM(G9:G19)</f>
        <v>203141</v>
      </c>
      <c r="H6" s="9">
        <f>SUM(H9:H19)</f>
        <v>130601</v>
      </c>
      <c r="I6" s="11">
        <f>ROUND(D6/$D6*100,1)</f>
        <v>100</v>
      </c>
      <c r="J6" s="12">
        <f>E6/$D6*100</f>
        <v>16.210150584206286</v>
      </c>
      <c r="K6" s="12">
        <f>F6/$D6*100</f>
        <v>31.26447925060435</v>
      </c>
      <c r="L6" s="12">
        <f t="shared" si="0"/>
        <v>31.970972250201452</v>
      </c>
      <c r="M6" s="12">
        <f t="shared" si="0"/>
        <v>20.554397914987913</v>
      </c>
    </row>
    <row r="7" spans="2:13" ht="18" customHeight="1">
      <c r="B7" s="5" t="s">
        <v>11</v>
      </c>
      <c r="C7" s="2"/>
      <c r="D7" s="10">
        <f>SUM(E7:H7)</f>
        <v>67223</v>
      </c>
      <c r="E7" s="9">
        <f>E21+E24+E27+E31+E34+E37+E41</f>
        <v>8509</v>
      </c>
      <c r="F7" s="9">
        <f>F21+F24+F27+F31+F34+F37+F41</f>
        <v>18315</v>
      </c>
      <c r="G7" s="9">
        <f>G21+G24+G27+G31+G34+G37+G41</f>
        <v>23505</v>
      </c>
      <c r="H7" s="9">
        <f>H21+H24+H27+H31+H34+H37+H41</f>
        <v>16894</v>
      </c>
      <c r="I7" s="11">
        <f>ROUND(D7/$D7*100,1)</f>
        <v>100</v>
      </c>
      <c r="J7" s="12">
        <f>E7/$D7*100</f>
        <v>12.657870074230546</v>
      </c>
      <c r="K7" s="12">
        <f>F7/$D7*100</f>
        <v>27.245139312437704</v>
      </c>
      <c r="L7" s="12">
        <f t="shared" si="0"/>
        <v>34.96571114053226</v>
      </c>
      <c r="M7" s="12">
        <f t="shared" si="0"/>
        <v>25.131279472799488</v>
      </c>
    </row>
    <row r="8" spans="2:9" ht="18" customHeight="1">
      <c r="B8" s="5"/>
      <c r="C8" s="2"/>
      <c r="D8" s="10"/>
      <c r="E8" s="9"/>
      <c r="F8" s="9"/>
      <c r="G8" s="9"/>
      <c r="H8" s="9"/>
      <c r="I8" s="9"/>
    </row>
    <row r="9" spans="2:13" ht="18" customHeight="1">
      <c r="B9" s="5" t="s">
        <v>12</v>
      </c>
      <c r="C9" s="2"/>
      <c r="D9" s="10">
        <f aca="true" t="shared" si="1" ref="D9:D19">SUM(E9:H9)</f>
        <v>255352</v>
      </c>
      <c r="E9" s="9">
        <v>47631</v>
      </c>
      <c r="F9" s="9">
        <v>84482</v>
      </c>
      <c r="G9" s="9">
        <v>78864</v>
      </c>
      <c r="H9" s="9">
        <v>44375</v>
      </c>
      <c r="I9" s="11">
        <f>ROUND(D9/$D9*100,1)</f>
        <v>100</v>
      </c>
      <c r="J9" s="12">
        <f aca="true" t="shared" si="2" ref="J9:J42">E9/$D9*100</f>
        <v>18.653074971020395</v>
      </c>
      <c r="K9" s="12">
        <f aca="true" t="shared" si="3" ref="K9:K19">F9/$D9*100</f>
        <v>33.08452645759579</v>
      </c>
      <c r="L9" s="12">
        <f t="shared" si="0"/>
        <v>30.88442620382844</v>
      </c>
      <c r="M9" s="12">
        <f t="shared" si="0"/>
        <v>17.377972367555376</v>
      </c>
    </row>
    <row r="10" spans="2:13" ht="18" customHeight="1">
      <c r="B10" s="5" t="s">
        <v>13</v>
      </c>
      <c r="C10" s="2"/>
      <c r="D10" s="10">
        <f t="shared" si="1"/>
        <v>80937</v>
      </c>
      <c r="E10" s="9">
        <v>12163</v>
      </c>
      <c r="F10" s="9">
        <v>24947</v>
      </c>
      <c r="G10" s="9">
        <v>25022</v>
      </c>
      <c r="H10" s="9">
        <v>18805</v>
      </c>
      <c r="I10" s="11">
        <f aca="true" t="shared" si="4" ref="I10:I19">ROUND(D10/$D10*100,1)</f>
        <v>100</v>
      </c>
      <c r="J10" s="12">
        <f t="shared" si="2"/>
        <v>15.027737623089562</v>
      </c>
      <c r="K10" s="12">
        <f t="shared" si="3"/>
        <v>30.822738673289102</v>
      </c>
      <c r="L10" s="12">
        <f t="shared" si="0"/>
        <v>30.915403338399</v>
      </c>
      <c r="M10" s="12">
        <f t="shared" si="0"/>
        <v>23.23412036522233</v>
      </c>
    </row>
    <row r="11" spans="2:13" ht="18" customHeight="1">
      <c r="B11" s="5" t="s">
        <v>14</v>
      </c>
      <c r="C11" s="2"/>
      <c r="D11" s="10">
        <f t="shared" si="1"/>
        <v>41445</v>
      </c>
      <c r="E11" s="9">
        <v>4773</v>
      </c>
      <c r="F11" s="9">
        <v>11741</v>
      </c>
      <c r="G11" s="9">
        <v>14496</v>
      </c>
      <c r="H11" s="9">
        <v>10435</v>
      </c>
      <c r="I11" s="11">
        <f t="shared" si="4"/>
        <v>100</v>
      </c>
      <c r="J11" s="12">
        <f t="shared" si="2"/>
        <v>11.51646760767282</v>
      </c>
      <c r="K11" s="12">
        <f t="shared" si="3"/>
        <v>28.329110869827485</v>
      </c>
      <c r="L11" s="12">
        <f t="shared" si="0"/>
        <v>34.97647484618169</v>
      </c>
      <c r="M11" s="12">
        <f t="shared" si="0"/>
        <v>25.177946676318015</v>
      </c>
    </row>
    <row r="12" spans="2:13" ht="18" customHeight="1">
      <c r="B12" s="5" t="s">
        <v>15</v>
      </c>
      <c r="C12" s="2"/>
      <c r="D12" s="10">
        <f t="shared" si="1"/>
        <v>19221</v>
      </c>
      <c r="E12" s="9">
        <v>2173</v>
      </c>
      <c r="F12" s="9">
        <v>5143</v>
      </c>
      <c r="G12" s="9">
        <v>6624</v>
      </c>
      <c r="H12" s="9">
        <v>5281</v>
      </c>
      <c r="I12" s="11">
        <f t="shared" si="4"/>
        <v>100</v>
      </c>
      <c r="J12" s="12">
        <f t="shared" si="2"/>
        <v>11.305343114302065</v>
      </c>
      <c r="K12" s="12">
        <f t="shared" si="3"/>
        <v>26.757192653868167</v>
      </c>
      <c r="L12" s="12">
        <f t="shared" si="0"/>
        <v>34.462306851880754</v>
      </c>
      <c r="M12" s="12">
        <f t="shared" si="0"/>
        <v>27.475157379949017</v>
      </c>
    </row>
    <row r="13" spans="2:13" ht="18" customHeight="1">
      <c r="B13" s="5" t="s">
        <v>16</v>
      </c>
      <c r="C13" s="2"/>
      <c r="D13" s="10">
        <f t="shared" si="1"/>
        <v>58063</v>
      </c>
      <c r="E13" s="9">
        <v>9124</v>
      </c>
      <c r="F13" s="9">
        <v>18958</v>
      </c>
      <c r="G13" s="9">
        <v>18218</v>
      </c>
      <c r="H13" s="9">
        <v>11763</v>
      </c>
      <c r="I13" s="11">
        <f t="shared" si="4"/>
        <v>100</v>
      </c>
      <c r="J13" s="12">
        <f t="shared" si="2"/>
        <v>15.713965864664244</v>
      </c>
      <c r="K13" s="12">
        <f t="shared" si="3"/>
        <v>32.65074143602639</v>
      </c>
      <c r="L13" s="12">
        <f t="shared" si="0"/>
        <v>31.37626371355252</v>
      </c>
      <c r="M13" s="12">
        <f t="shared" si="0"/>
        <v>20.25902898575685</v>
      </c>
    </row>
    <row r="14" spans="2:13" ht="18" customHeight="1">
      <c r="B14" s="5" t="s">
        <v>17</v>
      </c>
      <c r="C14" s="2"/>
      <c r="D14" s="10">
        <f t="shared" si="1"/>
        <v>55632</v>
      </c>
      <c r="E14" s="9">
        <v>8595</v>
      </c>
      <c r="F14" s="9">
        <v>17310</v>
      </c>
      <c r="G14" s="9">
        <v>18257</v>
      </c>
      <c r="H14" s="9">
        <v>11470</v>
      </c>
      <c r="I14" s="11">
        <f t="shared" si="4"/>
        <v>100</v>
      </c>
      <c r="J14" s="12">
        <f t="shared" si="2"/>
        <v>15.449741156169111</v>
      </c>
      <c r="K14" s="12">
        <f t="shared" si="3"/>
        <v>31.11518550474547</v>
      </c>
      <c r="L14" s="12">
        <f t="shared" si="0"/>
        <v>32.81744319815934</v>
      </c>
      <c r="M14" s="12">
        <f t="shared" si="0"/>
        <v>20.617630140926085</v>
      </c>
    </row>
    <row r="15" spans="2:13" ht="18" customHeight="1">
      <c r="B15" s="5" t="s">
        <v>18</v>
      </c>
      <c r="C15" s="2"/>
      <c r="D15" s="10">
        <f t="shared" si="1"/>
        <v>22619</v>
      </c>
      <c r="E15" s="9">
        <v>3106</v>
      </c>
      <c r="F15" s="9">
        <v>6410</v>
      </c>
      <c r="G15" s="9">
        <v>7895</v>
      </c>
      <c r="H15" s="9">
        <v>5208</v>
      </c>
      <c r="I15" s="11">
        <f t="shared" si="4"/>
        <v>100</v>
      </c>
      <c r="J15" s="12">
        <f t="shared" si="2"/>
        <v>13.731818382775543</v>
      </c>
      <c r="K15" s="12">
        <f t="shared" si="3"/>
        <v>28.339007029488485</v>
      </c>
      <c r="L15" s="12">
        <f t="shared" si="0"/>
        <v>34.904284009018966</v>
      </c>
      <c r="M15" s="12">
        <f t="shared" si="0"/>
        <v>23.02489057871701</v>
      </c>
    </row>
    <row r="16" spans="2:13" ht="18" customHeight="1">
      <c r="B16" s="5" t="s">
        <v>19</v>
      </c>
      <c r="C16" s="2"/>
      <c r="D16" s="10">
        <f t="shared" si="1"/>
        <v>19757</v>
      </c>
      <c r="E16" s="9">
        <v>2990</v>
      </c>
      <c r="F16" s="9">
        <v>5506</v>
      </c>
      <c r="G16" s="9">
        <v>6320</v>
      </c>
      <c r="H16" s="9">
        <v>4941</v>
      </c>
      <c r="I16" s="11">
        <f t="shared" si="4"/>
        <v>100</v>
      </c>
      <c r="J16" s="12">
        <f t="shared" si="2"/>
        <v>15.133876600698487</v>
      </c>
      <c r="K16" s="12">
        <f t="shared" si="3"/>
        <v>27.86860353292504</v>
      </c>
      <c r="L16" s="12">
        <f t="shared" si="0"/>
        <v>31.988662246292453</v>
      </c>
      <c r="M16" s="12">
        <f t="shared" si="0"/>
        <v>25.00885762008402</v>
      </c>
    </row>
    <row r="17" spans="2:13" ht="18" customHeight="1">
      <c r="B17" s="5" t="s">
        <v>20</v>
      </c>
      <c r="C17" s="2"/>
      <c r="D17" s="10">
        <f t="shared" si="1"/>
        <v>45608</v>
      </c>
      <c r="E17" s="9">
        <v>7379</v>
      </c>
      <c r="F17" s="9">
        <v>13980</v>
      </c>
      <c r="G17" s="9">
        <v>15005</v>
      </c>
      <c r="H17" s="9">
        <v>9244</v>
      </c>
      <c r="I17" s="11">
        <f t="shared" si="4"/>
        <v>100</v>
      </c>
      <c r="J17" s="12">
        <f t="shared" si="2"/>
        <v>16.17917909138748</v>
      </c>
      <c r="K17" s="12">
        <f t="shared" si="3"/>
        <v>30.65251710226276</v>
      </c>
      <c r="L17" s="12">
        <f t="shared" si="0"/>
        <v>32.899929836870726</v>
      </c>
      <c r="M17" s="12">
        <f t="shared" si="0"/>
        <v>20.26837396947904</v>
      </c>
    </row>
    <row r="18" spans="2:13" ht="18" customHeight="1">
      <c r="B18" s="5" t="s">
        <v>21</v>
      </c>
      <c r="C18" s="2"/>
      <c r="D18" s="10">
        <f t="shared" si="1"/>
        <v>19934</v>
      </c>
      <c r="E18" s="9">
        <v>2147</v>
      </c>
      <c r="F18" s="9">
        <v>5174</v>
      </c>
      <c r="G18" s="9">
        <v>6926</v>
      </c>
      <c r="H18" s="9">
        <v>5687</v>
      </c>
      <c r="I18" s="11">
        <f t="shared" si="4"/>
        <v>100</v>
      </c>
      <c r="J18" s="12">
        <f t="shared" si="2"/>
        <v>10.770542791210996</v>
      </c>
      <c r="K18" s="12">
        <f t="shared" si="3"/>
        <v>25.95565365706832</v>
      </c>
      <c r="L18" s="12">
        <f t="shared" si="0"/>
        <v>34.74465736931875</v>
      </c>
      <c r="M18" s="12">
        <f t="shared" si="0"/>
        <v>28.529146182401927</v>
      </c>
    </row>
    <row r="19" spans="2:13" ht="18" customHeight="1">
      <c r="B19" s="5" t="s">
        <v>22</v>
      </c>
      <c r="C19" s="2"/>
      <c r="D19" s="10">
        <f t="shared" si="1"/>
        <v>16824</v>
      </c>
      <c r="E19" s="9">
        <v>2917</v>
      </c>
      <c r="F19" s="9">
        <v>5001</v>
      </c>
      <c r="G19" s="9">
        <v>5514</v>
      </c>
      <c r="H19" s="9">
        <v>3392</v>
      </c>
      <c r="I19" s="11">
        <f t="shared" si="4"/>
        <v>100</v>
      </c>
      <c r="J19" s="12">
        <f t="shared" si="2"/>
        <v>17.338326200665716</v>
      </c>
      <c r="K19" s="12">
        <f t="shared" si="3"/>
        <v>29.725392296718972</v>
      </c>
      <c r="L19" s="12">
        <f t="shared" si="0"/>
        <v>32.77460770328103</v>
      </c>
      <c r="M19" s="12">
        <f t="shared" si="0"/>
        <v>20.161673799334284</v>
      </c>
    </row>
    <row r="20" spans="2:13" ht="18" customHeight="1">
      <c r="B20" s="5"/>
      <c r="C20" s="2"/>
      <c r="D20" s="10"/>
      <c r="E20" s="9"/>
      <c r="F20" s="9"/>
      <c r="G20" s="9"/>
      <c r="H20" s="9"/>
      <c r="I20" s="11"/>
      <c r="J20" s="12"/>
      <c r="K20" s="12"/>
      <c r="L20" s="12"/>
      <c r="M20" s="12"/>
    </row>
    <row r="21" spans="1:13" ht="18" customHeight="1">
      <c r="A21" s="17" t="s">
        <v>23</v>
      </c>
      <c r="C21" s="3"/>
      <c r="D21" s="10">
        <f>SUM(E21:H21)</f>
        <v>3444</v>
      </c>
      <c r="E21" s="9">
        <v>480</v>
      </c>
      <c r="F21" s="9">
        <v>839</v>
      </c>
      <c r="G21" s="9">
        <v>1155</v>
      </c>
      <c r="H21" s="9">
        <v>970</v>
      </c>
      <c r="I21" s="11">
        <f>ROUND(D21/$D21*100,1)</f>
        <v>100</v>
      </c>
      <c r="J21" s="12">
        <f t="shared" si="2"/>
        <v>13.937282229965156</v>
      </c>
      <c r="K21" s="12">
        <f aca="true" t="shared" si="5" ref="K21:M22">F21/$D21*100</f>
        <v>24.361207897793264</v>
      </c>
      <c r="L21" s="12">
        <f t="shared" si="0"/>
        <v>33.53658536585366</v>
      </c>
      <c r="M21" s="12">
        <f t="shared" si="0"/>
        <v>28.164924506387923</v>
      </c>
    </row>
    <row r="22" spans="2:13" ht="18" customHeight="1">
      <c r="B22" s="5" t="s">
        <v>24</v>
      </c>
      <c r="C22" s="3"/>
      <c r="D22" s="10">
        <f>SUM(E22:H22)</f>
        <v>3444</v>
      </c>
      <c r="E22" s="9">
        <v>480</v>
      </c>
      <c r="F22" s="9">
        <v>839</v>
      </c>
      <c r="G22" s="9">
        <v>1155</v>
      </c>
      <c r="H22" s="9">
        <v>970</v>
      </c>
      <c r="I22" s="11">
        <f>ROUND(D22/$D22*100,1)</f>
        <v>100</v>
      </c>
      <c r="J22" s="12">
        <f t="shared" si="2"/>
        <v>13.937282229965156</v>
      </c>
      <c r="K22" s="12">
        <f t="shared" si="5"/>
        <v>24.361207897793264</v>
      </c>
      <c r="L22" s="12">
        <f t="shared" si="5"/>
        <v>33.53658536585366</v>
      </c>
      <c r="M22" s="12">
        <f t="shared" si="5"/>
        <v>28.164924506387923</v>
      </c>
    </row>
    <row r="23" spans="2:13" ht="18" customHeight="1">
      <c r="B23" s="5"/>
      <c r="C23" s="3"/>
      <c r="D23" s="10"/>
      <c r="E23" s="9"/>
      <c r="F23" s="9"/>
      <c r="G23" s="9"/>
      <c r="H23" s="9"/>
      <c r="I23" s="11"/>
      <c r="J23" s="12"/>
      <c r="K23" s="12"/>
      <c r="L23" s="12"/>
      <c r="M23" s="12"/>
    </row>
    <row r="24" spans="1:13" ht="18" customHeight="1">
      <c r="A24" s="17" t="s">
        <v>25</v>
      </c>
      <c r="C24" s="3"/>
      <c r="D24" s="10">
        <f>SUM(E24:H24)</f>
        <v>4291</v>
      </c>
      <c r="E24" s="9">
        <v>417</v>
      </c>
      <c r="F24" s="9">
        <v>975</v>
      </c>
      <c r="G24" s="9">
        <v>1581</v>
      </c>
      <c r="H24" s="9">
        <v>1318</v>
      </c>
      <c r="I24" s="11">
        <f>ROUND(D24/$D24*100,1)</f>
        <v>100</v>
      </c>
      <c r="J24" s="12">
        <f t="shared" si="2"/>
        <v>9.718014448846422</v>
      </c>
      <c r="K24" s="12">
        <f aca="true" t="shared" si="6" ref="K24:M25">F24/$D24*100</f>
        <v>22.721976229317175</v>
      </c>
      <c r="L24" s="12">
        <f t="shared" si="6"/>
        <v>36.844558378000464</v>
      </c>
      <c r="M24" s="12">
        <f t="shared" si="6"/>
        <v>30.715450943835936</v>
      </c>
    </row>
    <row r="25" spans="2:13" ht="18" customHeight="1">
      <c r="B25" s="5" t="s">
        <v>26</v>
      </c>
      <c r="C25" s="3"/>
      <c r="D25" s="10">
        <f>SUM(E25:H25)</f>
        <v>4291</v>
      </c>
      <c r="E25" s="9">
        <v>417</v>
      </c>
      <c r="F25" s="9">
        <v>975</v>
      </c>
      <c r="G25" s="9">
        <v>1581</v>
      </c>
      <c r="H25" s="9">
        <v>1318</v>
      </c>
      <c r="I25" s="11">
        <f>ROUND(D25/$D25*100,1)</f>
        <v>100</v>
      </c>
      <c r="J25" s="12">
        <f t="shared" si="2"/>
        <v>9.718014448846422</v>
      </c>
      <c r="K25" s="12">
        <f t="shared" si="6"/>
        <v>22.721976229317175</v>
      </c>
      <c r="L25" s="12">
        <f t="shared" si="6"/>
        <v>36.844558378000464</v>
      </c>
      <c r="M25" s="12">
        <f t="shared" si="6"/>
        <v>30.715450943835936</v>
      </c>
    </row>
    <row r="26" spans="2:13" ht="18" customHeight="1">
      <c r="B26" s="5"/>
      <c r="C26" s="3"/>
      <c r="D26" s="10"/>
      <c r="E26" s="9"/>
      <c r="F26" s="9"/>
      <c r="G26" s="9"/>
      <c r="H26" s="9"/>
      <c r="I26" s="11"/>
      <c r="J26" s="12"/>
      <c r="K26" s="12"/>
      <c r="L26" s="12"/>
      <c r="M26" s="12"/>
    </row>
    <row r="27" spans="1:13" ht="18" customHeight="1">
      <c r="A27" s="17" t="s">
        <v>27</v>
      </c>
      <c r="C27" s="3"/>
      <c r="D27" s="10">
        <f>SUM(E27:H27)</f>
        <v>26374</v>
      </c>
      <c r="E27" s="9">
        <f>E28+E29</f>
        <v>4371</v>
      </c>
      <c r="F27" s="9">
        <f>F28+F29</f>
        <v>8100</v>
      </c>
      <c r="G27" s="9">
        <f>G28+G29</f>
        <v>8618</v>
      </c>
      <c r="H27" s="9">
        <f>H28+H29</f>
        <v>5285</v>
      </c>
      <c r="I27" s="11">
        <f>ROUND(D27/$D27*100,1)</f>
        <v>100</v>
      </c>
      <c r="J27" s="12">
        <f t="shared" si="2"/>
        <v>16.57314021384697</v>
      </c>
      <c r="K27" s="12">
        <f aca="true" t="shared" si="7" ref="K27:M29">F27/$D27*100</f>
        <v>30.712064912413737</v>
      </c>
      <c r="L27" s="12">
        <f t="shared" si="7"/>
        <v>32.67612042162736</v>
      </c>
      <c r="M27" s="12">
        <f t="shared" si="7"/>
        <v>20.03867445211193</v>
      </c>
    </row>
    <row r="28" spans="2:13" ht="18" customHeight="1">
      <c r="B28" s="5" t="s">
        <v>28</v>
      </c>
      <c r="C28" s="3"/>
      <c r="D28" s="10">
        <f>SUM(E28:H28)</f>
        <v>15112</v>
      </c>
      <c r="E28" s="9">
        <v>2530</v>
      </c>
      <c r="F28" s="9">
        <v>4814</v>
      </c>
      <c r="G28" s="9">
        <v>4944</v>
      </c>
      <c r="H28" s="9">
        <v>2824</v>
      </c>
      <c r="I28" s="11">
        <f>ROUND(D28/$D28*100,1)</f>
        <v>100</v>
      </c>
      <c r="J28" s="12">
        <f t="shared" si="2"/>
        <v>16.74166225516146</v>
      </c>
      <c r="K28" s="12">
        <f t="shared" si="7"/>
        <v>31.855479089465327</v>
      </c>
      <c r="L28" s="12">
        <f t="shared" si="7"/>
        <v>32.715722604552674</v>
      </c>
      <c r="M28" s="12">
        <f t="shared" si="7"/>
        <v>18.68713605082054</v>
      </c>
    </row>
    <row r="29" spans="2:13" ht="18" customHeight="1">
      <c r="B29" s="5" t="s">
        <v>29</v>
      </c>
      <c r="C29" s="3"/>
      <c r="D29" s="10">
        <f>SUM(E29:H29)</f>
        <v>11262</v>
      </c>
      <c r="E29" s="9">
        <v>1841</v>
      </c>
      <c r="F29" s="9">
        <v>3286</v>
      </c>
      <c r="G29" s="9">
        <v>3674</v>
      </c>
      <c r="H29" s="9">
        <v>2461</v>
      </c>
      <c r="I29" s="11">
        <f>ROUND(D29/$D29*100,1)</f>
        <v>100</v>
      </c>
      <c r="J29" s="12">
        <f t="shared" si="2"/>
        <v>16.347007636299058</v>
      </c>
      <c r="K29" s="12">
        <f t="shared" si="7"/>
        <v>29.17776593855443</v>
      </c>
      <c r="L29" s="12">
        <f t="shared" si="7"/>
        <v>32.62297993251643</v>
      </c>
      <c r="M29" s="12">
        <f t="shared" si="7"/>
        <v>21.852246492630083</v>
      </c>
    </row>
    <row r="30" spans="2:13" ht="18" customHeight="1">
      <c r="B30" s="5"/>
      <c r="C30" s="3"/>
      <c r="D30" s="10"/>
      <c r="E30" s="9"/>
      <c r="F30" s="9"/>
      <c r="G30" s="9"/>
      <c r="H30" s="9"/>
      <c r="I30" s="11"/>
      <c r="J30" s="12"/>
      <c r="K30" s="12"/>
      <c r="L30" s="12"/>
      <c r="M30" s="12"/>
    </row>
    <row r="31" spans="1:13" ht="18" customHeight="1">
      <c r="A31" s="17" t="s">
        <v>30</v>
      </c>
      <c r="C31" s="3"/>
      <c r="D31" s="10">
        <f>SUM(E31:H31)</f>
        <v>9134</v>
      </c>
      <c r="E31" s="9">
        <v>1004</v>
      </c>
      <c r="F31" s="9">
        <v>2259</v>
      </c>
      <c r="G31" s="9">
        <v>3195</v>
      </c>
      <c r="H31" s="9">
        <v>2676</v>
      </c>
      <c r="I31" s="11">
        <f>ROUND(D31/$D31*100,1)</f>
        <v>100</v>
      </c>
      <c r="J31" s="12">
        <f t="shared" si="2"/>
        <v>10.991898401576528</v>
      </c>
      <c r="K31" s="12">
        <f aca="true" t="shared" si="8" ref="K31:M32">F31/$D31*100</f>
        <v>24.731771403547185</v>
      </c>
      <c r="L31" s="12">
        <f t="shared" si="8"/>
        <v>34.979198598642434</v>
      </c>
      <c r="M31" s="12">
        <f t="shared" si="8"/>
        <v>29.29713159623385</v>
      </c>
    </row>
    <row r="32" spans="2:13" ht="18" customHeight="1">
      <c r="B32" s="5" t="s">
        <v>31</v>
      </c>
      <c r="C32" s="3"/>
      <c r="D32" s="10">
        <f>SUM(E32:H32)</f>
        <v>9134</v>
      </c>
      <c r="E32" s="9">
        <v>1004</v>
      </c>
      <c r="F32" s="9">
        <v>2259</v>
      </c>
      <c r="G32" s="9">
        <v>3195</v>
      </c>
      <c r="H32" s="9">
        <v>2676</v>
      </c>
      <c r="I32" s="11">
        <f>ROUND(D32/$D32*100,1)</f>
        <v>100</v>
      </c>
      <c r="J32" s="12">
        <f t="shared" si="2"/>
        <v>10.991898401576528</v>
      </c>
      <c r="K32" s="12">
        <f t="shared" si="8"/>
        <v>24.731771403547185</v>
      </c>
      <c r="L32" s="12">
        <f t="shared" si="8"/>
        <v>34.979198598642434</v>
      </c>
      <c r="M32" s="12">
        <f t="shared" si="8"/>
        <v>29.29713159623385</v>
      </c>
    </row>
    <row r="33" spans="2:13" ht="18" customHeight="1">
      <c r="B33" s="5"/>
      <c r="C33" s="3"/>
      <c r="D33" s="10"/>
      <c r="E33" s="9"/>
      <c r="F33" s="9"/>
      <c r="G33" s="9"/>
      <c r="H33" s="9"/>
      <c r="I33" s="11"/>
      <c r="J33" s="12"/>
      <c r="K33" s="12"/>
      <c r="L33" s="12"/>
      <c r="M33" s="12"/>
    </row>
    <row r="34" spans="1:13" ht="18" customHeight="1">
      <c r="A34" s="17" t="s">
        <v>32</v>
      </c>
      <c r="C34" s="3"/>
      <c r="D34" s="10">
        <f>SUM(E34:H34)</f>
        <v>5586</v>
      </c>
      <c r="E34" s="9">
        <v>519</v>
      </c>
      <c r="F34" s="9">
        <v>1192</v>
      </c>
      <c r="G34" s="9">
        <v>1987</v>
      </c>
      <c r="H34" s="9">
        <v>1888</v>
      </c>
      <c r="I34" s="11">
        <f>ROUND(D34/$D34*100,1)</f>
        <v>100</v>
      </c>
      <c r="J34" s="12">
        <f t="shared" si="2"/>
        <v>9.29108485499463</v>
      </c>
      <c r="K34" s="12">
        <f aca="true" t="shared" si="9" ref="K34:M35">F34/$D34*100</f>
        <v>21.339061940565703</v>
      </c>
      <c r="L34" s="12">
        <f t="shared" si="9"/>
        <v>35.57107053347655</v>
      </c>
      <c r="M34" s="12">
        <f t="shared" si="9"/>
        <v>33.79878267096312</v>
      </c>
    </row>
    <row r="35" spans="2:13" ht="18" customHeight="1">
      <c r="B35" s="5" t="s">
        <v>33</v>
      </c>
      <c r="C35" s="3"/>
      <c r="D35" s="10">
        <f>SUM(E35:H35)</f>
        <v>5586</v>
      </c>
      <c r="E35" s="9">
        <v>519</v>
      </c>
      <c r="F35" s="9">
        <v>1192</v>
      </c>
      <c r="G35" s="9">
        <v>1987</v>
      </c>
      <c r="H35" s="9">
        <v>1888</v>
      </c>
      <c r="I35" s="11">
        <f>ROUND(D35/$D35*100,1)</f>
        <v>100</v>
      </c>
      <c r="J35" s="12">
        <f t="shared" si="2"/>
        <v>9.29108485499463</v>
      </c>
      <c r="K35" s="12">
        <f t="shared" si="9"/>
        <v>21.339061940565703</v>
      </c>
      <c r="L35" s="12">
        <f t="shared" si="9"/>
        <v>35.57107053347655</v>
      </c>
      <c r="M35" s="12">
        <f t="shared" si="9"/>
        <v>33.79878267096312</v>
      </c>
    </row>
    <row r="36" spans="2:13" ht="18" customHeight="1">
      <c r="B36" s="5"/>
      <c r="C36" s="3"/>
      <c r="D36" s="10"/>
      <c r="E36" s="9"/>
      <c r="F36" s="9"/>
      <c r="G36" s="9"/>
      <c r="H36" s="9"/>
      <c r="I36" s="11"/>
      <c r="J36" s="12"/>
      <c r="K36" s="12"/>
      <c r="L36" s="12"/>
      <c r="M36" s="12"/>
    </row>
    <row r="37" spans="1:13" ht="18" customHeight="1">
      <c r="A37" s="17" t="s">
        <v>34</v>
      </c>
      <c r="C37" s="3"/>
      <c r="D37" s="10">
        <f>SUM(E37:H37)</f>
        <v>7251</v>
      </c>
      <c r="E37" s="9">
        <f>E38+E39</f>
        <v>715</v>
      </c>
      <c r="F37" s="9">
        <f>F38+F39</f>
        <v>1849</v>
      </c>
      <c r="G37" s="9">
        <f>G38+G39</f>
        <v>2680</v>
      </c>
      <c r="H37" s="9">
        <f>H38+H39</f>
        <v>2007</v>
      </c>
      <c r="I37" s="11">
        <f>ROUND(D37/$D37*100,1)</f>
        <v>100</v>
      </c>
      <c r="J37" s="12">
        <f t="shared" si="2"/>
        <v>9.86070886774238</v>
      </c>
      <c r="K37" s="12">
        <f aca="true" t="shared" si="10" ref="K37:L39">F37/$D37*100</f>
        <v>25.499931043993936</v>
      </c>
      <c r="L37" s="12">
        <f t="shared" si="10"/>
        <v>36.9604192525169</v>
      </c>
      <c r="M37" s="12">
        <f>H37/$D37*100</f>
        <v>27.678940835746797</v>
      </c>
    </row>
    <row r="38" spans="2:13" ht="18" customHeight="1">
      <c r="B38" s="5" t="s">
        <v>35</v>
      </c>
      <c r="C38" s="3"/>
      <c r="D38" s="10">
        <f>SUM(E38:H38)</f>
        <v>2144</v>
      </c>
      <c r="E38" s="9">
        <v>191</v>
      </c>
      <c r="F38" s="9">
        <v>544</v>
      </c>
      <c r="G38" s="9">
        <v>740</v>
      </c>
      <c r="H38" s="9">
        <v>669</v>
      </c>
      <c r="I38" s="11">
        <f>ROUND(D38/$D38*100,1)</f>
        <v>100</v>
      </c>
      <c r="J38" s="12">
        <f t="shared" si="2"/>
        <v>8.908582089552239</v>
      </c>
      <c r="K38" s="12">
        <f t="shared" si="10"/>
        <v>25.37313432835821</v>
      </c>
      <c r="L38" s="12">
        <f t="shared" si="10"/>
        <v>34.51492537313433</v>
      </c>
      <c r="M38" s="12">
        <f>H38/$D38*100</f>
        <v>31.203358208955223</v>
      </c>
    </row>
    <row r="39" spans="2:13" ht="18" customHeight="1">
      <c r="B39" s="5" t="s">
        <v>36</v>
      </c>
      <c r="C39" s="3"/>
      <c r="D39" s="10">
        <f>SUM(E39:H39)</f>
        <v>5107</v>
      </c>
      <c r="E39" s="9">
        <v>524</v>
      </c>
      <c r="F39" s="9">
        <v>1305</v>
      </c>
      <c r="G39" s="9">
        <v>1940</v>
      </c>
      <c r="H39" s="9">
        <v>1338</v>
      </c>
      <c r="I39" s="11">
        <f>ROUND(D39/$D39*100,1)</f>
        <v>100</v>
      </c>
      <c r="J39" s="12">
        <f t="shared" si="2"/>
        <v>10.260426865087135</v>
      </c>
      <c r="K39" s="12">
        <f t="shared" si="10"/>
        <v>25.553162326218914</v>
      </c>
      <c r="L39" s="12">
        <f t="shared" si="10"/>
        <v>37.98707656158214</v>
      </c>
      <c r="M39" s="12">
        <f>H39/$D39*100</f>
        <v>26.199334247111807</v>
      </c>
    </row>
    <row r="40" spans="2:13" ht="18" customHeight="1">
      <c r="B40" s="5"/>
      <c r="C40" s="3"/>
      <c r="D40" s="10"/>
      <c r="E40" s="9"/>
      <c r="F40" s="9"/>
      <c r="G40" s="9"/>
      <c r="H40" s="9"/>
      <c r="I40" s="11"/>
      <c r="J40" s="12"/>
      <c r="K40" s="12"/>
      <c r="L40" s="12"/>
      <c r="M40" s="12"/>
    </row>
    <row r="41" spans="1:13" ht="18" customHeight="1">
      <c r="A41" s="17" t="s">
        <v>37</v>
      </c>
      <c r="C41" s="3"/>
      <c r="D41" s="28">
        <f>SUM(E41:H41)</f>
        <v>11143</v>
      </c>
      <c r="E41" s="29">
        <v>1003</v>
      </c>
      <c r="F41" s="29">
        <v>3101</v>
      </c>
      <c r="G41" s="29">
        <v>4289</v>
      </c>
      <c r="H41" s="29">
        <v>2750</v>
      </c>
      <c r="I41" s="11">
        <f>ROUND(D41/$D41*100,1)</f>
        <v>100</v>
      </c>
      <c r="J41" s="12">
        <f t="shared" si="2"/>
        <v>9.001166651709594</v>
      </c>
      <c r="K41" s="12">
        <f aca="true" t="shared" si="11" ref="K41:M42">F41/$D41*100</f>
        <v>27.829130395764157</v>
      </c>
      <c r="L41" s="12">
        <f t="shared" si="11"/>
        <v>38.49053217266445</v>
      </c>
      <c r="M41" s="12">
        <f t="shared" si="11"/>
        <v>24.6791707798618</v>
      </c>
    </row>
    <row r="42" spans="2:13" ht="18" customHeight="1">
      <c r="B42" s="18" t="s">
        <v>38</v>
      </c>
      <c r="C42" s="4"/>
      <c r="D42" s="27">
        <f>SUM(E42:H42)</f>
        <v>11143</v>
      </c>
      <c r="E42" s="24">
        <v>1003</v>
      </c>
      <c r="F42" s="24">
        <v>3101</v>
      </c>
      <c r="G42" s="24">
        <v>4289</v>
      </c>
      <c r="H42" s="24">
        <v>2750</v>
      </c>
      <c r="I42" s="25">
        <f>ROUND(D42/$D42*100,1)</f>
        <v>100</v>
      </c>
      <c r="J42" s="26">
        <f t="shared" si="2"/>
        <v>9.001166651709594</v>
      </c>
      <c r="K42" s="26">
        <f t="shared" si="11"/>
        <v>27.829130395764157</v>
      </c>
      <c r="L42" s="26">
        <f t="shared" si="11"/>
        <v>38.49053217266445</v>
      </c>
      <c r="M42" s="26">
        <f t="shared" si="11"/>
        <v>24.6791707798618</v>
      </c>
    </row>
  </sheetData>
  <printOptions horizontalCentered="1" verticalCentered="1"/>
  <pageMargins left="0.5118110236220472" right="0.3937007874015748" top="0.3937007874015748" bottom="0.2362204724409449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kawakami-harumi</cp:lastModifiedBy>
  <cp:lastPrinted>2007-01-16T05:09:28Z</cp:lastPrinted>
  <dcterms:created xsi:type="dcterms:W3CDTF">2001-06-01T04:19:26Z</dcterms:created>
  <dcterms:modified xsi:type="dcterms:W3CDTF">2012-06-14T05:09:05Z</dcterms:modified>
  <cp:category/>
  <cp:version/>
  <cp:contentType/>
  <cp:contentStatus/>
</cp:coreProperties>
</file>