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2ogcxgkeFrol97L3R3FzKkMAisN9cGu/pLDY/65mNm2a3rnEEaInoa7oAUjHFK6j+6XjL/n1iK11UgonpsnOhg==" workbookSaltValue="7VXBXGRj0yOLgOoebyyE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IE76" i="4"/>
  <c r="BZ51" i="4"/>
  <c r="BZ30" i="4"/>
  <c r="LT76" i="4"/>
  <c r="GQ51" i="4"/>
  <c r="LH30" i="4"/>
  <c r="GQ30" i="4"/>
  <c r="HP76" i="4"/>
  <c r="BG30" i="4"/>
  <c r="LE76" i="4"/>
  <c r="BG51" i="4"/>
  <c r="FX30" i="4"/>
  <c r="AV76" i="4"/>
  <c r="KO51" i="4"/>
  <c r="FX51" i="4"/>
  <c r="KO30" i="4"/>
  <c r="FE51" i="4"/>
  <c r="HA76" i="4"/>
  <c r="AN51" i="4"/>
  <c r="FE30" i="4"/>
  <c r="AG76" i="4"/>
  <c r="AN30" i="4"/>
  <c r="JV51" i="4"/>
  <c r="JV30" i="4"/>
  <c r="KP76" i="4"/>
  <c r="KA76" i="4"/>
  <c r="EL51" i="4"/>
  <c r="JC30" i="4"/>
  <c r="R76" i="4"/>
  <c r="GL76" i="4"/>
  <c r="U51" i="4"/>
  <c r="EL30" i="4"/>
  <c r="U30" i="4"/>
  <c r="JC51"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<sst xmlns="http://schemas.openxmlformats.org/spreadsheetml/2006/main" count="278" uniqueCount="128">
  <si>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</si>
  <si>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</si>
  <si>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</si>
  <si>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</si>
  <si>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</si>
  <si>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</si>
  <si>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</si>
  <si>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</si>
  <si>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</si>
  <si>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</si>
  <si>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</si>
  <si>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</si>
  <si>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</si>
  <si>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</si>
  <si>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</si>
  <si>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</si>
  <si>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</si>
  <si>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</si>
  <si>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</si>
  <si>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</si>
  <si>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</si>
  <si>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</si>
  <si>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</si>
  <si>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</si>
  <si>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</si>
  <si>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</si>
  <si>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</si>
  <si>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</si>
  <si>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</si>
  <si>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</si>
  <si>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</si>
  <si>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</si>
  <si>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</si>
  <si>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</si>
  <si>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</si>
  <si>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</si>
  <si>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</si>
  <si>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</si>
  <si>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</si>
  <si>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</si>
  <si>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</si>
  <si>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</si>
  <si>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</si>
  <si>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</si>
  <si>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</si>
  <si>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</si>
  <si>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</si>
  <si>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</si>
  <si>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</si>
  <si>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</si>
  <si>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</si>
  <si>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</si>
  <si>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</si>
  <si>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</si>
  <si>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</si>
  <si>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</si>
  <si>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</si>
  <si>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</si>
  <si>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</si>
  <si>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</si>
  <si>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</si>
  <si>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</si>
  <si>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</si>
  <si>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</si>
  <si>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</si>
  <si>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</si>
  <si>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</si>
  <si>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</si>
  <si>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</si>
  <si>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</si>
  <si>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</si>
  <si>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</si>
  <si>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</si>
  <si>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</si>
  <si>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</si>
  <si>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</si>
  <si>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</si>
  <si>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</si>
  <si>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</si>
  <si>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</si>
  <si>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</si>
  <si>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</si>
  <si>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</si>
  <si>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</si>
  <si>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</si>
  <si>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</si>
  <si>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</si>
  <si>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</si>
  <si>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</si>
  <si>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</si>
  <si>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</si>
  <si>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</si>
  <si>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</si>
  <si>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</si>
  <si>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</si>
  <si>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</si>
  <si>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</si>
  <si>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</si>
  <si>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</si>
  <si>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</si>
  <si>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</si>
  <si>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</si>
  <si>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</si>
  <si>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</si>
  <si>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</si>
  <si>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</si>
  <si>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今治市</t>
  </si>
  <si>
    <t>風早駐車場</t>
  </si>
  <si>
    <t>法非適用</t>
  </si>
  <si>
    <t>駐車場整備事業</t>
  </si>
  <si>
    <t>-</t>
  </si>
  <si>
    <t>Ａ１Ｂ１</t>
  </si>
  <si>
    <t>非設置</t>
  </si>
  <si>
    <t>該当数値なし</t>
  </si>
  <si>
    <t>その他駐車場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</si>
  <si>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</si>
  <si>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</si>
  <si>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</si>
  <si>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</si>
  <si>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</si>
  <si>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</si>
  <si>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</si>
  <si>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</si>
  <si>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</si>
  <si>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近年についても設備投資はしてこなかった。また、今後の設備投資についても未定である。</t>
    <rPh sb="0" eb="2">
      <t>キンネン</t>
    </rPh>
    <rPh sb="7" eb="9">
      <t>セツビ</t>
    </rPh>
    <rPh sb="9" eb="11">
      <t>トウシ</t>
    </rPh>
    <rPh sb="23" eb="25">
      <t>コンゴ</t>
    </rPh>
    <rPh sb="26" eb="28">
      <t>セツビ</t>
    </rPh>
    <rPh sb="28" eb="30">
      <t>トウシ</t>
    </rPh>
    <rPh sb="35" eb="37">
      <t>ミテイ</t>
    </rPh>
    <phoneticPr fontId="5"/>
  </si>
  <si>
    <t>これまでも稼働率が低い状況にあったが、近隣に新しく駐車場が整備されたことから、更に利用者が減少している状況にある。</t>
    <rPh sb="5" eb="7">
      <t>カドウ</t>
    </rPh>
    <rPh sb="7" eb="8">
      <t>リツ</t>
    </rPh>
    <rPh sb="9" eb="10">
      <t>ヒク</t>
    </rPh>
    <rPh sb="11" eb="13">
      <t>ジョウキョウ</t>
    </rPh>
    <rPh sb="19" eb="21">
      <t>キンリン</t>
    </rPh>
    <rPh sb="22" eb="23">
      <t>アタラ</t>
    </rPh>
    <rPh sb="25" eb="28">
      <t>チュウシャジョウ</t>
    </rPh>
    <rPh sb="29" eb="31">
      <t>セイビ</t>
    </rPh>
    <rPh sb="39" eb="40">
      <t>サラ</t>
    </rPh>
    <rPh sb="41" eb="44">
      <t>リヨウシャ</t>
    </rPh>
    <rPh sb="45" eb="47">
      <t>ゲンショウ</t>
    </rPh>
    <rPh sb="51" eb="53">
      <t>ジョウキョウ</t>
    </rPh>
    <phoneticPr fontId="5"/>
  </si>
  <si>
    <t>指定管理者制度を導入し、経費の削減に努めているが、利用者が減少する状況にあって更なる経営改善の必要性に迫られている。</t>
    <rPh sb="0" eb="2">
      <t>シテイ</t>
    </rPh>
    <rPh sb="2" eb="5">
      <t>カンリシャ</t>
    </rPh>
    <rPh sb="5" eb="7">
      <t>セイド</t>
    </rPh>
    <rPh sb="8" eb="10">
      <t>ドウニュウ</t>
    </rPh>
    <rPh sb="12" eb="14">
      <t>ケイヒ</t>
    </rPh>
    <rPh sb="15" eb="17">
      <t>サクゲン</t>
    </rPh>
    <rPh sb="18" eb="19">
      <t>ツト</t>
    </rPh>
    <rPh sb="25" eb="28">
      <t>リヨウシャ</t>
    </rPh>
    <rPh sb="29" eb="31">
      <t>ゲンショウ</t>
    </rPh>
    <rPh sb="33" eb="35">
      <t>ジョウキョウ</t>
    </rPh>
    <rPh sb="39" eb="40">
      <t>サラ</t>
    </rPh>
    <rPh sb="42" eb="44">
      <t>ケイエイ</t>
    </rPh>
    <rPh sb="44" eb="46">
      <t>カイゼン</t>
    </rPh>
    <rPh sb="47" eb="50">
      <t>ヒツヨウセイ</t>
    </rPh>
    <rPh sb="51" eb="52">
      <t>セマ</t>
    </rPh>
    <phoneticPr fontId="5"/>
  </si>
  <si>
    <t>商店街に隣接する駐車場であるものの、稼働率が低く、単年度の収支も赤字が続いている。また、近隣に新しく駐車場が整備され、本駐車場を借りていた会社も自社の駐車場を整備するなど、さらに利用者が減少し、収支状況も悪化している。</t>
    <rPh sb="0" eb="3">
      <t>ショウテンガイ</t>
    </rPh>
    <rPh sb="4" eb="6">
      <t>リンセツ</t>
    </rPh>
    <rPh sb="8" eb="11">
      <t>チュウシャジョウ</t>
    </rPh>
    <rPh sb="18" eb="20">
      <t>カドウ</t>
    </rPh>
    <rPh sb="20" eb="21">
      <t>リツ</t>
    </rPh>
    <rPh sb="22" eb="23">
      <t>ヒク</t>
    </rPh>
    <rPh sb="25" eb="28">
      <t>タンネンド</t>
    </rPh>
    <rPh sb="29" eb="31">
      <t>シュウシ</t>
    </rPh>
    <rPh sb="32" eb="34">
      <t>アカジ</t>
    </rPh>
    <rPh sb="35" eb="36">
      <t>ツヅ</t>
    </rPh>
    <rPh sb="44" eb="46">
      <t>キンリン</t>
    </rPh>
    <rPh sb="47" eb="48">
      <t>アタラ</t>
    </rPh>
    <rPh sb="50" eb="53">
      <t>チュウシャジョウ</t>
    </rPh>
    <rPh sb="54" eb="56">
      <t>セイビ</t>
    </rPh>
    <rPh sb="59" eb="60">
      <t>ホン</t>
    </rPh>
    <rPh sb="60" eb="63">
      <t>チュウシャジョウ</t>
    </rPh>
    <rPh sb="64" eb="65">
      <t>カ</t>
    </rPh>
    <rPh sb="69" eb="71">
      <t>カイシャ</t>
    </rPh>
    <rPh sb="72" eb="74">
      <t>ジシャ</t>
    </rPh>
    <rPh sb="75" eb="78">
      <t>チュウシャジョウ</t>
    </rPh>
    <rPh sb="79" eb="81">
      <t>セイビ</t>
    </rPh>
    <rPh sb="89" eb="92">
      <t>リヨウシャ</t>
    </rPh>
    <rPh sb="93" eb="95">
      <t>ゲンショウ</t>
    </rPh>
    <rPh sb="97" eb="99">
      <t>シュウシ</t>
    </rPh>
    <rPh sb="99" eb="101">
      <t>ジョウキョウ</t>
    </rPh>
    <rPh sb="102" eb="104">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</si>
</sst>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87.6</c:v>
                </c:pt>
                <c:pt idx="1">
                  <c:v>82.1</c:v>
                </c:pt>
                <c:pt idx="2">
                  <c:v>67.599999999999994</c:v>
                </c:pt>
                <c:pt idx="3">
                  <c:v>68.2</c:v>
                </c:pt>
                <c:pt idx="4">
                  <c:v>63.4</c:v>
                </c:pt>
              </c:numCache>
            </c:numRef>
          </c:val>
          <c:extLst>
            <c:ext xmlns:c16="http://schemas.microsoft.com/office/drawing/2014/chart" uri="{C3380CC4-5D6E-409C-BE32-E72D297353CC}">
              <c16:uniqueId val="{00000000-2B80-4539-97FE-8C3DF2A6E3A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2B80-4539-97FE-8C3DF2A6E3A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39-4CE5-B868-CBA9C16AE51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8339-4CE5-B868-CBA9C16AE513}"/>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D909-4A30-98B7-1E494CD222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909-4A30-98B7-1E494CD222FF}"/>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E46-4B47-83DC-6AEA504EF75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46-4B47-83DC-6AEA504EF75C}"/>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F6-4898-85B1-4743E14C87F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6F6-4898-85B1-4743E14C87F5}"/>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521-4046-8432-BE351EDA29A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A521-4046-8432-BE351EDA29A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c:v>
                </c:pt>
                <c:pt idx="1">
                  <c:v>64</c:v>
                </c:pt>
                <c:pt idx="2">
                  <c:v>55</c:v>
                </c:pt>
                <c:pt idx="3">
                  <c:v>51</c:v>
                </c:pt>
                <c:pt idx="4">
                  <c:v>47</c:v>
                </c:pt>
              </c:numCache>
            </c:numRef>
          </c:val>
          <c:extLst>
            <c:ext xmlns:c16="http://schemas.microsoft.com/office/drawing/2014/chart" uri="{C3380CC4-5D6E-409C-BE32-E72D297353CC}">
              <c16:uniqueId val="{00000000-5417-4169-AAB1-9672DE5126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5417-4169-AAB1-9672DE5126D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-14.2</c:v>
                </c:pt>
                <c:pt idx="1">
                  <c:v>-22</c:v>
                </c:pt>
                <c:pt idx="2">
                  <c:v>-48.1</c:v>
                </c:pt>
                <c:pt idx="3">
                  <c:v>-47.9</c:v>
                </c:pt>
                <c:pt idx="4">
                  <c:v>-58.6</c:v>
                </c:pt>
              </c:numCache>
            </c:numRef>
          </c:val>
          <c:extLst>
            <c:ext xmlns:c16="http://schemas.microsoft.com/office/drawing/2014/chart" uri="{C3380CC4-5D6E-409C-BE32-E72D297353CC}">
              <c16:uniqueId val="{00000000-63A8-4FE9-8954-FC619631EA7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63A8-4FE9-8954-FC619631EA7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-919</c:v>
                </c:pt>
                <c:pt idx="1">
                  <c:v>-1353</c:v>
                </c:pt>
                <c:pt idx="2">
                  <c:v>-2452</c:v>
                </c:pt>
                <c:pt idx="3">
                  <c:v>-2257</c:v>
                </c:pt>
                <c:pt idx="4">
                  <c:v>-2630</c:v>
                </c:pt>
              </c:numCache>
            </c:numRef>
          </c:val>
          <c:extLst>
            <c:ext xmlns:c16="http://schemas.microsoft.com/office/drawing/2014/chart" uri="{C3380CC4-5D6E-409C-BE32-E72D297353CC}">
              <c16:uniqueId val="{00000000-6A32-4460-8DA3-32B759AB0F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6A32-4460-8DA3-32B759AB0FB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愛媛県今治市　風早駐車場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1076</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87.6</v>
      </c>
      <c r="V31" s="118"/>
      <c r="W31" s="118"/>
      <c r="X31" s="118"/>
      <c r="Y31" s="118"/>
      <c r="Z31" s="118"/>
      <c r="AA31" s="118"/>
      <c r="AB31" s="118"/>
      <c r="AC31" s="118"/>
      <c r="AD31" s="118"/>
      <c r="AE31" s="118"/>
      <c r="AF31" s="118"/>
      <c r="AG31" s="118"/>
      <c r="AH31" s="118"/>
      <c r="AI31" s="118"/>
      <c r="AJ31" s="118"/>
      <c r="AK31" s="118"/>
      <c r="AL31" s="118"/>
      <c r="AM31" s="118"/>
      <c r="AN31" s="118">
        <f>データ!Z7</f>
        <v>82.1</v>
      </c>
      <c r="AO31" s="118"/>
      <c r="AP31" s="118"/>
      <c r="AQ31" s="118"/>
      <c r="AR31" s="118"/>
      <c r="AS31" s="118"/>
      <c r="AT31" s="118"/>
      <c r="AU31" s="118"/>
      <c r="AV31" s="118"/>
      <c r="AW31" s="118"/>
      <c r="AX31" s="118"/>
      <c r="AY31" s="118"/>
      <c r="AZ31" s="118"/>
      <c r="BA31" s="118"/>
      <c r="BB31" s="118"/>
      <c r="BC31" s="118"/>
      <c r="BD31" s="118"/>
      <c r="BE31" s="118"/>
      <c r="BF31" s="118"/>
      <c r="BG31" s="118">
        <f>データ!AA7</f>
        <v>67.599999999999994</v>
      </c>
      <c r="BH31" s="118"/>
      <c r="BI31" s="118"/>
      <c r="BJ31" s="118"/>
      <c r="BK31" s="118"/>
      <c r="BL31" s="118"/>
      <c r="BM31" s="118"/>
      <c r="BN31" s="118"/>
      <c r="BO31" s="118"/>
      <c r="BP31" s="118"/>
      <c r="BQ31" s="118"/>
      <c r="BR31" s="118"/>
      <c r="BS31" s="118"/>
      <c r="BT31" s="118"/>
      <c r="BU31" s="118"/>
      <c r="BV31" s="118"/>
      <c r="BW31" s="118"/>
      <c r="BX31" s="118"/>
      <c r="BY31" s="118"/>
      <c r="BZ31" s="118">
        <f>データ!AB7</f>
        <v>68.2</v>
      </c>
      <c r="CA31" s="118"/>
      <c r="CB31" s="118"/>
      <c r="CC31" s="118"/>
      <c r="CD31" s="118"/>
      <c r="CE31" s="118"/>
      <c r="CF31" s="118"/>
      <c r="CG31" s="118"/>
      <c r="CH31" s="118"/>
      <c r="CI31" s="118"/>
      <c r="CJ31" s="118"/>
      <c r="CK31" s="118"/>
      <c r="CL31" s="118"/>
      <c r="CM31" s="118"/>
      <c r="CN31" s="118"/>
      <c r="CO31" s="118"/>
      <c r="CP31" s="118"/>
      <c r="CQ31" s="118"/>
      <c r="CR31" s="118"/>
      <c r="CS31" s="118">
        <f>データ!AC7</f>
        <v>63.4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v>
      </c>
      <c r="JD31" s="120"/>
      <c r="JE31" s="120"/>
      <c r="JF31" s="120"/>
      <c r="JG31" s="120"/>
      <c r="JH31" s="120"/>
      <c r="JI31" s="120"/>
      <c r="JJ31" s="120"/>
      <c r="JK31" s="120"/>
      <c r="JL31" s="120"/>
      <c r="JM31" s="120"/>
      <c r="JN31" s="120"/>
      <c r="JO31" s="120"/>
      <c r="JP31" s="120"/>
      <c r="JQ31" s="120"/>
      <c r="JR31" s="120"/>
      <c r="JS31" s="120"/>
      <c r="JT31" s="120"/>
      <c r="JU31" s="121"/>
      <c r="JV31" s="119">
        <f>データ!DL7</f>
        <v>64</v>
      </c>
      <c r="JW31" s="120"/>
      <c r="JX31" s="120"/>
      <c r="JY31" s="120"/>
      <c r="JZ31" s="120"/>
      <c r="KA31" s="120"/>
      <c r="KB31" s="120"/>
      <c r="KC31" s="120"/>
      <c r="KD31" s="120"/>
      <c r="KE31" s="120"/>
      <c r="KF31" s="120"/>
      <c r="KG31" s="120"/>
      <c r="KH31" s="120"/>
      <c r="KI31" s="120"/>
      <c r="KJ31" s="120"/>
      <c r="KK31" s="120"/>
      <c r="KL31" s="120"/>
      <c r="KM31" s="120"/>
      <c r="KN31" s="121"/>
      <c r="KO31" s="119">
        <f>データ!DM7</f>
        <v>55</v>
      </c>
      <c r="KP31" s="120"/>
      <c r="KQ31" s="120"/>
      <c r="KR31" s="120"/>
      <c r="KS31" s="120"/>
      <c r="KT31" s="120"/>
      <c r="KU31" s="120"/>
      <c r="KV31" s="120"/>
      <c r="KW31" s="120"/>
      <c r="KX31" s="120"/>
      <c r="KY31" s="120"/>
      <c r="KZ31" s="120"/>
      <c r="LA31" s="120"/>
      <c r="LB31" s="120"/>
      <c r="LC31" s="120"/>
      <c r="LD31" s="120"/>
      <c r="LE31" s="120"/>
      <c r="LF31" s="120"/>
      <c r="LG31" s="121"/>
      <c r="LH31" s="119">
        <f>データ!DN7</f>
        <v>51</v>
      </c>
      <c r="LI31" s="120"/>
      <c r="LJ31" s="120"/>
      <c r="LK31" s="120"/>
      <c r="LL31" s="120"/>
      <c r="LM31" s="120"/>
      <c r="LN31" s="120"/>
      <c r="LO31" s="120"/>
      <c r="LP31" s="120"/>
      <c r="LQ31" s="120"/>
      <c r="LR31" s="120"/>
      <c r="LS31" s="120"/>
      <c r="LT31" s="120"/>
      <c r="LU31" s="120"/>
      <c r="LV31" s="120"/>
      <c r="LW31" s="120"/>
      <c r="LX31" s="120"/>
      <c r="LY31" s="120"/>
      <c r="LZ31" s="121"/>
      <c r="MA31" s="119">
        <f>データ!DO7</f>
        <v>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-14.2</v>
      </c>
      <c r="EM52" s="118"/>
      <c r="EN52" s="118"/>
      <c r="EO52" s="118"/>
      <c r="EP52" s="118"/>
      <c r="EQ52" s="118"/>
      <c r="ER52" s="118"/>
      <c r="ES52" s="118"/>
      <c r="ET52" s="118"/>
      <c r="EU52" s="118"/>
      <c r="EV52" s="118"/>
      <c r="EW52" s="118"/>
      <c r="EX52" s="118"/>
      <c r="EY52" s="118"/>
      <c r="EZ52" s="118"/>
      <c r="FA52" s="118"/>
      <c r="FB52" s="118"/>
      <c r="FC52" s="118"/>
      <c r="FD52" s="118"/>
      <c r="FE52" s="118">
        <f>データ!BG7</f>
        <v>-22</v>
      </c>
      <c r="FF52" s="118"/>
      <c r="FG52" s="118"/>
      <c r="FH52" s="118"/>
      <c r="FI52" s="118"/>
      <c r="FJ52" s="118"/>
      <c r="FK52" s="118"/>
      <c r="FL52" s="118"/>
      <c r="FM52" s="118"/>
      <c r="FN52" s="118"/>
      <c r="FO52" s="118"/>
      <c r="FP52" s="118"/>
      <c r="FQ52" s="118"/>
      <c r="FR52" s="118"/>
      <c r="FS52" s="118"/>
      <c r="FT52" s="118"/>
      <c r="FU52" s="118"/>
      <c r="FV52" s="118"/>
      <c r="FW52" s="118"/>
      <c r="FX52" s="118">
        <f>データ!BH7</f>
        <v>-48.1</v>
      </c>
      <c r="FY52" s="118"/>
      <c r="FZ52" s="118"/>
      <c r="GA52" s="118"/>
      <c r="GB52" s="118"/>
      <c r="GC52" s="118"/>
      <c r="GD52" s="118"/>
      <c r="GE52" s="118"/>
      <c r="GF52" s="118"/>
      <c r="GG52" s="118"/>
      <c r="GH52" s="118"/>
      <c r="GI52" s="118"/>
      <c r="GJ52" s="118"/>
      <c r="GK52" s="118"/>
      <c r="GL52" s="118"/>
      <c r="GM52" s="118"/>
      <c r="GN52" s="118"/>
      <c r="GO52" s="118"/>
      <c r="GP52" s="118"/>
      <c r="GQ52" s="118">
        <f>データ!BI7</f>
        <v>-47.9</v>
      </c>
      <c r="GR52" s="118"/>
      <c r="GS52" s="118"/>
      <c r="GT52" s="118"/>
      <c r="GU52" s="118"/>
      <c r="GV52" s="118"/>
      <c r="GW52" s="118"/>
      <c r="GX52" s="118"/>
      <c r="GY52" s="118"/>
      <c r="GZ52" s="118"/>
      <c r="HA52" s="118"/>
      <c r="HB52" s="118"/>
      <c r="HC52" s="118"/>
      <c r="HD52" s="118"/>
      <c r="HE52" s="118"/>
      <c r="HF52" s="118"/>
      <c r="HG52" s="118"/>
      <c r="HH52" s="118"/>
      <c r="HI52" s="118"/>
      <c r="HJ52" s="118">
        <f>データ!BJ7</f>
        <v>-58.6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-919</v>
      </c>
      <c r="JD52" s="125"/>
      <c r="JE52" s="125"/>
      <c r="JF52" s="125"/>
      <c r="JG52" s="125"/>
      <c r="JH52" s="125"/>
      <c r="JI52" s="125"/>
      <c r="JJ52" s="125"/>
      <c r="JK52" s="125"/>
      <c r="JL52" s="125"/>
      <c r="JM52" s="125"/>
      <c r="JN52" s="125"/>
      <c r="JO52" s="125"/>
      <c r="JP52" s="125"/>
      <c r="JQ52" s="125"/>
      <c r="JR52" s="125"/>
      <c r="JS52" s="125"/>
      <c r="JT52" s="125"/>
      <c r="JU52" s="125"/>
      <c r="JV52" s="125">
        <f>データ!BR7</f>
        <v>-1353</v>
      </c>
      <c r="JW52" s="125"/>
      <c r="JX52" s="125"/>
      <c r="JY52" s="125"/>
      <c r="JZ52" s="125"/>
      <c r="KA52" s="125"/>
      <c r="KB52" s="125"/>
      <c r="KC52" s="125"/>
      <c r="KD52" s="125"/>
      <c r="KE52" s="125"/>
      <c r="KF52" s="125"/>
      <c r="KG52" s="125"/>
      <c r="KH52" s="125"/>
      <c r="KI52" s="125"/>
      <c r="KJ52" s="125"/>
      <c r="KK52" s="125"/>
      <c r="KL52" s="125"/>
      <c r="KM52" s="125"/>
      <c r="KN52" s="125"/>
      <c r="KO52" s="125">
        <f>データ!BS7</f>
        <v>-2452</v>
      </c>
      <c r="KP52" s="125"/>
      <c r="KQ52" s="125"/>
      <c r="KR52" s="125"/>
      <c r="KS52" s="125"/>
      <c r="KT52" s="125"/>
      <c r="KU52" s="125"/>
      <c r="KV52" s="125"/>
      <c r="KW52" s="125"/>
      <c r="KX52" s="125"/>
      <c r="KY52" s="125"/>
      <c r="KZ52" s="125"/>
      <c r="LA52" s="125"/>
      <c r="LB52" s="125"/>
      <c r="LC52" s="125"/>
      <c r="LD52" s="125"/>
      <c r="LE52" s="125"/>
      <c r="LF52" s="125"/>
      <c r="LG52" s="125"/>
      <c r="LH52" s="125">
        <f>データ!BT7</f>
        <v>-2257</v>
      </c>
      <c r="LI52" s="125"/>
      <c r="LJ52" s="125"/>
      <c r="LK52" s="125"/>
      <c r="LL52" s="125"/>
      <c r="LM52" s="125"/>
      <c r="LN52" s="125"/>
      <c r="LO52" s="125"/>
      <c r="LP52" s="125"/>
      <c r="LQ52" s="125"/>
      <c r="LR52" s="125"/>
      <c r="LS52" s="125"/>
      <c r="LT52" s="125"/>
      <c r="LU52" s="125"/>
      <c r="LV52" s="125"/>
      <c r="LW52" s="125"/>
      <c r="LX52" s="125"/>
      <c r="LY52" s="125"/>
      <c r="LZ52" s="125"/>
      <c r="MA52" s="125">
        <f>データ!BU7</f>
        <v>-2630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23943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CkAElj662HNjFr3U846Xg/Gm6kko0GdRfCKHvyrFQG4tgad2UE64EipKXpmWTkQUCcOmvQQ2Uk2MpncD8K2EHg==" saltValue="8roXccy/bI6DaJPftSUHj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100</v>
      </c>
      <c r="AV5" s="59" t="s">
        <v>101</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382027</v>
      </c>
      <c r="D6" s="60">
        <f t="shared" si="1"/>
        <v>47</v>
      </c>
      <c r="E6" s="60">
        <f t="shared" si="1"/>
        <v>14</v>
      </c>
      <c r="F6" s="60">
        <f t="shared" si="1"/>
        <v>0</v>
      </c>
      <c r="G6" s="60">
        <f t="shared" si="1"/>
        <v>4</v>
      </c>
      <c r="H6" s="60" t="str">
        <f>SUBSTITUTE(H8,"　","")</f>
        <v>愛媛県今治市</v>
      </c>
      <c r="I6" s="60" t="str">
        <f t="shared" si="1"/>
        <v>風早駐車場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その他駐車場</v>
      </c>
      <c r="Q6" s="62" t="str">
        <f t="shared" si="1"/>
        <v>立体式</v>
      </c>
      <c r="R6" s="63">
        <f t="shared" si="1"/>
        <v>26</v>
      </c>
      <c r="S6" s="62" t="str">
        <f t="shared" si="1"/>
        <v>商業施設</v>
      </c>
      <c r="T6" s="62" t="str">
        <f t="shared" si="1"/>
        <v>有</v>
      </c>
      <c r="U6" s="63">
        <f t="shared" si="1"/>
        <v>1076</v>
      </c>
      <c r="V6" s="63">
        <f t="shared" si="1"/>
        <v>100</v>
      </c>
      <c r="W6" s="63">
        <f t="shared" si="1"/>
        <v>160</v>
      </c>
      <c r="X6" s="62" t="str">
        <f t="shared" si="1"/>
        <v>代行制</v>
      </c>
      <c r="Y6" s="64">
        <f>IF(Y8="-",NA(),Y8)</f>
        <v>87.6</v>
      </c>
      <c r="Z6" s="64">
        <f t="shared" ref="Z6:AH6" si="2">IF(Z8="-",NA(),Z8)</f>
        <v>82.1</v>
      </c>
      <c r="AA6" s="64">
        <f t="shared" si="2"/>
        <v>67.599999999999994</v>
      </c>
      <c r="AB6" s="64">
        <f t="shared" si="2"/>
        <v>68.2</v>
      </c>
      <c r="AC6" s="64">
        <f t="shared" si="2"/>
        <v>63.4</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-14.2</v>
      </c>
      <c r="BG6" s="64">
        <f t="shared" ref="BG6:BO6" si="5">IF(BG8="-",NA(),BG8)</f>
        <v>-22</v>
      </c>
      <c r="BH6" s="64">
        <f t="shared" si="5"/>
        <v>-48.1</v>
      </c>
      <c r="BI6" s="64">
        <f t="shared" si="5"/>
        <v>-47.9</v>
      </c>
      <c r="BJ6" s="64">
        <f t="shared" si="5"/>
        <v>-58.6</v>
      </c>
      <c r="BK6" s="64">
        <f t="shared" si="5"/>
        <v>33.6</v>
      </c>
      <c r="BL6" s="64">
        <f t="shared" si="5"/>
        <v>33.200000000000003</v>
      </c>
      <c r="BM6" s="64">
        <f t="shared" si="5"/>
        <v>29.6</v>
      </c>
      <c r="BN6" s="64">
        <f t="shared" si="5"/>
        <v>29.2</v>
      </c>
      <c r="BO6" s="64">
        <f t="shared" si="5"/>
        <v>30.4</v>
      </c>
      <c r="BP6" s="61" t="str">
        <f>IF(BP8="-","",IF(BP8="-","【-】","【"&amp;SUBSTITUTE(TEXT(BP8,"#,##0.0"),"-","△")&amp;"】"))</f>
        <v>【26.3】</v>
      </c>
      <c r="BQ6" s="65">
        <f>IF(BQ8="-",NA(),BQ8)</f>
        <v>-919</v>
      </c>
      <c r="BR6" s="65">
        <f t="shared" ref="BR6:BZ6" si="6">IF(BR8="-",NA(),BR8)</f>
        <v>-1353</v>
      </c>
      <c r="BS6" s="65">
        <f t="shared" si="6"/>
        <v>-2452</v>
      </c>
      <c r="BT6" s="65">
        <f t="shared" si="6"/>
        <v>-2257</v>
      </c>
      <c r="BU6" s="65">
        <f t="shared" si="6"/>
        <v>-2630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103</v>
      </c>
      <c r="CM6" s="63">
        <f t="shared" ref="CM6:CN6" si="7">CM8</f>
        <v>23943</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67</v>
      </c>
      <c r="DL6" s="64">
        <f t="shared" ref="DL6:DT6" si="9">IF(DL8="-",NA(),DL8)</f>
        <v>64</v>
      </c>
      <c r="DM6" s="64">
        <f t="shared" si="9"/>
        <v>55</v>
      </c>
      <c r="DN6" s="64">
        <f t="shared" si="9"/>
        <v>51</v>
      </c>
      <c r="DO6" s="64">
        <f t="shared" si="9"/>
        <v>47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104</v>
      </c>
      <c r="B7" s="60">
        <f t="shared" ref="B7:X7" si="10">B8</f>
        <v>2018</v>
      </c>
      <c r="C7" s="60">
        <f t="shared" si="10"/>
        <v>382027</v>
      </c>
      <c r="D7" s="60">
        <f t="shared" si="10"/>
        <v>47</v>
      </c>
      <c r="E7" s="60">
        <f t="shared" si="10"/>
        <v>14</v>
      </c>
      <c r="F7" s="60">
        <f t="shared" si="10"/>
        <v>0</v>
      </c>
      <c r="G7" s="60">
        <f t="shared" si="10"/>
        <v>4</v>
      </c>
      <c r="H7" s="60" t="str">
        <f t="shared" si="10"/>
        <v>愛媛県　今治市</v>
      </c>
      <c r="I7" s="60" t="str">
        <f t="shared" si="10"/>
        <v>風早駐車場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その他駐車場</v>
      </c>
      <c r="Q7" s="62" t="str">
        <f t="shared" si="10"/>
        <v>立体式</v>
      </c>
      <c r="R7" s="63">
        <f t="shared" si="10"/>
        <v>26</v>
      </c>
      <c r="S7" s="62" t="str">
        <f t="shared" si="10"/>
        <v>商業施設</v>
      </c>
      <c r="T7" s="62" t="str">
        <f t="shared" si="10"/>
        <v>有</v>
      </c>
      <c r="U7" s="63">
        <f t="shared" si="10"/>
        <v>1076</v>
      </c>
      <c r="V7" s="63">
        <f t="shared" si="10"/>
        <v>100</v>
      </c>
      <c r="W7" s="63">
        <f t="shared" si="10"/>
        <v>160</v>
      </c>
      <c r="X7" s="62" t="str">
        <f t="shared" si="10"/>
        <v>代行制</v>
      </c>
      <c r="Y7" s="64">
        <f>Y8</f>
        <v>87.6</v>
      </c>
      <c r="Z7" s="64">
        <f t="shared" ref="Z7:AH7" si="11">Z8</f>
        <v>82.1</v>
      </c>
      <c r="AA7" s="64">
        <f t="shared" si="11"/>
        <v>67.599999999999994</v>
      </c>
      <c r="AB7" s="64">
        <f t="shared" si="11"/>
        <v>68.2</v>
      </c>
      <c r="AC7" s="64">
        <f t="shared" si="11"/>
        <v>63.4</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-14.2</v>
      </c>
      <c r="BG7" s="64">
        <f t="shared" ref="BG7:BO7" si="14">BG8</f>
        <v>-22</v>
      </c>
      <c r="BH7" s="64">
        <f t="shared" si="14"/>
        <v>-48.1</v>
      </c>
      <c r="BI7" s="64">
        <f t="shared" si="14"/>
        <v>-47.9</v>
      </c>
      <c r="BJ7" s="64">
        <f t="shared" si="14"/>
        <v>-58.6</v>
      </c>
      <c r="BK7" s="64">
        <f t="shared" si="14"/>
        <v>33.6</v>
      </c>
      <c r="BL7" s="64">
        <f t="shared" si="14"/>
        <v>33.200000000000003</v>
      </c>
      <c r="BM7" s="64">
        <f t="shared" si="14"/>
        <v>29.6</v>
      </c>
      <c r="BN7" s="64">
        <f t="shared" si="14"/>
        <v>29.2</v>
      </c>
      <c r="BO7" s="64">
        <f t="shared" si="14"/>
        <v>30.4</v>
      </c>
      <c r="BP7" s="61"/>
      <c r="BQ7" s="65">
        <f>BQ8</f>
        <v>-919</v>
      </c>
      <c r="BR7" s="65">
        <f t="shared" ref="BR7:BZ7" si="15">BR8</f>
        <v>-1353</v>
      </c>
      <c r="BS7" s="65">
        <f t="shared" si="15"/>
        <v>-2452</v>
      </c>
      <c r="BT7" s="65">
        <f t="shared" si="15"/>
        <v>-2257</v>
      </c>
      <c r="BU7" s="65">
        <f t="shared" si="15"/>
        <v>-2630</v>
      </c>
      <c r="BV7" s="65">
        <f t="shared" si="15"/>
        <v>44860</v>
      </c>
      <c r="BW7" s="65">
        <f t="shared" si="15"/>
        <v>37496</v>
      </c>
      <c r="BX7" s="65">
        <f t="shared" si="15"/>
        <v>31888</v>
      </c>
      <c r="BY7" s="65">
        <f t="shared" si="15"/>
        <v>13314</v>
      </c>
      <c r="BZ7" s="65">
        <f t="shared" si="15"/>
        <v>23300</v>
      </c>
      <c r="CA7" s="63"/>
      <c r="CB7" s="64" t="s">
        <v>105</v>
      </c>
      <c r="CC7" s="64" t="s">
        <v>105</v>
      </c>
      <c r="CD7" s="64" t="s">
        <v>105</v>
      </c>
      <c r="CE7" s="64" t="s">
        <v>105</v>
      </c>
      <c r="CF7" s="64" t="s">
        <v>105</v>
      </c>
      <c r="CG7" s="64" t="s">
        <v>105</v>
      </c>
      <c r="CH7" s="64" t="s">
        <v>105</v>
      </c>
      <c r="CI7" s="64" t="s">
        <v>105</v>
      </c>
      <c r="CJ7" s="64" t="s">
        <v>105</v>
      </c>
      <c r="CK7" s="64" t="s">
        <v>103</v>
      </c>
      <c r="CL7" s="61"/>
      <c r="CM7" s="63">
        <f>CM8</f>
        <v>23943</v>
      </c>
      <c r="CN7" s="63">
        <f>CN8</f>
        <v>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67</v>
      </c>
      <c r="DL7" s="64">
        <f t="shared" ref="DL7:DT7" si="17">DL8</f>
        <v>64</v>
      </c>
      <c r="DM7" s="64">
        <f t="shared" si="17"/>
        <v>55</v>
      </c>
      <c r="DN7" s="64">
        <f t="shared" si="17"/>
        <v>51</v>
      </c>
      <c r="DO7" s="64">
        <f t="shared" si="17"/>
        <v>47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382027</v>
      </c>
      <c r="D8" s="67">
        <v>47</v>
      </c>
      <c r="E8" s="67">
        <v>14</v>
      </c>
      <c r="F8" s="67">
        <v>0</v>
      </c>
      <c r="G8" s="67">
        <v>4</v>
      </c>
      <c r="H8" s="67" t="s">
        <v>106</v>
      </c>
      <c r="I8" s="67" t="s">
        <v>107</v>
      </c>
      <c r="J8" s="67" t="s">
        <v>108</v>
      </c>
      <c r="K8" s="67" t="s">
        <v>109</v>
      </c>
      <c r="L8" s="67" t="s">
        <v>110</v>
      </c>
      <c r="M8" s="67" t="s">
        <v>111</v>
      </c>
      <c r="N8" s="67" t="s">
        <v>112</v>
      </c>
      <c r="O8" s="68" t="s">
        <v>113</v>
      </c>
      <c r="P8" s="69" t="s">
        <v>114</v>
      </c>
      <c r="Q8" s="69" t="s">
        <v>115</v>
      </c>
      <c r="R8" s="70">
        <v>26</v>
      </c>
      <c r="S8" s="69" t="s">
        <v>116</v>
      </c>
      <c r="T8" s="69" t="s">
        <v>117</v>
      </c>
      <c r="U8" s="70">
        <v>1076</v>
      </c>
      <c r="V8" s="70">
        <v>100</v>
      </c>
      <c r="W8" s="70">
        <v>160</v>
      </c>
      <c r="X8" s="69" t="s">
        <v>118</v>
      </c>
      <c r="Y8" s="71">
        <v>87.6</v>
      </c>
      <c r="Z8" s="71">
        <v>82.1</v>
      </c>
      <c r="AA8" s="71">
        <v>67.599999999999994</v>
      </c>
      <c r="AB8" s="71">
        <v>68.2</v>
      </c>
      <c r="AC8" s="71">
        <v>63.4</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-14.2</v>
      </c>
      <c r="BG8" s="71">
        <v>-22</v>
      </c>
      <c r="BH8" s="71">
        <v>-48.1</v>
      </c>
      <c r="BI8" s="71">
        <v>-47.9</v>
      </c>
      <c r="BJ8" s="71">
        <v>-58.6</v>
      </c>
      <c r="BK8" s="71">
        <v>33.6</v>
      </c>
      <c r="BL8" s="71">
        <v>33.200000000000003</v>
      </c>
      <c r="BM8" s="71">
        <v>29.6</v>
      </c>
      <c r="BN8" s="71">
        <v>29.2</v>
      </c>
      <c r="BO8" s="71">
        <v>30.4</v>
      </c>
      <c r="BP8" s="68">
        <v>26.3</v>
      </c>
      <c r="BQ8" s="72">
        <v>-919</v>
      </c>
      <c r="BR8" s="72">
        <v>-1353</v>
      </c>
      <c r="BS8" s="72">
        <v>-2452</v>
      </c>
      <c r="BT8" s="73">
        <v>-2257</v>
      </c>
      <c r="BU8" s="73">
        <v>-2630</v>
      </c>
      <c r="BV8" s="72">
        <v>44860</v>
      </c>
      <c r="BW8" s="72">
        <v>37496</v>
      </c>
      <c r="BX8" s="72">
        <v>31888</v>
      </c>
      <c r="BY8" s="72">
        <v>13314</v>
      </c>
      <c r="BZ8" s="72">
        <v>23300</v>
      </c>
      <c r="CA8" s="70">
        <v>16102</v>
      </c>
      <c r="CB8" s="71" t="s">
        <v>110</v>
      </c>
      <c r="CC8" s="71" t="s">
        <v>110</v>
      </c>
      <c r="CD8" s="71" t="s">
        <v>110</v>
      </c>
      <c r="CE8" s="71" t="s">
        <v>110</v>
      </c>
      <c r="CF8" s="71" t="s">
        <v>110</v>
      </c>
      <c r="CG8" s="71" t="s">
        <v>110</v>
      </c>
      <c r="CH8" s="71" t="s">
        <v>110</v>
      </c>
      <c r="CI8" s="71" t="s">
        <v>110</v>
      </c>
      <c r="CJ8" s="71" t="s">
        <v>110</v>
      </c>
      <c r="CK8" s="71" t="s">
        <v>110</v>
      </c>
      <c r="CL8" s="68" t="s">
        <v>110</v>
      </c>
      <c r="CM8" s="70">
        <v>23943</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254</v>
      </c>
      <c r="DF8" s="71">
        <v>280</v>
      </c>
      <c r="DG8" s="71">
        <v>239.6</v>
      </c>
      <c r="DH8" s="71">
        <v>224.1</v>
      </c>
      <c r="DI8" s="71">
        <v>155.19999999999999</v>
      </c>
      <c r="DJ8" s="68">
        <v>103.6</v>
      </c>
      <c r="DK8" s="71">
        <v>67</v>
      </c>
      <c r="DL8" s="71">
        <v>64</v>
      </c>
      <c r="DM8" s="71">
        <v>55</v>
      </c>
      <c r="DN8" s="71">
        <v>51</v>
      </c>
      <c r="DO8" s="71">
        <v>47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2020-02-03T08:42:45Z</cp:lastPrinted>
  <dcterms:created xsi:type="dcterms:W3CDTF">2019-12-05T07:28:33Z</dcterms:created>
  <dcterms:modified xsi:type="dcterms:W3CDTF">2020-02-14T02:11:36Z</dcterms:modified>
  <cp:category/>
</cp:coreProperties>
</file>