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6060" windowHeight="9420" activeTab="0"/>
  </bookViews>
  <sheets>
    <sheet name="別表1 " sheetId="1" r:id="rId1"/>
  </sheets>
  <definedNames>
    <definedName name="_xlnm.Print_Area" localSheetId="0">'別表1 '!$A$1:$X$46</definedName>
  </definedNames>
  <calcPr fullCalcOnLoad="1"/>
</workbook>
</file>

<file path=xl/sharedStrings.xml><?xml version="1.0" encoding="utf-8"?>
<sst xmlns="http://schemas.openxmlformats.org/spreadsheetml/2006/main" count="66" uniqueCount="47">
  <si>
    <t>別表－１　　市町、労働力状態、男女別１５歳以上人口　</t>
  </si>
  <si>
    <t>総　　　　　　　　　　　　　　　数</t>
  </si>
  <si>
    <t>男</t>
  </si>
  <si>
    <t>女</t>
  </si>
  <si>
    <t>完全失業率（％）</t>
  </si>
  <si>
    <t>市町名</t>
  </si>
  <si>
    <t>15歳以上</t>
  </si>
  <si>
    <t>労働力人口</t>
  </si>
  <si>
    <t>非労働力人口</t>
  </si>
  <si>
    <t>総数</t>
  </si>
  <si>
    <t>就業者</t>
  </si>
  <si>
    <t>完全失業者</t>
  </si>
  <si>
    <t>県計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</si>
  <si>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</si>
  <si>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</si>
  <si>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</si>
  <si>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</si>
  <si>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</si>
  <si>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</si>
  <si>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</si>
  <si>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</si>
  <si>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</si>
  <si>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</si>
  <si>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</si>
  <si>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</si>
  <si>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</si>
  <si>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　　智　　郡</t>
  </si>
  <si>
    <t>上島町</t>
  </si>
  <si>
    <t>上　浮　穴　郡</t>
  </si>
  <si>
    <t>久万高原町</t>
  </si>
  <si>
    <t>伊　　予　　郡</t>
  </si>
  <si>
    <t>松前町</t>
  </si>
  <si>
    <t>砥部町</t>
  </si>
  <si>
    <t>喜　　多　　郡</t>
  </si>
  <si>
    <t>内子町</t>
  </si>
  <si>
    <t>西　宇　和　郡</t>
  </si>
  <si>
    <t>伊方町</t>
  </si>
  <si>
    <t>北　宇　和　郡</t>
  </si>
  <si>
    <t>松野町</t>
  </si>
  <si>
    <t>鬼北町</t>
  </si>
  <si>
    <t>南　宇　和　郡</t>
  </si>
  <si>
    <t>愛南町</t>
  </si>
  <si>
    <t>1）　労働力状態「不詳」を含む。</t>
  </si>
  <si>
    <t>2)　15歳以上人口に占める労働力人口の割合。労働力状態不詳を除く。</t>
  </si>
  <si>
    <r>
      <t xml:space="preserve">人口 </t>
    </r>
    <r>
      <rPr>
        <sz val="11"/>
        <rFont val="ＭＳ Ｐゴシック"/>
        <family val="3"/>
      </rPr>
      <t xml:space="preserve">  1)</t>
    </r>
  </si>
  <si>
    <r>
      <t xml:space="preserve">人口 </t>
    </r>
    <r>
      <rPr>
        <sz val="11"/>
        <rFont val="ＭＳ Ｐゴシック"/>
        <family val="3"/>
      </rPr>
      <t xml:space="preserve">  1)</t>
    </r>
  </si>
  <si>
    <r>
      <t xml:space="preserve">労働力率（％） </t>
    </r>
    <r>
      <rPr>
        <sz val="11"/>
        <rFont val="ＭＳ Ｐゴシック"/>
        <family val="3"/>
      </rPr>
      <t xml:space="preserve">  2)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</si>
</sst>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  <numFmt numFmtId="178" formatCode="###,##0;&quot;-&quot;##,##0"/>
    <numFmt numFmtId="179" formatCode="\ ###,##0;&quot;-&quot;###,##0"/>
    <numFmt numFmtId="180" formatCode="#,##0_);[Red]\(#,##0\)"/>
    <numFmt numFmtId="181" formatCode="0.0;&quot;△ &quot;0.0"/>
    <numFmt numFmtId="182" formatCode="0.0_);[Red]\(0.0\)"/>
    <numFmt numFmtId="183" formatCode="###,###,###,##0;&quot;-&quot;##,###,###,##0"/>
    <numFmt numFmtId="184" formatCode="##,###,###,##0;&quot;-&quot;#,###,###,##0"/>
    <numFmt numFmtId="185" formatCode="0.0_ "/>
    <numFmt numFmtId="186" formatCode="#,##0_ ;[Red]\-#,##0\ "/>
    <numFmt numFmtId="187" formatCode="#,##0.0_);[Red]\(#,##0.0\)"/>
    <numFmt numFmtId="188" formatCode="\ ###,###,##0;&quot;-&quot;###,###,##0"/>
    <numFmt numFmtId="189" formatCode="#,###,##0;&quot; -&quot;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distributed"/>
    </xf>
    <xf numFmtId="0" fontId="0" fillId="0" borderId="5" xfId="0" applyFont="1" applyBorder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185" fontId="0" fillId="0" borderId="6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8" fontId="0" fillId="0" borderId="14" xfId="17" applyBorder="1" applyAlignment="1">
      <alignment/>
    </xf>
    <xf numFmtId="38" fontId="0" fillId="0" borderId="1" xfId="17" applyBorder="1" applyAlignment="1">
      <alignment/>
    </xf>
    <xf numFmtId="185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="6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24" sqref="Z24"/>
    </sheetView>
  </sheetViews>
  <sheetFormatPr defaultColWidth="9.00390625" defaultRowHeight="13.5"/>
  <cols>
    <col min="1" max="1" width="1.00390625" style="0" customWidth="1"/>
    <col min="2" max="2" width="10.625" style="0" customWidth="1"/>
    <col min="3" max="3" width="1.625" style="0" customWidth="1"/>
    <col min="4" max="6" width="12.625" style="0" customWidth="1"/>
    <col min="7" max="7" width="12.50390625" style="0" customWidth="1"/>
    <col min="8" max="18" width="12.625" style="0" customWidth="1"/>
    <col min="19" max="24" width="8.625" style="0" customWidth="1"/>
  </cols>
  <sheetData>
    <row r="1" spans="2:3" ht="17.25">
      <c r="B1" s="13" t="s">
        <v>0</v>
      </c>
      <c r="C1" s="1"/>
    </row>
    <row r="2" spans="1:28" ht="18" customHeight="1">
      <c r="A2" s="9"/>
      <c r="B2" s="9"/>
      <c r="C2" s="6"/>
      <c r="D2" s="19" t="s">
        <v>1</v>
      </c>
      <c r="E2" s="19"/>
      <c r="F2" s="19"/>
      <c r="G2" s="19"/>
      <c r="H2" s="20"/>
      <c r="I2" s="18" t="s">
        <v>2</v>
      </c>
      <c r="J2" s="19"/>
      <c r="K2" s="19"/>
      <c r="L2" s="19"/>
      <c r="M2" s="20"/>
      <c r="N2" s="18" t="s">
        <v>3</v>
      </c>
      <c r="O2" s="19"/>
      <c r="P2" s="19"/>
      <c r="Q2" s="19"/>
      <c r="R2" s="20"/>
      <c r="S2" s="18" t="s">
        <v>46</v>
      </c>
      <c r="T2" s="19"/>
      <c r="U2" s="20"/>
      <c r="V2" s="19" t="s">
        <v>4</v>
      </c>
      <c r="W2" s="19"/>
      <c r="X2" s="19"/>
      <c r="Y2" s="2"/>
      <c r="Z2" s="2"/>
      <c r="AA2" s="2"/>
      <c r="AB2" s="2"/>
    </row>
    <row r="3" spans="1:28" ht="4.5" customHeight="1">
      <c r="A3" s="1"/>
      <c r="B3" s="11"/>
      <c r="C3" s="7"/>
      <c r="E3" s="16"/>
      <c r="F3" s="16"/>
      <c r="G3" s="16"/>
      <c r="H3" s="17"/>
      <c r="I3" s="21"/>
      <c r="J3" s="16"/>
      <c r="K3" s="16"/>
      <c r="L3" s="16"/>
      <c r="M3" s="17"/>
      <c r="N3" s="21"/>
      <c r="O3" s="16"/>
      <c r="P3" s="16"/>
      <c r="Q3" s="16"/>
      <c r="R3" s="17"/>
      <c r="T3" s="24"/>
      <c r="U3" s="24"/>
      <c r="V3" s="24"/>
      <c r="W3" s="24"/>
      <c r="X3" s="29"/>
      <c r="Y3" s="2"/>
      <c r="Z3" s="2"/>
      <c r="AA3" s="2"/>
      <c r="AB3" s="2"/>
    </row>
    <row r="4" spans="1:28" ht="18" customHeight="1">
      <c r="A4" s="1"/>
      <c r="B4" s="11" t="s">
        <v>5</v>
      </c>
      <c r="C4" s="7"/>
      <c r="D4" s="28" t="s">
        <v>6</v>
      </c>
      <c r="E4" s="23" t="s">
        <v>7</v>
      </c>
      <c r="F4" s="23"/>
      <c r="G4" s="23"/>
      <c r="H4" s="27" t="s">
        <v>8</v>
      </c>
      <c r="I4" s="28" t="s">
        <v>6</v>
      </c>
      <c r="J4" s="23" t="s">
        <v>7</v>
      </c>
      <c r="K4" s="23"/>
      <c r="L4" s="23"/>
      <c r="M4" s="14" t="s">
        <v>8</v>
      </c>
      <c r="N4" s="28" t="s">
        <v>6</v>
      </c>
      <c r="O4" s="23" t="s">
        <v>7</v>
      </c>
      <c r="P4" s="23"/>
      <c r="Q4" s="23"/>
      <c r="R4" s="14" t="s">
        <v>8</v>
      </c>
      <c r="S4" s="31" t="s">
        <v>9</v>
      </c>
      <c r="T4" s="31" t="s">
        <v>2</v>
      </c>
      <c r="U4" s="32" t="s">
        <v>3</v>
      </c>
      <c r="V4" s="31" t="s">
        <v>9</v>
      </c>
      <c r="W4" s="31" t="s">
        <v>2</v>
      </c>
      <c r="X4" s="33" t="s">
        <v>3</v>
      </c>
      <c r="Y4" s="2"/>
      <c r="Z4" s="2"/>
      <c r="AA4" s="2"/>
      <c r="AB4" s="2"/>
    </row>
    <row r="5" spans="1:28" ht="18" customHeight="1">
      <c r="A5" s="3"/>
      <c r="B5" s="26"/>
      <c r="C5" s="8"/>
      <c r="D5" s="22" t="s">
        <v>45</v>
      </c>
      <c r="E5" s="4" t="s">
        <v>9</v>
      </c>
      <c r="F5" s="4" t="s">
        <v>10</v>
      </c>
      <c r="G5" s="4" t="s">
        <v>11</v>
      </c>
      <c r="H5" s="25"/>
      <c r="I5" s="22" t="s">
        <v>44</v>
      </c>
      <c r="J5" s="4" t="s">
        <v>9</v>
      </c>
      <c r="K5" s="4" t="s">
        <v>10</v>
      </c>
      <c r="L5" s="4" t="s">
        <v>11</v>
      </c>
      <c r="M5" s="15"/>
      <c r="N5" s="22" t="s">
        <v>44</v>
      </c>
      <c r="O5" s="4" t="s">
        <v>9</v>
      </c>
      <c r="P5" s="4" t="s">
        <v>10</v>
      </c>
      <c r="Q5" s="4" t="s">
        <v>11</v>
      </c>
      <c r="R5" s="15"/>
      <c r="S5" s="25"/>
      <c r="T5" s="25"/>
      <c r="U5" s="25"/>
      <c r="V5" s="25"/>
      <c r="W5" s="25"/>
      <c r="X5" s="30"/>
      <c r="Y5" s="2"/>
      <c r="Z5" s="2"/>
      <c r="AA5" s="2"/>
      <c r="AB5" s="2"/>
    </row>
    <row r="6" spans="2:28" ht="18" customHeight="1">
      <c r="B6" s="10" t="s">
        <v>12</v>
      </c>
      <c r="C6" s="5"/>
      <c r="D6" s="38">
        <f>D8+D9</f>
        <v>1237582</v>
      </c>
      <c r="E6" s="38">
        <f aca="true" t="shared" si="0" ref="E6:R6">E8+E9</f>
        <v>702615</v>
      </c>
      <c r="F6" s="38">
        <f t="shared" si="0"/>
        <v>651605</v>
      </c>
      <c r="G6" s="38">
        <f t="shared" si="0"/>
        <v>51010</v>
      </c>
      <c r="H6" s="38">
        <f t="shared" si="0"/>
        <v>517004</v>
      </c>
      <c r="I6" s="38">
        <f t="shared" si="0"/>
        <v>573657</v>
      </c>
      <c r="J6" s="38">
        <f t="shared" si="0"/>
        <v>396597</v>
      </c>
      <c r="K6" s="38">
        <f t="shared" si="0"/>
        <v>361878</v>
      </c>
      <c r="L6" s="38">
        <f t="shared" si="0"/>
        <v>34719</v>
      </c>
      <c r="M6" s="38">
        <f t="shared" si="0"/>
        <v>168020</v>
      </c>
      <c r="N6" s="38">
        <f t="shared" si="0"/>
        <v>663925</v>
      </c>
      <c r="O6" s="38">
        <f t="shared" si="0"/>
        <v>306018</v>
      </c>
      <c r="P6" s="38">
        <f t="shared" si="0"/>
        <v>289727</v>
      </c>
      <c r="Q6" s="38">
        <f t="shared" si="0"/>
        <v>16291</v>
      </c>
      <c r="R6" s="38">
        <f t="shared" si="0"/>
        <v>348984</v>
      </c>
      <c r="S6" s="39">
        <f>E6/SUM($F6:$H6)*100</f>
        <v>57.60938457009935</v>
      </c>
      <c r="T6" s="39">
        <f>J6/SUM($K6:$M6)*100</f>
        <v>70.24177451263422</v>
      </c>
      <c r="U6" s="39">
        <f>O6/SUM($P6:$R6)*100</f>
        <v>46.720162686526145</v>
      </c>
      <c r="V6" s="12">
        <f>G6/E6*100</f>
        <v>7.2600214911437995</v>
      </c>
      <c r="W6" s="12">
        <f>L6/J6*100</f>
        <v>8.754226582651912</v>
      </c>
      <c r="X6" s="12">
        <f>Q6/O6*100</f>
        <v>5.323543059558588</v>
      </c>
      <c r="Y6" s="2"/>
      <c r="Z6" s="2"/>
      <c r="AA6" s="2"/>
      <c r="AB6" s="2"/>
    </row>
    <row r="7" spans="2:28" ht="4.5" customHeight="1">
      <c r="B7" s="10"/>
      <c r="C7" s="5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0"/>
      <c r="T7" s="40"/>
      <c r="U7" s="40"/>
      <c r="V7" s="12"/>
      <c r="W7" s="12"/>
      <c r="X7" s="12"/>
      <c r="Y7" s="2"/>
      <c r="Z7" s="2"/>
      <c r="AA7" s="2"/>
      <c r="AB7" s="2"/>
    </row>
    <row r="8" spans="2:28" ht="18" customHeight="1">
      <c r="B8" s="10" t="s">
        <v>13</v>
      </c>
      <c r="C8" s="5"/>
      <c r="D8" s="38">
        <f aca="true" t="shared" si="1" ref="D8:R8">SUM(D11:D21)</f>
        <v>1115441</v>
      </c>
      <c r="E8" s="38">
        <f t="shared" si="1"/>
        <v>635392</v>
      </c>
      <c r="F8" s="38">
        <f t="shared" si="1"/>
        <v>588717</v>
      </c>
      <c r="G8" s="38">
        <f t="shared" si="1"/>
        <v>46675</v>
      </c>
      <c r="H8" s="38">
        <f t="shared" si="1"/>
        <v>462615</v>
      </c>
      <c r="I8" s="38">
        <f>SUM(I11:I21)</f>
        <v>516891</v>
      </c>
      <c r="J8" s="38">
        <f t="shared" si="1"/>
        <v>358454</v>
      </c>
      <c r="K8" s="38">
        <f t="shared" si="1"/>
        <v>326926</v>
      </c>
      <c r="L8" s="38">
        <f t="shared" si="1"/>
        <v>31528</v>
      </c>
      <c r="M8" s="38">
        <f t="shared" si="1"/>
        <v>149673</v>
      </c>
      <c r="N8" s="38">
        <f t="shared" si="1"/>
        <v>598550</v>
      </c>
      <c r="O8" s="38">
        <f t="shared" si="1"/>
        <v>276938</v>
      </c>
      <c r="P8" s="38">
        <f t="shared" si="1"/>
        <v>261791</v>
      </c>
      <c r="Q8" s="38">
        <f t="shared" si="1"/>
        <v>15147</v>
      </c>
      <c r="R8" s="38">
        <f t="shared" si="1"/>
        <v>312942</v>
      </c>
      <c r="S8" s="41">
        <f>E8/SUM($F8:$H8)*100</f>
        <v>57.86775494145301</v>
      </c>
      <c r="T8" s="41">
        <f>J8/SUM($K8:$M8)*100</f>
        <v>70.54417497987708</v>
      </c>
      <c r="U8" s="41">
        <f>O8/SUM($P8:$R8)*100</f>
        <v>46.94819285278361</v>
      </c>
      <c r="V8" s="12">
        <f>G8/E8*100</f>
        <v>7.345858934327156</v>
      </c>
      <c r="W8" s="12">
        <f>L8/J8*100</f>
        <v>8.795549777656268</v>
      </c>
      <c r="X8" s="12">
        <f>Q8/O8*100</f>
        <v>5.469455257133365</v>
      </c>
      <c r="Y8" s="2"/>
      <c r="Z8" s="2"/>
      <c r="AA8" s="2"/>
      <c r="AB8" s="2"/>
    </row>
    <row r="9" spans="2:28" ht="18" customHeight="1">
      <c r="B9" s="10" t="s">
        <v>14</v>
      </c>
      <c r="C9" s="5"/>
      <c r="D9" s="38">
        <f aca="true" t="shared" si="2" ref="D9:R9">D23+D26+D29+D33+D36+D39+D43</f>
        <v>122141</v>
      </c>
      <c r="E9" s="38">
        <f t="shared" si="2"/>
        <v>67223</v>
      </c>
      <c r="F9" s="38">
        <f t="shared" si="2"/>
        <v>62888</v>
      </c>
      <c r="G9" s="38">
        <f t="shared" si="2"/>
        <v>4335</v>
      </c>
      <c r="H9" s="38">
        <f t="shared" si="2"/>
        <v>54389</v>
      </c>
      <c r="I9" s="38">
        <f t="shared" si="2"/>
        <v>56766</v>
      </c>
      <c r="J9" s="38">
        <f t="shared" si="2"/>
        <v>38143</v>
      </c>
      <c r="K9" s="38">
        <f t="shared" si="2"/>
        <v>34952</v>
      </c>
      <c r="L9" s="38">
        <f t="shared" si="2"/>
        <v>3191</v>
      </c>
      <c r="M9" s="38">
        <f t="shared" si="2"/>
        <v>18347</v>
      </c>
      <c r="N9" s="38">
        <f t="shared" si="2"/>
        <v>65375</v>
      </c>
      <c r="O9" s="38">
        <f t="shared" si="2"/>
        <v>29080</v>
      </c>
      <c r="P9" s="38">
        <f t="shared" si="2"/>
        <v>27936</v>
      </c>
      <c r="Q9" s="38">
        <f t="shared" si="2"/>
        <v>1144</v>
      </c>
      <c r="R9" s="38">
        <f t="shared" si="2"/>
        <v>36042</v>
      </c>
      <c r="S9" s="41">
        <f>E9/SUM($F9:$H9)*100</f>
        <v>55.27661743906851</v>
      </c>
      <c r="T9" s="41">
        <f>J9/SUM($K9:$M9)*100</f>
        <v>67.52168525402726</v>
      </c>
      <c r="U9" s="41">
        <f>O9/SUM($P9:$R9)*100</f>
        <v>44.65464819876539</v>
      </c>
      <c r="V9" s="12">
        <f>G9/E9*100</f>
        <v>6.448685717685911</v>
      </c>
      <c r="W9" s="12">
        <f>L9/J9*100</f>
        <v>8.365886270088877</v>
      </c>
      <c r="X9" s="12">
        <f>Q9/O9*100</f>
        <v>3.9339752407152684</v>
      </c>
      <c r="Y9" s="2"/>
      <c r="Z9" s="2"/>
      <c r="AA9" s="2"/>
      <c r="AB9" s="2"/>
    </row>
    <row r="10" spans="2:28" ht="4.5" customHeight="1">
      <c r="B10" s="10"/>
      <c r="C10" s="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/>
      <c r="T10" s="40"/>
      <c r="U10" s="40"/>
      <c r="V10" s="12"/>
      <c r="W10" s="12"/>
      <c r="X10" s="12"/>
      <c r="Y10" s="2"/>
      <c r="Z10" s="2"/>
      <c r="AA10" s="2"/>
      <c r="AB10" s="2"/>
    </row>
    <row r="11" spans="2:28" ht="18" customHeight="1">
      <c r="B11" s="10" t="s">
        <v>15</v>
      </c>
      <c r="C11" s="5"/>
      <c r="D11" s="37">
        <v>441808</v>
      </c>
      <c r="E11" s="37">
        <v>255352</v>
      </c>
      <c r="F11" s="37">
        <v>234364</v>
      </c>
      <c r="G11" s="37">
        <v>20988</v>
      </c>
      <c r="H11" s="37">
        <v>176795</v>
      </c>
      <c r="I11" s="37">
        <v>202929</v>
      </c>
      <c r="J11" s="37">
        <v>141614</v>
      </c>
      <c r="K11" s="37">
        <v>128171</v>
      </c>
      <c r="L11" s="37">
        <v>13443</v>
      </c>
      <c r="M11" s="37">
        <v>56592</v>
      </c>
      <c r="N11" s="37">
        <v>238879</v>
      </c>
      <c r="O11" s="37">
        <v>113738</v>
      </c>
      <c r="P11" s="37">
        <v>106193</v>
      </c>
      <c r="Q11" s="37">
        <v>7545</v>
      </c>
      <c r="R11" s="37">
        <v>120203</v>
      </c>
      <c r="S11" s="41">
        <f aca="true" t="shared" si="3" ref="S11:S21">E11/SUM($F11:$H11)*100</f>
        <v>59.089152533744304</v>
      </c>
      <c r="T11" s="41">
        <f aca="true" t="shared" si="4" ref="T11:T21">J11/SUM($K11:$M11)*100</f>
        <v>71.44788755133547</v>
      </c>
      <c r="U11" s="41">
        <f aca="true" t="shared" si="5" ref="U11:U21">O11/SUM($P11:$R11)*100</f>
        <v>48.618241351451864</v>
      </c>
      <c r="V11" s="12">
        <f aca="true" t="shared" si="6" ref="V11:V21">G11/E11*100</f>
        <v>8.219242457470472</v>
      </c>
      <c r="W11" s="12">
        <f aca="true" t="shared" si="7" ref="W11:W21">L11/J11*100</f>
        <v>9.492705523465194</v>
      </c>
      <c r="X11" s="12">
        <f aca="true" t="shared" si="8" ref="X11:X21">Q11/O11*100</f>
        <v>6.633666848370817</v>
      </c>
      <c r="Y11" s="2"/>
      <c r="Z11" s="2"/>
      <c r="AA11" s="2"/>
      <c r="AB11" s="2"/>
    </row>
    <row r="12" spans="2:28" ht="18" customHeight="1">
      <c r="B12" s="10" t="s">
        <v>16</v>
      </c>
      <c r="C12" s="5"/>
      <c r="D12" s="37">
        <v>145456</v>
      </c>
      <c r="E12" s="37">
        <v>80937</v>
      </c>
      <c r="F12" s="37">
        <v>73907</v>
      </c>
      <c r="G12" s="37">
        <v>7030</v>
      </c>
      <c r="H12" s="37">
        <v>63463</v>
      </c>
      <c r="I12" s="37">
        <v>67043</v>
      </c>
      <c r="J12" s="37">
        <v>47116</v>
      </c>
      <c r="K12" s="37">
        <v>42265</v>
      </c>
      <c r="L12" s="37">
        <v>4851</v>
      </c>
      <c r="M12" s="37">
        <v>19386</v>
      </c>
      <c r="N12" s="37">
        <v>78413</v>
      </c>
      <c r="O12" s="37">
        <v>33821</v>
      </c>
      <c r="P12" s="37">
        <v>31642</v>
      </c>
      <c r="Q12" s="37">
        <v>2179</v>
      </c>
      <c r="R12" s="37">
        <v>44077</v>
      </c>
      <c r="S12" s="41">
        <f t="shared" si="3"/>
        <v>56.0505540166205</v>
      </c>
      <c r="T12" s="41">
        <f t="shared" si="4"/>
        <v>70.84899702264593</v>
      </c>
      <c r="U12" s="41">
        <f t="shared" si="5"/>
        <v>43.417032529718355</v>
      </c>
      <c r="V12" s="12">
        <f t="shared" si="6"/>
        <v>8.685767942967987</v>
      </c>
      <c r="W12" s="12">
        <f t="shared" si="7"/>
        <v>10.295865523389082</v>
      </c>
      <c r="X12" s="12">
        <f t="shared" si="8"/>
        <v>6.442742674669584</v>
      </c>
      <c r="Y12" s="2"/>
      <c r="Z12" s="2"/>
      <c r="AA12" s="2"/>
      <c r="AB12" s="2"/>
    </row>
    <row r="13" spans="2:28" ht="18" customHeight="1">
      <c r="B13" s="10" t="s">
        <v>17</v>
      </c>
      <c r="C13" s="5"/>
      <c r="D13" s="37">
        <v>74049</v>
      </c>
      <c r="E13" s="37">
        <v>41445</v>
      </c>
      <c r="F13" s="37">
        <v>38630</v>
      </c>
      <c r="G13" s="37">
        <v>2815</v>
      </c>
      <c r="H13" s="37">
        <v>32039</v>
      </c>
      <c r="I13" s="37">
        <v>33599</v>
      </c>
      <c r="J13" s="37">
        <v>22701</v>
      </c>
      <c r="K13" s="37">
        <v>20671</v>
      </c>
      <c r="L13" s="37">
        <v>2030</v>
      </c>
      <c r="M13" s="37">
        <v>10615</v>
      </c>
      <c r="N13" s="37">
        <v>40450</v>
      </c>
      <c r="O13" s="37">
        <v>18744</v>
      </c>
      <c r="P13" s="37">
        <v>17959</v>
      </c>
      <c r="Q13" s="37">
        <v>785</v>
      </c>
      <c r="R13" s="37">
        <v>21424</v>
      </c>
      <c r="S13" s="41">
        <f t="shared" si="3"/>
        <v>56.400032660170915</v>
      </c>
      <c r="T13" s="41">
        <f t="shared" si="4"/>
        <v>68.138431984632</v>
      </c>
      <c r="U13" s="41">
        <f t="shared" si="5"/>
        <v>46.66401115315674</v>
      </c>
      <c r="V13" s="12">
        <f t="shared" si="6"/>
        <v>6.7921341536976705</v>
      </c>
      <c r="W13" s="12">
        <f t="shared" si="7"/>
        <v>8.942337341967315</v>
      </c>
      <c r="X13" s="12">
        <f t="shared" si="8"/>
        <v>4.1880068288519</v>
      </c>
      <c r="Y13" s="2"/>
      <c r="Z13" s="2"/>
      <c r="AA13" s="2"/>
      <c r="AB13" s="2"/>
    </row>
    <row r="14" spans="2:28" ht="18" customHeight="1">
      <c r="B14" s="10" t="s">
        <v>18</v>
      </c>
      <c r="C14" s="5"/>
      <c r="D14" s="37">
        <v>33939</v>
      </c>
      <c r="E14" s="37">
        <v>19221</v>
      </c>
      <c r="F14" s="37">
        <v>18208</v>
      </c>
      <c r="G14" s="37">
        <v>1013</v>
      </c>
      <c r="H14" s="37">
        <v>14479</v>
      </c>
      <c r="I14" s="37">
        <v>15495</v>
      </c>
      <c r="J14" s="37">
        <v>10664</v>
      </c>
      <c r="K14" s="37">
        <v>9928</v>
      </c>
      <c r="L14" s="37">
        <v>736</v>
      </c>
      <c r="M14" s="37">
        <v>4703</v>
      </c>
      <c r="N14" s="37">
        <v>18444</v>
      </c>
      <c r="O14" s="37">
        <v>8557</v>
      </c>
      <c r="P14" s="37">
        <v>8280</v>
      </c>
      <c r="Q14" s="37">
        <v>277</v>
      </c>
      <c r="R14" s="37">
        <v>9776</v>
      </c>
      <c r="S14" s="41">
        <f t="shared" si="3"/>
        <v>57.03560830860535</v>
      </c>
      <c r="T14" s="41">
        <f t="shared" si="4"/>
        <v>69.39545779918006</v>
      </c>
      <c r="U14" s="41">
        <f t="shared" si="5"/>
        <v>46.67539409807451</v>
      </c>
      <c r="V14" s="12">
        <f t="shared" si="6"/>
        <v>5.270277300868841</v>
      </c>
      <c r="W14" s="12">
        <f t="shared" si="7"/>
        <v>6.90172543135784</v>
      </c>
      <c r="X14" s="12">
        <f t="shared" si="8"/>
        <v>3.237115811616221</v>
      </c>
      <c r="Y14" s="2"/>
      <c r="Z14" s="2"/>
      <c r="AA14" s="2"/>
      <c r="AB14" s="2"/>
    </row>
    <row r="15" spans="2:28" ht="18" customHeight="1">
      <c r="B15" s="10" t="s">
        <v>19</v>
      </c>
      <c r="C15" s="5"/>
      <c r="D15" s="37">
        <v>104373</v>
      </c>
      <c r="E15" s="37">
        <v>58063</v>
      </c>
      <c r="F15" s="37">
        <v>54462</v>
      </c>
      <c r="G15" s="37">
        <v>3601</v>
      </c>
      <c r="H15" s="37">
        <v>43989</v>
      </c>
      <c r="I15" s="37">
        <v>49256</v>
      </c>
      <c r="J15" s="37">
        <v>33692</v>
      </c>
      <c r="K15" s="37">
        <v>31199</v>
      </c>
      <c r="L15" s="37">
        <v>2493</v>
      </c>
      <c r="M15" s="37">
        <v>14410</v>
      </c>
      <c r="N15" s="37">
        <v>55117</v>
      </c>
      <c r="O15" s="37">
        <v>24371</v>
      </c>
      <c r="P15" s="37">
        <v>23263</v>
      </c>
      <c r="Q15" s="37">
        <v>1108</v>
      </c>
      <c r="R15" s="37">
        <v>29579</v>
      </c>
      <c r="S15" s="41">
        <f t="shared" si="3"/>
        <v>56.8955042527339</v>
      </c>
      <c r="T15" s="41">
        <f t="shared" si="4"/>
        <v>70.04282566213463</v>
      </c>
      <c r="U15" s="41">
        <f t="shared" si="5"/>
        <v>45.17330861909175</v>
      </c>
      <c r="V15" s="12">
        <f t="shared" si="6"/>
        <v>6.20188416030863</v>
      </c>
      <c r="W15" s="12">
        <f t="shared" si="7"/>
        <v>7.39938264276386</v>
      </c>
      <c r="X15" s="12">
        <f t="shared" si="8"/>
        <v>4.546387099421444</v>
      </c>
      <c r="Y15" s="2"/>
      <c r="Z15" s="2"/>
      <c r="AA15" s="2"/>
      <c r="AB15" s="2"/>
    </row>
    <row r="16" spans="2:28" ht="18" customHeight="1">
      <c r="B16" s="10" t="s">
        <v>20</v>
      </c>
      <c r="C16" s="5"/>
      <c r="D16" s="37">
        <v>96479</v>
      </c>
      <c r="E16" s="37">
        <v>55632</v>
      </c>
      <c r="F16" s="37">
        <v>51722</v>
      </c>
      <c r="G16" s="37">
        <v>3910</v>
      </c>
      <c r="H16" s="37">
        <v>39774</v>
      </c>
      <c r="I16" s="37">
        <v>45699</v>
      </c>
      <c r="J16" s="37">
        <v>32396</v>
      </c>
      <c r="K16" s="37">
        <v>29690</v>
      </c>
      <c r="L16" s="37">
        <v>2706</v>
      </c>
      <c r="M16" s="37">
        <v>12687</v>
      </c>
      <c r="N16" s="37">
        <v>50780</v>
      </c>
      <c r="O16" s="37">
        <v>23236</v>
      </c>
      <c r="P16" s="37">
        <v>22032</v>
      </c>
      <c r="Q16" s="37">
        <v>1204</v>
      </c>
      <c r="R16" s="37">
        <v>27087</v>
      </c>
      <c r="S16" s="41">
        <f t="shared" si="3"/>
        <v>58.3107980630149</v>
      </c>
      <c r="T16" s="41">
        <f t="shared" si="4"/>
        <v>71.85857196726039</v>
      </c>
      <c r="U16" s="41">
        <f t="shared" si="5"/>
        <v>46.173717783121035</v>
      </c>
      <c r="V16" s="12">
        <f t="shared" si="6"/>
        <v>7.028329019269486</v>
      </c>
      <c r="W16" s="12">
        <f t="shared" si="7"/>
        <v>8.352883071984197</v>
      </c>
      <c r="X16" s="12">
        <f t="shared" si="8"/>
        <v>5.181614735754863</v>
      </c>
      <c r="Y16" s="2"/>
      <c r="Z16" s="2"/>
      <c r="AA16" s="2"/>
      <c r="AB16" s="2"/>
    </row>
    <row r="17" spans="2:28" ht="18" customHeight="1">
      <c r="B17" s="10" t="s">
        <v>21</v>
      </c>
      <c r="C17" s="5"/>
      <c r="D17" s="37">
        <v>40901</v>
      </c>
      <c r="E17" s="37">
        <v>22619</v>
      </c>
      <c r="F17" s="37">
        <v>21379</v>
      </c>
      <c r="G17" s="37">
        <v>1240</v>
      </c>
      <c r="H17" s="37">
        <v>17761</v>
      </c>
      <c r="I17" s="37">
        <v>19050</v>
      </c>
      <c r="J17" s="37">
        <v>12551</v>
      </c>
      <c r="K17" s="37">
        <v>11674</v>
      </c>
      <c r="L17" s="37">
        <v>877</v>
      </c>
      <c r="M17" s="37">
        <v>6219</v>
      </c>
      <c r="N17" s="37">
        <v>21851</v>
      </c>
      <c r="O17" s="37">
        <v>10068</v>
      </c>
      <c r="P17" s="37">
        <v>9705</v>
      </c>
      <c r="Q17" s="37">
        <v>363</v>
      </c>
      <c r="R17" s="37">
        <v>11542</v>
      </c>
      <c r="S17" s="41">
        <f t="shared" si="3"/>
        <v>56.01535413571075</v>
      </c>
      <c r="T17" s="41">
        <f t="shared" si="4"/>
        <v>66.86734150239745</v>
      </c>
      <c r="U17" s="41">
        <f t="shared" si="5"/>
        <v>46.58954187875983</v>
      </c>
      <c r="V17" s="12">
        <f t="shared" si="6"/>
        <v>5.482116804456431</v>
      </c>
      <c r="W17" s="12">
        <f t="shared" si="7"/>
        <v>6.98749103657079</v>
      </c>
      <c r="X17" s="12">
        <f t="shared" si="8"/>
        <v>3.605482717520858</v>
      </c>
      <c r="Y17" s="2"/>
      <c r="Z17" s="2"/>
      <c r="AA17" s="2"/>
      <c r="AB17" s="2"/>
    </row>
    <row r="18" spans="2:28" ht="18" customHeight="1">
      <c r="B18" s="10" t="s">
        <v>22</v>
      </c>
      <c r="C18" s="5"/>
      <c r="D18" s="37">
        <v>33064</v>
      </c>
      <c r="E18" s="37">
        <v>19757</v>
      </c>
      <c r="F18" s="37">
        <v>18477</v>
      </c>
      <c r="G18" s="37">
        <v>1280</v>
      </c>
      <c r="H18" s="37">
        <v>13199</v>
      </c>
      <c r="I18" s="37">
        <v>15041</v>
      </c>
      <c r="J18" s="37">
        <v>10879</v>
      </c>
      <c r="K18" s="37">
        <v>9965</v>
      </c>
      <c r="L18" s="37">
        <v>914</v>
      </c>
      <c r="M18" s="37">
        <v>4110</v>
      </c>
      <c r="N18" s="37">
        <v>18023</v>
      </c>
      <c r="O18" s="37">
        <v>8878</v>
      </c>
      <c r="P18" s="37">
        <v>8512</v>
      </c>
      <c r="Q18" s="37">
        <v>366</v>
      </c>
      <c r="R18" s="37">
        <v>9089</v>
      </c>
      <c r="S18" s="41">
        <f t="shared" si="3"/>
        <v>59.9496298094429</v>
      </c>
      <c r="T18" s="41">
        <f t="shared" si="4"/>
        <v>72.57989192074189</v>
      </c>
      <c r="U18" s="41">
        <f t="shared" si="5"/>
        <v>49.41281237824901</v>
      </c>
      <c r="V18" s="12">
        <f t="shared" si="6"/>
        <v>6.4787164043123955</v>
      </c>
      <c r="W18" s="12">
        <f t="shared" si="7"/>
        <v>8.40150749149738</v>
      </c>
      <c r="X18" s="12">
        <f t="shared" si="8"/>
        <v>4.12255012390178</v>
      </c>
      <c r="Y18" s="2"/>
      <c r="Z18" s="2"/>
      <c r="AA18" s="2"/>
      <c r="AB18" s="2"/>
    </row>
    <row r="19" spans="2:28" ht="18" customHeight="1">
      <c r="B19" s="10" t="s">
        <v>23</v>
      </c>
      <c r="C19" s="5"/>
      <c r="D19" s="37">
        <v>77683</v>
      </c>
      <c r="E19" s="37">
        <v>45608</v>
      </c>
      <c r="F19" s="37">
        <v>42856</v>
      </c>
      <c r="G19" s="37">
        <v>2752</v>
      </c>
      <c r="H19" s="37">
        <v>30706</v>
      </c>
      <c r="I19" s="37">
        <v>37213</v>
      </c>
      <c r="J19" s="37">
        <v>26383</v>
      </c>
      <c r="K19" s="37">
        <v>24373</v>
      </c>
      <c r="L19" s="37">
        <v>2010</v>
      </c>
      <c r="M19" s="37">
        <v>10119</v>
      </c>
      <c r="N19" s="37">
        <v>40470</v>
      </c>
      <c r="O19" s="37">
        <v>19225</v>
      </c>
      <c r="P19" s="37">
        <v>18483</v>
      </c>
      <c r="Q19" s="37">
        <v>742</v>
      </c>
      <c r="R19" s="37">
        <v>20587</v>
      </c>
      <c r="S19" s="41">
        <f>E19/SUM($F19:$H19)*100</f>
        <v>59.76360825012449</v>
      </c>
      <c r="T19" s="41">
        <f t="shared" si="4"/>
        <v>72.27823132979015</v>
      </c>
      <c r="U19" s="41">
        <f t="shared" si="5"/>
        <v>48.28946046418166</v>
      </c>
      <c r="V19" s="12">
        <f t="shared" si="6"/>
        <v>6.034029117698649</v>
      </c>
      <c r="W19" s="12">
        <f t="shared" si="7"/>
        <v>7.6185422431110945</v>
      </c>
      <c r="X19" s="12">
        <f t="shared" si="8"/>
        <v>3.8595578673602082</v>
      </c>
      <c r="Y19" s="2"/>
      <c r="Z19" s="2"/>
      <c r="AA19" s="2"/>
      <c r="AB19" s="2"/>
    </row>
    <row r="20" spans="2:28" ht="18" customHeight="1">
      <c r="B20" s="10" t="s">
        <v>24</v>
      </c>
      <c r="C20" s="5"/>
      <c r="D20" s="37">
        <v>37324</v>
      </c>
      <c r="E20" s="37">
        <v>19934</v>
      </c>
      <c r="F20" s="37">
        <v>18892</v>
      </c>
      <c r="G20" s="37">
        <v>1042</v>
      </c>
      <c r="H20" s="37">
        <v>17292</v>
      </c>
      <c r="I20" s="37">
        <v>17041</v>
      </c>
      <c r="J20" s="37">
        <v>11064</v>
      </c>
      <c r="K20" s="37">
        <v>10290</v>
      </c>
      <c r="L20" s="37">
        <v>774</v>
      </c>
      <c r="M20" s="37">
        <v>5921</v>
      </c>
      <c r="N20" s="37">
        <v>20283</v>
      </c>
      <c r="O20" s="37">
        <v>8870</v>
      </c>
      <c r="P20" s="37">
        <v>8602</v>
      </c>
      <c r="Q20" s="37">
        <v>268</v>
      </c>
      <c r="R20" s="37">
        <v>11371</v>
      </c>
      <c r="S20" s="41">
        <f t="shared" si="3"/>
        <v>53.548595067963255</v>
      </c>
      <c r="T20" s="41">
        <f t="shared" si="4"/>
        <v>65.13982926111275</v>
      </c>
      <c r="U20" s="41">
        <f t="shared" si="5"/>
        <v>43.8219455560496</v>
      </c>
      <c r="V20" s="12">
        <f t="shared" si="6"/>
        <v>5.22724992475168</v>
      </c>
      <c r="W20" s="12">
        <f t="shared" si="7"/>
        <v>6.995661605206075</v>
      </c>
      <c r="X20" s="12">
        <f t="shared" si="8"/>
        <v>3.0214205186020293</v>
      </c>
      <c r="Y20" s="2"/>
      <c r="Z20" s="2"/>
      <c r="AA20" s="2"/>
      <c r="AB20" s="2"/>
    </row>
    <row r="21" spans="2:28" ht="18" customHeight="1">
      <c r="B21" s="10" t="s">
        <v>25</v>
      </c>
      <c r="C21" s="5"/>
      <c r="D21" s="37">
        <v>30365</v>
      </c>
      <c r="E21" s="37">
        <v>16824</v>
      </c>
      <c r="F21" s="37">
        <v>15820</v>
      </c>
      <c r="G21" s="37">
        <v>1004</v>
      </c>
      <c r="H21" s="37">
        <v>13118</v>
      </c>
      <c r="I21" s="37">
        <v>14525</v>
      </c>
      <c r="J21" s="37">
        <v>9394</v>
      </c>
      <c r="K21" s="37">
        <v>8700</v>
      </c>
      <c r="L21" s="37">
        <v>694</v>
      </c>
      <c r="M21" s="37">
        <v>4911</v>
      </c>
      <c r="N21" s="37">
        <v>15840</v>
      </c>
      <c r="O21" s="37">
        <v>7430</v>
      </c>
      <c r="P21" s="37">
        <v>7120</v>
      </c>
      <c r="Q21" s="37">
        <v>310</v>
      </c>
      <c r="R21" s="37">
        <v>8207</v>
      </c>
      <c r="S21" s="41">
        <f t="shared" si="3"/>
        <v>56.18863135395097</v>
      </c>
      <c r="T21" s="41">
        <f t="shared" si="4"/>
        <v>65.6693463823838</v>
      </c>
      <c r="U21" s="41">
        <f t="shared" si="5"/>
        <v>47.51550808978705</v>
      </c>
      <c r="V21" s="12">
        <f t="shared" si="6"/>
        <v>5.967665240133143</v>
      </c>
      <c r="W21" s="12">
        <f t="shared" si="7"/>
        <v>7.387694272940175</v>
      </c>
      <c r="X21" s="12">
        <f t="shared" si="8"/>
        <v>4.172274562584119</v>
      </c>
      <c r="Y21" s="2"/>
      <c r="Z21" s="2"/>
      <c r="AA21" s="2"/>
      <c r="AB21" s="2"/>
    </row>
    <row r="22" spans="2:28" ht="18" customHeight="1">
      <c r="B22" s="10"/>
      <c r="C22" s="5"/>
      <c r="D22" s="38"/>
      <c r="E22" s="38"/>
      <c r="F22" s="38"/>
      <c r="G22" s="38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0"/>
      <c r="T22" s="40"/>
      <c r="U22" s="40"/>
      <c r="V22" s="12"/>
      <c r="W22" s="12"/>
      <c r="X22" s="12"/>
      <c r="Y22" s="2"/>
      <c r="Z22" s="2"/>
      <c r="AA22" s="2"/>
      <c r="AB22" s="2"/>
    </row>
    <row r="23" spans="1:28" ht="18" customHeight="1">
      <c r="A23" s="34" t="s">
        <v>26</v>
      </c>
      <c r="C23" s="5"/>
      <c r="D23" s="38">
        <f>D24</f>
        <v>7045</v>
      </c>
      <c r="E23" s="38">
        <f aca="true" t="shared" si="9" ref="E23:R23">SUM(E24:E24)</f>
        <v>3444</v>
      </c>
      <c r="F23" s="38">
        <f t="shared" si="9"/>
        <v>3251</v>
      </c>
      <c r="G23" s="38">
        <f t="shared" si="9"/>
        <v>193</v>
      </c>
      <c r="H23" s="38">
        <f t="shared" si="9"/>
        <v>3600</v>
      </c>
      <c r="I23" s="38">
        <f t="shared" si="9"/>
        <v>3632</v>
      </c>
      <c r="J23" s="38">
        <f t="shared" si="9"/>
        <v>2203</v>
      </c>
      <c r="K23" s="38">
        <f t="shared" si="9"/>
        <v>2058</v>
      </c>
      <c r="L23" s="38">
        <f t="shared" si="9"/>
        <v>145</v>
      </c>
      <c r="M23" s="38">
        <f t="shared" si="9"/>
        <v>1429</v>
      </c>
      <c r="N23" s="38">
        <f t="shared" si="9"/>
        <v>3413</v>
      </c>
      <c r="O23" s="38">
        <f t="shared" si="9"/>
        <v>1241</v>
      </c>
      <c r="P23" s="38">
        <f t="shared" si="9"/>
        <v>1193</v>
      </c>
      <c r="Q23" s="38">
        <f t="shared" si="9"/>
        <v>48</v>
      </c>
      <c r="R23" s="38">
        <f t="shared" si="9"/>
        <v>2171</v>
      </c>
      <c r="S23" s="41">
        <f>E23/SUM($F23:$H23)*100</f>
        <v>48.89267461669506</v>
      </c>
      <c r="T23" s="41">
        <f>J23/SUM($K23:$M23)*100</f>
        <v>60.65528634361234</v>
      </c>
      <c r="U23" s="41">
        <f>O23/SUM($P23:$R23)*100</f>
        <v>36.37162954279015</v>
      </c>
      <c r="V23" s="12">
        <f>G23/E23*100</f>
        <v>5.603948896631823</v>
      </c>
      <c r="W23" s="12">
        <f>L23/J23*100</f>
        <v>6.58193372673627</v>
      </c>
      <c r="X23" s="12">
        <f>Q23/O23*100</f>
        <v>3.8678485092667207</v>
      </c>
      <c r="Y23" s="2"/>
      <c r="Z23" s="2"/>
      <c r="AA23" s="2"/>
      <c r="AB23" s="2"/>
    </row>
    <row r="24" spans="2:28" ht="18" customHeight="1">
      <c r="B24" s="10" t="s">
        <v>27</v>
      </c>
      <c r="C24" s="5"/>
      <c r="D24" s="37">
        <v>7045</v>
      </c>
      <c r="E24" s="37">
        <v>3444</v>
      </c>
      <c r="F24" s="37">
        <v>3251</v>
      </c>
      <c r="G24" s="37">
        <v>193</v>
      </c>
      <c r="H24" s="37">
        <v>3600</v>
      </c>
      <c r="I24" s="37">
        <v>3632</v>
      </c>
      <c r="J24" s="37">
        <v>2203</v>
      </c>
      <c r="K24" s="37">
        <v>2058</v>
      </c>
      <c r="L24" s="37">
        <v>145</v>
      </c>
      <c r="M24" s="37">
        <v>1429</v>
      </c>
      <c r="N24" s="37">
        <v>3413</v>
      </c>
      <c r="O24" s="37">
        <v>1241</v>
      </c>
      <c r="P24" s="37">
        <v>1193</v>
      </c>
      <c r="Q24" s="37">
        <v>48</v>
      </c>
      <c r="R24" s="37">
        <v>2171</v>
      </c>
      <c r="S24" s="41">
        <f>E24/SUM($F24:$H24)*100</f>
        <v>48.89267461669506</v>
      </c>
      <c r="T24" s="41">
        <f>J24/SUM($K24:$M24)*100</f>
        <v>60.65528634361234</v>
      </c>
      <c r="U24" s="41">
        <f>O24/SUM($P24:$R24)*100</f>
        <v>36.37162954279015</v>
      </c>
      <c r="V24" s="12">
        <f>G24/E24*100</f>
        <v>5.603948896631823</v>
      </c>
      <c r="W24" s="12">
        <f>L24/J24*100</f>
        <v>6.58193372673627</v>
      </c>
      <c r="X24" s="12">
        <f>Q24/O24*100</f>
        <v>3.8678485092667207</v>
      </c>
      <c r="Y24" s="2"/>
      <c r="Z24" s="2"/>
      <c r="AA24" s="2"/>
      <c r="AB24" s="2"/>
    </row>
    <row r="25" spans="2:28" ht="18" customHeight="1">
      <c r="B25" s="10"/>
      <c r="C25" s="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40"/>
      <c r="T25" s="40"/>
      <c r="U25" s="40"/>
      <c r="V25" s="12"/>
      <c r="W25" s="12"/>
      <c r="X25" s="12"/>
      <c r="Y25" s="2"/>
      <c r="Z25" s="2"/>
      <c r="AA25" s="2"/>
      <c r="AB25" s="2"/>
    </row>
    <row r="26" spans="1:28" ht="18" customHeight="1">
      <c r="A26" s="34" t="s">
        <v>28</v>
      </c>
      <c r="C26" s="5"/>
      <c r="D26" s="38">
        <f>D27</f>
        <v>8735</v>
      </c>
      <c r="E26" s="38">
        <f aca="true" t="shared" si="10" ref="E26:R26">SUM(E27:E27)</f>
        <v>4291</v>
      </c>
      <c r="F26" s="38">
        <f t="shared" si="10"/>
        <v>4088</v>
      </c>
      <c r="G26" s="38">
        <f t="shared" si="10"/>
        <v>203</v>
      </c>
      <c r="H26" s="38">
        <f t="shared" si="10"/>
        <v>4383</v>
      </c>
      <c r="I26" s="38">
        <f t="shared" si="10"/>
        <v>4048</v>
      </c>
      <c r="J26" s="38">
        <f t="shared" si="10"/>
        <v>2470</v>
      </c>
      <c r="K26" s="38">
        <f t="shared" si="10"/>
        <v>2312</v>
      </c>
      <c r="L26" s="38">
        <f t="shared" si="10"/>
        <v>158</v>
      </c>
      <c r="M26" s="38">
        <f t="shared" si="10"/>
        <v>1553</v>
      </c>
      <c r="N26" s="38">
        <f t="shared" si="10"/>
        <v>4687</v>
      </c>
      <c r="O26" s="38">
        <f t="shared" si="10"/>
        <v>1821</v>
      </c>
      <c r="P26" s="38">
        <f t="shared" si="10"/>
        <v>1776</v>
      </c>
      <c r="Q26" s="38">
        <f t="shared" si="10"/>
        <v>45</v>
      </c>
      <c r="R26" s="38">
        <f t="shared" si="10"/>
        <v>2830</v>
      </c>
      <c r="S26" s="41">
        <f>E26/SUM($F26:$H26)*100</f>
        <v>49.46967950195988</v>
      </c>
      <c r="T26" s="41">
        <f>J26/SUM($K26:$M26)*100</f>
        <v>61.396967437235894</v>
      </c>
      <c r="U26" s="41">
        <f>O26/SUM($P26:$R26)*100</f>
        <v>39.152870350462265</v>
      </c>
      <c r="V26" s="12">
        <f>G26/E26*100</f>
        <v>4.730831973898858</v>
      </c>
      <c r="W26" s="12">
        <f>L26/J26*100</f>
        <v>6.396761133603239</v>
      </c>
      <c r="X26" s="12">
        <f>Q26/O26*100</f>
        <v>2.471169686985173</v>
      </c>
      <c r="Y26" s="2"/>
      <c r="Z26" s="2"/>
      <c r="AA26" s="2"/>
      <c r="AB26" s="2"/>
    </row>
    <row r="27" spans="2:28" ht="18" customHeight="1">
      <c r="B27" s="10" t="s">
        <v>29</v>
      </c>
      <c r="C27" s="5"/>
      <c r="D27" s="37">
        <v>8735</v>
      </c>
      <c r="E27" s="37">
        <v>4291</v>
      </c>
      <c r="F27" s="37">
        <v>4088</v>
      </c>
      <c r="G27" s="37">
        <v>203</v>
      </c>
      <c r="H27" s="37">
        <v>4383</v>
      </c>
      <c r="I27" s="37">
        <v>4048</v>
      </c>
      <c r="J27" s="37">
        <v>2470</v>
      </c>
      <c r="K27" s="37">
        <v>2312</v>
      </c>
      <c r="L27" s="37">
        <v>158</v>
      </c>
      <c r="M27" s="37">
        <v>1553</v>
      </c>
      <c r="N27" s="37">
        <v>4687</v>
      </c>
      <c r="O27" s="37">
        <v>1821</v>
      </c>
      <c r="P27" s="37">
        <v>1776</v>
      </c>
      <c r="Q27" s="37">
        <v>45</v>
      </c>
      <c r="R27" s="37">
        <v>2830</v>
      </c>
      <c r="S27" s="41">
        <f>E27/SUM($F27:$H27)*100</f>
        <v>49.46967950195988</v>
      </c>
      <c r="T27" s="41">
        <f>J27/SUM($K27:$M27)*100</f>
        <v>61.396967437235894</v>
      </c>
      <c r="U27" s="41">
        <f>O27/SUM($P27:$R27)*100</f>
        <v>39.152870350462265</v>
      </c>
      <c r="V27" s="12">
        <f>G27/E27*100</f>
        <v>4.730831973898858</v>
      </c>
      <c r="W27" s="12">
        <f>L27/J27*100</f>
        <v>6.396761133603239</v>
      </c>
      <c r="X27" s="12">
        <f>Q27/O27*100</f>
        <v>2.471169686985173</v>
      </c>
      <c r="Y27" s="2"/>
      <c r="Z27" s="2"/>
      <c r="AA27" s="2"/>
      <c r="AB27" s="2"/>
    </row>
    <row r="28" spans="2:28" ht="18" customHeight="1">
      <c r="B28" s="10"/>
      <c r="C28" s="5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40"/>
      <c r="T28" s="40"/>
      <c r="U28" s="40"/>
      <c r="V28" s="12"/>
      <c r="W28" s="12"/>
      <c r="X28" s="12"/>
      <c r="Y28" s="2"/>
      <c r="Z28" s="2"/>
      <c r="AA28" s="2"/>
      <c r="AB28" s="2"/>
    </row>
    <row r="29" spans="1:28" ht="18" customHeight="1">
      <c r="A29" s="34" t="s">
        <v>30</v>
      </c>
      <c r="C29" s="5"/>
      <c r="D29" s="38">
        <f aca="true" t="shared" si="11" ref="D29:R29">SUM(D30:D31)</f>
        <v>45082</v>
      </c>
      <c r="E29" s="38">
        <f t="shared" si="11"/>
        <v>26374</v>
      </c>
      <c r="F29" s="38">
        <f t="shared" si="11"/>
        <v>24603</v>
      </c>
      <c r="G29" s="38">
        <f t="shared" si="11"/>
        <v>1771</v>
      </c>
      <c r="H29" s="38">
        <f t="shared" si="11"/>
        <v>18343</v>
      </c>
      <c r="I29" s="38">
        <f t="shared" si="11"/>
        <v>20858</v>
      </c>
      <c r="J29" s="38">
        <f t="shared" si="11"/>
        <v>14822</v>
      </c>
      <c r="K29" s="38">
        <f t="shared" si="11"/>
        <v>13614</v>
      </c>
      <c r="L29" s="38">
        <f t="shared" si="11"/>
        <v>1208</v>
      </c>
      <c r="M29" s="38">
        <f t="shared" si="11"/>
        <v>5839</v>
      </c>
      <c r="N29" s="38">
        <f t="shared" si="11"/>
        <v>24224</v>
      </c>
      <c r="O29" s="38">
        <f t="shared" si="11"/>
        <v>11552</v>
      </c>
      <c r="P29" s="38">
        <f t="shared" si="11"/>
        <v>10989</v>
      </c>
      <c r="Q29" s="38">
        <f t="shared" si="11"/>
        <v>563</v>
      </c>
      <c r="R29" s="38">
        <f t="shared" si="11"/>
        <v>12504</v>
      </c>
      <c r="S29" s="41">
        <f>E29/SUM($F29:$H29)*100</f>
        <v>58.97980633763446</v>
      </c>
      <c r="T29" s="41">
        <f>J29/SUM($K29:$M29)*100</f>
        <v>71.73902521659164</v>
      </c>
      <c r="U29" s="41">
        <f>O29/SUM($P29:$R29)*100</f>
        <v>48.02128367143332</v>
      </c>
      <c r="V29" s="12">
        <f>G29/E29*100</f>
        <v>6.714946538257374</v>
      </c>
      <c r="W29" s="12">
        <f>L29/J29*100</f>
        <v>8.15004722709486</v>
      </c>
      <c r="X29" s="12">
        <f>Q29/O29*100</f>
        <v>4.873614958448753</v>
      </c>
      <c r="Y29" s="2"/>
      <c r="Z29" s="2"/>
      <c r="AA29" s="2"/>
      <c r="AB29" s="2"/>
    </row>
    <row r="30" spans="2:28" ht="18" customHeight="1">
      <c r="B30" s="10" t="s">
        <v>31</v>
      </c>
      <c r="C30" s="5"/>
      <c r="D30" s="37">
        <v>26144</v>
      </c>
      <c r="E30" s="37">
        <v>15112</v>
      </c>
      <c r="F30" s="37">
        <v>14021</v>
      </c>
      <c r="G30" s="37">
        <v>1091</v>
      </c>
      <c r="H30" s="37">
        <v>10877</v>
      </c>
      <c r="I30" s="37">
        <v>12101</v>
      </c>
      <c r="J30" s="37">
        <v>8551</v>
      </c>
      <c r="K30" s="37">
        <v>7807</v>
      </c>
      <c r="L30" s="37">
        <v>744</v>
      </c>
      <c r="M30" s="37">
        <v>3455</v>
      </c>
      <c r="N30" s="37">
        <v>14043</v>
      </c>
      <c r="O30" s="37">
        <v>6561</v>
      </c>
      <c r="P30" s="37">
        <v>6214</v>
      </c>
      <c r="Q30" s="37">
        <v>347</v>
      </c>
      <c r="R30" s="37">
        <v>7422</v>
      </c>
      <c r="S30" s="41">
        <f>E30/SUM($F30:$H30)*100</f>
        <v>58.147677863711564</v>
      </c>
      <c r="T30" s="41">
        <f>J30/SUM($K30:$M30)*100</f>
        <v>71.22272197234716</v>
      </c>
      <c r="U30" s="41">
        <f>O30/SUM($P30:$R30)*100</f>
        <v>46.92126153186011</v>
      </c>
      <c r="V30" s="12">
        <f>G30/E30*100</f>
        <v>7.219428268925357</v>
      </c>
      <c r="W30" s="12">
        <f>L30/J30*100</f>
        <v>8.700736755934978</v>
      </c>
      <c r="X30" s="12">
        <f>Q30/O30*100</f>
        <v>5.288827922572779</v>
      </c>
      <c r="Y30" s="2"/>
      <c r="Z30" s="2"/>
      <c r="AA30" s="2"/>
      <c r="AB30" s="2"/>
    </row>
    <row r="31" spans="2:28" ht="18" customHeight="1">
      <c r="B31" s="10" t="s">
        <v>32</v>
      </c>
      <c r="C31" s="5"/>
      <c r="D31" s="37">
        <v>18938</v>
      </c>
      <c r="E31" s="37">
        <v>11262</v>
      </c>
      <c r="F31" s="37">
        <v>10582</v>
      </c>
      <c r="G31" s="37">
        <v>680</v>
      </c>
      <c r="H31" s="37">
        <v>7466</v>
      </c>
      <c r="I31" s="37">
        <v>8757</v>
      </c>
      <c r="J31" s="37">
        <v>6271</v>
      </c>
      <c r="K31" s="37">
        <v>5807</v>
      </c>
      <c r="L31" s="37">
        <v>464</v>
      </c>
      <c r="M31" s="37">
        <v>2384</v>
      </c>
      <c r="N31" s="37">
        <v>10181</v>
      </c>
      <c r="O31" s="37">
        <v>4991</v>
      </c>
      <c r="P31" s="37">
        <v>4775</v>
      </c>
      <c r="Q31" s="37">
        <v>216</v>
      </c>
      <c r="R31" s="37">
        <v>5082</v>
      </c>
      <c r="S31" s="41">
        <f>E31/SUM($F31:$H31)*100</f>
        <v>60.13455788124733</v>
      </c>
      <c r="T31" s="41">
        <f>J31/SUM($K31:$M31)*100</f>
        <v>72.45522819179665</v>
      </c>
      <c r="U31" s="41">
        <f>O31/SUM($P31:$R31)*100</f>
        <v>49.54829742876998</v>
      </c>
      <c r="V31" s="12">
        <f>G31/E31*100</f>
        <v>6.038003906943704</v>
      </c>
      <c r="W31" s="12">
        <f>L31/J31*100</f>
        <v>7.399138893318449</v>
      </c>
      <c r="X31" s="12">
        <f>Q31/O31*100</f>
        <v>4.327790022039672</v>
      </c>
      <c r="Y31" s="2"/>
      <c r="Z31" s="2"/>
      <c r="AA31" s="2"/>
      <c r="AB31" s="2"/>
    </row>
    <row r="32" spans="2:28" ht="18" customHeight="1">
      <c r="B32" s="10"/>
      <c r="C32" s="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40"/>
      <c r="T32" s="40"/>
      <c r="U32" s="40"/>
      <c r="V32" s="12"/>
      <c r="W32" s="12"/>
      <c r="X32" s="12"/>
      <c r="Y32" s="2"/>
      <c r="Z32" s="2"/>
      <c r="AA32" s="2"/>
      <c r="AB32" s="2"/>
    </row>
    <row r="33" spans="1:28" ht="18" customHeight="1">
      <c r="A33" s="34" t="s">
        <v>33</v>
      </c>
      <c r="C33" s="5"/>
      <c r="D33" s="38">
        <f>D34</f>
        <v>15854</v>
      </c>
      <c r="E33" s="38">
        <f aca="true" t="shared" si="12" ref="E33:R33">SUM(E34:E34)</f>
        <v>9134</v>
      </c>
      <c r="F33" s="38">
        <f t="shared" si="12"/>
        <v>8618</v>
      </c>
      <c r="G33" s="38">
        <f t="shared" si="12"/>
        <v>516</v>
      </c>
      <c r="H33" s="38">
        <f t="shared" si="12"/>
        <v>6669</v>
      </c>
      <c r="I33" s="38">
        <f t="shared" si="12"/>
        <v>7383</v>
      </c>
      <c r="J33" s="38">
        <f t="shared" si="12"/>
        <v>5102</v>
      </c>
      <c r="K33" s="38">
        <f t="shared" si="12"/>
        <v>4716</v>
      </c>
      <c r="L33" s="38">
        <f t="shared" si="12"/>
        <v>386</v>
      </c>
      <c r="M33" s="38">
        <f t="shared" si="12"/>
        <v>2254</v>
      </c>
      <c r="N33" s="38">
        <f t="shared" si="12"/>
        <v>8471</v>
      </c>
      <c r="O33" s="38">
        <f t="shared" si="12"/>
        <v>4032</v>
      </c>
      <c r="P33" s="38">
        <f t="shared" si="12"/>
        <v>3902</v>
      </c>
      <c r="Q33" s="38">
        <f t="shared" si="12"/>
        <v>130</v>
      </c>
      <c r="R33" s="38">
        <f t="shared" si="12"/>
        <v>4415</v>
      </c>
      <c r="S33" s="41">
        <f>E33/SUM($F33:$H33)*100</f>
        <v>57.79915205973549</v>
      </c>
      <c r="T33" s="41">
        <f>J33/SUM($K33:$M33)*100</f>
        <v>69.35834692767808</v>
      </c>
      <c r="U33" s="41">
        <f>O33/SUM($P33:$R33)*100</f>
        <v>47.732922931218184</v>
      </c>
      <c r="V33" s="12">
        <f>G33/E33*100</f>
        <v>5.6492226844755855</v>
      </c>
      <c r="W33" s="12">
        <f>L33/J33*100</f>
        <v>7.565660525284203</v>
      </c>
      <c r="X33" s="12">
        <f>Q33/O33*100</f>
        <v>3.2242063492063497</v>
      </c>
      <c r="Y33" s="2"/>
      <c r="Z33" s="2"/>
      <c r="AA33" s="2"/>
      <c r="AB33" s="2"/>
    </row>
    <row r="34" spans="2:28" ht="18" customHeight="1">
      <c r="B34" s="10" t="s">
        <v>34</v>
      </c>
      <c r="C34" s="5"/>
      <c r="D34" s="37">
        <v>15854</v>
      </c>
      <c r="E34" s="37">
        <v>9134</v>
      </c>
      <c r="F34" s="37">
        <v>8618</v>
      </c>
      <c r="G34" s="37">
        <v>516</v>
      </c>
      <c r="H34" s="37">
        <v>6669</v>
      </c>
      <c r="I34" s="37">
        <v>7383</v>
      </c>
      <c r="J34" s="37">
        <v>5102</v>
      </c>
      <c r="K34" s="37">
        <v>4716</v>
      </c>
      <c r="L34" s="37">
        <v>386</v>
      </c>
      <c r="M34" s="37">
        <v>2254</v>
      </c>
      <c r="N34" s="37">
        <v>8471</v>
      </c>
      <c r="O34" s="37">
        <v>4032</v>
      </c>
      <c r="P34" s="37">
        <v>3902</v>
      </c>
      <c r="Q34" s="37">
        <v>130</v>
      </c>
      <c r="R34" s="37">
        <v>4415</v>
      </c>
      <c r="S34" s="41">
        <f>E34/SUM($F34:$H34)*100</f>
        <v>57.79915205973549</v>
      </c>
      <c r="T34" s="41">
        <f>J34/SUM($K34:$M34)*100</f>
        <v>69.35834692767808</v>
      </c>
      <c r="U34" s="41">
        <f>O34/SUM($P34:$R34)*100</f>
        <v>47.732922931218184</v>
      </c>
      <c r="V34" s="12">
        <f>G34/E34*100</f>
        <v>5.6492226844755855</v>
      </c>
      <c r="W34" s="12">
        <f>L34/J34*100</f>
        <v>7.565660525284203</v>
      </c>
      <c r="X34" s="12">
        <f>Q34/O34*100</f>
        <v>3.2242063492063497</v>
      </c>
      <c r="Y34" s="2"/>
      <c r="Z34" s="2"/>
      <c r="AA34" s="2"/>
      <c r="AB34" s="2"/>
    </row>
    <row r="35" spans="2:28" ht="18" customHeight="1">
      <c r="B35" s="10"/>
      <c r="C35" s="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0"/>
      <c r="T35" s="40"/>
      <c r="U35" s="40"/>
      <c r="V35" s="12"/>
      <c r="W35" s="12"/>
      <c r="X35" s="12"/>
      <c r="Y35" s="2"/>
      <c r="Z35" s="2"/>
      <c r="AA35" s="2"/>
      <c r="AB35" s="2"/>
    </row>
    <row r="36" spans="1:28" ht="18" customHeight="1">
      <c r="A36" s="34" t="s">
        <v>35</v>
      </c>
      <c r="C36" s="5"/>
      <c r="D36" s="38">
        <f>D37</f>
        <v>9816</v>
      </c>
      <c r="E36" s="38">
        <f aca="true" t="shared" si="13" ref="E36:R36">SUM(E37:E37)</f>
        <v>5586</v>
      </c>
      <c r="F36" s="38">
        <f t="shared" si="13"/>
        <v>5312</v>
      </c>
      <c r="G36" s="38">
        <f t="shared" si="13"/>
        <v>274</v>
      </c>
      <c r="H36" s="38">
        <f t="shared" si="13"/>
        <v>4226</v>
      </c>
      <c r="I36" s="38">
        <f t="shared" si="13"/>
        <v>4598</v>
      </c>
      <c r="J36" s="38">
        <f t="shared" si="13"/>
        <v>3234</v>
      </c>
      <c r="K36" s="38">
        <f t="shared" si="13"/>
        <v>3010</v>
      </c>
      <c r="L36" s="38">
        <f t="shared" si="13"/>
        <v>224</v>
      </c>
      <c r="M36" s="38">
        <f t="shared" si="13"/>
        <v>1362</v>
      </c>
      <c r="N36" s="38">
        <f t="shared" si="13"/>
        <v>5218</v>
      </c>
      <c r="O36" s="38">
        <f t="shared" si="13"/>
        <v>2352</v>
      </c>
      <c r="P36" s="38">
        <f t="shared" si="13"/>
        <v>2302</v>
      </c>
      <c r="Q36" s="38">
        <f t="shared" si="13"/>
        <v>50</v>
      </c>
      <c r="R36" s="38">
        <f t="shared" si="13"/>
        <v>2864</v>
      </c>
      <c r="S36" s="41">
        <f>E36/SUM($F36:$H36)*100</f>
        <v>56.93028944150021</v>
      </c>
      <c r="T36" s="41">
        <f>J36/SUM($K36:$M36)*100</f>
        <v>70.36553524804178</v>
      </c>
      <c r="U36" s="41">
        <f>O36/SUM($P36:$R36)*100</f>
        <v>45.0920245398773</v>
      </c>
      <c r="V36" s="12">
        <f>G36/E36*100</f>
        <v>4.905119942713928</v>
      </c>
      <c r="W36" s="12">
        <f>L36/J36*100</f>
        <v>6.926406926406926</v>
      </c>
      <c r="X36" s="12">
        <f>Q36/O36*100</f>
        <v>2.1258503401360542</v>
      </c>
      <c r="Y36" s="2"/>
      <c r="Z36" s="2"/>
      <c r="AA36" s="2"/>
      <c r="AB36" s="2"/>
    </row>
    <row r="37" spans="2:28" ht="18" customHeight="1">
      <c r="B37" s="10" t="s">
        <v>36</v>
      </c>
      <c r="C37" s="5"/>
      <c r="D37" s="37">
        <v>9816</v>
      </c>
      <c r="E37" s="37">
        <v>5586</v>
      </c>
      <c r="F37" s="37">
        <v>5312</v>
      </c>
      <c r="G37" s="37">
        <v>274</v>
      </c>
      <c r="H37" s="37">
        <v>4226</v>
      </c>
      <c r="I37" s="37">
        <v>4598</v>
      </c>
      <c r="J37" s="37">
        <v>3234</v>
      </c>
      <c r="K37" s="37">
        <v>3010</v>
      </c>
      <c r="L37" s="37">
        <v>224</v>
      </c>
      <c r="M37" s="37">
        <v>1362</v>
      </c>
      <c r="N37" s="37">
        <v>5218</v>
      </c>
      <c r="O37" s="37">
        <v>2352</v>
      </c>
      <c r="P37" s="37">
        <v>2302</v>
      </c>
      <c r="Q37" s="37">
        <v>50</v>
      </c>
      <c r="R37" s="37">
        <v>2864</v>
      </c>
      <c r="S37" s="41">
        <f>E37/SUM($F37:$H37)*100</f>
        <v>56.93028944150021</v>
      </c>
      <c r="T37" s="41">
        <f>J37/SUM($K37:$M37)*100</f>
        <v>70.36553524804178</v>
      </c>
      <c r="U37" s="41">
        <f>O37/SUM($P37:$R37)*100</f>
        <v>45.0920245398773</v>
      </c>
      <c r="V37" s="12">
        <f>G37/E37*100</f>
        <v>4.905119942713928</v>
      </c>
      <c r="W37" s="12">
        <f>L37/J37*100</f>
        <v>6.926406926406926</v>
      </c>
      <c r="X37" s="12">
        <f>Q37/O37*100</f>
        <v>2.1258503401360542</v>
      </c>
      <c r="Y37" s="2"/>
      <c r="Z37" s="2"/>
      <c r="AA37" s="2"/>
      <c r="AB37" s="2"/>
    </row>
    <row r="38" spans="2:28" ht="18" customHeight="1">
      <c r="B38" s="10"/>
      <c r="C38" s="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0"/>
      <c r="T38" s="40"/>
      <c r="U38" s="40"/>
      <c r="V38" s="12"/>
      <c r="W38" s="12"/>
      <c r="X38" s="12"/>
      <c r="Y38" s="2"/>
      <c r="Z38" s="2"/>
      <c r="AA38" s="2"/>
      <c r="AB38" s="2"/>
    </row>
    <row r="39" spans="1:28" ht="18" customHeight="1">
      <c r="A39" s="34" t="s">
        <v>37</v>
      </c>
      <c r="C39" s="5"/>
      <c r="D39" s="38">
        <f aca="true" t="shared" si="14" ref="D39:R39">SUM(D40:D41)</f>
        <v>14249</v>
      </c>
      <c r="E39" s="38">
        <f t="shared" si="14"/>
        <v>7251</v>
      </c>
      <c r="F39" s="38">
        <f t="shared" si="14"/>
        <v>6788</v>
      </c>
      <c r="G39" s="38">
        <f t="shared" si="14"/>
        <v>463</v>
      </c>
      <c r="H39" s="38">
        <f t="shared" si="14"/>
        <v>6986</v>
      </c>
      <c r="I39" s="38">
        <f t="shared" si="14"/>
        <v>6545</v>
      </c>
      <c r="J39" s="38">
        <f t="shared" si="14"/>
        <v>4070</v>
      </c>
      <c r="K39" s="38">
        <f t="shared" si="14"/>
        <v>3710</v>
      </c>
      <c r="L39" s="38">
        <f t="shared" si="14"/>
        <v>360</v>
      </c>
      <c r="M39" s="38">
        <f t="shared" si="14"/>
        <v>2467</v>
      </c>
      <c r="N39" s="38">
        <f t="shared" si="14"/>
        <v>7704</v>
      </c>
      <c r="O39" s="38">
        <f t="shared" si="14"/>
        <v>3181</v>
      </c>
      <c r="P39" s="38">
        <f t="shared" si="14"/>
        <v>3078</v>
      </c>
      <c r="Q39" s="38">
        <f t="shared" si="14"/>
        <v>103</v>
      </c>
      <c r="R39" s="38">
        <f t="shared" si="14"/>
        <v>4519</v>
      </c>
      <c r="S39" s="41">
        <f>E39/SUM($F39:$H39)*100</f>
        <v>50.93067359696565</v>
      </c>
      <c r="T39" s="41">
        <f>J39/SUM($K39:$M39)*100</f>
        <v>62.26097598286676</v>
      </c>
      <c r="U39" s="41">
        <f>O39/SUM($P39:$R39)*100</f>
        <v>41.31168831168831</v>
      </c>
      <c r="V39" s="12">
        <f>G39/E39*100</f>
        <v>6.3853261619087025</v>
      </c>
      <c r="W39" s="12">
        <f>L39/J39*100</f>
        <v>8.845208845208845</v>
      </c>
      <c r="X39" s="12">
        <f>Q39/O39*100</f>
        <v>3.2379754794089908</v>
      </c>
      <c r="Y39" s="2"/>
      <c r="Z39" s="2"/>
      <c r="AA39" s="2"/>
      <c r="AB39" s="2"/>
    </row>
    <row r="40" spans="2:28" ht="18" customHeight="1">
      <c r="B40" s="10" t="s">
        <v>38</v>
      </c>
      <c r="C40" s="5"/>
      <c r="D40" s="37">
        <v>3906</v>
      </c>
      <c r="E40" s="37">
        <v>2144</v>
      </c>
      <c r="F40" s="37">
        <v>2026</v>
      </c>
      <c r="G40" s="37">
        <v>118</v>
      </c>
      <c r="H40" s="37">
        <v>1753</v>
      </c>
      <c r="I40" s="37">
        <v>1826</v>
      </c>
      <c r="J40" s="37">
        <v>1206</v>
      </c>
      <c r="K40" s="37">
        <v>1114</v>
      </c>
      <c r="L40" s="37">
        <v>92</v>
      </c>
      <c r="M40" s="37">
        <v>613</v>
      </c>
      <c r="N40" s="37">
        <v>2080</v>
      </c>
      <c r="O40" s="37">
        <v>938</v>
      </c>
      <c r="P40" s="37">
        <v>912</v>
      </c>
      <c r="Q40" s="37">
        <v>26</v>
      </c>
      <c r="R40" s="37">
        <v>1140</v>
      </c>
      <c r="S40" s="41">
        <f>E40/SUM($F40:$H40)*100</f>
        <v>55.01667949704901</v>
      </c>
      <c r="T40" s="41">
        <f>J40/SUM($K40:$M40)*100</f>
        <v>66.3001649257834</v>
      </c>
      <c r="U40" s="41">
        <f>O40/SUM($P40:$R40)*100</f>
        <v>45.1395572666025</v>
      </c>
      <c r="V40" s="12">
        <f>G40/E40*100</f>
        <v>5.503731343283582</v>
      </c>
      <c r="W40" s="12">
        <f>L40/J40*100</f>
        <v>7.628524046434494</v>
      </c>
      <c r="X40" s="12">
        <f>Q40/O40*100</f>
        <v>2.771855010660981</v>
      </c>
      <c r="Y40" s="2"/>
      <c r="Z40" s="2"/>
      <c r="AA40" s="2"/>
      <c r="AB40" s="2"/>
    </row>
    <row r="41" spans="2:28" ht="18" customHeight="1">
      <c r="B41" s="10" t="s">
        <v>39</v>
      </c>
      <c r="C41" s="5"/>
      <c r="D41" s="37">
        <v>10343</v>
      </c>
      <c r="E41" s="37">
        <v>5107</v>
      </c>
      <c r="F41" s="37">
        <v>4762</v>
      </c>
      <c r="G41" s="37">
        <v>345</v>
      </c>
      <c r="H41" s="37">
        <v>5233</v>
      </c>
      <c r="I41" s="37">
        <v>4719</v>
      </c>
      <c r="J41" s="37">
        <v>2864</v>
      </c>
      <c r="K41" s="37">
        <v>2596</v>
      </c>
      <c r="L41" s="37">
        <v>268</v>
      </c>
      <c r="M41" s="37">
        <v>1854</v>
      </c>
      <c r="N41" s="37">
        <v>5624</v>
      </c>
      <c r="O41" s="37">
        <v>2243</v>
      </c>
      <c r="P41" s="37">
        <v>2166</v>
      </c>
      <c r="Q41" s="37">
        <v>77</v>
      </c>
      <c r="R41" s="37">
        <v>3379</v>
      </c>
      <c r="S41" s="41">
        <f>E41/SUM($F41:$H41)*100</f>
        <v>49.39071566731141</v>
      </c>
      <c r="T41" s="41">
        <f>J41/SUM($K41:$M41)*100</f>
        <v>60.703688003391264</v>
      </c>
      <c r="U41" s="41">
        <f>O41/SUM($P41:$R41)*100</f>
        <v>39.89683386695126</v>
      </c>
      <c r="V41" s="12">
        <f>G41/E41*100</f>
        <v>6.7554337184256905</v>
      </c>
      <c r="W41" s="12">
        <f>L41/J41*100</f>
        <v>9.35754189944134</v>
      </c>
      <c r="X41" s="12">
        <f>Q41/O41*100</f>
        <v>3.4329023629068214</v>
      </c>
      <c r="Y41" s="2"/>
      <c r="Z41" s="2"/>
      <c r="AA41" s="2"/>
      <c r="AB41" s="2"/>
    </row>
    <row r="42" spans="2:28" ht="18" customHeight="1">
      <c r="B42" s="10"/>
      <c r="C42" s="5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40"/>
      <c r="T42" s="40"/>
      <c r="U42" s="40"/>
      <c r="V42" s="12"/>
      <c r="W42" s="12"/>
      <c r="X42" s="12"/>
      <c r="Y42" s="2"/>
      <c r="Z42" s="2"/>
      <c r="AA42" s="2"/>
      <c r="AB42" s="2"/>
    </row>
    <row r="43" spans="1:28" ht="18" customHeight="1">
      <c r="A43" s="34" t="s">
        <v>40</v>
      </c>
      <c r="C43" s="5"/>
      <c r="D43" s="38">
        <f>D44</f>
        <v>21360</v>
      </c>
      <c r="E43" s="38">
        <f aca="true" t="shared" si="15" ref="E43:R43">SUM(E44:E44)</f>
        <v>11143</v>
      </c>
      <c r="F43" s="38">
        <f t="shared" si="15"/>
        <v>10228</v>
      </c>
      <c r="G43" s="38">
        <f t="shared" si="15"/>
        <v>915</v>
      </c>
      <c r="H43" s="38">
        <f t="shared" si="15"/>
        <v>10182</v>
      </c>
      <c r="I43" s="38">
        <f t="shared" si="15"/>
        <v>9702</v>
      </c>
      <c r="J43" s="38">
        <f t="shared" si="15"/>
        <v>6242</v>
      </c>
      <c r="K43" s="38">
        <f t="shared" si="15"/>
        <v>5532</v>
      </c>
      <c r="L43" s="38">
        <f t="shared" si="15"/>
        <v>710</v>
      </c>
      <c r="M43" s="38">
        <f t="shared" si="15"/>
        <v>3443</v>
      </c>
      <c r="N43" s="38">
        <f t="shared" si="15"/>
        <v>11658</v>
      </c>
      <c r="O43" s="38">
        <f t="shared" si="15"/>
        <v>4901</v>
      </c>
      <c r="P43" s="38">
        <f t="shared" si="15"/>
        <v>4696</v>
      </c>
      <c r="Q43" s="38">
        <f t="shared" si="15"/>
        <v>205</v>
      </c>
      <c r="R43" s="38">
        <f t="shared" si="15"/>
        <v>6739</v>
      </c>
      <c r="S43" s="41">
        <f>E43/SUM($F43:$H43)*100</f>
        <v>52.25322391559203</v>
      </c>
      <c r="T43" s="41">
        <f>J43/SUM($K43:$M43)*100</f>
        <v>64.45018069179143</v>
      </c>
      <c r="U43" s="41">
        <f>O43/SUM($P43:$R43)*100</f>
        <v>42.10481099656357</v>
      </c>
      <c r="V43" s="12">
        <f>G43/E43*100</f>
        <v>8.211433186754016</v>
      </c>
      <c r="W43" s="12">
        <f>L43/J43*100</f>
        <v>11.37455943607818</v>
      </c>
      <c r="X43" s="12">
        <f>Q43/O43*100</f>
        <v>4.182819832687207</v>
      </c>
      <c r="Y43" s="2"/>
      <c r="Z43" s="2"/>
      <c r="AA43" s="2"/>
      <c r="AB43" s="2"/>
    </row>
    <row r="44" spans="2:24" ht="18" customHeight="1">
      <c r="B44" s="35" t="s">
        <v>41</v>
      </c>
      <c r="C44" s="36"/>
      <c r="D44" s="43">
        <v>21360</v>
      </c>
      <c r="E44" s="44">
        <v>11143</v>
      </c>
      <c r="F44" s="44">
        <v>10228</v>
      </c>
      <c r="G44" s="44">
        <v>915</v>
      </c>
      <c r="H44" s="44">
        <v>10182</v>
      </c>
      <c r="I44" s="44">
        <v>9702</v>
      </c>
      <c r="J44" s="44">
        <v>6242</v>
      </c>
      <c r="K44" s="44">
        <v>5532</v>
      </c>
      <c r="L44" s="44">
        <v>710</v>
      </c>
      <c r="M44" s="44">
        <v>3443</v>
      </c>
      <c r="N44" s="44">
        <v>11658</v>
      </c>
      <c r="O44" s="44">
        <v>4901</v>
      </c>
      <c r="P44" s="44">
        <v>4696</v>
      </c>
      <c r="Q44" s="44">
        <v>205</v>
      </c>
      <c r="R44" s="44">
        <v>6739</v>
      </c>
      <c r="S44" s="45">
        <f>E44/SUM($F44:$H44)*100</f>
        <v>52.25322391559203</v>
      </c>
      <c r="T44" s="45">
        <f>J44/SUM($K44:$M44)*100</f>
        <v>64.45018069179143</v>
      </c>
      <c r="U44" s="45">
        <f>O44/SUM($P44:$R44)*100</f>
        <v>42.10481099656357</v>
      </c>
      <c r="V44" s="46">
        <f>G44/E44*100</f>
        <v>8.211433186754016</v>
      </c>
      <c r="W44" s="46">
        <f>L44/J44*100</f>
        <v>11.37455943607818</v>
      </c>
      <c r="X44" s="46">
        <f>Q44/O44*100</f>
        <v>4.182819832687207</v>
      </c>
    </row>
    <row r="45" ht="13.5">
      <c r="B45" s="42" t="s">
        <v>42</v>
      </c>
    </row>
    <row r="46" ht="13.5">
      <c r="B46" s="42" t="s">
        <v>43</v>
      </c>
    </row>
  </sheetData>
  <printOptions horizontalCentered="1" verticalCentered="1"/>
  <pageMargins left="0.5118110236220472" right="0.3937007874015748" top="0" bottom="0.2362204724409449" header="0.35433070866141736" footer="0.2362204724409449"/>
  <pageSetup horizontalDpi="600" verticalDpi="600" orientation="landscape" pageOrder="overThenDown" paperSize="9" scale="77" r:id="rId1"/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kawakami-harumi</cp:lastModifiedBy>
  <cp:lastPrinted>2012-06-19T02:25:23Z</cp:lastPrinted>
  <dcterms:created xsi:type="dcterms:W3CDTF">2001-06-01T04:19:26Z</dcterms:created>
  <dcterms:modified xsi:type="dcterms:W3CDTF">2012-06-19T02:25:28Z</dcterms:modified>
  <cp:category/>
  <cp:version/>
  <cp:contentType/>
  <cp:contentStatus/>
</cp:coreProperties>
</file>