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1 松山市\"/>
    </mc:Choice>
  </mc:AlternateContent>
  <workbookProtection workbookAlgorithmName="SHA-512" workbookHashValue="uypVZTmMhIM9cEk3QLrnOIozzPdj40AxhyeBy8qKETrf5kTZ8AigbtZQ+e/RL8+oOCEHdYkpFoF7tDgzPFbTIg==" workbookSaltValue="17Jbm1rR6QP3d5pLkPNw+A==" workbookSpinCount="100000" lockStructure="1"/>
  <bookViews>
    <workbookView xWindow="0" yWindow="0" windowWidth="15360" windowHeight="7635"/>
  </bookViews>
  <sheets>
    <sheet name="法適用_水道事業" sheetId="4" r:id="rId1"/>
    <sheet name="データ" sheetId="5" state="hidden" r:id="rId2"/>
  </sheet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<sst xmlns="http://schemas.openxmlformats.org/spreadsheetml/2006/main" count="220" uniqueCount="108">
  <si>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</si>
  <si>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</si>
  <si>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</si>
  <si>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</si>
  <si>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</si>
  <si>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</si>
  <si>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</si>
  <si>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</si>
  <si>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</si>
  <si>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</si>
  <si>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</si>
  <si>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</si>
  <si>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</si>
  <si>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</si>
  <si>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</si>
  <si>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</si>
  <si>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</si>
  <si>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</si>
  <si>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</si>
  <si>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</si>
  <si>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</si>
  <si>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</si>
  <si>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</si>
  <si>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</si>
  <si>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</si>
  <si>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</si>
  <si>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</si>
  <si>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</si>
  <si>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</si>
  <si>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</si>
  <si>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</si>
  <si>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</si>
  <si>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</si>
  <si>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</si>
  <si>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</si>
  <si>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</si>
  <si>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</si>
  <si>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</si>
  <si>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</si>
  <si>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</si>
  <si>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</si>
  <si>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</si>
  <si>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</si>
  <si>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</si>
  <si>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</si>
  <si>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</si>
  <si>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</si>
  <si>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</si>
  <si>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</si>
  <si>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</si>
  <si>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</si>
  <si>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</si>
  <si>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</si>
  <si>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</si>
  <si>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</si>
  <si>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</si>
  <si>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</si>
  <si>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</si>
  <si>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</si>
  <si>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</si>
  <si>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</si>
  <si>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</si>
  <si>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</si>
  <si>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</si>
  <si>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</si>
  <si>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</si>
  <si>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</si>
  <si>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</si>
  <si>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</si>
  <si>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</si>
  <si>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</si>
  <si>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</si>
  <si>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</si>
  <si>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</si>
  <si>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</si>
  <si>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</si>
  <si>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</si>
  <si>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</si>
  <si>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</si>
  <si>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</si>
  <si>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</si>
  <si>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</si>
  <si>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</si>
  <si>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</si>
  <si>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</si>
  <si>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</si>
  <si>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</si>
  <si>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</si>
  <si>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</si>
  <si>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</si>
  <si>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</si>
  <si>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</si>
  <si>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</si>
  <si>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松山市</t>
  </si>
  <si>
    <t>法適用</t>
  </si>
  <si>
    <t>水道事業</t>
  </si>
  <si>
    <t>簡易水道事業</t>
  </si>
  <si>
    <t>C3</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</si>
  <si>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</si>
  <si>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</si>
  <si>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</si>
  <si>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</si>
  <si>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</si>
  <si>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</si>
  <si>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</si>
  <si>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H17年1月の市町合併により引き継いだ簡易水道施設は、「①有形固定資産減価償却率」が示す通り多くの施設で老朽化が進み、合併後も国の補助制度などを活用しながら施設更新を計画的に行っているものの、島しょ部や山間部に点在する簡易水道事業の経営は厳しく十分な設備投資の財源を確保することは難しいため、「②管路経年化率」は類似団体平均値より高く、老朽化が進んでいます。
　また、「③管路更新率」でH29年度の更新率が高いのは、配水管内の鉄錆に起因する濁水が発生している地区の配水管の布設替を全面的に行ったことによるものです。
※「②管路経年化率」は資料整理のためH27年度当該値から表示。</t>
    <rPh sb="209" eb="212">
      <t>ハイスイカン</t>
    </rPh>
    <rPh sb="212" eb="213">
      <t>ナイ</t>
    </rPh>
    <rPh sb="214" eb="215">
      <t>テツ</t>
    </rPh>
    <rPh sb="215" eb="216">
      <t>サビ</t>
    </rPh>
    <rPh sb="217" eb="219">
      <t>キイン</t>
    </rPh>
    <rPh sb="221" eb="222">
      <t>ダク</t>
    </rPh>
    <rPh sb="222" eb="223">
      <t>スイ</t>
    </rPh>
    <rPh sb="224" eb="226">
      <t>ハッセイ</t>
    </rPh>
    <rPh sb="230" eb="232">
      <t>チク</t>
    </rPh>
    <rPh sb="233" eb="236">
      <t>ハイスイカン</t>
    </rPh>
    <rPh sb="241" eb="244">
      <t>ゼンメンテキ</t>
    </rPh>
    <rPh sb="245" eb="246">
      <t>オコナ</t>
    </rPh>
    <phoneticPr fontId="4"/>
  </si>
  <si>
    <t>　本市の簡易水道事業は、一般会計からの運営補助に大きく依存しているうえ、過疎化等により毎年給水人口が減少するなど、抜本的な経営改善は難しい状況にあります。
　このような中、安全で安心な水道水を安定的に供給するため、国の補助制度など有利な財源を活用し、計画的に老朽施設の更新を行い、引き続き施設を適正に維持管理していきます。</t>
    <rPh sb="84" eb="85">
      <t>ナカ</t>
    </rPh>
    <rPh sb="115" eb="117">
      <t>ユウリ</t>
    </rPh>
    <rPh sb="118" eb="120">
      <t>ザイゲン</t>
    </rPh>
    <rPh sb="125" eb="128">
      <t>ケイカクテキ</t>
    </rPh>
    <rPh sb="129" eb="131">
      <t>ロウキュウ</t>
    </rPh>
    <rPh sb="131" eb="133">
      <t>シセツ</t>
    </rPh>
    <rPh sb="134" eb="136">
      <t>コウシン</t>
    </rPh>
    <rPh sb="137" eb="138">
      <t>オコナ</t>
    </rPh>
    <rPh sb="140" eb="141">
      <t>ヒ</t>
    </rPh>
    <phoneticPr fontId="4"/>
  </si>
  <si>
    <t>　本市の簡易水道事業は、過疎化が進む島しょ部（6つの島）と山間部の5か所にあり、給水人口があわせて約3千人と小規模簡易水道施設を纏めた事業であるため、立地条件や施設規模から効率的な経営は難しい状況で、「⑤料金回収率」や「⑦施設利用率」は類似団体平均値と比べても低い水準となっています。
　また、H27年度まで上昇傾向にあった「⑧有収率」は、管路の老朽化などで漏水の発生頻度が増えているため、類似団体平均値と比較しても低い水準に留まっています。
　これら老朽施設の更新については、国の補助制度や交付税措置のある辺地対策債などを活用し計画的に進めていることから、「④企業債残高給水収益比率」は類似団体を、上回っています。
　一方、有収水量１㎥あたりどれだけの費用がかかるかを表す「⑥給水原価」は、本市簡易水道が置かれている立地条件等から、類似団体平均値よりかなり高いため、現在の島しょ部の簡易水道料金は上水道料金の2倍の料金設定としたうえで、それでも不足する財源を一般会計が負担することで、「②累積欠損金比率」がゼロとなっています。
　H30の「①経常収支比率」の上昇は、平成30年7月豪雨の災害復旧に対する一般会計からの繰入が主な要因です。</t>
    <rPh sb="300" eb="302">
      <t>ウワマワ</t>
    </rPh>
    <rPh sb="472" eb="474">
      <t>ケイジョウ</t>
    </rPh>
    <rPh sb="474" eb="476">
      <t>シュウシ</t>
    </rPh>
    <rPh sb="476" eb="478">
      <t>ヒリツ</t>
    </rPh>
    <rPh sb="480" eb="482">
      <t>ジョウショウ</t>
    </rPh>
    <rPh sb="484" eb="486">
      <t>ヘイセイ</t>
    </rPh>
    <rPh sb="488" eb="489">
      <t>ネン</t>
    </rPh>
    <rPh sb="490" eb="491">
      <t>ガツ</t>
    </rPh>
    <rPh sb="491" eb="493">
      <t>ゴウウ</t>
    </rPh>
    <rPh sb="494" eb="496">
      <t>サイガイ</t>
    </rPh>
    <rPh sb="496" eb="498">
      <t>フッキュウ</t>
    </rPh>
    <rPh sb="499" eb="500">
      <t>タイ</t>
    </rPh>
    <rPh sb="502" eb="504">
      <t>イッパン</t>
    </rPh>
    <rPh sb="504" eb="506">
      <t>カイケイ</t>
    </rPh>
    <rPh sb="509" eb="510">
      <t>ク</t>
    </rPh>
    <rPh sb="510" eb="511">
      <t>イ</t>
    </rPh>
    <rPh sb="512" eb="513">
      <t>オモ</t>
    </rPh>
    <rPh sb="514" eb="516">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</si>
</sst>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0.14000000000000001</c:v>
                </c:pt>
                <c:pt idx="1">
                  <c:v>0</c:v>
                </c:pt>
                <c:pt idx="2">
                  <c:v>0</c:v>
                </c:pt>
                <c:pt idx="3" formatCode="#,##0.00;&quot;△&quot;#,##0.00;&quot;-&quot;">
                  <c:v>1.1399999999999999</c:v>
                </c:pt>
                <c:pt idx="4" formatCode="#,##0.00;&quot;△&quot;#,##0.00;&quot;-&quot;">
                  <c:v>0.05</c:v>
                </c:pt>
              </c:numCache>
            </c:numRef>
          </c:val>
          <c:extLst>
            <c:ext xmlns:c16="http://schemas.microsoft.com/office/drawing/2014/chart" uri="{C3380CC4-5D6E-409C-BE32-E72D297353CC}">
              <c16:uniqueId val="{00000000-DD3B-4027-B37D-2F7322C0C39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0.42</c:v>
                </c:pt>
                <c:pt idx="2">
                  <c:v>0.67</c:v>
                </c:pt>
                <c:pt idx="3">
                  <c:v>0.52</c:v>
                </c:pt>
                <c:pt idx="4">
                  <c:v>0.46</c:v>
                </c:pt>
              </c:numCache>
            </c:numRef>
          </c:val>
          <c:smooth val="0"/>
          <c:extLst>
            <c:ext xmlns:c16="http://schemas.microsoft.com/office/drawing/2014/chart" uri="{C3380CC4-5D6E-409C-BE32-E72D297353CC}">
              <c16:uniqueId val="{00000001-DD3B-4027-B37D-2F7322C0C39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39.64</c:v>
                </c:pt>
                <c:pt idx="1">
                  <c:v>37.69</c:v>
                </c:pt>
                <c:pt idx="2">
                  <c:v>39.64</c:v>
                </c:pt>
                <c:pt idx="3">
                  <c:v>39.57</c:v>
                </c:pt>
                <c:pt idx="4">
                  <c:v>39.729999999999997</c:v>
                </c:pt>
              </c:numCache>
            </c:numRef>
          </c:val>
          <c:extLst>
            <c:ext xmlns:c16="http://schemas.microsoft.com/office/drawing/2014/chart" uri="{C3380CC4-5D6E-409C-BE32-E72D297353CC}">
              <c16:uniqueId val="{00000000-334D-4F26-9F2D-84F9A58483C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52.25</c:v>
                </c:pt>
                <c:pt idx="1">
                  <c:v>48.71</c:v>
                </c:pt>
                <c:pt idx="2">
                  <c:v>50.04</c:v>
                </c:pt>
                <c:pt idx="3">
                  <c:v>47.18</c:v>
                </c:pt>
                <c:pt idx="4">
                  <c:v>45.73</c:v>
                </c:pt>
              </c:numCache>
            </c:numRef>
          </c:val>
          <c:smooth val="0"/>
          <c:extLst>
            <c:ext xmlns:c16="http://schemas.microsoft.com/office/drawing/2014/chart" uri="{C3380CC4-5D6E-409C-BE32-E72D297353CC}">
              <c16:uniqueId val="{00000001-334D-4F26-9F2D-84F9A58483C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82.8</c:v>
                </c:pt>
                <c:pt idx="1">
                  <c:v>84.38</c:v>
                </c:pt>
                <c:pt idx="2">
                  <c:v>80.38</c:v>
                </c:pt>
                <c:pt idx="3">
                  <c:v>77.430000000000007</c:v>
                </c:pt>
                <c:pt idx="4">
                  <c:v>79.09</c:v>
                </c:pt>
              </c:numCache>
            </c:numRef>
          </c:val>
          <c:extLst>
            <c:ext xmlns:c16="http://schemas.microsoft.com/office/drawing/2014/chart" uri="{C3380CC4-5D6E-409C-BE32-E72D297353CC}">
              <c16:uniqueId val="{00000000-D139-4BA3-8AF8-2894928AEAA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86.34</c:v>
                </c:pt>
                <c:pt idx="1">
                  <c:v>85.87</c:v>
                </c:pt>
                <c:pt idx="2">
                  <c:v>83.83</c:v>
                </c:pt>
                <c:pt idx="3">
                  <c:v>80.209999999999994</c:v>
                </c:pt>
                <c:pt idx="4">
                  <c:v>80.25</c:v>
                </c:pt>
              </c:numCache>
            </c:numRef>
          </c:val>
          <c:smooth val="0"/>
          <c:extLst>
            <c:ext xmlns:c16="http://schemas.microsoft.com/office/drawing/2014/chart" uri="{C3380CC4-5D6E-409C-BE32-E72D297353CC}">
              <c16:uniqueId val="{00000001-D139-4BA3-8AF8-2894928AEAA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106.98</c:v>
                </c:pt>
                <c:pt idx="1">
                  <c:v>106.66</c:v>
                </c:pt>
                <c:pt idx="2">
                  <c:v>108.48</c:v>
                </c:pt>
                <c:pt idx="3">
                  <c:v>108.74</c:v>
                </c:pt>
                <c:pt idx="4">
                  <c:v>114.49</c:v>
                </c:pt>
              </c:numCache>
            </c:numRef>
          </c:val>
          <c:extLst>
            <c:ext xmlns:c16="http://schemas.microsoft.com/office/drawing/2014/chart" uri="{C3380CC4-5D6E-409C-BE32-E72D297353CC}">
              <c16:uniqueId val="{00000000-7058-4D2F-8FAE-34B11938D76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103.86</c:v>
                </c:pt>
                <c:pt idx="1">
                  <c:v>111.5</c:v>
                </c:pt>
                <c:pt idx="2">
                  <c:v>111.79</c:v>
                </c:pt>
                <c:pt idx="3">
                  <c:v>111.37</c:v>
                </c:pt>
                <c:pt idx="4">
                  <c:v>109.77</c:v>
                </c:pt>
              </c:numCache>
            </c:numRef>
          </c:val>
          <c:smooth val="0"/>
          <c:extLst>
            <c:ext xmlns:c16="http://schemas.microsoft.com/office/drawing/2014/chart" uri="{C3380CC4-5D6E-409C-BE32-E72D297353CC}">
              <c16:uniqueId val="{00000001-7058-4D2F-8FAE-34B11938D76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43.9</c:v>
                </c:pt>
                <c:pt idx="1">
                  <c:v>45.69</c:v>
                </c:pt>
                <c:pt idx="2">
                  <c:v>42.94</c:v>
                </c:pt>
                <c:pt idx="3">
                  <c:v>44.36</c:v>
                </c:pt>
                <c:pt idx="4">
                  <c:v>45.66</c:v>
                </c:pt>
              </c:numCache>
            </c:numRef>
          </c:val>
          <c:extLst>
            <c:ext xmlns:c16="http://schemas.microsoft.com/office/drawing/2014/chart" uri="{C3380CC4-5D6E-409C-BE32-E72D297353CC}">
              <c16:uniqueId val="{00000000-089A-4B45-BF6C-E42B352B66D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39.26</c:v>
                </c:pt>
                <c:pt idx="1">
                  <c:v>43.52</c:v>
                </c:pt>
                <c:pt idx="2">
                  <c:v>43.96</c:v>
                </c:pt>
                <c:pt idx="3">
                  <c:v>45.8</c:v>
                </c:pt>
                <c:pt idx="4">
                  <c:v>46.28</c:v>
                </c:pt>
              </c:numCache>
            </c:numRef>
          </c:val>
          <c:smooth val="0"/>
          <c:extLst>
            <c:ext xmlns:c16="http://schemas.microsoft.com/office/drawing/2014/chart" uri="{C3380CC4-5D6E-409C-BE32-E72D297353CC}">
              <c16:uniqueId val="{00000001-089A-4B45-BF6C-E42B352B66D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
                  <c:v>0</c:v>
                </c:pt>
                <c:pt idx="1">
                  <c:v>27.6</c:v>
                </c:pt>
                <c:pt idx="2">
                  <c:v>28.01</c:v>
                </c:pt>
                <c:pt idx="3">
                  <c:v>27.06</c:v>
                </c:pt>
                <c:pt idx="4">
                  <c:v>36.28</c:v>
                </c:pt>
              </c:numCache>
            </c:numRef>
          </c:val>
          <c:extLst>
            <c:ext xmlns:c16="http://schemas.microsoft.com/office/drawing/2014/chart" uri="{C3380CC4-5D6E-409C-BE32-E72D297353CC}">
              <c16:uniqueId val="{00000000-8EBC-4B9E-926D-2884162F6DE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9.1</c:v>
                </c:pt>
                <c:pt idx="1">
                  <c:v>12.35</c:v>
                </c:pt>
                <c:pt idx="2">
                  <c:v>11.91</c:v>
                </c:pt>
                <c:pt idx="3">
                  <c:v>20.02</c:v>
                </c:pt>
                <c:pt idx="4">
                  <c:v>18.03</c:v>
                </c:pt>
              </c:numCache>
            </c:numRef>
          </c:val>
          <c:smooth val="0"/>
          <c:extLst>
            <c:ext xmlns:c16="http://schemas.microsoft.com/office/drawing/2014/chart" uri="{C3380CC4-5D6E-409C-BE32-E72D297353CC}">
              <c16:uniqueId val="{00000001-8EBC-4B9E-926D-2884162F6DE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18-4C5D-B8CA-62F5FD14186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42.39</c:v>
                </c:pt>
                <c:pt idx="1">
                  <c:v>7.41</c:v>
                </c:pt>
                <c:pt idx="2">
                  <c:v>4.03</c:v>
                </c:pt>
                <c:pt idx="3">
                  <c:v>3.02</c:v>
                </c:pt>
                <c:pt idx="4">
                  <c:v>4.96</c:v>
                </c:pt>
              </c:numCache>
            </c:numRef>
          </c:val>
          <c:smooth val="0"/>
          <c:extLst>
            <c:ext xmlns:c16="http://schemas.microsoft.com/office/drawing/2014/chart" uri="{C3380CC4-5D6E-409C-BE32-E72D297353CC}">
              <c16:uniqueId val="{00000001-2318-4C5D-B8CA-62F5FD14186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357.91</c:v>
                </c:pt>
                <c:pt idx="1">
                  <c:v>559.41</c:v>
                </c:pt>
                <c:pt idx="2">
                  <c:v>1105.04</c:v>
                </c:pt>
                <c:pt idx="3">
                  <c:v>740.41</c:v>
                </c:pt>
                <c:pt idx="4">
                  <c:v>1212.97</c:v>
                </c:pt>
              </c:numCache>
            </c:numRef>
          </c:val>
          <c:extLst>
            <c:ext xmlns:c16="http://schemas.microsoft.com/office/drawing/2014/chart" uri="{C3380CC4-5D6E-409C-BE32-E72D297353CC}">
              <c16:uniqueId val="{00000000-ECD4-4E97-B935-42611CFE86C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432.1</c:v>
                </c:pt>
                <c:pt idx="1">
                  <c:v>515.9</c:v>
                </c:pt>
                <c:pt idx="2">
                  <c:v>548.71</c:v>
                </c:pt>
                <c:pt idx="3">
                  <c:v>533.21</c:v>
                </c:pt>
                <c:pt idx="4">
                  <c:v>563.05999999999995</c:v>
                </c:pt>
              </c:numCache>
            </c:numRef>
          </c:val>
          <c:smooth val="0"/>
          <c:extLst>
            <c:ext xmlns:c16="http://schemas.microsoft.com/office/drawing/2014/chart" uri="{C3380CC4-5D6E-409C-BE32-E72D297353CC}">
              <c16:uniqueId val="{00000001-ECD4-4E97-B935-42611CFE86C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763.53</c:v>
                </c:pt>
                <c:pt idx="1">
                  <c:v>803.35</c:v>
                </c:pt>
                <c:pt idx="2">
                  <c:v>768.6</c:v>
                </c:pt>
                <c:pt idx="3">
                  <c:v>773.82</c:v>
                </c:pt>
                <c:pt idx="4">
                  <c:v>770.2</c:v>
                </c:pt>
              </c:numCache>
            </c:numRef>
          </c:val>
          <c:extLst>
            <c:ext xmlns:c16="http://schemas.microsoft.com/office/drawing/2014/chart" uri="{C3380CC4-5D6E-409C-BE32-E72D297353CC}">
              <c16:uniqueId val="{00000000-0C45-4572-8AD5-F2F84C90546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952.88</c:v>
                </c:pt>
                <c:pt idx="1">
                  <c:v>771.33</c:v>
                </c:pt>
                <c:pt idx="2">
                  <c:v>669.22</c:v>
                </c:pt>
                <c:pt idx="3">
                  <c:v>634.09</c:v>
                </c:pt>
                <c:pt idx="4">
                  <c:v>651.9</c:v>
                </c:pt>
              </c:numCache>
            </c:numRef>
          </c:val>
          <c:smooth val="0"/>
          <c:extLst>
            <c:ext xmlns:c16="http://schemas.microsoft.com/office/drawing/2014/chart" uri="{C3380CC4-5D6E-409C-BE32-E72D297353CC}">
              <c16:uniqueId val="{00000001-0C45-4572-8AD5-F2F84C90546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29.72</c:v>
                </c:pt>
                <c:pt idx="1">
                  <c:v>30.1</c:v>
                </c:pt>
                <c:pt idx="2">
                  <c:v>28.1</c:v>
                </c:pt>
                <c:pt idx="3">
                  <c:v>28.49</c:v>
                </c:pt>
                <c:pt idx="4">
                  <c:v>27.09</c:v>
                </c:pt>
              </c:numCache>
            </c:numRef>
          </c:val>
          <c:extLst>
            <c:ext xmlns:c16="http://schemas.microsoft.com/office/drawing/2014/chart" uri="{C3380CC4-5D6E-409C-BE32-E72D297353CC}">
              <c16:uniqueId val="{00000000-CECE-40CB-A8D9-F943D214DE3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62.32</c:v>
                </c:pt>
                <c:pt idx="1">
                  <c:v>69.099999999999994</c:v>
                </c:pt>
                <c:pt idx="2">
                  <c:v>73.34</c:v>
                </c:pt>
                <c:pt idx="3">
                  <c:v>76.739999999999995</c:v>
                </c:pt>
                <c:pt idx="4">
                  <c:v>75.28</c:v>
                </c:pt>
              </c:numCache>
            </c:numRef>
          </c:val>
          <c:smooth val="0"/>
          <c:extLst>
            <c:ext xmlns:c16="http://schemas.microsoft.com/office/drawing/2014/chart" uri="{C3380CC4-5D6E-409C-BE32-E72D297353CC}">
              <c16:uniqueId val="{00000001-CECE-40CB-A8D9-F943D214DE3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1121.5899999999999</c:v>
                </c:pt>
                <c:pt idx="1">
                  <c:v>1113.08</c:v>
                </c:pt>
                <c:pt idx="2">
                  <c:v>1192.71</c:v>
                </c:pt>
                <c:pt idx="3">
                  <c:v>1183.17</c:v>
                </c:pt>
                <c:pt idx="4">
                  <c:v>1246.5</c:v>
                </c:pt>
              </c:numCache>
            </c:numRef>
          </c:val>
          <c:extLst>
            <c:ext xmlns:c16="http://schemas.microsoft.com/office/drawing/2014/chart" uri="{C3380CC4-5D6E-409C-BE32-E72D297353CC}">
              <c16:uniqueId val="{00000000-3CD1-4B63-85A7-E167AEAD7CE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326.38</c:v>
                </c:pt>
                <c:pt idx="1">
                  <c:v>297.49</c:v>
                </c:pt>
                <c:pt idx="2">
                  <c:v>261.75</c:v>
                </c:pt>
                <c:pt idx="3">
                  <c:v>252.45</c:v>
                </c:pt>
                <c:pt idx="4">
                  <c:v>255.35</c:v>
                </c:pt>
              </c:numCache>
            </c:numRef>
          </c:val>
          <c:smooth val="0"/>
          <c:extLst>
            <c:ext xmlns:c16="http://schemas.microsoft.com/office/drawing/2014/chart" uri="{C3380CC4-5D6E-409C-BE32-E72D297353CC}">
              <c16:uniqueId val="{00000001-3CD1-4B63-85A7-E167AEAD7CE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【969.46】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【249.60】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【11.65】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愛媛県　松山市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簡易水道事業</v>
      </c>
      <c r="Q8" s="82"/>
      <c r="R8" s="82"/>
      <c r="S8" s="82"/>
      <c r="T8" s="82"/>
      <c r="U8" s="82"/>
      <c r="V8" s="82"/>
      <c r="W8" s="82" t="str">
        <f>データ!$L$6</f>
        <v>C3</v>
      </c>
      <c r="X8" s="82"/>
      <c r="Y8" s="82"/>
      <c r="Z8" s="82"/>
      <c r="AA8" s="82"/>
      <c r="AB8" s="82"/>
      <c r="AC8" s="82"/>
      <c r="AD8" s="82" t="str">
        <f>データ!$M$6</f>
        <v>その他</v>
      </c>
      <c r="AE8" s="82"/>
      <c r="AF8" s="82"/>
      <c r="AG8" s="82"/>
      <c r="AH8" s="82"/>
      <c r="AI8" s="82"/>
      <c r="AJ8" s="82"/>
      <c r="AK8" s="4"/>
      <c r="AL8" s="70">
        <f>データ!$R$6</f>
        <v>513227</v>
      </c>
      <c r="AM8" s="70"/>
      <c r="AN8" s="70"/>
      <c r="AO8" s="70"/>
      <c r="AP8" s="70"/>
      <c r="AQ8" s="70"/>
      <c r="AR8" s="70"/>
      <c r="AS8" s="70"/>
      <c r="AT8" s="66">
        <f>データ!$S$6</f>
        <v>429.4</v>
      </c>
      <c r="AU8" s="67"/>
      <c r="AV8" s="67"/>
      <c r="AW8" s="67"/>
      <c r="AX8" s="67"/>
      <c r="AY8" s="67"/>
      <c r="AZ8" s="67"/>
      <c r="BA8" s="67"/>
      <c r="BB8" s="69">
        <f>データ!$T$6</f>
        <v>1195.22</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80.05</v>
      </c>
      <c r="J10" s="67"/>
      <c r="K10" s="67"/>
      <c r="L10" s="67"/>
      <c r="M10" s="67"/>
      <c r="N10" s="67"/>
      <c r="O10" s="68"/>
      <c r="P10" s="69">
        <f>データ!$P$6</f>
        <v>0.51</v>
      </c>
      <c r="Q10" s="69"/>
      <c r="R10" s="69"/>
      <c r="S10" s="69"/>
      <c r="T10" s="69"/>
      <c r="U10" s="69"/>
      <c r="V10" s="69"/>
      <c r="W10" s="70">
        <f>データ!$Q$6</f>
        <v>5577</v>
      </c>
      <c r="X10" s="70"/>
      <c r="Y10" s="70"/>
      <c r="Z10" s="70"/>
      <c r="AA10" s="70"/>
      <c r="AB10" s="70"/>
      <c r="AC10" s="70"/>
      <c r="AD10" s="2"/>
      <c r="AE10" s="2"/>
      <c r="AF10" s="2"/>
      <c r="AG10" s="2"/>
      <c r="AH10" s="4"/>
      <c r="AI10" s="4"/>
      <c r="AJ10" s="4"/>
      <c r="AK10" s="4"/>
      <c r="AL10" s="70">
        <f>データ!$U$6</f>
        <v>2628</v>
      </c>
      <c r="AM10" s="70"/>
      <c r="AN10" s="70"/>
      <c r="AO10" s="70"/>
      <c r="AP10" s="70"/>
      <c r="AQ10" s="70"/>
      <c r="AR10" s="70"/>
      <c r="AS10" s="70"/>
      <c r="AT10" s="66">
        <f>データ!$V$6</f>
        <v>6.4</v>
      </c>
      <c r="AU10" s="67"/>
      <c r="AV10" s="67"/>
      <c r="AW10" s="67"/>
      <c r="AX10" s="67"/>
      <c r="AY10" s="67"/>
      <c r="AZ10" s="67"/>
      <c r="BA10" s="67"/>
      <c r="BB10" s="69">
        <f>データ!$W$6</f>
        <v>410.63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【104.88】</v>
      </c>
      <c r="F85" s="27" t="str">
        <f>データ!AS6</f>
        <v>【13.15】</v>
      </c>
      <c r="G85" s="27" t="str">
        <f>データ!BD6</f>
        <v>【299.46】</v>
      </c>
      <c r="H85" s="27" t="str">
        <f>データ!BO6</f>
        <v>【969.46】</v>
      </c>
      <c r="I85" s="27" t="str">
        <f>データ!BZ6</f>
        <v>【73.20】</v>
      </c>
      <c r="J85" s="27" t="str">
        <f>データ!CK6</f>
        <v>【249.60】</v>
      </c>
      <c r="K85" s="27" t="str">
        <f>データ!CV6</f>
        <v>【48.62】</v>
      </c>
      <c r="L85" s="27" t="str">
        <f>データ!DG6</f>
        <v>【79.22】</v>
      </c>
      <c r="M85" s="27" t="str">
        <f>データ!DR6</f>
        <v>【38.53】</v>
      </c>
      <c r="N85" s="27" t="str">
        <f>データ!EC6</f>
        <v>【11.65】</v>
      </c>
      <c r="O85" s="27" t="str">
        <f>データ!EN6</f>
        <v>【0.34】</v>
      </c>
    </row>
  </sheetData>
  <sheetProtection algorithmName="SHA-512" hashValue="YUZI5tRU8z3qzhL2gDTLg5Ui1yQUj2lzmiaRws/5Lz4S+J4TpAGZDRXx+ygK2kNb5MqU8rV6v+WOGLplHJ5C2Q==" saltValue="P52/X7jTJSYP35CJbBB7X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382019</v>
      </c>
      <c r="D6" s="34">
        <f t="shared" si="3"/>
        <v>46</v>
      </c>
      <c r="E6" s="34">
        <f t="shared" si="3"/>
        <v>1</v>
      </c>
      <c r="F6" s="34">
        <f t="shared" si="3"/>
        <v>0</v>
      </c>
      <c r="G6" s="34">
        <f t="shared" si="3"/>
        <v>5</v>
      </c>
      <c r="H6" s="34" t="str">
        <f t="shared" si="3"/>
        <v>愛媛県　松山市</v>
      </c>
      <c r="I6" s="34" t="str">
        <f t="shared" si="3"/>
        <v>法適用</v>
      </c>
      <c r="J6" s="34" t="str">
        <f t="shared" si="3"/>
        <v>水道事業</v>
      </c>
      <c r="K6" s="34" t="str">
        <f t="shared" si="3"/>
        <v>簡易水道事業</v>
      </c>
      <c r="L6" s="34" t="str">
        <f t="shared" si="3"/>
        <v>C3</v>
      </c>
      <c r="M6" s="34" t="str">
        <f t="shared" si="3"/>
        <v>その他</v>
      </c>
      <c r="N6" s="35" t="str">
        <f t="shared" si="3"/>
        <v>-</v>
      </c>
      <c r="O6" s="35">
        <f t="shared" si="3"/>
        <v>80.05</v>
      </c>
      <c r="P6" s="35">
        <f t="shared" si="3"/>
        <v>0.51</v>
      </c>
      <c r="Q6" s="35">
        <f t="shared" si="3"/>
        <v>5577</v>
      </c>
      <c r="R6" s="35">
        <f t="shared" si="3"/>
        <v>513227</v>
      </c>
      <c r="S6" s="35">
        <f t="shared" si="3"/>
        <v>429.4</v>
      </c>
      <c r="T6" s="35">
        <f t="shared" si="3"/>
        <v>1195.22</v>
      </c>
      <c r="U6" s="35">
        <f t="shared" si="3"/>
        <v>2628</v>
      </c>
      <c r="V6" s="35">
        <f t="shared" si="3"/>
        <v>6.4</v>
      </c>
      <c r="W6" s="35">
        <f t="shared" si="3"/>
        <v>410.63</v>
      </c>
      <c r="X6" s="36">
        <f>IF(X7="",NA(),X7)</f>
        <v>106.98</v>
      </c>
      <c r="Y6" s="36">
        <f t="shared" ref="Y6:AG6" si="4">IF(Y7="",NA(),Y7)</f>
        <v>106.66</v>
      </c>
      <c r="Z6" s="36">
        <f t="shared" si="4"/>
        <v>108.48</v>
      </c>
      <c r="AA6" s="36">
        <f t="shared" si="4"/>
        <v>108.74</v>
      </c>
      <c r="AB6" s="36">
        <f t="shared" si="4"/>
        <v>114.49</v>
      </c>
      <c r="AC6" s="36">
        <f t="shared" si="4"/>
        <v>103.86</v>
      </c>
      <c r="AD6" s="36">
        <f t="shared" si="4"/>
        <v>111.5</v>
      </c>
      <c r="AE6" s="36">
        <f t="shared" si="4"/>
        <v>111.79</v>
      </c>
      <c r="AF6" s="36">
        <f t="shared" si="4"/>
        <v>111.37</v>
      </c>
      <c r="AG6" s="36">
        <f t="shared" si="4"/>
        <v>109.77</v>
      </c>
      <c r="AH6" s="35" t="str">
        <f>IF(AH7="","",IF(AH7="-","【-】","【"&amp;SUBSTITUTE(TEXT(AH7,"#,##0.00"),"-","△")&amp;"】"))</f>
        <v>【104.88】</v>
      </c>
      <c r="AI6" s="35">
        <f>IF(AI7="",NA(),AI7)</f>
        <v>0</v>
      </c>
      <c r="AJ6" s="35">
        <f t="shared" ref="AJ6:AR6" si="5">IF(AJ7="",NA(),AJ7)</f>
        <v>0</v>
      </c>
      <c r="AK6" s="35">
        <f t="shared" si="5"/>
        <v>0</v>
      </c>
      <c r="AL6" s="35">
        <f t="shared" si="5"/>
        <v>0</v>
      </c>
      <c r="AM6" s="35">
        <f t="shared" si="5"/>
        <v>0</v>
      </c>
      <c r="AN6" s="36">
        <f t="shared" si="5"/>
        <v>42.39</v>
      </c>
      <c r="AO6" s="36">
        <f t="shared" si="5"/>
        <v>7.41</v>
      </c>
      <c r="AP6" s="36">
        <f t="shared" si="5"/>
        <v>4.03</v>
      </c>
      <c r="AQ6" s="36">
        <f t="shared" si="5"/>
        <v>3.02</v>
      </c>
      <c r="AR6" s="36">
        <f t="shared" si="5"/>
        <v>4.96</v>
      </c>
      <c r="AS6" s="35" t="str">
        <f>IF(AS7="","",IF(AS7="-","【-】","【"&amp;SUBSTITUTE(TEXT(AS7,"#,##0.00"),"-","△")&amp;"】"))</f>
        <v>【13.15】</v>
      </c>
      <c r="AT6" s="36">
        <f>IF(AT7="",NA(),AT7)</f>
        <v>357.91</v>
      </c>
      <c r="AU6" s="36">
        <f t="shared" ref="AU6:BC6" si="6">IF(AU7="",NA(),AU7)</f>
        <v>559.41</v>
      </c>
      <c r="AV6" s="36">
        <f t="shared" si="6"/>
        <v>1105.04</v>
      </c>
      <c r="AW6" s="36">
        <f t="shared" si="6"/>
        <v>740.41</v>
      </c>
      <c r="AX6" s="36">
        <f t="shared" si="6"/>
        <v>1212.97</v>
      </c>
      <c r="AY6" s="36">
        <f t="shared" si="6"/>
        <v>432.1</v>
      </c>
      <c r="AZ6" s="36">
        <f t="shared" si="6"/>
        <v>515.9</v>
      </c>
      <c r="BA6" s="36">
        <f t="shared" si="6"/>
        <v>548.71</v>
      </c>
      <c r="BB6" s="36">
        <f t="shared" si="6"/>
        <v>533.21</v>
      </c>
      <c r="BC6" s="36">
        <f t="shared" si="6"/>
        <v>563.05999999999995</v>
      </c>
      <c r="BD6" s="35" t="str">
        <f>IF(BD7="","",IF(BD7="-","【-】","【"&amp;SUBSTITUTE(TEXT(BD7,"#,##0.00"),"-","△")&amp;"】"))</f>
        <v>【299.46】</v>
      </c>
      <c r="BE6" s="36">
        <f>IF(BE7="",NA(),BE7)</f>
        <v>763.53</v>
      </c>
      <c r="BF6" s="36">
        <f t="shared" ref="BF6:BN6" si="7">IF(BF7="",NA(),BF7)</f>
        <v>803.35</v>
      </c>
      <c r="BG6" s="36">
        <f t="shared" si="7"/>
        <v>768.6</v>
      </c>
      <c r="BH6" s="36">
        <f t="shared" si="7"/>
        <v>773.82</v>
      </c>
      <c r="BI6" s="36">
        <f t="shared" si="7"/>
        <v>770.2</v>
      </c>
      <c r="BJ6" s="36">
        <f t="shared" si="7"/>
        <v>952.88</v>
      </c>
      <c r="BK6" s="36">
        <f t="shared" si="7"/>
        <v>771.33</v>
      </c>
      <c r="BL6" s="36">
        <f t="shared" si="7"/>
        <v>669.22</v>
      </c>
      <c r="BM6" s="36">
        <f t="shared" si="7"/>
        <v>634.09</v>
      </c>
      <c r="BN6" s="36">
        <f t="shared" si="7"/>
        <v>651.9</v>
      </c>
      <c r="BO6" s="35" t="str">
        <f>IF(BO7="","",IF(BO7="-","【-】","【"&amp;SUBSTITUTE(TEXT(BO7,"#,##0.00"),"-","△")&amp;"】"))</f>
        <v>【969.46】</v>
      </c>
      <c r="BP6" s="36">
        <f>IF(BP7="",NA(),BP7)</f>
        <v>29.72</v>
      </c>
      <c r="BQ6" s="36">
        <f t="shared" ref="BQ6:BY6" si="8">IF(BQ7="",NA(),BQ7)</f>
        <v>30.1</v>
      </c>
      <c r="BR6" s="36">
        <f t="shared" si="8"/>
        <v>28.1</v>
      </c>
      <c r="BS6" s="36">
        <f t="shared" si="8"/>
        <v>28.49</v>
      </c>
      <c r="BT6" s="36">
        <f t="shared" si="8"/>
        <v>27.09</v>
      </c>
      <c r="BU6" s="36">
        <f t="shared" si="8"/>
        <v>62.32</v>
      </c>
      <c r="BV6" s="36">
        <f t="shared" si="8"/>
        <v>69.099999999999994</v>
      </c>
      <c r="BW6" s="36">
        <f t="shared" si="8"/>
        <v>73.34</v>
      </c>
      <c r="BX6" s="36">
        <f t="shared" si="8"/>
        <v>76.739999999999995</v>
      </c>
      <c r="BY6" s="36">
        <f t="shared" si="8"/>
        <v>75.28</v>
      </c>
      <c r="BZ6" s="35" t="str">
        <f>IF(BZ7="","",IF(BZ7="-","【-】","【"&amp;SUBSTITUTE(TEXT(BZ7,"#,##0.00"),"-","△")&amp;"】"))</f>
        <v>【73.20】</v>
      </c>
      <c r="CA6" s="36">
        <f>IF(CA7="",NA(),CA7)</f>
        <v>1121.5899999999999</v>
      </c>
      <c r="CB6" s="36">
        <f t="shared" ref="CB6:CJ6" si="9">IF(CB7="",NA(),CB7)</f>
        <v>1113.08</v>
      </c>
      <c r="CC6" s="36">
        <f t="shared" si="9"/>
        <v>1192.71</v>
      </c>
      <c r="CD6" s="36">
        <f t="shared" si="9"/>
        <v>1183.17</v>
      </c>
      <c r="CE6" s="36">
        <f t="shared" si="9"/>
        <v>1246.5</v>
      </c>
      <c r="CF6" s="36">
        <f t="shared" si="9"/>
        <v>326.38</v>
      </c>
      <c r="CG6" s="36">
        <f t="shared" si="9"/>
        <v>297.49</v>
      </c>
      <c r="CH6" s="36">
        <f t="shared" si="9"/>
        <v>261.75</v>
      </c>
      <c r="CI6" s="36">
        <f t="shared" si="9"/>
        <v>252.45</v>
      </c>
      <c r="CJ6" s="36">
        <f t="shared" si="9"/>
        <v>255.35</v>
      </c>
      <c r="CK6" s="35" t="str">
        <f>IF(CK7="","",IF(CK7="-","【-】","【"&amp;SUBSTITUTE(TEXT(CK7,"#,##0.00"),"-","△")&amp;"】"))</f>
        <v>【249.60】</v>
      </c>
      <c r="CL6" s="36">
        <f>IF(CL7="",NA(),CL7)</f>
        <v>39.64</v>
      </c>
      <c r="CM6" s="36">
        <f t="shared" ref="CM6:CU6" si="10">IF(CM7="",NA(),CM7)</f>
        <v>37.69</v>
      </c>
      <c r="CN6" s="36">
        <f t="shared" si="10"/>
        <v>39.64</v>
      </c>
      <c r="CO6" s="36">
        <f t="shared" si="10"/>
        <v>39.57</v>
      </c>
      <c r="CP6" s="36">
        <f t="shared" si="10"/>
        <v>39.729999999999997</v>
      </c>
      <c r="CQ6" s="36">
        <f t="shared" si="10"/>
        <v>52.25</v>
      </c>
      <c r="CR6" s="36">
        <f t="shared" si="10"/>
        <v>48.71</v>
      </c>
      <c r="CS6" s="36">
        <f t="shared" si="10"/>
        <v>50.04</v>
      </c>
      <c r="CT6" s="36">
        <f t="shared" si="10"/>
        <v>47.18</v>
      </c>
      <c r="CU6" s="36">
        <f t="shared" si="10"/>
        <v>45.73</v>
      </c>
      <c r="CV6" s="35" t="str">
        <f>IF(CV7="","",IF(CV7="-","【-】","【"&amp;SUBSTITUTE(TEXT(CV7,"#,##0.00"),"-","△")&amp;"】"))</f>
        <v>【48.62】</v>
      </c>
      <c r="CW6" s="36">
        <f>IF(CW7="",NA(),CW7)</f>
        <v>82.8</v>
      </c>
      <c r="CX6" s="36">
        <f t="shared" ref="CX6:DF6" si="11">IF(CX7="",NA(),CX7)</f>
        <v>84.38</v>
      </c>
      <c r="CY6" s="36">
        <f t="shared" si="11"/>
        <v>80.38</v>
      </c>
      <c r="CZ6" s="36">
        <f t="shared" si="11"/>
        <v>77.430000000000007</v>
      </c>
      <c r="DA6" s="36">
        <f t="shared" si="11"/>
        <v>79.09</v>
      </c>
      <c r="DB6" s="36">
        <f t="shared" si="11"/>
        <v>86.34</v>
      </c>
      <c r="DC6" s="36">
        <f t="shared" si="11"/>
        <v>85.87</v>
      </c>
      <c r="DD6" s="36">
        <f t="shared" si="11"/>
        <v>83.83</v>
      </c>
      <c r="DE6" s="36">
        <f t="shared" si="11"/>
        <v>80.209999999999994</v>
      </c>
      <c r="DF6" s="36">
        <f t="shared" si="11"/>
        <v>80.25</v>
      </c>
      <c r="DG6" s="35" t="str">
        <f>IF(DG7="","",IF(DG7="-","【-】","【"&amp;SUBSTITUTE(TEXT(DG7,"#,##0.00"),"-","△")&amp;"】"))</f>
        <v>【79.22】</v>
      </c>
      <c r="DH6" s="36">
        <f>IF(DH7="",NA(),DH7)</f>
        <v>43.9</v>
      </c>
      <c r="DI6" s="36">
        <f t="shared" ref="DI6:DQ6" si="12">IF(DI7="",NA(),DI7)</f>
        <v>45.69</v>
      </c>
      <c r="DJ6" s="36">
        <f t="shared" si="12"/>
        <v>42.94</v>
      </c>
      <c r="DK6" s="36">
        <f t="shared" si="12"/>
        <v>44.36</v>
      </c>
      <c r="DL6" s="36">
        <f t="shared" si="12"/>
        <v>45.66</v>
      </c>
      <c r="DM6" s="36">
        <f t="shared" si="12"/>
        <v>39.26</v>
      </c>
      <c r="DN6" s="36">
        <f t="shared" si="12"/>
        <v>43.52</v>
      </c>
      <c r="DO6" s="36">
        <f t="shared" si="12"/>
        <v>43.96</v>
      </c>
      <c r="DP6" s="36">
        <f t="shared" si="12"/>
        <v>45.8</v>
      </c>
      <c r="DQ6" s="36">
        <f t="shared" si="12"/>
        <v>46.28</v>
      </c>
      <c r="DR6" s="35" t="str">
        <f>IF(DR7="","",IF(DR7="-","【-】","【"&amp;SUBSTITUTE(TEXT(DR7,"#,##0.00"),"-","△")&amp;"】"))</f>
        <v>【38.53】</v>
      </c>
      <c r="DS6" s="35">
        <f>IF(DS7="",NA(),DS7)</f>
        <v>0</v>
      </c>
      <c r="DT6" s="36">
        <f t="shared" ref="DT6:EB6" si="13">IF(DT7="",NA(),DT7)</f>
        <v>27.6</v>
      </c>
      <c r="DU6" s="36">
        <f t="shared" si="13"/>
        <v>28.01</v>
      </c>
      <c r="DV6" s="36">
        <f t="shared" si="13"/>
        <v>27.06</v>
      </c>
      <c r="DW6" s="36">
        <f t="shared" si="13"/>
        <v>36.28</v>
      </c>
      <c r="DX6" s="36">
        <f t="shared" si="13"/>
        <v>9.1</v>
      </c>
      <c r="DY6" s="36">
        <f t="shared" si="13"/>
        <v>12.35</v>
      </c>
      <c r="DZ6" s="36">
        <f t="shared" si="13"/>
        <v>11.91</v>
      </c>
      <c r="EA6" s="36">
        <f t="shared" si="13"/>
        <v>20.02</v>
      </c>
      <c r="EB6" s="36">
        <f t="shared" si="13"/>
        <v>18.03</v>
      </c>
      <c r="EC6" s="35" t="str">
        <f>IF(EC7="","",IF(EC7="-","【-】","【"&amp;SUBSTITUTE(TEXT(EC7,"#,##0.00"),"-","△")&amp;"】"))</f>
        <v>【11.65】</v>
      </c>
      <c r="ED6" s="36">
        <f>IF(ED7="",NA(),ED7)</f>
        <v>0.14000000000000001</v>
      </c>
      <c r="EE6" s="35">
        <f t="shared" ref="EE6:EM6" si="14">IF(EE7="",NA(),EE7)</f>
        <v>0</v>
      </c>
      <c r="EF6" s="35">
        <f t="shared" si="14"/>
        <v>0</v>
      </c>
      <c r="EG6" s="36">
        <f t="shared" si="14"/>
        <v>1.1399999999999999</v>
      </c>
      <c r="EH6" s="36">
        <f t="shared" si="14"/>
        <v>0.05</v>
      </c>
      <c r="EI6" s="36">
        <f t="shared" si="14"/>
        <v>0.53</v>
      </c>
      <c r="EJ6" s="36">
        <f t="shared" si="14"/>
        <v>0.42</v>
      </c>
      <c r="EK6" s="36">
        <f t="shared" si="14"/>
        <v>0.67</v>
      </c>
      <c r="EL6" s="36">
        <f t="shared" si="14"/>
        <v>0.52</v>
      </c>
      <c r="EM6" s="36">
        <f t="shared" si="14"/>
        <v>0.46</v>
      </c>
      <c r="EN6" s="35" t="str">
        <f>IF(EN7="","",IF(EN7="-","【-】","【"&amp;SUBSTITUTE(TEXT(EN7,"#,##0.00"),"-","△")&amp;"】"))</f>
        <v>【0.34】</v>
      </c>
    </row>
    <row r="7" spans="1:144" s="37" customFormat="1" x14ac:dyDescent="0.15">
      <c r="A7" s="29"/>
      <c r="B7" s="38">
        <v>2018</v>
      </c>
      <c r="C7" s="38">
        <v>382019</v>
      </c>
      <c r="D7" s="38">
        <v>46</v>
      </c>
      <c r="E7" s="38">
        <v>1</v>
      </c>
      <c r="F7" s="38">
        <v>0</v>
      </c>
      <c r="G7" s="38">
        <v>5</v>
      </c>
      <c r="H7" s="38" t="s">
        <v>93</v>
      </c>
      <c r="I7" s="38" t="s">
        <v>94</v>
      </c>
      <c r="J7" s="38" t="s">
        <v>95</v>
      </c>
      <c r="K7" s="38" t="s">
        <v>96</v>
      </c>
      <c r="L7" s="38" t="s">
        <v>97</v>
      </c>
      <c r="M7" s="38" t="s">
        <v>98</v>
      </c>
      <c r="N7" s="39" t="s">
        <v>99</v>
      </c>
      <c r="O7" s="39">
        <v>80.05</v>
      </c>
      <c r="P7" s="39">
        <v>0.51</v>
      </c>
      <c r="Q7" s="39">
        <v>5577</v>
      </c>
      <c r="R7" s="39">
        <v>513227</v>
      </c>
      <c r="S7" s="39">
        <v>429.4</v>
      </c>
      <c r="T7" s="39">
        <v>1195.22</v>
      </c>
      <c r="U7" s="39">
        <v>2628</v>
      </c>
      <c r="V7" s="39">
        <v>6.4</v>
      </c>
      <c r="W7" s="39">
        <v>410.63</v>
      </c>
      <c r="X7" s="39">
        <v>106.98</v>
      </c>
      <c r="Y7" s="39">
        <v>106.66</v>
      </c>
      <c r="Z7" s="39">
        <v>108.48</v>
      </c>
      <c r="AA7" s="39">
        <v>108.74</v>
      </c>
      <c r="AB7" s="39">
        <v>114.49</v>
      </c>
      <c r="AC7" s="39">
        <v>103.86</v>
      </c>
      <c r="AD7" s="39">
        <v>111.5</v>
      </c>
      <c r="AE7" s="39">
        <v>111.79</v>
      </c>
      <c r="AF7" s="39">
        <v>111.37</v>
      </c>
      <c r="AG7" s="39">
        <v>109.77</v>
      </c>
      <c r="AH7" s="39">
        <v>104.88</v>
      </c>
      <c r="AI7" s="39">
        <v>0</v>
      </c>
      <c r="AJ7" s="39">
        <v>0</v>
      </c>
      <c r="AK7" s="39">
        <v>0</v>
      </c>
      <c r="AL7" s="39">
        <v>0</v>
      </c>
      <c r="AM7" s="39">
        <v>0</v>
      </c>
      <c r="AN7" s="39">
        <v>42.39</v>
      </c>
      <c r="AO7" s="39">
        <v>7.41</v>
      </c>
      <c r="AP7" s="39">
        <v>4.03</v>
      </c>
      <c r="AQ7" s="39">
        <v>3.02</v>
      </c>
      <c r="AR7" s="39">
        <v>4.96</v>
      </c>
      <c r="AS7" s="39">
        <v>13.15</v>
      </c>
      <c r="AT7" s="39">
        <v>357.91</v>
      </c>
      <c r="AU7" s="39">
        <v>559.41</v>
      </c>
      <c r="AV7" s="39">
        <v>1105.04</v>
      </c>
      <c r="AW7" s="39">
        <v>740.41</v>
      </c>
      <c r="AX7" s="39">
        <v>1212.97</v>
      </c>
      <c r="AY7" s="39">
        <v>432.1</v>
      </c>
      <c r="AZ7" s="39">
        <v>515.9</v>
      </c>
      <c r="BA7" s="39">
        <v>548.71</v>
      </c>
      <c r="BB7" s="39">
        <v>533.21</v>
      </c>
      <c r="BC7" s="39">
        <v>563.05999999999995</v>
      </c>
      <c r="BD7" s="39">
        <v>299.45999999999998</v>
      </c>
      <c r="BE7" s="39">
        <v>763.53</v>
      </c>
      <c r="BF7" s="39">
        <v>803.35</v>
      </c>
      <c r="BG7" s="39">
        <v>768.6</v>
      </c>
      <c r="BH7" s="39">
        <v>773.82</v>
      </c>
      <c r="BI7" s="39">
        <v>770.2</v>
      </c>
      <c r="BJ7" s="39">
        <v>952.88</v>
      </c>
      <c r="BK7" s="39">
        <v>771.33</v>
      </c>
      <c r="BL7" s="39">
        <v>669.22</v>
      </c>
      <c r="BM7" s="39">
        <v>634.09</v>
      </c>
      <c r="BN7" s="39">
        <v>651.9</v>
      </c>
      <c r="BO7" s="39">
        <v>969.46</v>
      </c>
      <c r="BP7" s="39">
        <v>29.72</v>
      </c>
      <c r="BQ7" s="39">
        <v>30.1</v>
      </c>
      <c r="BR7" s="39">
        <v>28.1</v>
      </c>
      <c r="BS7" s="39">
        <v>28.49</v>
      </c>
      <c r="BT7" s="39">
        <v>27.09</v>
      </c>
      <c r="BU7" s="39">
        <v>62.32</v>
      </c>
      <c r="BV7" s="39">
        <v>69.099999999999994</v>
      </c>
      <c r="BW7" s="39">
        <v>73.34</v>
      </c>
      <c r="BX7" s="39">
        <v>76.739999999999995</v>
      </c>
      <c r="BY7" s="39">
        <v>75.28</v>
      </c>
      <c r="BZ7" s="39">
        <v>73.2</v>
      </c>
      <c r="CA7" s="39">
        <v>1121.5899999999999</v>
      </c>
      <c r="CB7" s="39">
        <v>1113.08</v>
      </c>
      <c r="CC7" s="39">
        <v>1192.71</v>
      </c>
      <c r="CD7" s="39">
        <v>1183.17</v>
      </c>
      <c r="CE7" s="39">
        <v>1246.5</v>
      </c>
      <c r="CF7" s="39">
        <v>326.38</v>
      </c>
      <c r="CG7" s="39">
        <v>297.49</v>
      </c>
      <c r="CH7" s="39">
        <v>261.75</v>
      </c>
      <c r="CI7" s="39">
        <v>252.45</v>
      </c>
      <c r="CJ7" s="39">
        <v>255.35</v>
      </c>
      <c r="CK7" s="39">
        <v>249.6</v>
      </c>
      <c r="CL7" s="39">
        <v>39.64</v>
      </c>
      <c r="CM7" s="39">
        <v>37.69</v>
      </c>
      <c r="CN7" s="39">
        <v>39.64</v>
      </c>
      <c r="CO7" s="39">
        <v>39.57</v>
      </c>
      <c r="CP7" s="39">
        <v>39.729999999999997</v>
      </c>
      <c r="CQ7" s="39">
        <v>52.25</v>
      </c>
      <c r="CR7" s="39">
        <v>48.71</v>
      </c>
      <c r="CS7" s="39">
        <v>50.04</v>
      </c>
      <c r="CT7" s="39">
        <v>47.18</v>
      </c>
      <c r="CU7" s="39">
        <v>45.73</v>
      </c>
      <c r="CV7" s="39">
        <v>48.62</v>
      </c>
      <c r="CW7" s="39">
        <v>82.8</v>
      </c>
      <c r="CX7" s="39">
        <v>84.38</v>
      </c>
      <c r="CY7" s="39">
        <v>80.38</v>
      </c>
      <c r="CZ7" s="39">
        <v>77.430000000000007</v>
      </c>
      <c r="DA7" s="39">
        <v>79.09</v>
      </c>
      <c r="DB7" s="39">
        <v>86.34</v>
      </c>
      <c r="DC7" s="39">
        <v>85.87</v>
      </c>
      <c r="DD7" s="39">
        <v>83.83</v>
      </c>
      <c r="DE7" s="39">
        <v>80.209999999999994</v>
      </c>
      <c r="DF7" s="39">
        <v>80.25</v>
      </c>
      <c r="DG7" s="39">
        <v>79.22</v>
      </c>
      <c r="DH7" s="39">
        <v>43.9</v>
      </c>
      <c r="DI7" s="39">
        <v>45.69</v>
      </c>
      <c r="DJ7" s="39">
        <v>42.94</v>
      </c>
      <c r="DK7" s="39">
        <v>44.36</v>
      </c>
      <c r="DL7" s="39">
        <v>45.66</v>
      </c>
      <c r="DM7" s="39">
        <v>39.26</v>
      </c>
      <c r="DN7" s="39">
        <v>43.52</v>
      </c>
      <c r="DO7" s="39">
        <v>43.96</v>
      </c>
      <c r="DP7" s="39">
        <v>45.8</v>
      </c>
      <c r="DQ7" s="39">
        <v>46.28</v>
      </c>
      <c r="DR7" s="39">
        <v>38.53</v>
      </c>
      <c r="DS7" s="39">
        <v>0</v>
      </c>
      <c r="DT7" s="39">
        <v>27.6</v>
      </c>
      <c r="DU7" s="39">
        <v>28.01</v>
      </c>
      <c r="DV7" s="39">
        <v>27.06</v>
      </c>
      <c r="DW7" s="39">
        <v>36.28</v>
      </c>
      <c r="DX7" s="39">
        <v>9.1</v>
      </c>
      <c r="DY7" s="39">
        <v>12.35</v>
      </c>
      <c r="DZ7" s="39">
        <v>11.91</v>
      </c>
      <c r="EA7" s="39">
        <v>20.02</v>
      </c>
      <c r="EB7" s="39">
        <v>18.03</v>
      </c>
      <c r="EC7" s="39">
        <v>11.65</v>
      </c>
      <c r="ED7" s="39">
        <v>0.14000000000000001</v>
      </c>
      <c r="EE7" s="39">
        <v>0</v>
      </c>
      <c r="EF7" s="39">
        <v>0</v>
      </c>
      <c r="EG7" s="39">
        <v>1.1399999999999999</v>
      </c>
      <c r="EH7" s="39">
        <v>0.05</v>
      </c>
      <c r="EI7" s="39">
        <v>0.53</v>
      </c>
      <c r="EJ7" s="39">
        <v>0.42</v>
      </c>
      <c r="EK7" s="39">
        <v>0.67</v>
      </c>
      <c r="EL7" s="39">
        <v>0.52</v>
      </c>
      <c r="EM7" s="39">
        <v>0.46</v>
      </c>
      <c r="EN7" s="39">
        <v>0.34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2020-02-05T04:11:41Z</cp:lastPrinted>
  <dcterms:created xsi:type="dcterms:W3CDTF">2019-12-05T04:26:33Z</dcterms:created>
  <dcterms:modified xsi:type="dcterms:W3CDTF">2020-02-14T01:51:55Z</dcterms:modified>
  <cp:category/>
</cp:coreProperties>
</file>