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Ｈ26～R1年度決算表示（上水・簡水・工水）\020124 【照会】公営企業に係る経営比較分析表（平成３０年度決算）の分\回答\"/>
    </mc:Choice>
  </mc:AlternateContent>
  <xr:revisionPtr revIDLastSave="0" documentId="13_ncr:1_{CE141FD2-81D1-4F89-A861-109B225CCA3D}" xr6:coauthVersionLast="36" xr6:coauthVersionMax="36" xr10:uidLastSave="{00000000-0000-0000-0000-000000000000}"/>
  <workbookProtection workbookAlgorithmName="SHA-512" workbookHashValue="8iexqtCugocdrbLz16qvxyJgjrFsn3fhcitUEfpYVXXSI7eP5/euobJ7UfTHPYtbw+Nly/2IUYRMVk/Uj+BjYg==" workbookSaltValue="/ciZ7y7hdArH5lKSO4Wye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W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<sst xmlns="http://schemas.openxmlformats.org/spreadsheetml/2006/main" count="220" uniqueCount="108">
  <si>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</si>
  <si>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</si>
  <si>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</si>
  <si>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</si>
  <si>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</si>
  <si>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</si>
  <si>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</si>
  <si>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</si>
  <si>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</si>
  <si>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</si>
  <si>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</si>
  <si>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</si>
  <si>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</si>
  <si>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</si>
  <si>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</si>
  <si>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</si>
  <si>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</si>
  <si>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</si>
  <si>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</si>
  <si>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</si>
  <si>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</si>
  <si>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</si>
  <si>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</si>
  <si>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</si>
  <si>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</si>
  <si>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</si>
  <si>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</si>
  <si>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</si>
  <si>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</si>
  <si>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</si>
  <si>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</si>
  <si>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</si>
  <si>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</si>
  <si>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</si>
  <si>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</si>
  <si>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</si>
  <si>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</si>
  <si>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</si>
  <si>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</si>
  <si>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</si>
  <si>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</si>
  <si>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</si>
  <si>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</si>
  <si>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</si>
  <si>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</si>
  <si>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</si>
  <si>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</si>
  <si>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</si>
  <si>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</si>
  <si>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</si>
  <si>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</si>
  <si>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</si>
  <si>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</si>
  <si>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</si>
  <si>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</si>
  <si>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</si>
  <si>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</si>
  <si>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</si>
  <si>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</si>
  <si>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</si>
  <si>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</si>
  <si>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</si>
  <si>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</si>
  <si>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</si>
  <si>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</si>
  <si>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</si>
  <si>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</si>
  <si>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</si>
  <si>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</si>
  <si>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</si>
  <si>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</si>
  <si>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</si>
  <si>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</si>
  <si>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</si>
  <si>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</si>
  <si>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</si>
  <si>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</si>
  <si>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</si>
  <si>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</si>
  <si>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</si>
  <si>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</si>
  <si>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</si>
  <si>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</si>
  <si>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</si>
  <si>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</si>
  <si>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</si>
  <si>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</si>
  <si>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</si>
  <si>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</si>
  <si>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</si>
  <si>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</si>
  <si>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</si>
  <si>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</si>
  <si>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</si>
  <si>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</si>
  <si>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</si>
  <si>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</si>
  <si>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</si>
  <si>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</si>
  <si>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</si>
  <si>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</si>
  <si>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</si>
  <si>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</si>
  <si>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</si>
  <si>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</si>
  <si>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資金補償金免除繰上償還（制度の活用）で高金利企業債の返済を行うなど経営基盤の強化に努めてきました。
　こうした経営努力により、消費増税などによる料金転嫁を除き実質18年間、料金水準を据え置く中で、黒字を維持しています。そのため、財務関係の健全性・効率性を示す①から⑥の指標は、管路等の耐震化の推進により撤去費や減価償却費が増加していることで①⑤⑥の指標でわずかに数値が悪くなったものの、全てで類似団体平均や全国平均よりも良好な水準を維持しています。
　また、業務関係の効率性を示す⑦⑧の指標についても、類似団体平均値や全国平均値と比べると良好な水準にあります。特に、水資源に恵まれない本市は、給水圧コントロールや漏水調査等の漏水防止対策を積極的に進めたことで、「⑧有収率」は高い水準を維持しています。</t>
    <rPh sb="165" eb="167">
      <t>ケイエイ</t>
    </rPh>
    <rPh sb="167" eb="169">
      <t>ドリョク</t>
    </rPh>
    <rPh sb="175" eb="177">
      <t>ゾウゼイ</t>
    </rPh>
    <rPh sb="393" eb="396">
      <t>ミズシゲン</t>
    </rPh>
    <rPh sb="397" eb="398">
      <t>メグ</t>
    </rPh>
    <phoneticPr fontId="4"/>
  </si>
  <si>
    <t xml:space="preserve"> 本市水道事業はS28年に供用開始し、その後S40～50年代にかけて整備した施設が多く、年々老朽化の度合いは増すため、「①有形固定資産減価償却率」は類似団体平均値並みで老朽化が進んでいます。その中で、本市水道の「②管路経年化率」は、これまで漏水防止対策として事故多発管等の更新を積極的に実施してきたこともあり、増加傾向を示していますが、類似団体平均値と比べると低い水準となっています。
　また、H28年度以降、大規模地震等の際に広域断水などを防ぐため、大口径の基幹管路の耐震化を重点的に進めるとともに、東日本大震災で被害が多かった硬質塩化ビニル管などを耐震管へ更新してきたことで、現在の「③管路更新率」は類似団体平均値以上となっています。</t>
    <rPh sb="261" eb="262">
      <t>オオ</t>
    </rPh>
    <phoneticPr fontId="4"/>
  </si>
  <si>
    <t>　本市では、H30年度まで「水道ビジョンまつやま２００９」に沿って主要施設や基幹管路の耐震化を進めてきました。その結果、H30年度末時点の浄水施設及び配水池の耐震化率は全国平均を大きく上回っています。今後も、引き続き基幹管路の耐震化や硬質塩化ビニル管の更新に重点的に取り組んでいくため老朽化の状況は改善が見込まれますが、企業債発行額の増加や、減価償却費等の増により、経営状況は次第に厳しくなる見込みです。そこで、新たに策定した「水道ビジョンまつやま２０１９」では、将来の人口減少による料金収入の減少や増加する更新需要に対応するため、事業費の平準化や施設規模の適正化、業務効率の見直しによるコストの削減などの経営努力を行い、なお不足する部分について適正な水道料金の検討をすることにしています。「安らぎと潤い、豊かな暮らしを支える水道」を将来像に、これまで築きあげてきた水道を将来世代が変わらず安心して使い続けられるよう持続可能な事業経営を行っていきます。</t>
    <rPh sb="57" eb="59">
      <t>ケッカ</t>
    </rPh>
    <rPh sb="100" eb="102">
      <t>コンゴ</t>
    </rPh>
    <rPh sb="104" eb="105">
      <t>ヒ</t>
    </rPh>
    <rPh sb="106" eb="107">
      <t>ツヅ</t>
    </rPh>
    <rPh sb="142" eb="145">
      <t>ロウキュウカ</t>
    </rPh>
    <rPh sb="146" eb="148">
      <t>ジョウキョウ</t>
    </rPh>
    <rPh sb="149" eb="151">
      <t>カイゼン</t>
    </rPh>
    <rPh sb="152" eb="154">
      <t>ミコ</t>
    </rPh>
    <rPh sb="196" eb="19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</si>
</sst>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0.61</c:v>
                </c:pt>
                <c:pt idx="1">
                  <c:v>0.63</c:v>
                </c:pt>
                <c:pt idx="2">
                  <c:v>1</c:v>
                </c:pt>
                <c:pt idx="3">
                  <c:v>1.04</c:v>
                </c:pt>
                <c:pt idx="4">
                  <c:v>0.87</c:v>
                </c:pt>
              </c:numCache>
            </c:numRef>
          </c:val>
          <c:extLst>
            <c:ext xmlns:c16="http://schemas.microsoft.com/office/drawing/2014/chart" uri="{C3380CC4-5D6E-409C-BE32-E72D297353CC}">
              <c16:uniqueId val="{00000000-4E92-40E0-B5E7-3FEC0CA8B5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4E92-40E0-B5E7-3FEC0CA8B5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66.48</c:v>
                </c:pt>
                <c:pt idx="1">
                  <c:v>66.41</c:v>
                </c:pt>
                <c:pt idx="2">
                  <c:v>66.989999999999995</c:v>
                </c:pt>
                <c:pt idx="3">
                  <c:v>67.12</c:v>
                </c:pt>
                <c:pt idx="4">
                  <c:v>67</c:v>
                </c:pt>
              </c:numCache>
            </c:numRef>
          </c:val>
          <c:extLst>
            <c:ext xmlns:c16="http://schemas.microsoft.com/office/drawing/2014/chart" uri="{C3380CC4-5D6E-409C-BE32-E72D297353CC}">
              <c16:uniqueId val="{00000000-13BB-41EB-AE5E-BB9D7F926E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13BB-41EB-AE5E-BB9D7F926E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95.57</c:v>
                </c:pt>
                <c:pt idx="1">
                  <c:v>95.33</c:v>
                </c:pt>
                <c:pt idx="2">
                  <c:v>95.78</c:v>
                </c:pt>
                <c:pt idx="3">
                  <c:v>95.4</c:v>
                </c:pt>
                <c:pt idx="4">
                  <c:v>95.33</c:v>
                </c:pt>
              </c:numCache>
            </c:numRef>
          </c:val>
          <c:extLst>
            <c:ext xmlns:c16="http://schemas.microsoft.com/office/drawing/2014/chart" uri="{C3380CC4-5D6E-409C-BE32-E72D297353CC}">
              <c16:uniqueId val="{00000000-B372-4408-8670-48EF802200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B372-4408-8670-48EF802200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131.18</c:v>
                </c:pt>
                <c:pt idx="1">
                  <c:v>132.76</c:v>
                </c:pt>
                <c:pt idx="2">
                  <c:v>127.83</c:v>
                </c:pt>
                <c:pt idx="3">
                  <c:v>126.63</c:v>
                </c:pt>
                <c:pt idx="4">
                  <c:v>125.28</c:v>
                </c:pt>
              </c:numCache>
            </c:numRef>
          </c:val>
          <c:extLst>
            <c:ext xmlns:c16="http://schemas.microsoft.com/office/drawing/2014/chart" uri="{C3380CC4-5D6E-409C-BE32-E72D297353CC}">
              <c16:uniqueId val="{00000000-C4BB-421A-97AE-45ADABEEF5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C4BB-421A-97AE-45ADABEEF5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47.75</c:v>
                </c:pt>
                <c:pt idx="1">
                  <c:v>48.54</c:v>
                </c:pt>
                <c:pt idx="2">
                  <c:v>49.18</c:v>
                </c:pt>
                <c:pt idx="3">
                  <c:v>50.02</c:v>
                </c:pt>
                <c:pt idx="4">
                  <c:v>50.66</c:v>
                </c:pt>
              </c:numCache>
            </c:numRef>
          </c:val>
          <c:extLst>
            <c:ext xmlns:c16="http://schemas.microsoft.com/office/drawing/2014/chart" uri="{C3380CC4-5D6E-409C-BE32-E72D297353CC}">
              <c16:uniqueId val="{00000000-3B38-449D-BB9C-AD493D591D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3B38-449D-BB9C-AD493D591D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7.37</c:v>
                </c:pt>
                <c:pt idx="1">
                  <c:v>8.65</c:v>
                </c:pt>
                <c:pt idx="2">
                  <c:v>11.03</c:v>
                </c:pt>
                <c:pt idx="3">
                  <c:v>10.16</c:v>
                </c:pt>
                <c:pt idx="4">
                  <c:v>11.75</c:v>
                </c:pt>
              </c:numCache>
            </c:numRef>
          </c:val>
          <c:extLst>
            <c:ext xmlns:c16="http://schemas.microsoft.com/office/drawing/2014/chart" uri="{C3380CC4-5D6E-409C-BE32-E72D297353CC}">
              <c16:uniqueId val="{00000000-A839-4B60-8733-3F1C0B217A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A839-4B60-8733-3F1C0B217A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5-49A4-B967-12FF76D5EE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15-49A4-B967-12FF76D5EE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674.87</c:v>
                </c:pt>
                <c:pt idx="1">
                  <c:v>958.89</c:v>
                </c:pt>
                <c:pt idx="2">
                  <c:v>654.29</c:v>
                </c:pt>
                <c:pt idx="3">
                  <c:v>905.09</c:v>
                </c:pt>
                <c:pt idx="4">
                  <c:v>574.55999999999995</c:v>
                </c:pt>
              </c:numCache>
            </c:numRef>
          </c:val>
          <c:extLst>
            <c:ext xmlns:c16="http://schemas.microsoft.com/office/drawing/2014/chart" uri="{C3380CC4-5D6E-409C-BE32-E72D297353CC}">
              <c16:uniqueId val="{00000000-7802-4912-B1A5-61FF2F277D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7802-4912-B1A5-61FF2F277D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160.94999999999999</c:v>
                </c:pt>
                <c:pt idx="1">
                  <c:v>151.35</c:v>
                </c:pt>
                <c:pt idx="2">
                  <c:v>142.18</c:v>
                </c:pt>
                <c:pt idx="3">
                  <c:v>133.66</c:v>
                </c:pt>
                <c:pt idx="4">
                  <c:v>132.6</c:v>
                </c:pt>
              </c:numCache>
            </c:numRef>
          </c:val>
          <c:extLst>
            <c:ext xmlns:c16="http://schemas.microsoft.com/office/drawing/2014/chart" uri="{C3380CC4-5D6E-409C-BE32-E72D297353CC}">
              <c16:uniqueId val="{00000000-D8B8-4559-A150-40ADE9F605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D8B8-4559-A150-40ADE9F605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128.34</c:v>
                </c:pt>
                <c:pt idx="1">
                  <c:v>130.05000000000001</c:v>
                </c:pt>
                <c:pt idx="2">
                  <c:v>125.43</c:v>
                </c:pt>
                <c:pt idx="3">
                  <c:v>123.66</c:v>
                </c:pt>
                <c:pt idx="4">
                  <c:v>121.81</c:v>
                </c:pt>
              </c:numCache>
            </c:numRef>
          </c:val>
          <c:extLst>
            <c:ext xmlns:c16="http://schemas.microsoft.com/office/drawing/2014/chart" uri="{C3380CC4-5D6E-409C-BE32-E72D297353CC}">
              <c16:uniqueId val="{00000000-E0CA-481C-A645-D6CE441A98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E0CA-481C-A645-D6CE441A98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126.09</c:v>
                </c:pt>
                <c:pt idx="1">
                  <c:v>124.76</c:v>
                </c:pt>
                <c:pt idx="2">
                  <c:v>129.85</c:v>
                </c:pt>
                <c:pt idx="3">
                  <c:v>131.76</c:v>
                </c:pt>
                <c:pt idx="4">
                  <c:v>133.52000000000001</c:v>
                </c:pt>
              </c:numCache>
            </c:numRef>
          </c:val>
          <c:extLst>
            <c:ext xmlns:c16="http://schemas.microsoft.com/office/drawing/2014/chart" uri="{C3380CC4-5D6E-409C-BE32-E72D297353CC}">
              <c16:uniqueId val="{00000000-6F0A-4B13-BB9C-F63D0F1969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6F0A-4B13-BB9C-F63D0F1969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愛媛県　松山市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A1</v>
      </c>
      <c r="X8" s="85"/>
      <c r="Y8" s="85"/>
      <c r="Z8" s="85"/>
      <c r="AA8" s="85"/>
      <c r="AB8" s="85"/>
      <c r="AC8" s="85"/>
      <c r="AD8" s="85" t="str">
        <f>データ!$M$6</f>
        <v>その他</v>
      </c>
      <c r="AE8" s="85"/>
      <c r="AF8" s="85"/>
      <c r="AG8" s="85"/>
      <c r="AH8" s="85"/>
      <c r="AI8" s="85"/>
      <c r="AJ8" s="85"/>
      <c r="AK8" s="4"/>
      <c r="AL8" s="73">
        <f>データ!$R$6</f>
        <v>513227</v>
      </c>
      <c r="AM8" s="73"/>
      <c r="AN8" s="73"/>
      <c r="AO8" s="73"/>
      <c r="AP8" s="73"/>
      <c r="AQ8" s="73"/>
      <c r="AR8" s="73"/>
      <c r="AS8" s="73"/>
      <c r="AT8" s="69">
        <f>データ!$S$6</f>
        <v>429.4</v>
      </c>
      <c r="AU8" s="70"/>
      <c r="AV8" s="70"/>
      <c r="AW8" s="70"/>
      <c r="AX8" s="70"/>
      <c r="AY8" s="70"/>
      <c r="AZ8" s="70"/>
      <c r="BA8" s="70"/>
      <c r="BB8" s="72">
        <f>データ!$T$6</f>
        <v>1195.22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87.4</v>
      </c>
      <c r="J10" s="70"/>
      <c r="K10" s="70"/>
      <c r="L10" s="70"/>
      <c r="M10" s="70"/>
      <c r="N10" s="70"/>
      <c r="O10" s="71"/>
      <c r="P10" s="72">
        <f>データ!$P$6</f>
        <v>93.87</v>
      </c>
      <c r="Q10" s="72"/>
      <c r="R10" s="72"/>
      <c r="S10" s="72"/>
      <c r="T10" s="72"/>
      <c r="U10" s="72"/>
      <c r="V10" s="72"/>
      <c r="W10" s="73">
        <f>データ!$Q$6</f>
        <v>2741</v>
      </c>
      <c r="X10" s="73"/>
      <c r="Y10" s="73"/>
      <c r="Z10" s="73"/>
      <c r="AA10" s="73"/>
      <c r="AB10" s="73"/>
      <c r="AC10" s="73"/>
      <c r="AD10" s="2"/>
      <c r="AE10" s="2"/>
      <c r="AF10" s="2"/>
      <c r="AG10" s="2"/>
      <c r="AH10" s="4"/>
      <c r="AI10" s="4"/>
      <c r="AJ10" s="4"/>
      <c r="AK10" s="4"/>
      <c r="AL10" s="73">
        <f>データ!$U$6</f>
        <v>480293</v>
      </c>
      <c r="AM10" s="73"/>
      <c r="AN10" s="73"/>
      <c r="AO10" s="73"/>
      <c r="AP10" s="73"/>
      <c r="AQ10" s="73"/>
      <c r="AR10" s="73"/>
      <c r="AS10" s="73"/>
      <c r="AT10" s="69">
        <f>データ!$V$6</f>
        <v>131.91999999999999</v>
      </c>
      <c r="AU10" s="70"/>
      <c r="AV10" s="70"/>
      <c r="AW10" s="70"/>
      <c r="AX10" s="70"/>
      <c r="AY10" s="70"/>
      <c r="AZ10" s="70"/>
      <c r="BA10" s="70"/>
      <c r="BB10" s="72">
        <f>データ!$W$6</f>
        <v>3640.79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yecwUBuGnaNuEWz5yArQkvPwwewyaL6rZ8Lt9zKwlIswf4/qYhmE6C8lSIH1cFOtgXyJZ+4TbGOvulAoaQUMA==" saltValue="LIER0ij3pkm2xA2HPqpM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382019</v>
      </c>
      <c r="D6" s="34">
        <f t="shared" si="3"/>
        <v>46</v>
      </c>
      <c r="E6" s="34">
        <f t="shared" si="3"/>
        <v>1</v>
      </c>
      <c r="F6" s="34">
        <f t="shared" si="3"/>
        <v>0</v>
      </c>
      <c r="G6" s="34">
        <f t="shared" si="3"/>
        <v>1</v>
      </c>
      <c r="H6" s="34" t="str">
        <f t="shared" si="3"/>
        <v>愛媛県　松山市</v>
      </c>
      <c r="I6" s="34" t="str">
        <f t="shared" si="3"/>
        <v>法適用</v>
      </c>
      <c r="J6" s="34" t="str">
        <f t="shared" si="3"/>
        <v>水道事業</v>
      </c>
      <c r="K6" s="34" t="str">
        <f t="shared" si="3"/>
        <v>末端給水事業</v>
      </c>
      <c r="L6" s="34" t="str">
        <f t="shared" si="3"/>
        <v>A1</v>
      </c>
      <c r="M6" s="34" t="str">
        <f t="shared" si="3"/>
        <v>その他</v>
      </c>
      <c r="N6" s="35" t="str">
        <f t="shared" si="3"/>
        <v>-</v>
      </c>
      <c r="O6" s="35">
        <f t="shared" si="3"/>
        <v>87.4</v>
      </c>
      <c r="P6" s="35">
        <f t="shared" si="3"/>
        <v>93.87</v>
      </c>
      <c r="Q6" s="35">
        <f t="shared" si="3"/>
        <v>2741</v>
      </c>
      <c r="R6" s="35">
        <f t="shared" si="3"/>
        <v>513227</v>
      </c>
      <c r="S6" s="35">
        <f t="shared" si="3"/>
        <v>429.4</v>
      </c>
      <c r="T6" s="35">
        <f t="shared" si="3"/>
        <v>1195.22</v>
      </c>
      <c r="U6" s="35">
        <f t="shared" si="3"/>
        <v>480293</v>
      </c>
      <c r="V6" s="35">
        <f t="shared" si="3"/>
        <v>131.91999999999999</v>
      </c>
      <c r="W6" s="35">
        <f t="shared" si="3"/>
        <v>3640.79</v>
      </c>
      <c r="X6" s="36">
        <f>IF(X7="",NA(),X7)</f>
        <v>131.18</v>
      </c>
      <c r="Y6" s="36">
        <f t="shared" ref="Y6:AG6" si="4">IF(Y7="",NA(),Y7)</f>
        <v>132.76</v>
      </c>
      <c r="Z6" s="36">
        <f t="shared" si="4"/>
        <v>127.83</v>
      </c>
      <c r="AA6" s="36">
        <f t="shared" si="4"/>
        <v>126.63</v>
      </c>
      <c r="AB6" s="36">
        <f t="shared" si="4"/>
        <v>125.28</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674.87</v>
      </c>
      <c r="AU6" s="36">
        <f t="shared" ref="AU6:BC6" si="6">IF(AU7="",NA(),AU7)</f>
        <v>958.89</v>
      </c>
      <c r="AV6" s="36">
        <f t="shared" si="6"/>
        <v>654.29</v>
      </c>
      <c r="AW6" s="36">
        <f t="shared" si="6"/>
        <v>905.09</v>
      </c>
      <c r="AX6" s="36">
        <f t="shared" si="6"/>
        <v>574.55999999999995</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160.94999999999999</v>
      </c>
      <c r="BF6" s="36">
        <f t="shared" ref="BF6:BN6" si="7">IF(BF7="",NA(),BF7)</f>
        <v>151.35</v>
      </c>
      <c r="BG6" s="36">
        <f t="shared" si="7"/>
        <v>142.18</v>
      </c>
      <c r="BH6" s="36">
        <f t="shared" si="7"/>
        <v>133.66</v>
      </c>
      <c r="BI6" s="36">
        <f t="shared" si="7"/>
        <v>132.6</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128.34</v>
      </c>
      <c r="BQ6" s="36">
        <f t="shared" ref="BQ6:BY6" si="8">IF(BQ7="",NA(),BQ7)</f>
        <v>130.05000000000001</v>
      </c>
      <c r="BR6" s="36">
        <f t="shared" si="8"/>
        <v>125.43</v>
      </c>
      <c r="BS6" s="36">
        <f t="shared" si="8"/>
        <v>123.66</v>
      </c>
      <c r="BT6" s="36">
        <f t="shared" si="8"/>
        <v>121.81</v>
      </c>
      <c r="BU6" s="36">
        <f t="shared" si="8"/>
        <v>107.74</v>
      </c>
      <c r="BV6" s="36">
        <f t="shared" si="8"/>
        <v>108.81</v>
      </c>
      <c r="BW6" s="36">
        <f t="shared" si="8"/>
        <v>110.87</v>
      </c>
      <c r="BX6" s="36">
        <f t="shared" si="8"/>
        <v>110.3</v>
      </c>
      <c r="BY6" s="36">
        <f t="shared" si="8"/>
        <v>109.12</v>
      </c>
      <c r="BZ6" s="35" t="str">
        <f>IF(BZ7="","",IF(BZ7="-","【-】","【"&amp;SUBSTITUTE(TEXT(BZ7,"#,##0.00"),"-","△")&amp;"】"))</f>
        <v>【103.91】</v>
      </c>
      <c r="CA6" s="36">
        <f>IF(CA7="",NA(),CA7)</f>
        <v>126.09</v>
      </c>
      <c r="CB6" s="36">
        <f t="shared" ref="CB6:CJ6" si="9">IF(CB7="",NA(),CB7)</f>
        <v>124.76</v>
      </c>
      <c r="CC6" s="36">
        <f t="shared" si="9"/>
        <v>129.85</v>
      </c>
      <c r="CD6" s="36">
        <f t="shared" si="9"/>
        <v>131.76</v>
      </c>
      <c r="CE6" s="36">
        <f t="shared" si="9"/>
        <v>133.52000000000001</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66.48</v>
      </c>
      <c r="CM6" s="36">
        <f t="shared" ref="CM6:CU6" si="10">IF(CM7="",NA(),CM7)</f>
        <v>66.41</v>
      </c>
      <c r="CN6" s="36">
        <f t="shared" si="10"/>
        <v>66.989999999999995</v>
      </c>
      <c r="CO6" s="36">
        <f t="shared" si="10"/>
        <v>67.12</v>
      </c>
      <c r="CP6" s="36">
        <f t="shared" si="10"/>
        <v>67</v>
      </c>
      <c r="CQ6" s="36">
        <f t="shared" si="10"/>
        <v>63.25</v>
      </c>
      <c r="CR6" s="36">
        <f t="shared" si="10"/>
        <v>63.03</v>
      </c>
      <c r="CS6" s="36">
        <f t="shared" si="10"/>
        <v>63.18</v>
      </c>
      <c r="CT6" s="36">
        <f t="shared" si="10"/>
        <v>63.54</v>
      </c>
      <c r="CU6" s="36">
        <f t="shared" si="10"/>
        <v>63.53</v>
      </c>
      <c r="CV6" s="35" t="str">
        <f>IF(CV7="","",IF(CV7="-","【-】","【"&amp;SUBSTITUTE(TEXT(CV7,"#,##0.00"),"-","△")&amp;"】"))</f>
        <v>【60.27】</v>
      </c>
      <c r="CW6" s="36">
        <f>IF(CW7="",NA(),CW7)</f>
        <v>95.57</v>
      </c>
      <c r="CX6" s="36">
        <f t="shared" ref="CX6:DF6" si="11">IF(CX7="",NA(),CX7)</f>
        <v>95.33</v>
      </c>
      <c r="CY6" s="36">
        <f t="shared" si="11"/>
        <v>95.78</v>
      </c>
      <c r="CZ6" s="36">
        <f t="shared" si="11"/>
        <v>95.4</v>
      </c>
      <c r="DA6" s="36">
        <f t="shared" si="11"/>
        <v>95.33</v>
      </c>
      <c r="DB6" s="36">
        <f t="shared" si="11"/>
        <v>91.07</v>
      </c>
      <c r="DC6" s="36">
        <f t="shared" si="11"/>
        <v>91.21</v>
      </c>
      <c r="DD6" s="36">
        <f t="shared" si="11"/>
        <v>91.6</v>
      </c>
      <c r="DE6" s="36">
        <f t="shared" si="11"/>
        <v>91.48</v>
      </c>
      <c r="DF6" s="36">
        <f t="shared" si="11"/>
        <v>91.58</v>
      </c>
      <c r="DG6" s="35" t="str">
        <f>IF(DG7="","",IF(DG7="-","【-】","【"&amp;SUBSTITUTE(TEXT(DG7,"#,##0.00"),"-","△")&amp;"】"))</f>
        <v>【89.92】</v>
      </c>
      <c r="DH6" s="36">
        <f>IF(DH7="",NA(),DH7)</f>
        <v>47.75</v>
      </c>
      <c r="DI6" s="36">
        <f t="shared" ref="DI6:DQ6" si="12">IF(DI7="",NA(),DI7)</f>
        <v>48.54</v>
      </c>
      <c r="DJ6" s="36">
        <f t="shared" si="12"/>
        <v>49.18</v>
      </c>
      <c r="DK6" s="36">
        <f t="shared" si="12"/>
        <v>50.02</v>
      </c>
      <c r="DL6" s="36">
        <f t="shared" si="12"/>
        <v>50.66</v>
      </c>
      <c r="DM6" s="36">
        <f t="shared" si="12"/>
        <v>47.7</v>
      </c>
      <c r="DN6" s="36">
        <f t="shared" si="12"/>
        <v>48.41</v>
      </c>
      <c r="DO6" s="36">
        <f t="shared" si="12"/>
        <v>49.1</v>
      </c>
      <c r="DP6" s="36">
        <f t="shared" si="12"/>
        <v>49.66</v>
      </c>
      <c r="DQ6" s="36">
        <f t="shared" si="12"/>
        <v>50.41</v>
      </c>
      <c r="DR6" s="35" t="str">
        <f>IF(DR7="","",IF(DR7="-","【-】","【"&amp;SUBSTITUTE(TEXT(DR7,"#,##0.00"),"-","△")&amp;"】"))</f>
        <v>【48.85】</v>
      </c>
      <c r="DS6" s="36">
        <f>IF(DS7="",NA(),DS7)</f>
        <v>7.37</v>
      </c>
      <c r="DT6" s="36">
        <f t="shared" ref="DT6:EB6" si="13">IF(DT7="",NA(),DT7)</f>
        <v>8.65</v>
      </c>
      <c r="DU6" s="36">
        <f t="shared" si="13"/>
        <v>11.03</v>
      </c>
      <c r="DV6" s="36">
        <f t="shared" si="13"/>
        <v>10.16</v>
      </c>
      <c r="DW6" s="36">
        <f t="shared" si="13"/>
        <v>11.75</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0.61</v>
      </c>
      <c r="EE6" s="36">
        <f t="shared" ref="EE6:EM6" si="14">IF(EE7="",NA(),EE7)</f>
        <v>0.63</v>
      </c>
      <c r="EF6" s="36">
        <f t="shared" si="14"/>
        <v>1</v>
      </c>
      <c r="EG6" s="36">
        <f t="shared" si="14"/>
        <v>1.04</v>
      </c>
      <c r="EH6" s="36">
        <f t="shared" si="14"/>
        <v>0.87</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382019</v>
      </c>
      <c r="D7" s="38">
        <v>46</v>
      </c>
      <c r="E7" s="38">
        <v>1</v>
      </c>
      <c r="F7" s="38">
        <v>0</v>
      </c>
      <c r="G7" s="38">
        <v>1</v>
      </c>
      <c r="H7" s="38" t="s">
        <v>93</v>
      </c>
      <c r="I7" s="38" t="s">
        <v>94</v>
      </c>
      <c r="J7" s="38" t="s">
        <v>95</v>
      </c>
      <c r="K7" s="38" t="s">
        <v>96</v>
      </c>
      <c r="L7" s="38" t="s">
        <v>97</v>
      </c>
      <c r="M7" s="38" t="s">
        <v>98</v>
      </c>
      <c r="N7" s="39" t="s">
        <v>99</v>
      </c>
      <c r="O7" s="39">
        <v>87.4</v>
      </c>
      <c r="P7" s="39">
        <v>93.87</v>
      </c>
      <c r="Q7" s="39">
        <v>2741</v>
      </c>
      <c r="R7" s="39">
        <v>513227</v>
      </c>
      <c r="S7" s="39">
        <v>429.4</v>
      </c>
      <c r="T7" s="39">
        <v>1195.22</v>
      </c>
      <c r="U7" s="39">
        <v>480293</v>
      </c>
      <c r="V7" s="39">
        <v>131.91999999999999</v>
      </c>
      <c r="W7" s="39">
        <v>3640.79</v>
      </c>
      <c r="X7" s="39">
        <v>131.18</v>
      </c>
      <c r="Y7" s="39">
        <v>132.76</v>
      </c>
      <c r="Z7" s="39">
        <v>127.83</v>
      </c>
      <c r="AA7" s="39">
        <v>126.63</v>
      </c>
      <c r="AB7" s="39">
        <v>125.28</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674.87</v>
      </c>
      <c r="AU7" s="39">
        <v>958.89</v>
      </c>
      <c r="AV7" s="39">
        <v>654.29</v>
      </c>
      <c r="AW7" s="39">
        <v>905.09</v>
      </c>
      <c r="AX7" s="39">
        <v>574.55999999999995</v>
      </c>
      <c r="AY7" s="39">
        <v>240.81</v>
      </c>
      <c r="AZ7" s="39">
        <v>241.71</v>
      </c>
      <c r="BA7" s="39">
        <v>249.08</v>
      </c>
      <c r="BB7" s="39">
        <v>254.05</v>
      </c>
      <c r="BC7" s="39">
        <v>258.22000000000003</v>
      </c>
      <c r="BD7" s="39">
        <v>261.93</v>
      </c>
      <c r="BE7" s="39">
        <v>160.94999999999999</v>
      </c>
      <c r="BF7" s="39">
        <v>151.35</v>
      </c>
      <c r="BG7" s="39">
        <v>142.18</v>
      </c>
      <c r="BH7" s="39">
        <v>133.66</v>
      </c>
      <c r="BI7" s="39">
        <v>132.6</v>
      </c>
      <c r="BJ7" s="39">
        <v>283.10000000000002</v>
      </c>
      <c r="BK7" s="39">
        <v>274.14</v>
      </c>
      <c r="BL7" s="39">
        <v>266.66000000000003</v>
      </c>
      <c r="BM7" s="39">
        <v>258.63</v>
      </c>
      <c r="BN7" s="39">
        <v>255.12</v>
      </c>
      <c r="BO7" s="39">
        <v>270.45999999999998</v>
      </c>
      <c r="BP7" s="39">
        <v>128.34</v>
      </c>
      <c r="BQ7" s="39">
        <v>130.05000000000001</v>
      </c>
      <c r="BR7" s="39">
        <v>125.43</v>
      </c>
      <c r="BS7" s="39">
        <v>123.66</v>
      </c>
      <c r="BT7" s="39">
        <v>121.81</v>
      </c>
      <c r="BU7" s="39">
        <v>107.74</v>
      </c>
      <c r="BV7" s="39">
        <v>108.81</v>
      </c>
      <c r="BW7" s="39">
        <v>110.87</v>
      </c>
      <c r="BX7" s="39">
        <v>110.3</v>
      </c>
      <c r="BY7" s="39">
        <v>109.12</v>
      </c>
      <c r="BZ7" s="39">
        <v>103.91</v>
      </c>
      <c r="CA7" s="39">
        <v>126.09</v>
      </c>
      <c r="CB7" s="39">
        <v>124.76</v>
      </c>
      <c r="CC7" s="39">
        <v>129.85</v>
      </c>
      <c r="CD7" s="39">
        <v>131.76</v>
      </c>
      <c r="CE7" s="39">
        <v>133.52000000000001</v>
      </c>
      <c r="CF7" s="39">
        <v>154.33000000000001</v>
      </c>
      <c r="CG7" s="39">
        <v>152.94999999999999</v>
      </c>
      <c r="CH7" s="39">
        <v>150.54</v>
      </c>
      <c r="CI7" s="39">
        <v>151.85</v>
      </c>
      <c r="CJ7" s="39">
        <v>153.88</v>
      </c>
      <c r="CK7" s="39">
        <v>167.11</v>
      </c>
      <c r="CL7" s="39">
        <v>66.48</v>
      </c>
      <c r="CM7" s="39">
        <v>66.41</v>
      </c>
      <c r="CN7" s="39">
        <v>66.989999999999995</v>
      </c>
      <c r="CO7" s="39">
        <v>67.12</v>
      </c>
      <c r="CP7" s="39">
        <v>67</v>
      </c>
      <c r="CQ7" s="39">
        <v>63.25</v>
      </c>
      <c r="CR7" s="39">
        <v>63.03</v>
      </c>
      <c r="CS7" s="39">
        <v>63.18</v>
      </c>
      <c r="CT7" s="39">
        <v>63.54</v>
      </c>
      <c r="CU7" s="39">
        <v>63.53</v>
      </c>
      <c r="CV7" s="39">
        <v>60.27</v>
      </c>
      <c r="CW7" s="39">
        <v>95.57</v>
      </c>
      <c r="CX7" s="39">
        <v>95.33</v>
      </c>
      <c r="CY7" s="39">
        <v>95.78</v>
      </c>
      <c r="CZ7" s="39">
        <v>95.4</v>
      </c>
      <c r="DA7" s="39">
        <v>95.33</v>
      </c>
      <c r="DB7" s="39">
        <v>91.07</v>
      </c>
      <c r="DC7" s="39">
        <v>91.21</v>
      </c>
      <c r="DD7" s="39">
        <v>91.6</v>
      </c>
      <c r="DE7" s="39">
        <v>91.48</v>
      </c>
      <c r="DF7" s="39">
        <v>91.58</v>
      </c>
      <c r="DG7" s="39">
        <v>89.92</v>
      </c>
      <c r="DH7" s="39">
        <v>47.75</v>
      </c>
      <c r="DI7" s="39">
        <v>48.54</v>
      </c>
      <c r="DJ7" s="39">
        <v>49.18</v>
      </c>
      <c r="DK7" s="39">
        <v>50.02</v>
      </c>
      <c r="DL7" s="39">
        <v>50.66</v>
      </c>
      <c r="DM7" s="39">
        <v>47.7</v>
      </c>
      <c r="DN7" s="39">
        <v>48.41</v>
      </c>
      <c r="DO7" s="39">
        <v>49.1</v>
      </c>
      <c r="DP7" s="39">
        <v>49.66</v>
      </c>
      <c r="DQ7" s="39">
        <v>50.41</v>
      </c>
      <c r="DR7" s="39">
        <v>48.85</v>
      </c>
      <c r="DS7" s="39">
        <v>7.37</v>
      </c>
      <c r="DT7" s="39">
        <v>8.65</v>
      </c>
      <c r="DU7" s="39">
        <v>11.03</v>
      </c>
      <c r="DV7" s="39">
        <v>10.16</v>
      </c>
      <c r="DW7" s="39">
        <v>11.75</v>
      </c>
      <c r="DX7" s="39">
        <v>14.54</v>
      </c>
      <c r="DY7" s="39">
        <v>16.16</v>
      </c>
      <c r="DZ7" s="39">
        <v>17.420000000000002</v>
      </c>
      <c r="EA7" s="39">
        <v>18.940000000000001</v>
      </c>
      <c r="EB7" s="39">
        <v>20.36</v>
      </c>
      <c r="EC7" s="39">
        <v>17.8</v>
      </c>
      <c r="ED7" s="39">
        <v>0.61</v>
      </c>
      <c r="EE7" s="39">
        <v>0.63</v>
      </c>
      <c r="EF7" s="39">
        <v>1</v>
      </c>
      <c r="EG7" s="39">
        <v>1.04</v>
      </c>
      <c r="EH7" s="39">
        <v>0.87</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nt504018</cp:lastModifiedBy>
  <cp:lastPrinted>2020-01-31T05:10:22Z</cp:lastPrinted>
  <dcterms:created xsi:type="dcterms:W3CDTF">2019-12-05T04:26:32Z</dcterms:created>
  <dcterms:modified xsi:type="dcterms:W3CDTF">2020-02-05T04:09:55Z</dcterms:modified>
  <cp:category/>
</cp:coreProperties>
</file>