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（用水）" sheetId="12" r:id="rId1"/>
  </sheets>
  <externalReferences>
    <externalReference r:id="rId2"/>
  </externalReferences>
  <definedNames>
    <definedName name="_xlnm.Criteria" localSheetId="0">'水道事業（用水）'!#REF!</definedName>
    <definedName name="_xlnm.Print_Area" localSheetId="0">'水道事業（用水）'!#REF!</definedName>
  </definedNames>
  <calcPr calcId="145621"/>
</workbook>
</file>

<file path=xl/calcChain.xml><?xml version="1.0" encoding="utf-8"?>
<calcChain xmlns="http://schemas.openxmlformats.org/spreadsheetml/2006/main">
  <c r="AM49" i="12" l="1"/>
  <c r="U49" i="12"/>
  <c r="N49" i="12"/>
  <c r="AC44" i="12"/>
  <c r="U44" i="12"/>
  <c r="N43" i="12"/>
  <c r="BM40" i="12"/>
  <c r="BI40" i="12"/>
  <c r="BE40" i="12"/>
  <c r="AC39" i="12"/>
  <c r="U39" i="12"/>
  <c r="AM37" i="12"/>
  <c r="N37" i="12"/>
  <c r="BJ24" i="12"/>
  <c r="BB24" i="12"/>
  <c r="AT24" i="12"/>
  <c r="AM24" i="12"/>
  <c r="AF24" i="12"/>
  <c r="Y24" i="12"/>
  <c r="R24" i="12"/>
  <c r="K24" i="12"/>
  <c r="D24" i="12"/>
  <c r="AJ11" i="12"/>
  <c r="Y11" i="12"/>
  <c r="C11" i="12"/>
</calcChain>
</file>

<file path=xl/sharedStrings.xml><?xml version="1.0" encoding="utf-8"?>
<sst xmlns="http://schemas.openxmlformats.org/spreadsheetml/2006/main" count="32" uniqueCount="31">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</sst>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29\03&#20844;&#21942;&#20225;&#26989;\05&#22320;&#26041;&#20844;&#21942;&#20225;&#26989;&#12398;&#25244;&#26412;&#30340;&#12394;&#25913;&#38761;&#31561;&#12398;&#21462;&#32068;&#29366;&#27841;&#35519;&#26619;\&#21508;&#22243;&#20307;&#22238;&#31572;\23&#21335;&#20104;&#27700;&#36947;&#20225;&#26989;&#22243;&#9675;\03&#22238;&#31572;\21&#9675;&#21335;&#20104;&#27700;&#36947;&#20225;&#26989;&#22243;\03+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南予水道企業団</v>
          </cell>
        </row>
        <row r="5">
          <cell r="E5" t="str">
            <v>水道事業</v>
          </cell>
          <cell r="K5" t="str">
            <v>南予水道用水供給事業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○</v>
          </cell>
          <cell r="L23" t="str">
            <v>　</v>
          </cell>
          <cell r="M23" t="str">
            <v>　</v>
          </cell>
          <cell r="N23" t="str">
            <v>○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9">
          <cell r="J29" t="str">
            <v>　</v>
          </cell>
        </row>
        <row r="129">
          <cell r="D129" t="str">
            <v>　</v>
          </cell>
        </row>
        <row r="135">
          <cell r="F135" t="str">
            <v>　</v>
          </cell>
        </row>
        <row r="140">
          <cell r="F140" t="str">
            <v>　</v>
          </cell>
        </row>
        <row r="141">
          <cell r="F141" t="str">
            <v>　</v>
          </cell>
        </row>
        <row r="144">
          <cell r="F144" t="str">
            <v>　</v>
          </cell>
        </row>
        <row r="156">
          <cell r="N156" t="str">
            <v xml:space="preserve"> </v>
          </cell>
        </row>
        <row r="157">
          <cell r="N157" t="str">
            <v xml:space="preserve"> </v>
          </cell>
        </row>
        <row r="158">
          <cell r="N158" t="str">
            <v xml:space="preserve"> </v>
          </cell>
        </row>
        <row r="163">
          <cell r="D163" t="str">
            <v>　</v>
          </cell>
        </row>
        <row r="169">
          <cell r="F169" t="str">
            <v>　</v>
          </cell>
        </row>
        <row r="174">
          <cell r="F174" t="str">
            <v>　</v>
          </cell>
        </row>
        <row r="175">
          <cell r="F175" t="str">
            <v>　</v>
          </cell>
        </row>
        <row r="178">
          <cell r="F178" t="str">
            <v>　</v>
          </cell>
        </row>
        <row r="190">
          <cell r="N190" t="str">
            <v xml:space="preserve"> </v>
          </cell>
        </row>
        <row r="191">
          <cell r="N191" t="str">
            <v xml:space="preserve"> </v>
          </cell>
        </row>
        <row r="192">
          <cell r="N192" t="str">
            <v xml:space="preserve"> </v>
          </cell>
        </row>
        <row r="197">
          <cell r="D197" t="str">
            <v>　愛媛県水道事業経営健全化検討会第１回ＷＧに参加した。</v>
          </cell>
        </row>
        <row r="200">
          <cell r="D200" t="str">
            <v>　愛媛県南予地方の水道事業体間での連携・協力について、検討中。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V15" sqref="V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17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28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3" t="str">
        <f>IF(COUNTIF([1]回答表!E4,"*")&gt;0,[1]回答表!E4,"")</f>
        <v>南予水道企業団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tr">
        <f>IF(COUNTIF([1]回答表!E5,"*")&gt;0,[1]回答表!E5,"")</f>
        <v>水道事業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tr">
        <f>IF(COUNTIF([1]回答表!K5,"*")&gt;0,[1]回答表!K5,"")</f>
        <v>南予水道用水供給事業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0" t="s">
        <v>29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18</v>
      </c>
      <c r="S20" s="139"/>
      <c r="T20" s="139"/>
      <c r="U20" s="139"/>
      <c r="V20" s="139"/>
      <c r="W20" s="139"/>
      <c r="X20" s="140"/>
      <c r="Y20" s="156" t="s">
        <v>19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7"/>
      <c r="BI20" s="36"/>
      <c r="BJ20" s="138" t="s">
        <v>30</v>
      </c>
      <c r="BK20" s="139"/>
      <c r="BL20" s="139"/>
      <c r="BM20" s="139"/>
      <c r="BN20" s="139"/>
      <c r="BO20" s="139"/>
      <c r="BP20" s="140"/>
      <c r="BQ20" s="66"/>
      <c r="BR20" s="35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8"/>
      <c r="BC21" s="169"/>
      <c r="BD21" s="169"/>
      <c r="BE21" s="169"/>
      <c r="BF21" s="169"/>
      <c r="BG21" s="169"/>
      <c r="BH21" s="170"/>
      <c r="BI21" s="36"/>
      <c r="BJ21" s="141"/>
      <c r="BK21" s="142"/>
      <c r="BL21" s="142"/>
      <c r="BM21" s="142"/>
      <c r="BN21" s="142"/>
      <c r="BO21" s="142"/>
      <c r="BP21" s="143"/>
      <c r="BQ21" s="66"/>
      <c r="BR21" s="35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68"/>
      <c r="BC22" s="169"/>
      <c r="BD22" s="169"/>
      <c r="BE22" s="169"/>
      <c r="BF22" s="169"/>
      <c r="BG22" s="169"/>
      <c r="BH22" s="170"/>
      <c r="BI22" s="21"/>
      <c r="BJ22" s="141"/>
      <c r="BK22" s="142"/>
      <c r="BL22" s="142"/>
      <c r="BM22" s="142"/>
      <c r="BN22" s="142"/>
      <c r="BO22" s="142"/>
      <c r="BP22" s="143"/>
      <c r="BQ22" s="66"/>
      <c r="BR22" s="35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20</v>
      </c>
      <c r="AN23" s="148"/>
      <c r="AO23" s="148"/>
      <c r="AP23" s="148"/>
      <c r="AQ23" s="148"/>
      <c r="AR23" s="148"/>
      <c r="AS23" s="149"/>
      <c r="AT23" s="147" t="s">
        <v>21</v>
      </c>
      <c r="AU23" s="148"/>
      <c r="AV23" s="148"/>
      <c r="AW23" s="148"/>
      <c r="AX23" s="148"/>
      <c r="AY23" s="148"/>
      <c r="AZ23" s="149"/>
      <c r="BA23" s="37"/>
      <c r="BB23" s="171"/>
      <c r="BC23" s="172"/>
      <c r="BD23" s="172"/>
      <c r="BE23" s="172"/>
      <c r="BF23" s="172"/>
      <c r="BG23" s="172"/>
      <c r="BH23" s="173"/>
      <c r="BI23" s="21"/>
      <c r="BJ23" s="144"/>
      <c r="BK23" s="145"/>
      <c r="BL23" s="145"/>
      <c r="BM23" s="145"/>
      <c r="BN23" s="145"/>
      <c r="BO23" s="145"/>
      <c r="BP23" s="146"/>
      <c r="BQ23" s="66"/>
      <c r="BR23" s="35"/>
    </row>
    <row r="24" spans="1:70" ht="15.6" customHeight="1">
      <c r="A24" s="2"/>
      <c r="B24" s="2"/>
      <c r="C24" s="19"/>
      <c r="D24" s="73" t="str">
        <f>IF([1]回答表!J21="○","○","")</f>
        <v/>
      </c>
      <c r="E24" s="74"/>
      <c r="F24" s="74"/>
      <c r="G24" s="74"/>
      <c r="H24" s="74"/>
      <c r="I24" s="74"/>
      <c r="J24" s="75"/>
      <c r="K24" s="73" t="str">
        <f>IF([1]回答表!J22="○","○","")</f>
        <v/>
      </c>
      <c r="L24" s="74"/>
      <c r="M24" s="74"/>
      <c r="N24" s="74"/>
      <c r="O24" s="74"/>
      <c r="P24" s="74"/>
      <c r="Q24" s="75"/>
      <c r="R24" s="73" t="str">
        <f>IF([1]回答表!J23="○","○","")</f>
        <v>○</v>
      </c>
      <c r="S24" s="74"/>
      <c r="T24" s="74"/>
      <c r="U24" s="74"/>
      <c r="V24" s="74"/>
      <c r="W24" s="74"/>
      <c r="X24" s="75"/>
      <c r="Y24" s="90" t="str">
        <f>IF([1]回答表!J24="○","○","")</f>
        <v/>
      </c>
      <c r="Z24" s="91"/>
      <c r="AA24" s="91"/>
      <c r="AB24" s="91"/>
      <c r="AC24" s="91"/>
      <c r="AD24" s="91"/>
      <c r="AE24" s="92"/>
      <c r="AF24" s="73" t="str">
        <f>IF([1]回答表!J25="○","○","")</f>
        <v/>
      </c>
      <c r="AG24" s="74"/>
      <c r="AH24" s="74"/>
      <c r="AI24" s="74"/>
      <c r="AJ24" s="74"/>
      <c r="AK24" s="74"/>
      <c r="AL24" s="75"/>
      <c r="AM24" s="73" t="str">
        <f>IF([1]回答表!J26="○","○","")</f>
        <v/>
      </c>
      <c r="AN24" s="74"/>
      <c r="AO24" s="74"/>
      <c r="AP24" s="74"/>
      <c r="AQ24" s="74"/>
      <c r="AR24" s="74"/>
      <c r="AS24" s="75"/>
      <c r="AT24" s="73" t="str">
        <f>IF([1]回答表!J27="○","○","")</f>
        <v/>
      </c>
      <c r="AU24" s="74"/>
      <c r="AV24" s="74"/>
      <c r="AW24" s="74"/>
      <c r="AX24" s="74"/>
      <c r="AY24" s="74"/>
      <c r="AZ24" s="75"/>
      <c r="BA24" s="37"/>
      <c r="BB24" s="70" t="str">
        <f>IF([1]回答表!J28="○","○","")</f>
        <v/>
      </c>
      <c r="BC24" s="71"/>
      <c r="BD24" s="71"/>
      <c r="BE24" s="71"/>
      <c r="BF24" s="71"/>
      <c r="BG24" s="71"/>
      <c r="BH24" s="72"/>
      <c r="BI24" s="21"/>
      <c r="BJ24" s="129" t="str">
        <f>IF([1]回答表!J29="○","○","")</f>
        <v/>
      </c>
      <c r="BK24" s="130"/>
      <c r="BL24" s="130"/>
      <c r="BM24" s="130"/>
      <c r="BN24" s="130"/>
      <c r="BO24" s="130"/>
      <c r="BP24" s="131"/>
      <c r="BQ24" s="66"/>
      <c r="BR24" s="35"/>
    </row>
    <row r="25" spans="1:70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90"/>
      <c r="Z25" s="91"/>
      <c r="AA25" s="91"/>
      <c r="AB25" s="91"/>
      <c r="AC25" s="91"/>
      <c r="AD25" s="91"/>
      <c r="AE25" s="92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8"/>
      <c r="BB25" s="73"/>
      <c r="BC25" s="74"/>
      <c r="BD25" s="74"/>
      <c r="BE25" s="74"/>
      <c r="BF25" s="74"/>
      <c r="BG25" s="74"/>
      <c r="BH25" s="75"/>
      <c r="BI25" s="39"/>
      <c r="BJ25" s="132"/>
      <c r="BK25" s="133"/>
      <c r="BL25" s="133"/>
      <c r="BM25" s="133"/>
      <c r="BN25" s="133"/>
      <c r="BO25" s="133"/>
      <c r="BP25" s="134"/>
      <c r="BQ25" s="66"/>
      <c r="BR25" s="35"/>
    </row>
    <row r="26" spans="1:70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93"/>
      <c r="Z26" s="94"/>
      <c r="AA26" s="94"/>
      <c r="AB26" s="94"/>
      <c r="AC26" s="94"/>
      <c r="AD26" s="94"/>
      <c r="AE26" s="95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8"/>
      <c r="BB26" s="76"/>
      <c r="BC26" s="77"/>
      <c r="BD26" s="77"/>
      <c r="BE26" s="77"/>
      <c r="BF26" s="77"/>
      <c r="BG26" s="77"/>
      <c r="BH26" s="78"/>
      <c r="BI26" s="39"/>
      <c r="BJ26" s="135"/>
      <c r="BK26" s="136"/>
      <c r="BL26" s="136"/>
      <c r="BM26" s="136"/>
      <c r="BN26" s="136"/>
      <c r="BO26" s="136"/>
      <c r="BP26" s="137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2"/>
    </row>
    <row r="32" spans="1:70" ht="15.6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2"/>
    </row>
    <row r="33" spans="1:70" ht="15.6" customHeight="1">
      <c r="A33" s="2"/>
      <c r="B33" s="2"/>
      <c r="C33" s="49"/>
      <c r="D33" s="116" t="s">
        <v>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23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2"/>
    </row>
    <row r="34" spans="1:70" ht="15.6" customHeight="1">
      <c r="A34" s="2"/>
      <c r="B34" s="2"/>
      <c r="C34" s="49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2"/>
    </row>
    <row r="35" spans="1:70" ht="15.6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2"/>
    </row>
    <row r="36" spans="1:70" ht="18.75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22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1"/>
      <c r="BQ36" s="52"/>
      <c r="BR36" s="2"/>
    </row>
    <row r="37" spans="1:70" ht="19.149999999999999" customHeight="1">
      <c r="A37" s="2"/>
      <c r="B37" s="2"/>
      <c r="C37" s="49"/>
      <c r="D37" s="85" t="s">
        <v>8</v>
      </c>
      <c r="E37" s="85"/>
      <c r="F37" s="85"/>
      <c r="G37" s="85"/>
      <c r="H37" s="85"/>
      <c r="I37" s="85"/>
      <c r="J37" s="85"/>
      <c r="K37" s="85"/>
      <c r="L37" s="85"/>
      <c r="M37" s="85"/>
      <c r="N37" s="87" t="str">
        <f>IF([1]回答表!E5="水道事業",IF([1]回答表!L23="○","○",""),"")</f>
        <v/>
      </c>
      <c r="O37" s="88"/>
      <c r="P37" s="88"/>
      <c r="Q37" s="89"/>
      <c r="R37" s="24"/>
      <c r="S37" s="24"/>
      <c r="T37" s="24"/>
      <c r="U37" s="108" t="s">
        <v>16</v>
      </c>
      <c r="V37" s="109"/>
      <c r="W37" s="109"/>
      <c r="X37" s="109"/>
      <c r="Y37" s="109"/>
      <c r="Z37" s="109"/>
      <c r="AA37" s="109"/>
      <c r="AB37" s="109"/>
      <c r="AC37" s="108" t="s">
        <v>25</v>
      </c>
      <c r="AD37" s="109"/>
      <c r="AE37" s="109"/>
      <c r="AF37" s="109"/>
      <c r="AG37" s="109"/>
      <c r="AH37" s="109"/>
      <c r="AI37" s="109"/>
      <c r="AJ37" s="112"/>
      <c r="AK37" s="55"/>
      <c r="AL37" s="55"/>
      <c r="AM37" s="96" t="str">
        <f>IF([1]回答表!E5="水道事業",IF([1]回答表!L23="○",[1]回答表!D129,IF([1]回答表!M23="○",[1]回答表!D163,"")),"")</f>
        <v/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53"/>
      <c r="BD37" s="22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7"/>
      <c r="BQ37" s="52"/>
      <c r="BR37" s="2"/>
    </row>
    <row r="38" spans="1:70" ht="19.149999999999999" customHeight="1">
      <c r="A38" s="2"/>
      <c r="B38" s="2"/>
      <c r="C38" s="49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0"/>
      <c r="O38" s="91"/>
      <c r="P38" s="91"/>
      <c r="Q38" s="92"/>
      <c r="R38" s="24"/>
      <c r="S38" s="24"/>
      <c r="T38" s="24"/>
      <c r="U38" s="110"/>
      <c r="V38" s="111"/>
      <c r="W38" s="111"/>
      <c r="X38" s="111"/>
      <c r="Y38" s="111"/>
      <c r="Z38" s="111"/>
      <c r="AA38" s="111"/>
      <c r="AB38" s="111"/>
      <c r="AC38" s="110"/>
      <c r="AD38" s="111"/>
      <c r="AE38" s="111"/>
      <c r="AF38" s="111"/>
      <c r="AG38" s="111"/>
      <c r="AH38" s="111"/>
      <c r="AI38" s="111"/>
      <c r="AJ38" s="113"/>
      <c r="AK38" s="55"/>
      <c r="AL38" s="55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53"/>
      <c r="BD38" s="22"/>
      <c r="BE38" s="79"/>
      <c r="BF38" s="80"/>
      <c r="BG38" s="80"/>
      <c r="BH38" s="80"/>
      <c r="BI38" s="79"/>
      <c r="BJ38" s="80"/>
      <c r="BK38" s="80"/>
      <c r="BL38" s="80"/>
      <c r="BM38" s="79"/>
      <c r="BN38" s="80"/>
      <c r="BO38" s="80"/>
      <c r="BP38" s="83"/>
      <c r="BQ38" s="52"/>
      <c r="BR38" s="2"/>
    </row>
    <row r="39" spans="1:70" ht="15.6" customHeight="1">
      <c r="A39" s="2"/>
      <c r="B39" s="2"/>
      <c r="C39" s="49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91"/>
      <c r="P39" s="91"/>
      <c r="Q39" s="92"/>
      <c r="R39" s="24"/>
      <c r="S39" s="24"/>
      <c r="T39" s="24"/>
      <c r="U39" s="70" t="str">
        <f>IF([1]回答表!E5="水道事業",IF([1]回答表!L23="○",[1]回答表!F135,IF([1]回答表!M23="○",[1]回答表!F169,"")),"")</f>
        <v/>
      </c>
      <c r="V39" s="71"/>
      <c r="W39" s="71"/>
      <c r="X39" s="71"/>
      <c r="Y39" s="71"/>
      <c r="Z39" s="71"/>
      <c r="AA39" s="71"/>
      <c r="AB39" s="72"/>
      <c r="AC39" s="70" t="str">
        <f>IF([1]回答表!E5="水道事業",IF([1]回答表!L23="○",[1]回答表!F140,IF([1]回答表!M23="○",[1]回答表!F174,"")),"")</f>
        <v/>
      </c>
      <c r="AD39" s="71"/>
      <c r="AE39" s="71"/>
      <c r="AF39" s="71"/>
      <c r="AG39" s="71"/>
      <c r="AH39" s="71"/>
      <c r="AI39" s="71"/>
      <c r="AJ39" s="72"/>
      <c r="AK39" s="55"/>
      <c r="AL39" s="55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53"/>
      <c r="BD39" s="22"/>
      <c r="BE39" s="79"/>
      <c r="BF39" s="80"/>
      <c r="BG39" s="80"/>
      <c r="BH39" s="80"/>
      <c r="BI39" s="79"/>
      <c r="BJ39" s="80"/>
      <c r="BK39" s="80"/>
      <c r="BL39" s="80"/>
      <c r="BM39" s="79"/>
      <c r="BN39" s="80"/>
      <c r="BO39" s="80"/>
      <c r="BP39" s="83"/>
      <c r="BQ39" s="52"/>
      <c r="BR39" s="2"/>
    </row>
    <row r="40" spans="1:70" ht="15.6" customHeight="1">
      <c r="A40" s="2"/>
      <c r="B40" s="2"/>
      <c r="C40" s="49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/>
      <c r="O40" s="94"/>
      <c r="P40" s="94"/>
      <c r="Q40" s="95"/>
      <c r="R40" s="24"/>
      <c r="S40" s="24"/>
      <c r="T40" s="24"/>
      <c r="U40" s="73"/>
      <c r="V40" s="74"/>
      <c r="W40" s="74"/>
      <c r="X40" s="74"/>
      <c r="Y40" s="74"/>
      <c r="Z40" s="74"/>
      <c r="AA40" s="74"/>
      <c r="AB40" s="75"/>
      <c r="AC40" s="73"/>
      <c r="AD40" s="74"/>
      <c r="AE40" s="74"/>
      <c r="AF40" s="74"/>
      <c r="AG40" s="74"/>
      <c r="AH40" s="74"/>
      <c r="AI40" s="74"/>
      <c r="AJ40" s="75"/>
      <c r="AK40" s="55"/>
      <c r="AL40" s="55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53"/>
      <c r="BD40" s="22"/>
      <c r="BE40" s="79" t="str">
        <f>IF([1]回答表!E5="水道事業",IF([1]回答表!L23="○",[1]回答表!N156,IF([1]回答表!M23="○",[1]回答表!N190,"")),"")</f>
        <v/>
      </c>
      <c r="BF40" s="80"/>
      <c r="BG40" s="80"/>
      <c r="BH40" s="80"/>
      <c r="BI40" s="79" t="str">
        <f>IF([1]回答表!E5="水道事業", IF([1]回答表!L23="○",[1]回答表!N157,IF([1]回答表!M23="○",[1]回答表!N191,"")),"")</f>
        <v/>
      </c>
      <c r="BJ40" s="80"/>
      <c r="BK40" s="80"/>
      <c r="BL40" s="80"/>
      <c r="BM40" s="79" t="str">
        <f>IF([1]回答表!E5="水道事業",IF([1]回答表!L23="○",[1]回答表!N158,IF([1]回答表!M23="○",[1]回答表!N192,"")),"")</f>
        <v/>
      </c>
      <c r="BN40" s="80"/>
      <c r="BO40" s="80"/>
      <c r="BP40" s="83"/>
      <c r="BQ40" s="52"/>
      <c r="BR40" s="2"/>
    </row>
    <row r="41" spans="1:70" ht="15.6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7"/>
      <c r="S41" s="57"/>
      <c r="T41" s="57"/>
      <c r="U41" s="76"/>
      <c r="V41" s="77"/>
      <c r="W41" s="77"/>
      <c r="X41" s="77"/>
      <c r="Y41" s="77"/>
      <c r="Z41" s="77"/>
      <c r="AA41" s="77"/>
      <c r="AB41" s="78"/>
      <c r="AC41" s="76"/>
      <c r="AD41" s="77"/>
      <c r="AE41" s="77"/>
      <c r="AF41" s="77"/>
      <c r="AG41" s="77"/>
      <c r="AH41" s="77"/>
      <c r="AI41" s="77"/>
      <c r="AJ41" s="78"/>
      <c r="AK41" s="55"/>
      <c r="AL41" s="55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53"/>
      <c r="BD41" s="53"/>
      <c r="BE41" s="79"/>
      <c r="BF41" s="80"/>
      <c r="BG41" s="80"/>
      <c r="BH41" s="80"/>
      <c r="BI41" s="79"/>
      <c r="BJ41" s="80"/>
      <c r="BK41" s="80"/>
      <c r="BL41" s="80"/>
      <c r="BM41" s="79"/>
      <c r="BN41" s="80"/>
      <c r="BO41" s="80"/>
      <c r="BP41" s="83"/>
      <c r="BQ41" s="52"/>
      <c r="BR41" s="2"/>
    </row>
    <row r="42" spans="1:70" ht="19.149999999999999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7"/>
      <c r="S42" s="57"/>
      <c r="T42" s="57"/>
      <c r="U42" s="108" t="s">
        <v>26</v>
      </c>
      <c r="V42" s="109"/>
      <c r="W42" s="109"/>
      <c r="X42" s="109"/>
      <c r="Y42" s="109"/>
      <c r="Z42" s="109"/>
      <c r="AA42" s="109"/>
      <c r="AB42" s="109"/>
      <c r="AC42" s="108" t="s">
        <v>27</v>
      </c>
      <c r="AD42" s="109"/>
      <c r="AE42" s="109"/>
      <c r="AF42" s="109"/>
      <c r="AG42" s="109"/>
      <c r="AH42" s="109"/>
      <c r="AI42" s="109"/>
      <c r="AJ42" s="112"/>
      <c r="AK42" s="55"/>
      <c r="AL42" s="55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53"/>
      <c r="BD42" s="22"/>
      <c r="BE42" s="79"/>
      <c r="BF42" s="80"/>
      <c r="BG42" s="80"/>
      <c r="BH42" s="80"/>
      <c r="BI42" s="79"/>
      <c r="BJ42" s="80"/>
      <c r="BK42" s="80"/>
      <c r="BL42" s="80"/>
      <c r="BM42" s="79"/>
      <c r="BN42" s="80"/>
      <c r="BO42" s="80"/>
      <c r="BP42" s="83"/>
      <c r="BQ42" s="52"/>
      <c r="BR42" s="2"/>
    </row>
    <row r="43" spans="1:70" ht="19.149999999999999" customHeight="1">
      <c r="A43" s="2"/>
      <c r="B43" s="2"/>
      <c r="C43" s="49"/>
      <c r="D43" s="128" t="s">
        <v>10</v>
      </c>
      <c r="E43" s="85"/>
      <c r="F43" s="85"/>
      <c r="G43" s="85"/>
      <c r="H43" s="85"/>
      <c r="I43" s="85"/>
      <c r="J43" s="85"/>
      <c r="K43" s="85"/>
      <c r="L43" s="85"/>
      <c r="M43" s="86"/>
      <c r="N43" s="87" t="str">
        <f>IF([1]回答表!E5="水道事業",IF([1]回答表!M23="○","○",""),"")</f>
        <v/>
      </c>
      <c r="O43" s="88"/>
      <c r="P43" s="88"/>
      <c r="Q43" s="89"/>
      <c r="R43" s="24"/>
      <c r="S43" s="24"/>
      <c r="T43" s="24"/>
      <c r="U43" s="110"/>
      <c r="V43" s="111"/>
      <c r="W43" s="111"/>
      <c r="X43" s="111"/>
      <c r="Y43" s="111"/>
      <c r="Z43" s="111"/>
      <c r="AA43" s="111"/>
      <c r="AB43" s="111"/>
      <c r="AC43" s="110"/>
      <c r="AD43" s="111"/>
      <c r="AE43" s="111"/>
      <c r="AF43" s="111"/>
      <c r="AG43" s="111"/>
      <c r="AH43" s="111"/>
      <c r="AI43" s="111"/>
      <c r="AJ43" s="113"/>
      <c r="AK43" s="55"/>
      <c r="AL43" s="55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53"/>
      <c r="BD43" s="58"/>
      <c r="BE43" s="79"/>
      <c r="BF43" s="80"/>
      <c r="BG43" s="80"/>
      <c r="BH43" s="80"/>
      <c r="BI43" s="79"/>
      <c r="BJ43" s="80"/>
      <c r="BK43" s="80"/>
      <c r="BL43" s="80"/>
      <c r="BM43" s="79"/>
      <c r="BN43" s="80"/>
      <c r="BO43" s="80"/>
      <c r="BP43" s="83"/>
      <c r="BQ43" s="52"/>
      <c r="BR43" s="2"/>
    </row>
    <row r="44" spans="1:70" ht="15.6" customHeight="1">
      <c r="A44" s="2"/>
      <c r="B44" s="2"/>
      <c r="C44" s="49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0"/>
      <c r="O44" s="91"/>
      <c r="P44" s="91"/>
      <c r="Q44" s="92"/>
      <c r="R44" s="24"/>
      <c r="S44" s="24"/>
      <c r="T44" s="24"/>
      <c r="U44" s="70" t="str">
        <f>IF([1]回答表!E5="水道事業",IF([1]回答表!L23="○",[1]回答表!F141,IF([1]回答表!M23="○",[1]回答表!F175,"")),"")</f>
        <v/>
      </c>
      <c r="V44" s="71"/>
      <c r="W44" s="71"/>
      <c r="X44" s="71"/>
      <c r="Y44" s="71"/>
      <c r="Z44" s="71"/>
      <c r="AA44" s="71"/>
      <c r="AB44" s="72"/>
      <c r="AC44" s="70" t="str">
        <f>IF([1]回答表!E5="水道事業",IF([1]回答表!L23="○",[1]回答表!F144,IF([1]回答表!M23="○",[1]回答表!F178,"")),"")</f>
        <v/>
      </c>
      <c r="AD44" s="71"/>
      <c r="AE44" s="71"/>
      <c r="AF44" s="71"/>
      <c r="AG44" s="71"/>
      <c r="AH44" s="71"/>
      <c r="AI44" s="71"/>
      <c r="AJ44" s="72"/>
      <c r="AK44" s="55"/>
      <c r="AL44" s="55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53"/>
      <c r="BD44" s="58"/>
      <c r="BE44" s="79" t="s">
        <v>11</v>
      </c>
      <c r="BF44" s="80"/>
      <c r="BG44" s="80"/>
      <c r="BH44" s="80"/>
      <c r="BI44" s="79" t="s">
        <v>12</v>
      </c>
      <c r="BJ44" s="80"/>
      <c r="BK44" s="80"/>
      <c r="BL44" s="80"/>
      <c r="BM44" s="79" t="s">
        <v>13</v>
      </c>
      <c r="BN44" s="80"/>
      <c r="BO44" s="80"/>
      <c r="BP44" s="83"/>
      <c r="BQ44" s="52"/>
      <c r="BR44" s="2"/>
    </row>
    <row r="45" spans="1:70" ht="15.6" customHeight="1">
      <c r="A45" s="2"/>
      <c r="B45" s="2"/>
      <c r="C45" s="49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0"/>
      <c r="O45" s="91"/>
      <c r="P45" s="91"/>
      <c r="Q45" s="92"/>
      <c r="R45" s="24"/>
      <c r="S45" s="24"/>
      <c r="T45" s="24"/>
      <c r="U45" s="73"/>
      <c r="V45" s="74"/>
      <c r="W45" s="74"/>
      <c r="X45" s="74"/>
      <c r="Y45" s="74"/>
      <c r="Z45" s="74"/>
      <c r="AA45" s="74"/>
      <c r="AB45" s="75"/>
      <c r="AC45" s="73"/>
      <c r="AD45" s="74"/>
      <c r="AE45" s="74"/>
      <c r="AF45" s="74"/>
      <c r="AG45" s="74"/>
      <c r="AH45" s="74"/>
      <c r="AI45" s="74"/>
      <c r="AJ45" s="75"/>
      <c r="AK45" s="55"/>
      <c r="AL45" s="55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53"/>
      <c r="BD45" s="58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3"/>
      <c r="BQ45" s="52"/>
      <c r="BR45" s="2"/>
    </row>
    <row r="46" spans="1:70" ht="15.6" customHeight="1">
      <c r="A46" s="2"/>
      <c r="B46" s="2"/>
      <c r="C46" s="49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3"/>
      <c r="O46" s="94"/>
      <c r="P46" s="94"/>
      <c r="Q46" s="95"/>
      <c r="R46" s="24"/>
      <c r="S46" s="24"/>
      <c r="T46" s="24"/>
      <c r="U46" s="76"/>
      <c r="V46" s="77"/>
      <c r="W46" s="77"/>
      <c r="X46" s="77"/>
      <c r="Y46" s="77"/>
      <c r="Z46" s="77"/>
      <c r="AA46" s="77"/>
      <c r="AB46" s="78"/>
      <c r="AC46" s="76"/>
      <c r="AD46" s="77"/>
      <c r="AE46" s="77"/>
      <c r="AF46" s="77"/>
      <c r="AG46" s="77"/>
      <c r="AH46" s="77"/>
      <c r="AI46" s="77"/>
      <c r="AJ46" s="78"/>
      <c r="AK46" s="55"/>
      <c r="AL46" s="55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53"/>
      <c r="BD46" s="58"/>
      <c r="BE46" s="81"/>
      <c r="BF46" s="82"/>
      <c r="BG46" s="82"/>
      <c r="BH46" s="82"/>
      <c r="BI46" s="81"/>
      <c r="BJ46" s="82"/>
      <c r="BK46" s="82"/>
      <c r="BL46" s="82"/>
      <c r="BM46" s="81"/>
      <c r="BN46" s="82"/>
      <c r="BO46" s="82"/>
      <c r="BP46" s="84"/>
      <c r="BQ46" s="52"/>
      <c r="BR46" s="2"/>
    </row>
    <row r="47" spans="1:70" ht="15.6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9"/>
      <c r="O47" s="59"/>
      <c r="P47" s="59"/>
      <c r="Q47" s="59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2"/>
    </row>
    <row r="48" spans="1:70" ht="18.600000000000001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9"/>
      <c r="O48" s="59"/>
      <c r="P48" s="59"/>
      <c r="Q48" s="59"/>
      <c r="R48" s="24"/>
      <c r="S48" s="24"/>
      <c r="T48" s="24"/>
      <c r="U48" s="23" t="s">
        <v>22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2"/>
    </row>
    <row r="49" spans="1:70" ht="15.6" customHeight="1">
      <c r="A49" s="2"/>
      <c r="B49" s="2"/>
      <c r="C49" s="49"/>
      <c r="D49" s="85" t="s">
        <v>15</v>
      </c>
      <c r="E49" s="85"/>
      <c r="F49" s="85"/>
      <c r="G49" s="85"/>
      <c r="H49" s="85"/>
      <c r="I49" s="85"/>
      <c r="J49" s="85"/>
      <c r="K49" s="85"/>
      <c r="L49" s="85"/>
      <c r="M49" s="86"/>
      <c r="N49" s="87" t="str">
        <f>IF([1]回答表!E5="水道事業",IF([1]回答表!N23="○","○",""),"")</f>
        <v>○</v>
      </c>
      <c r="O49" s="88"/>
      <c r="P49" s="88"/>
      <c r="Q49" s="89"/>
      <c r="R49" s="24"/>
      <c r="S49" s="24"/>
      <c r="T49" s="24"/>
      <c r="U49" s="96" t="str">
        <f>IF([1]回答表!E5="水道事業",IF([1]回答表!N23="○",[1]回答表!D197,""),"")</f>
        <v>　愛媛県水道事業経営健全化検討会第１回ＷＧに参加した。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60"/>
      <c r="AL49" s="60"/>
      <c r="AM49" s="96" t="str">
        <f>IF([1]回答表!E5="水道事業",IF([1]回答表!N23="○",[1]回答表!D200,""),"")</f>
        <v>　愛媛県南予地方の水道事業体間での連携・協力について、検討中。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2"/>
      <c r="BR49" s="2"/>
    </row>
    <row r="50" spans="1:70" ht="15.6" customHeight="1">
      <c r="A50" s="2"/>
      <c r="B50" s="2"/>
      <c r="C50" s="49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60"/>
      <c r="AL50" s="60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2"/>
      <c r="BR50" s="2"/>
    </row>
    <row r="51" spans="1:70" ht="15.6" customHeight="1">
      <c r="A51" s="2"/>
      <c r="B51" s="2"/>
      <c r="C51" s="49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60"/>
      <c r="AL51" s="60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2"/>
      <c r="BR51" s="2"/>
    </row>
    <row r="52" spans="1:70" ht="15.6" customHeight="1">
      <c r="A52" s="2"/>
      <c r="B52" s="2"/>
      <c r="C52" s="49"/>
      <c r="D52" s="85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60"/>
      <c r="AL52" s="60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2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水道事業（用水）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2017-08-09T10:34:34Z</dcterms:modified>
</cp:coreProperties>
</file>