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sIDyffnhiaJ7C/fBsK2y936EUFDSit+/KzBMvWn8sOFiZLjwMAQA/her41p1/2DLLUbISsKO5v9TkBKvVBrIg==" workbookSaltValue="XJvTYxvAl3bxuPYWHmgE5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IE76" i="4"/>
  <c r="BZ51" i="4"/>
  <c r="BZ30" i="4"/>
  <c r="LT76" i="4"/>
  <c r="GQ51" i="4"/>
  <c r="LH30" i="4"/>
  <c r="GQ30" i="4"/>
  <c r="HP76" i="4"/>
  <c r="BG30" i="4"/>
  <c r="LE76" i="4"/>
  <c r="BG51" i="4"/>
  <c r="AV76" i="4"/>
  <c r="KO51" i="4"/>
  <c r="FX51" i="4"/>
  <c r="KO30" i="4"/>
  <c r="FX30" i="4"/>
  <c r="HA76" i="4"/>
  <c r="AN51" i="4"/>
  <c r="FE30" i="4"/>
  <c r="KP76" i="4"/>
  <c r="JV30" i="4"/>
  <c r="AN30" i="4"/>
  <c r="AG76" i="4"/>
  <c r="JV51" i="4"/>
  <c r="FE51" i="4"/>
  <c r="KA76" i="4"/>
  <c r="EL51" i="4"/>
  <c r="JC30" i="4"/>
  <c r="R76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<sst xmlns="http://schemas.openxmlformats.org/spreadsheetml/2006/main" count="289" uniqueCount="140">
  <si>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</si>
  <si>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</si>
  <si>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</si>
  <si>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</si>
  <si>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</si>
  <si>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</si>
  <si>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</si>
  <si>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</si>
  <si>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</si>
  <si>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</si>
  <si>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</si>
  <si>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</si>
  <si>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</si>
  <si>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</si>
  <si>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</si>
  <si>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</si>
  <si>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</si>
  <si>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</si>
  <si>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</si>
  <si>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</si>
  <si>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</si>
  <si>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</si>
  <si>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</si>
  <si>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</si>
  <si>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</si>
  <si>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</si>
  <si>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</si>
  <si>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</si>
  <si>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</si>
  <si>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</si>
  <si>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</si>
  <si>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</si>
  <si>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</si>
  <si>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</si>
  <si>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</si>
  <si>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</si>
  <si>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</si>
  <si>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</si>
  <si>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</si>
  <si>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</si>
  <si>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</si>
  <si>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</si>
  <si>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</si>
  <si>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</si>
  <si>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</si>
  <si>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</si>
  <si>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</si>
  <si>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</si>
  <si>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</si>
  <si>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</si>
  <si>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</si>
  <si>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</si>
  <si>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</si>
  <si>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</si>
  <si>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</si>
  <si>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</si>
  <si>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</si>
  <si>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</si>
  <si>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</si>
  <si>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</si>
  <si>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</si>
  <si>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</si>
  <si>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</si>
  <si>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</si>
  <si>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</si>
  <si>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</si>
  <si>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</si>
  <si>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</si>
  <si>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</si>
  <si>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</si>
  <si>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</si>
  <si>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</si>
  <si>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</si>
  <si>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</si>
  <si>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</si>
  <si>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</si>
  <si>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</si>
  <si>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</si>
  <si>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</si>
  <si>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</si>
  <si>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</si>
  <si>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</si>
  <si>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</si>
  <si>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</si>
  <si>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</si>
  <si>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</si>
  <si>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</si>
  <si>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</si>
  <si>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</si>
  <si>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</si>
  <si>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</si>
  <si>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</si>
  <si>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</si>
  <si>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</si>
  <si>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</si>
  <si>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</si>
  <si>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</si>
  <si>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</si>
  <si>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</si>
  <si>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</si>
  <si>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</si>
  <si>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</si>
  <si>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</si>
  <si>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</si>
  <si>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</si>
  <si>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</si>
  <si>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</si>
  <si>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</si>
  <si>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</si>
  <si>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</si>
  <si>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</si>
  <si>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</si>
  <si>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</si>
  <si>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</si>
  <si>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</si>
  <si>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</si>
  <si>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</si>
  <si>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</si>
  <si>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</si>
  <si>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</si>
  <si>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</si>
  <si>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</si>
  <si>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</si>
  <si>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</si>
  <si>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</si>
  <si>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</si>
  <si>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</si>
  <si>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</si>
  <si>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</si>
  <si>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</si>
  <si>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</si>
  <si>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</si>
  <si>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</si>
  <si>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</si>
  <si>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</si>
  <si>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</si>
  <si>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契約のみの駐車場であり、収入についてはほぼ横ばいである。支出については、主に光熱費と修繕費であり、収益的収支比率は高くなっている。平成28年度及び平成29年度は修繕費を例年より多く支出しており、他年度と比較し数値が低くなっている。
④売上高GOP
⑤EBITDA
売上高GOPは、類似施設平均値を上回っており、収益率は高く、安定している。
EBITDAが平均値を下回っているのは、収容台数が少ない小規模な駐車場であることから、利益そのものの額が小さいことが原因と考えられる。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ケイヤク</t>
    </rPh>
    <rPh sb="17" eb="20">
      <t>チュウシャジョウ</t>
    </rPh>
    <rPh sb="24" eb="26">
      <t>シュウニュウ</t>
    </rPh>
    <rPh sb="33" eb="34">
      <t>ヨコ</t>
    </rPh>
    <rPh sb="40" eb="42">
      <t>シシュツ</t>
    </rPh>
    <rPh sb="48" eb="49">
      <t>オモ</t>
    </rPh>
    <rPh sb="50" eb="53">
      <t>コウネツヒ</t>
    </rPh>
    <rPh sb="54" eb="56">
      <t>シュウゼン</t>
    </rPh>
    <rPh sb="56" eb="57">
      <t>ヒ</t>
    </rPh>
    <rPh sb="61" eb="64">
      <t>シュウエキテキ</t>
    </rPh>
    <rPh sb="64" eb="66">
      <t>シュウシ</t>
    </rPh>
    <rPh sb="66" eb="68">
      <t>ヒリツ</t>
    </rPh>
    <rPh sb="69" eb="70">
      <t>タカ</t>
    </rPh>
    <rPh sb="77" eb="79">
      <t>ヘイセイ</t>
    </rPh>
    <rPh sb="81" eb="83">
      <t>ネンド</t>
    </rPh>
    <rPh sb="83" eb="84">
      <t>オヨ</t>
    </rPh>
    <rPh sb="85" eb="87">
      <t>ヘイセイ</t>
    </rPh>
    <rPh sb="89" eb="91">
      <t>ネンド</t>
    </rPh>
    <rPh sb="92" eb="94">
      <t>シュウゼン</t>
    </rPh>
    <rPh sb="94" eb="95">
      <t>ヒ</t>
    </rPh>
    <rPh sb="96" eb="98">
      <t>レイネン</t>
    </rPh>
    <rPh sb="100" eb="101">
      <t>オオ</t>
    </rPh>
    <rPh sb="102" eb="104">
      <t>シシュツ</t>
    </rPh>
    <rPh sb="109" eb="110">
      <t>タ</t>
    </rPh>
    <rPh sb="110" eb="112">
      <t>ネンド</t>
    </rPh>
    <rPh sb="113" eb="115">
      <t>ヒカク</t>
    </rPh>
    <rPh sb="116" eb="118">
      <t>スウチ</t>
    </rPh>
    <rPh sb="119" eb="120">
      <t>ヒク</t>
    </rPh>
    <rPh sb="129" eb="131">
      <t>ウリアゲ</t>
    </rPh>
    <rPh sb="131" eb="132">
      <t>ダカ</t>
    </rPh>
    <rPh sb="144" eb="146">
      <t>ウリアゲ</t>
    </rPh>
    <rPh sb="146" eb="147">
      <t>ダカ</t>
    </rPh>
    <rPh sb="152" eb="154">
      <t>ルイジ</t>
    </rPh>
    <rPh sb="154" eb="156">
      <t>シセツ</t>
    </rPh>
    <rPh sb="156" eb="159">
      <t>ヘイキンチ</t>
    </rPh>
    <rPh sb="160" eb="162">
      <t>ウワマワ</t>
    </rPh>
    <rPh sb="167" eb="169">
      <t>シュウエキ</t>
    </rPh>
    <rPh sb="169" eb="170">
      <t>リツ</t>
    </rPh>
    <rPh sb="171" eb="172">
      <t>タカ</t>
    </rPh>
    <rPh sb="174" eb="176">
      <t>アンテイ</t>
    </rPh>
    <rPh sb="189" eb="192">
      <t>ヘイキンチ</t>
    </rPh>
    <rPh sb="193" eb="195">
      <t>シタマワ</t>
    </rPh>
    <rPh sb="202" eb="204">
      <t>シュウヨウ</t>
    </rPh>
    <rPh sb="204" eb="206">
      <t>ダイスウ</t>
    </rPh>
    <rPh sb="207" eb="208">
      <t>スク</t>
    </rPh>
    <rPh sb="210" eb="213">
      <t>ショウキボ</t>
    </rPh>
    <rPh sb="214" eb="217">
      <t>チュウシャジョウ</t>
    </rPh>
    <rPh sb="225" eb="227">
      <t>リエキ</t>
    </rPh>
    <rPh sb="232" eb="233">
      <t>ガク</t>
    </rPh>
    <rPh sb="234" eb="235">
      <t>チイ</t>
    </rPh>
    <rPh sb="240" eb="242">
      <t>ゲンイン</t>
    </rPh>
    <rPh sb="243" eb="244">
      <t>カンガ</t>
    </rPh>
    <phoneticPr fontId="5"/>
  </si>
  <si>
    <t>⑧設備投資見込額
　平面駐車場であり、大きな改修等、新たな設備投資は見込んでいない。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6" eb="27">
      <t>アラ</t>
    </rPh>
    <rPh sb="29" eb="31">
      <t>セツビ</t>
    </rPh>
    <rPh sb="31" eb="33">
      <t>トウシ</t>
    </rPh>
    <rPh sb="34" eb="36">
      <t>ミコ</t>
    </rPh>
    <phoneticPr fontId="5"/>
  </si>
  <si>
    <t>⑪稼働率
定期駐車のみであり、ほぼ空きがない状態であるので、100％で推移している。</t>
    <rPh sb="1" eb="3">
      <t>カドウ</t>
    </rPh>
    <rPh sb="3" eb="4">
      <t>リツ</t>
    </rPh>
    <rPh sb="5" eb="7">
      <t>テイキ</t>
    </rPh>
    <rPh sb="7" eb="9">
      <t>チュウシャ</t>
    </rPh>
    <rPh sb="17" eb="18">
      <t>ア</t>
    </rPh>
    <rPh sb="22" eb="24">
      <t>ジョウタイ</t>
    </rPh>
    <rPh sb="35" eb="37">
      <t>スイイ</t>
    </rPh>
    <phoneticPr fontId="5"/>
  </si>
  <si>
    <t>支出は主に電灯に係る光熱費と修繕費であり、平面駐車場で、機械等の設備もないため、大きな支出はない。駐車場も定期駐車のみであり、ほとんど空きがない状態であるため収入は安定しており、営業に関する収益性は高い。</t>
    <rPh sb="0" eb="2">
      <t>シシュツ</t>
    </rPh>
    <rPh sb="3" eb="4">
      <t>オモ</t>
    </rPh>
    <rPh sb="5" eb="7">
      <t>デントウ</t>
    </rPh>
    <rPh sb="8" eb="9">
      <t>カカ</t>
    </rPh>
    <rPh sb="10" eb="13">
      <t>コウネツヒ</t>
    </rPh>
    <rPh sb="14" eb="16">
      <t>シュウゼン</t>
    </rPh>
    <rPh sb="16" eb="17">
      <t>ヒ</t>
    </rPh>
    <rPh sb="21" eb="23">
      <t>ヘイメン</t>
    </rPh>
    <rPh sb="23" eb="26">
      <t>チュウシャジョウ</t>
    </rPh>
    <rPh sb="28" eb="30">
      <t>キカイ</t>
    </rPh>
    <rPh sb="30" eb="31">
      <t>トウ</t>
    </rPh>
    <rPh sb="32" eb="34">
      <t>セツビ</t>
    </rPh>
    <rPh sb="40" eb="41">
      <t>オオ</t>
    </rPh>
    <rPh sb="43" eb="45">
      <t>シシュツ</t>
    </rPh>
    <rPh sb="49" eb="52">
      <t>チュウシャジョウ</t>
    </rPh>
    <rPh sb="53" eb="55">
      <t>テイキ</t>
    </rPh>
    <rPh sb="55" eb="57">
      <t>チュウシャ</t>
    </rPh>
    <rPh sb="67" eb="68">
      <t>ア</t>
    </rPh>
    <rPh sb="72" eb="74">
      <t>ジョウタイ</t>
    </rPh>
    <rPh sb="79" eb="81">
      <t>シュウニュウ</t>
    </rPh>
    <rPh sb="82" eb="84">
      <t>アンテイ</t>
    </rPh>
    <rPh sb="89" eb="91">
      <t>エイギョウ</t>
    </rPh>
    <rPh sb="92" eb="93">
      <t>カン</t>
    </rPh>
    <rPh sb="95" eb="98">
      <t>シュウエキセイ</t>
    </rPh>
    <rPh sb="99" eb="100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</si>
</sst>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4243.2</c:v>
                </c:pt>
                <c:pt idx="1">
                  <c:v>3895.1</c:v>
                </c:pt>
                <c:pt idx="2">
                  <c:v>4097.5</c:v>
                </c:pt>
                <c:pt idx="3">
                  <c:v>909.6</c:v>
                </c:pt>
                <c:pt idx="4">
                  <c:v>1135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FA-4787-9C57-1F34F64B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29600"/>
        <c:axId val="5513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FA-4787-9C57-1F34F64B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9600"/>
        <c:axId val="55131520"/>
      </c:lineChart>
      <c:dateAx>
        <c:axId val="5512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31520"/>
        <c:crosses val="autoZero"/>
        <c:auto val="1"/>
        <c:lblOffset val="100"/>
        <c:baseTimeUnit val="years"/>
      </c:dateAx>
      <c:valAx>
        <c:axId val="5513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2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A0-4195-AC92-D0E6D347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06272"/>
        <c:axId val="9560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A0-4195-AC92-D0E6D347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06272"/>
        <c:axId val="95608192"/>
      </c:lineChart>
      <c:dateAx>
        <c:axId val="9560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08192"/>
        <c:crosses val="autoZero"/>
        <c:auto val="1"/>
        <c:lblOffset val="100"/>
        <c:baseTimeUnit val="years"/>
      </c:dateAx>
      <c:valAx>
        <c:axId val="9560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606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03-45C8-BD52-04010030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46848"/>
        <c:axId val="9564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03-45C8-BD52-04010030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46848"/>
        <c:axId val="95648768"/>
      </c:lineChart>
      <c:dateAx>
        <c:axId val="9564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48768"/>
        <c:crosses val="autoZero"/>
        <c:auto val="1"/>
        <c:lblOffset val="100"/>
        <c:baseTimeUnit val="years"/>
      </c:dateAx>
      <c:valAx>
        <c:axId val="9564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564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D1-435C-B06B-095EAD14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4832"/>
        <c:axId val="9603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D1-435C-B06B-095EAD14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4832"/>
        <c:axId val="96035200"/>
      </c:lineChart>
      <c:dateAx>
        <c:axId val="9602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35200"/>
        <c:crosses val="autoZero"/>
        <c:auto val="1"/>
        <c:lblOffset val="100"/>
        <c:baseTimeUnit val="years"/>
      </c:dateAx>
      <c:valAx>
        <c:axId val="960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024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51-4B36-AACE-3EBD9D6C9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69504"/>
        <c:axId val="9607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51-4B36-AACE-3EBD9D6C9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9504"/>
        <c:axId val="96075776"/>
      </c:lineChart>
      <c:dateAx>
        <c:axId val="9606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75776"/>
        <c:crosses val="autoZero"/>
        <c:auto val="1"/>
        <c:lblOffset val="100"/>
        <c:baseTimeUnit val="years"/>
      </c:dateAx>
      <c:valAx>
        <c:axId val="9607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069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53-49A4-BE7B-D563859B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25312"/>
        <c:axId val="9612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53-49A4-BE7B-D563859B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5312"/>
        <c:axId val="96127232"/>
      </c:lineChart>
      <c:dateAx>
        <c:axId val="9612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27232"/>
        <c:crosses val="autoZero"/>
        <c:auto val="1"/>
        <c:lblOffset val="100"/>
        <c:baseTimeUnit val="years"/>
      </c:dateAx>
      <c:valAx>
        <c:axId val="9612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612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88-452E-993E-346C5824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69984"/>
        <c:axId val="961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88-452E-993E-346C5824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69984"/>
        <c:axId val="96171904"/>
      </c:lineChart>
      <c:dateAx>
        <c:axId val="9616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71904"/>
        <c:crosses val="autoZero"/>
        <c:auto val="1"/>
        <c:lblOffset val="100"/>
        <c:baseTimeUnit val="years"/>
      </c:dateAx>
      <c:valAx>
        <c:axId val="961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169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97.6</c:v>
                </c:pt>
                <c:pt idx="1">
                  <c:v>97.4</c:v>
                </c:pt>
                <c:pt idx="2">
                  <c:v>97.6</c:v>
                </c:pt>
                <c:pt idx="3">
                  <c:v>89</c:v>
                </c:pt>
                <c:pt idx="4">
                  <c:v>91.2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66-4C61-A4DD-BD0159E1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05824"/>
        <c:axId val="962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66-4C61-A4DD-BD0159E1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05824"/>
        <c:axId val="96212096"/>
      </c:lineChart>
      <c:dateAx>
        <c:axId val="962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12096"/>
        <c:crosses val="autoZero"/>
        <c:auto val="1"/>
        <c:lblOffset val="100"/>
        <c:baseTimeUnit val="years"/>
      </c:dateAx>
      <c:valAx>
        <c:axId val="962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20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1533</c:v>
                </c:pt>
                <c:pt idx="1">
                  <c:v>1556</c:v>
                </c:pt>
                <c:pt idx="2">
                  <c:v>1599</c:v>
                </c:pt>
                <c:pt idx="3">
                  <c:v>1433</c:v>
                </c:pt>
                <c:pt idx="4">
                  <c:v>1449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B2-431D-BA41-7DCD494F8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4208"/>
        <c:axId val="9626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B2-431D-BA41-7DCD494F8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54208"/>
        <c:axId val="96260480"/>
      </c:lineChart>
      <c:dateAx>
        <c:axId val="9625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60480"/>
        <c:crosses val="autoZero"/>
        <c:auto val="1"/>
        <c:lblOffset val="100"/>
        <c:baseTimeUnit val="years"/>
      </c:dateAx>
      <c:valAx>
        <c:axId val="9626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6254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I25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朝潮橋駐車場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727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4243.2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3895.1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4097.5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909.6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1135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97.6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97.4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97.6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91.2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1533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1556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1599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1433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1449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2w1Eo0EgnxKfgdr6kErVZHU5tjivGCYYFcetbgUoi4Oo8KeSZ6T5MUVguJOTg7aBgQ7j/0Ht4Ee/nHtmDY/7Ug==" saltValue="r9XXaEba1umu90mlqnJCH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99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108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109</v>
      </c>
      <c r="BG5" s="59" t="s">
        <v>98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99</v>
      </c>
      <c r="BT5" s="59" t="s">
        <v>110</v>
      </c>
      <c r="BU5" s="59" t="s">
        <v>111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98</v>
      </c>
      <c r="CQ5" s="59" t="s">
        <v>99</v>
      </c>
      <c r="CR5" s="59" t="s">
        <v>112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98</v>
      </c>
      <c r="DB5" s="59" t="s">
        <v>99</v>
      </c>
      <c r="DC5" s="59" t="s">
        <v>110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愛媛県八幡浜市</v>
      </c>
      <c r="I6" s="60" t="str">
        <f t="shared" si="1"/>
        <v>朝潮橋駐車場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32</v>
      </c>
      <c r="S6" s="62" t="str">
        <f t="shared" si="1"/>
        <v>商業施設</v>
      </c>
      <c r="T6" s="62" t="str">
        <f t="shared" si="1"/>
        <v>無</v>
      </c>
      <c r="U6" s="63">
        <f t="shared" si="1"/>
        <v>727</v>
      </c>
      <c r="V6" s="63">
        <f t="shared" si="1"/>
        <v>26</v>
      </c>
      <c r="W6" s="63" t="str">
        <f t="shared" si="1"/>
        <v>-</v>
      </c>
      <c r="X6" s="62" t="str">
        <f t="shared" si="1"/>
        <v>導入なし</v>
      </c>
      <c r="Y6" s="64">
        <f>IF(Y8="-",NA(),Y8)</f>
        <v>4243.2</v>
      </c>
      <c r="Z6" s="64">
        <f t="shared" ref="Z6:AH6" si="2">IF(Z8="-",NA(),Z8)</f>
        <v>3895.1</v>
      </c>
      <c r="AA6" s="64">
        <f t="shared" si="2"/>
        <v>4097.5</v>
      </c>
      <c r="AB6" s="64">
        <f t="shared" si="2"/>
        <v>909.6</v>
      </c>
      <c r="AC6" s="64">
        <f t="shared" si="2"/>
        <v>1135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97.6</v>
      </c>
      <c r="BG6" s="64">
        <f t="shared" ref="BG6:BO6" si="5">IF(BG8="-",NA(),BG8)</f>
        <v>97.4</v>
      </c>
      <c r="BH6" s="64">
        <f t="shared" si="5"/>
        <v>97.6</v>
      </c>
      <c r="BI6" s="64">
        <f t="shared" si="5"/>
        <v>89</v>
      </c>
      <c r="BJ6" s="64">
        <f t="shared" si="5"/>
        <v>91.2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1533</v>
      </c>
      <c r="BR6" s="65">
        <f t="shared" ref="BR6:BZ6" si="6">IF(BR8="-",NA(),BR8)</f>
        <v>1556</v>
      </c>
      <c r="BS6" s="65">
        <f t="shared" si="6"/>
        <v>1599</v>
      </c>
      <c r="BT6" s="65">
        <f t="shared" si="6"/>
        <v>1433</v>
      </c>
      <c r="BU6" s="65">
        <f t="shared" si="6"/>
        <v>1449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116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八幡浜市</v>
      </c>
      <c r="I7" s="60" t="str">
        <f t="shared" si="10"/>
        <v>朝潮橋駐車場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32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727</v>
      </c>
      <c r="V7" s="63">
        <f t="shared" si="10"/>
        <v>26</v>
      </c>
      <c r="W7" s="63" t="str">
        <f t="shared" si="10"/>
        <v>-</v>
      </c>
      <c r="X7" s="62" t="str">
        <f t="shared" si="10"/>
        <v>導入なし</v>
      </c>
      <c r="Y7" s="64">
        <f>Y8</f>
        <v>4243.2</v>
      </c>
      <c r="Z7" s="64">
        <f t="shared" ref="Z7:AH7" si="11">Z8</f>
        <v>3895.1</v>
      </c>
      <c r="AA7" s="64">
        <f t="shared" si="11"/>
        <v>4097.5</v>
      </c>
      <c r="AB7" s="64">
        <f t="shared" si="11"/>
        <v>909.6</v>
      </c>
      <c r="AC7" s="64">
        <f t="shared" si="11"/>
        <v>1135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97.6</v>
      </c>
      <c r="BG7" s="64">
        <f t="shared" ref="BG7:BO7" si="14">BG8</f>
        <v>97.4</v>
      </c>
      <c r="BH7" s="64">
        <f t="shared" si="14"/>
        <v>97.6</v>
      </c>
      <c r="BI7" s="64">
        <f t="shared" si="14"/>
        <v>89</v>
      </c>
      <c r="BJ7" s="64">
        <f t="shared" si="14"/>
        <v>91.2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1533</v>
      </c>
      <c r="BR7" s="65">
        <f t="shared" ref="BR7:BZ7" si="15">BR8</f>
        <v>1556</v>
      </c>
      <c r="BS7" s="65">
        <f t="shared" si="15"/>
        <v>1599</v>
      </c>
      <c r="BT7" s="65">
        <f t="shared" si="15"/>
        <v>1433</v>
      </c>
      <c r="BU7" s="65">
        <f t="shared" si="15"/>
        <v>1449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114</v>
      </c>
      <c r="CL7" s="61"/>
      <c r="CM7" s="63" t="str">
        <f>CM8</f>
        <v>-</v>
      </c>
      <c r="CN7" s="63">
        <f>CN8</f>
        <v>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5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32</v>
      </c>
      <c r="S8" s="69" t="s">
        <v>128</v>
      </c>
      <c r="T8" s="69" t="s">
        <v>129</v>
      </c>
      <c r="U8" s="70">
        <v>727</v>
      </c>
      <c r="V8" s="70">
        <v>26</v>
      </c>
      <c r="W8" s="70" t="s">
        <v>122</v>
      </c>
      <c r="X8" s="69" t="s">
        <v>130</v>
      </c>
      <c r="Y8" s="71">
        <v>4243.2</v>
      </c>
      <c r="Z8" s="71">
        <v>3895.1</v>
      </c>
      <c r="AA8" s="71">
        <v>4097.5</v>
      </c>
      <c r="AB8" s="71">
        <v>909.6</v>
      </c>
      <c r="AC8" s="71">
        <v>1135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97.6</v>
      </c>
      <c r="BG8" s="71">
        <v>97.4</v>
      </c>
      <c r="BH8" s="71">
        <v>97.6</v>
      </c>
      <c r="BI8" s="71">
        <v>89</v>
      </c>
      <c r="BJ8" s="71">
        <v>91.2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1533</v>
      </c>
      <c r="BR8" s="72">
        <v>1556</v>
      </c>
      <c r="BS8" s="72">
        <v>1599</v>
      </c>
      <c r="BT8" s="73">
        <v>1433</v>
      </c>
      <c r="BU8" s="73">
        <v>1449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 t="s">
        <v>122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2018-12-07T10:36:21Z</dcterms:created>
  <dcterms:modified xsi:type="dcterms:W3CDTF">2019-01-24T01:06:54Z</dcterms:modified>
  <cp:category/>
</cp:coreProperties>
</file>