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SXPvCYlBce2/mzthPNa98MA0/OT4NqSBR2uIAkI/2eIC8LsxU2ENba6+DIIFa5nKFm44jBHlAi1K+MUH7f4TQ==" workbookSaltValue="bMMi0Co8VBj+Vie6CYrmy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<sst xmlns="http://schemas.openxmlformats.org/spreadsheetml/2006/main" count="235" uniqueCount="123">
  <si>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</si>
  <si>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</si>
  <si>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</si>
  <si>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</si>
  <si>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</si>
  <si>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</si>
  <si>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</si>
  <si>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</si>
  <si>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</si>
  <si>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</si>
  <si>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</si>
  <si>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</si>
  <si>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</si>
  <si>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</si>
  <si>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</si>
  <si>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</si>
  <si>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</si>
  <si>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</si>
  <si>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</si>
  <si>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</si>
  <si>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</si>
  <si>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</si>
  <si>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</si>
  <si>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</si>
  <si>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</si>
  <si>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</si>
  <si>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</si>
  <si>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</si>
  <si>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</si>
  <si>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</si>
  <si>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</si>
  <si>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</si>
  <si>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</si>
  <si>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</si>
  <si>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</si>
  <si>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</si>
  <si>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</si>
  <si>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</si>
  <si>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</si>
  <si>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</si>
  <si>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</si>
  <si>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</si>
  <si>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</si>
  <si>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</si>
  <si>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</si>
  <si>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</si>
  <si>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</si>
  <si>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</si>
  <si>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</si>
  <si>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</si>
  <si>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</si>
  <si>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</si>
  <si>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</si>
  <si>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</si>
  <si>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</si>
  <si>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</si>
  <si>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</si>
  <si>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</si>
  <si>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</si>
  <si>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</si>
  <si>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</si>
  <si>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</si>
  <si>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</si>
  <si>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</si>
  <si>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</si>
  <si>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</si>
  <si>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</si>
  <si>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</si>
  <si>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</si>
  <si>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</si>
  <si>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</si>
  <si>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</si>
  <si>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</si>
  <si>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</si>
  <si>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</si>
  <si>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</si>
  <si>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</si>
  <si>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</si>
  <si>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</si>
  <si>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</si>
  <si>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</si>
  <si>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</si>
  <si>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</si>
  <si>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</si>
  <si>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</si>
  <si>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</si>
  <si>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</si>
  <si>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</si>
  <si>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</si>
  <si>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</si>
  <si>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</si>
  <si>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</si>
  <si>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</si>
  <si>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</si>
  <si>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</si>
  <si>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</si>
  <si>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</si>
  <si>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</si>
  <si>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</si>
  <si>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</si>
  <si>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</si>
  <si>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</si>
  <si>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</si>
  <si>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</si>
  <si>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</si>
  <si>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</si>
  <si>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</si>
  <si>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</si>
  <si>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</si>
  <si>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</si>
  <si>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</si>
  <si>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</si>
  <si>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</si>
  <si>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</si>
  <si>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</si>
  <si>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</si>
  <si>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</si>
  <si>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</si>
  <si>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</si>
  <si>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</si>
  <si>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の拡大により、都市計画区域内の整備を終える平成38年度あたりまでは、順調に使用料収入も増加していく。しかし、有収水量の増加による処理場費用及び整備済み取得資産の減価償却費も増加していくと思われるため、費用対効果を踏まえた整備検証を重ねていく必要である。
　また、平成31年度から松山市の一部地域から排出される汚水の処理を当町で受託することにより、効率的な使用料収入の増加が期待できる。接続人口の増加による施設の効率性も年々上昇していくと思われる。</t>
    <rPh sb="12" eb="14">
      <t>トシ</t>
    </rPh>
    <rPh sb="14" eb="16">
      <t>ケイカク</t>
    </rPh>
    <rPh sb="16" eb="19">
      <t>クイキナイ</t>
    </rPh>
    <rPh sb="20" eb="22">
      <t>セイビ</t>
    </rPh>
    <rPh sb="23" eb="24">
      <t>オ</t>
    </rPh>
    <rPh sb="26" eb="28">
      <t>ヘイセイ</t>
    </rPh>
    <rPh sb="30" eb="32">
      <t>ネンド</t>
    </rPh>
    <rPh sb="48" eb="50">
      <t>ゾウカ</t>
    </rPh>
    <rPh sb="59" eb="61">
      <t>ユウシュウ</t>
    </rPh>
    <rPh sb="61" eb="63">
      <t>スイリョウ</t>
    </rPh>
    <rPh sb="64" eb="66">
      <t>ゾウカ</t>
    </rPh>
    <rPh sb="74" eb="75">
      <t>オヨ</t>
    </rPh>
    <rPh sb="98" eb="99">
      <t>オモ</t>
    </rPh>
    <rPh sb="105" eb="110">
      <t>ヒヨウタイコウカ</t>
    </rPh>
    <rPh sb="111" eb="112">
      <t>フ</t>
    </rPh>
    <rPh sb="115" eb="117">
      <t>セイビ</t>
    </rPh>
    <rPh sb="117" eb="119">
      <t>ケンショウ</t>
    </rPh>
    <rPh sb="120" eb="121">
      <t>カサ</t>
    </rPh>
    <rPh sb="125" eb="127">
      <t>ヒツヨウ</t>
    </rPh>
    <rPh sb="178" eb="181">
      <t>コウリツテキ</t>
    </rPh>
    <rPh sb="214" eb="216">
      <t>ネンネン</t>
    </rPh>
    <phoneticPr fontId="4"/>
  </si>
  <si>
    <t>　当町の公共下水道事業は、供用開始から７年と間もないため、現在も管渠の布設整備を行っており、管渠の修繕実績がない状況である。今後においても事業計画に基づき、腐食の恐れがある箇所のマンホール点検を実施し、適正な管理を実施していく。
　</t>
    <rPh sb="22" eb="23">
      <t>マ</t>
    </rPh>
    <rPh sb="35" eb="37">
      <t>フセツ</t>
    </rPh>
    <rPh sb="37" eb="39">
      <t>セイビ</t>
    </rPh>
    <rPh sb="40" eb="41">
      <t>オコナ</t>
    </rPh>
    <phoneticPr fontId="4"/>
  </si>
  <si>
    <r>
      <rPr>
        <b/>
        <sz val="8"/>
        <color theme="1"/>
        <rFont val="ＭＳ ゴシック"/>
        <family val="3"/>
        <charset val="128"/>
      </rPr>
      <t>①経常収支比率について</t>
    </r>
    <r>
      <rPr>
        <sz val="8"/>
        <color theme="1"/>
        <rFont val="ＭＳ ゴシック"/>
        <family val="3"/>
        <charset val="128"/>
      </rPr>
      <t xml:space="preserve">
　単年度収支の比率としては100％を超えているが、経常収益の約40％を営業外収益として一般会計からの繰入金で賄っている。この営業外収益の約20％が基準外繰入であることから、今後は下水道の普及により使用料収入が増加してくると、基準外繰入が抑制される。
</t>
    </r>
    <r>
      <rPr>
        <b/>
        <sz val="8"/>
        <color theme="1"/>
        <rFont val="ＭＳ ゴシック"/>
        <family val="3"/>
        <charset val="128"/>
      </rPr>
      <t>②累積欠損金比率について</t>
    </r>
    <r>
      <rPr>
        <sz val="8"/>
        <color theme="1"/>
        <rFont val="ＭＳ ゴシック"/>
        <family val="3"/>
        <charset val="128"/>
      </rPr>
      <t xml:space="preserve">
　前年同様に使用料収入が増加しており、欠損金は発生していない。
</t>
    </r>
    <r>
      <rPr>
        <b/>
        <sz val="8"/>
        <color theme="1"/>
        <rFont val="ＭＳ ゴシック"/>
        <family val="3"/>
        <charset val="128"/>
      </rPr>
      <t>③流動比率について</t>
    </r>
    <r>
      <rPr>
        <sz val="8"/>
        <color theme="1"/>
        <rFont val="ＭＳ ゴシック"/>
        <family val="3"/>
        <charset val="128"/>
      </rPr>
      <t xml:space="preserve">
　企業債の償還が流動負債の主であり、今後償還額も増加していくことから、運営に支障をきたすことが無いよう一定資金の確保、未収金の回収及び接続推進による収入確保が重要となってくる。　
</t>
    </r>
    <r>
      <rPr>
        <b/>
        <sz val="8"/>
        <color theme="1"/>
        <rFont val="ＭＳ ゴシック"/>
        <family val="3"/>
        <charset val="128"/>
      </rPr>
      <t>④ 企業債残高対策事業規模比率について</t>
    </r>
    <r>
      <rPr>
        <sz val="8"/>
        <color theme="1"/>
        <rFont val="ＭＳ ゴシック"/>
        <family val="3"/>
        <charset val="128"/>
      </rPr>
      <t xml:space="preserve">
　企業債の償還については、全額を公費負担している。将来的に接続率が上昇すれば収入も増加するため、①で分析のとおり、公費負担を抑制できると予想される。今後も効率的な整備を実施していく必要がある。
</t>
    </r>
    <r>
      <rPr>
        <b/>
        <sz val="8"/>
        <color theme="1"/>
        <rFont val="ＭＳ ゴシック"/>
        <family val="3"/>
        <charset val="128"/>
      </rPr>
      <t>⑤ 経費回収率について</t>
    </r>
    <r>
      <rPr>
        <sz val="8"/>
        <color theme="1"/>
        <rFont val="ＭＳ ゴシック"/>
        <family val="3"/>
        <charset val="128"/>
      </rPr>
      <t xml:space="preserve">
　今年度も経常経費以外の費用（全体計画及び事業計画の見直しに係る委託料等）が発生したため、対前年度と同等の比率となった。有収水量の増加により収入は増加しており、経費回収率も徐々に上昇してくると思われる。
</t>
    </r>
    <r>
      <rPr>
        <b/>
        <sz val="8"/>
        <color theme="1"/>
        <rFont val="ＭＳ ゴシック"/>
        <family val="3"/>
        <charset val="128"/>
      </rPr>
      <t>⑥ 汚水処理原価について</t>
    </r>
    <r>
      <rPr>
        <sz val="8"/>
        <color theme="1"/>
        <rFont val="ＭＳ ゴシック"/>
        <family val="3"/>
        <charset val="128"/>
      </rPr>
      <t xml:space="preserve">
　類似団体平均値を超えているが、（1.現段階では投資による整備中であること　2.普及率が28.25％であり現況からは投入コストに見合った使用料収入が十分に見込めていないこと）今後は普及による使用料収入が徐々に増加していくと考えられるため、処理原価も下がっていくと思われる。
</t>
    </r>
    <r>
      <rPr>
        <b/>
        <sz val="8"/>
        <color theme="1"/>
        <rFont val="ＭＳ ゴシック"/>
        <family val="3"/>
        <charset val="128"/>
      </rPr>
      <t>⑦ 施設の利用率について</t>
    </r>
    <r>
      <rPr>
        <sz val="8"/>
        <color theme="1"/>
        <rFont val="ＭＳ ゴシック"/>
        <family val="3"/>
        <charset val="128"/>
      </rPr>
      <t xml:space="preserve">
　依然全国平均には及ばない状況ではあるが、接続率の上昇に伴い、利用率も年々上昇している。引続き未接続者への対応が重要となってくる。
</t>
    </r>
    <r>
      <rPr>
        <b/>
        <sz val="8"/>
        <color theme="1"/>
        <rFont val="ＭＳ ゴシック"/>
        <family val="3"/>
        <charset val="128"/>
      </rPr>
      <t>⑧ 水洗化率について</t>
    </r>
    <r>
      <rPr>
        <sz val="8"/>
        <color theme="1"/>
        <rFont val="ＭＳ ゴシック"/>
        <family val="3"/>
        <charset val="128"/>
      </rPr>
      <t xml:space="preserve">
　処理区域内において、みなし浄化槽及び汲み取りトイレを使用している未接続者がいるため、毎年「下水道の日」啓発活動の取組みとして対象者を戸別訪問し、接続推進を継続していく必要がある。
</t>
    </r>
    <rPh sb="1" eb="3">
      <t>ケイジョウ</t>
    </rPh>
    <rPh sb="3" eb="5">
      <t>シュウシ</t>
    </rPh>
    <rPh sb="5" eb="7">
      <t>ヒリツ</t>
    </rPh>
    <rPh sb="13" eb="16">
      <t>タンネンド</t>
    </rPh>
    <rPh sb="16" eb="18">
      <t>シュウシ</t>
    </rPh>
    <rPh sb="19" eb="21">
      <t>ヒリツ</t>
    </rPh>
    <rPh sb="30" eb="31">
      <t>コ</t>
    </rPh>
    <rPh sb="37" eb="39">
      <t>ケイジョウ</t>
    </rPh>
    <rPh sb="39" eb="41">
      <t>シュウエキ</t>
    </rPh>
    <rPh sb="42" eb="43">
      <t>ヤク</t>
    </rPh>
    <rPh sb="47" eb="50">
      <t>エイギョウガイ</t>
    </rPh>
    <rPh sb="50" eb="52">
      <t>シュウエキ</t>
    </rPh>
    <rPh sb="55" eb="57">
      <t>イッパン</t>
    </rPh>
    <rPh sb="57" eb="59">
      <t>カイケイ</t>
    </rPh>
    <rPh sb="62" eb="64">
      <t>クリイレ</t>
    </rPh>
    <rPh sb="64" eb="65">
      <t>キン</t>
    </rPh>
    <rPh sb="66" eb="67">
      <t>マカナ</t>
    </rPh>
    <rPh sb="74" eb="77">
      <t>エイギョウガイ</t>
    </rPh>
    <rPh sb="77" eb="79">
      <t>シュウエキ</t>
    </rPh>
    <rPh sb="80" eb="81">
      <t>ヤク</t>
    </rPh>
    <rPh sb="85" eb="87">
      <t>キジュン</t>
    </rPh>
    <rPh sb="87" eb="88">
      <t>ガイ</t>
    </rPh>
    <rPh sb="88" eb="90">
      <t>クリイレ</t>
    </rPh>
    <rPh sb="98" eb="100">
      <t>コンゴ</t>
    </rPh>
    <rPh sb="101" eb="104">
      <t>ゲスイドウ</t>
    </rPh>
    <rPh sb="105" eb="107">
      <t>フキュウ</t>
    </rPh>
    <rPh sb="110" eb="113">
      <t>シヨウリョウ</t>
    </rPh>
    <rPh sb="113" eb="115">
      <t>シュウニュウ</t>
    </rPh>
    <rPh sb="116" eb="118">
      <t>ゾウカ</t>
    </rPh>
    <rPh sb="124" eb="126">
      <t>キジュン</t>
    </rPh>
    <rPh sb="126" eb="127">
      <t>ガイ</t>
    </rPh>
    <rPh sb="127" eb="129">
      <t>クリイレ</t>
    </rPh>
    <rPh sb="130" eb="132">
      <t>ヨクセイ</t>
    </rPh>
    <rPh sb="138" eb="140">
      <t>ルイセキ</t>
    </rPh>
    <rPh sb="140" eb="143">
      <t>ケッソンキン</t>
    </rPh>
    <rPh sb="143" eb="145">
      <t>ヒリツ</t>
    </rPh>
    <rPh sb="151" eb="153">
      <t>ゼンネン</t>
    </rPh>
    <rPh sb="153" eb="155">
      <t>ドウヨウ</t>
    </rPh>
    <rPh sb="156" eb="159">
      <t>シヨウリョウ</t>
    </rPh>
    <rPh sb="159" eb="161">
      <t>シュウニュウ</t>
    </rPh>
    <rPh sb="162" eb="164">
      <t>ゾウカ</t>
    </rPh>
    <rPh sb="169" eb="172">
      <t>ケッソンキン</t>
    </rPh>
    <rPh sb="173" eb="175">
      <t>ハッセイ</t>
    </rPh>
    <rPh sb="183" eb="185">
      <t>リュウドウ</t>
    </rPh>
    <rPh sb="185" eb="187">
      <t>ヒリツ</t>
    </rPh>
    <rPh sb="193" eb="195">
      <t>キギョウ</t>
    </rPh>
    <rPh sb="195" eb="196">
      <t>サイ</t>
    </rPh>
    <rPh sb="197" eb="199">
      <t>ショウカン</t>
    </rPh>
    <rPh sb="200" eb="202">
      <t>リュウドウ</t>
    </rPh>
    <rPh sb="202" eb="204">
      <t>フサイ</t>
    </rPh>
    <rPh sb="205" eb="206">
      <t>シュ</t>
    </rPh>
    <rPh sb="210" eb="212">
      <t>コンゴ</t>
    </rPh>
    <rPh sb="212" eb="214">
      <t>ショウカン</t>
    </rPh>
    <rPh sb="214" eb="215">
      <t>ガク</t>
    </rPh>
    <rPh sb="216" eb="218">
      <t>ゾウカ</t>
    </rPh>
    <rPh sb="227" eb="229">
      <t>ウンエイ</t>
    </rPh>
    <rPh sb="230" eb="232">
      <t>シショウ</t>
    </rPh>
    <rPh sb="239" eb="240">
      <t>ナ</t>
    </rPh>
    <rPh sb="243" eb="245">
      <t>イッテイ</t>
    </rPh>
    <rPh sb="245" eb="247">
      <t>シキン</t>
    </rPh>
    <rPh sb="248" eb="250">
      <t>カクホ</t>
    </rPh>
    <rPh sb="251" eb="254">
      <t>ミシュウキン</t>
    </rPh>
    <rPh sb="255" eb="257">
      <t>カイシュウ</t>
    </rPh>
    <rPh sb="257" eb="258">
      <t>オヨ</t>
    </rPh>
    <rPh sb="352" eb="354">
      <t>ブンセキ</t>
    </rPh>
    <rPh sb="412" eb="415">
      <t>コンネンド</t>
    </rPh>
    <rPh sb="416" eb="418">
      <t>ケイジョウ</t>
    </rPh>
    <rPh sb="418" eb="420">
      <t>ケイヒ</t>
    </rPh>
    <rPh sb="420" eb="422">
      <t>イガイ</t>
    </rPh>
    <rPh sb="423" eb="425">
      <t>ヒヨウ</t>
    </rPh>
    <rPh sb="426" eb="428">
      <t>ゼンタイ</t>
    </rPh>
    <rPh sb="428" eb="430">
      <t>ケイカク</t>
    </rPh>
    <rPh sb="430" eb="431">
      <t>オヨ</t>
    </rPh>
    <rPh sb="432" eb="434">
      <t>ジギョウ</t>
    </rPh>
    <rPh sb="434" eb="436">
      <t>ケイカク</t>
    </rPh>
    <rPh sb="437" eb="439">
      <t>ミナオ</t>
    </rPh>
    <rPh sb="441" eb="442">
      <t>カカ</t>
    </rPh>
    <rPh sb="443" eb="445">
      <t>イタク</t>
    </rPh>
    <rPh sb="449" eb="451">
      <t>ハッセイ</t>
    </rPh>
    <rPh sb="456" eb="457">
      <t>タイ</t>
    </rPh>
    <rPh sb="457" eb="460">
      <t>ゼンネンド</t>
    </rPh>
    <rPh sb="461" eb="463">
      <t>ドウトウ</t>
    </rPh>
    <rPh sb="464" eb="466">
      <t>ヒリツ</t>
    </rPh>
    <rPh sb="491" eb="493">
      <t>ケイヒ</t>
    </rPh>
    <rPh sb="493" eb="495">
      <t>カイシュウ</t>
    </rPh>
    <rPh sb="495" eb="496">
      <t>リツ</t>
    </rPh>
    <rPh sb="497" eb="499">
      <t>ジョジョ</t>
    </rPh>
    <rPh sb="500" eb="502">
      <t>ジョウショウ</t>
    </rPh>
    <rPh sb="507" eb="508">
      <t>オモ</t>
    </rPh>
    <rPh sb="550" eb="552">
      <t>トウシ</t>
    </rPh>
    <rPh sb="579" eb="581">
      <t>ゲンキョウ</t>
    </rPh>
    <rPh sb="600" eb="602">
      <t>ジュウブン</t>
    </rPh>
    <rPh sb="613" eb="615">
      <t>コンゴ</t>
    </rPh>
    <rPh sb="627" eb="629">
      <t>ジョジョ</t>
    </rPh>
    <rPh sb="657" eb="65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</si>
</sst>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DF-4764-AC32-38205BE9AE1C}"/>
            </c:ext>
          </c:extLst>
        </c:ser>
        <c:dLbls>
          <c:showLegendKey val="0"/>
          <c:showVal val="0"/>
          <c:showCatName val="0"/>
          <c:showSerName val="0"/>
          <c:showPercent val="0"/>
          <c:showBubbleSize val="0"/>
        </c:dLbls>
        <c:gapWidth val="150"/>
        <c:axId val="167873536"/>
        <c:axId val="1678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32DF-4764-AC32-38205BE9AE1C}"/>
            </c:ext>
          </c:extLst>
        </c:ser>
        <c:dLbls>
          <c:showLegendKey val="0"/>
          <c:showVal val="0"/>
          <c:showCatName val="0"/>
          <c:showSerName val="0"/>
          <c:showPercent val="0"/>
          <c:showBubbleSize val="0"/>
        </c:dLbls>
        <c:marker val="1"/>
        <c:smooth val="0"/>
        <c:axId val="167873536"/>
        <c:axId val="167879808"/>
      </c:lineChart>
      <c:dateAx>
        <c:axId val="167873536"/>
        <c:scaling>
          <c:orientation val="minMax"/>
        </c:scaling>
        <c:delete val="1"/>
        <c:axPos val="b"/>
        <c:numFmt formatCode="ge" sourceLinked="1"/>
        <c:majorTickMark val="none"/>
        <c:minorTickMark val="none"/>
        <c:tickLblPos val="none"/>
        <c:crossAx val="167879808"/>
        <c:crosses val="autoZero"/>
        <c:auto val="1"/>
        <c:lblOffset val="100"/>
        <c:baseTimeUnit val="years"/>
      </c:dateAx>
      <c:valAx>
        <c:axId val="167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16.920000000000002</c:v>
                </c:pt>
                <c:pt idx="1">
                  <c:v>24.38</c:v>
                </c:pt>
                <c:pt idx="2">
                  <c:v>29.12</c:v>
                </c:pt>
                <c:pt idx="3">
                  <c:v>32.42</c:v>
                </c:pt>
                <c:pt idx="4">
                  <c:v>35.15</c:v>
                </c:pt>
              </c:numCache>
            </c:numRef>
          </c:val>
          <c:extLst xmlns:c16r2="http://schemas.microsoft.com/office/drawing/2015/06/chart">
            <c:ext xmlns:c16="http://schemas.microsoft.com/office/drawing/2014/chart" uri="{C3380CC4-5D6E-409C-BE32-E72D297353CC}">
              <c16:uniqueId val="{00000000-4B00-4736-87D6-1405DAC33837}"/>
            </c:ext>
          </c:extLst>
        </c:ser>
        <c:dLbls>
          <c:showLegendKey val="0"/>
          <c:showVal val="0"/>
          <c:showCatName val="0"/>
          <c:showSerName val="0"/>
          <c:showPercent val="0"/>
          <c:showBubbleSize val="0"/>
        </c:dLbls>
        <c:gapWidth val="150"/>
        <c:axId val="168751488"/>
        <c:axId val="1687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4B00-4736-87D6-1405DAC33837}"/>
            </c:ext>
          </c:extLst>
        </c:ser>
        <c:dLbls>
          <c:showLegendKey val="0"/>
          <c:showVal val="0"/>
          <c:showCatName val="0"/>
          <c:showSerName val="0"/>
          <c:showPercent val="0"/>
          <c:showBubbleSize val="0"/>
        </c:dLbls>
        <c:marker val="1"/>
        <c:smooth val="0"/>
        <c:axId val="168751488"/>
        <c:axId val="168753408"/>
      </c:lineChart>
      <c:dateAx>
        <c:axId val="168751488"/>
        <c:scaling>
          <c:orientation val="minMax"/>
        </c:scaling>
        <c:delete val="1"/>
        <c:axPos val="b"/>
        <c:numFmt formatCode="ge" sourceLinked="1"/>
        <c:majorTickMark val="none"/>
        <c:minorTickMark val="none"/>
        <c:tickLblPos val="none"/>
        <c:crossAx val="168753408"/>
        <c:crosses val="autoZero"/>
        <c:auto val="1"/>
        <c:lblOffset val="100"/>
        <c:baseTimeUnit val="years"/>
      </c:dateAx>
      <c:valAx>
        <c:axId val="1687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47.59</c:v>
                </c:pt>
                <c:pt idx="1">
                  <c:v>61.03</c:v>
                </c:pt>
                <c:pt idx="2">
                  <c:v>63.74</c:v>
                </c:pt>
                <c:pt idx="3">
                  <c:v>63.71</c:v>
                </c:pt>
                <c:pt idx="4">
                  <c:v>64.53</c:v>
                </c:pt>
              </c:numCache>
            </c:numRef>
          </c:val>
          <c:extLst xmlns:c16r2="http://schemas.microsoft.com/office/drawing/2015/06/chart">
            <c:ext xmlns:c16="http://schemas.microsoft.com/office/drawing/2014/chart" uri="{C3380CC4-5D6E-409C-BE32-E72D297353CC}">
              <c16:uniqueId val="{00000000-89EE-40AD-B31D-BFBE6A99BD72}"/>
            </c:ext>
          </c:extLst>
        </c:ser>
        <c:dLbls>
          <c:showLegendKey val="0"/>
          <c:showVal val="0"/>
          <c:showCatName val="0"/>
          <c:showSerName val="0"/>
          <c:showPercent val="0"/>
          <c:showBubbleSize val="0"/>
        </c:dLbls>
        <c:gapWidth val="150"/>
        <c:axId val="168804736"/>
        <c:axId val="1688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89EE-40AD-B31D-BFBE6A99BD72}"/>
            </c:ext>
          </c:extLst>
        </c:ser>
        <c:dLbls>
          <c:showLegendKey val="0"/>
          <c:showVal val="0"/>
          <c:showCatName val="0"/>
          <c:showSerName val="0"/>
          <c:showPercent val="0"/>
          <c:showBubbleSize val="0"/>
        </c:dLbls>
        <c:marker val="1"/>
        <c:smooth val="0"/>
        <c:axId val="168804736"/>
        <c:axId val="168806656"/>
      </c:lineChart>
      <c:dateAx>
        <c:axId val="168804736"/>
        <c:scaling>
          <c:orientation val="minMax"/>
        </c:scaling>
        <c:delete val="1"/>
        <c:axPos val="b"/>
        <c:numFmt formatCode="ge" sourceLinked="1"/>
        <c:majorTickMark val="none"/>
        <c:minorTickMark val="none"/>
        <c:tickLblPos val="none"/>
        <c:crossAx val="168806656"/>
        <c:crosses val="autoZero"/>
        <c:auto val="1"/>
        <c:lblOffset val="100"/>
        <c:baseTimeUnit val="years"/>
      </c:dateAx>
      <c:valAx>
        <c:axId val="16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100.51</c:v>
                </c:pt>
                <c:pt idx="2">
                  <c:v>103.61</c:v>
                </c:pt>
                <c:pt idx="3">
                  <c:v>99.97</c:v>
                </c:pt>
                <c:pt idx="4">
                  <c:v>100.02</c:v>
                </c:pt>
              </c:numCache>
            </c:numRef>
          </c:val>
          <c:extLst xmlns:c16r2="http://schemas.microsoft.com/office/drawing/2015/06/chart">
            <c:ext xmlns:c16="http://schemas.microsoft.com/office/drawing/2014/chart" uri="{C3380CC4-5D6E-409C-BE32-E72D297353CC}">
              <c16:uniqueId val="{00000000-74ED-40DF-A527-B39D433ACD0A}"/>
            </c:ext>
          </c:extLst>
        </c:ser>
        <c:dLbls>
          <c:showLegendKey val="0"/>
          <c:showVal val="0"/>
          <c:showCatName val="0"/>
          <c:showSerName val="0"/>
          <c:showPercent val="0"/>
          <c:showBubbleSize val="0"/>
        </c:dLbls>
        <c:gapWidth val="150"/>
        <c:axId val="168305024"/>
        <c:axId val="1683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formatCode="#,##0.00;&quot;△&quot;#,##0.00;&quot;-&quot;">
                  <c:v>114.01</c:v>
                </c:pt>
              </c:numCache>
            </c:numRef>
          </c:val>
          <c:smooth val="0"/>
          <c:extLst xmlns:c16r2="http://schemas.microsoft.com/office/drawing/2015/06/chart">
            <c:ext xmlns:c16="http://schemas.microsoft.com/office/drawing/2014/chart" uri="{C3380CC4-5D6E-409C-BE32-E72D297353CC}">
              <c16:uniqueId val="{00000001-74ED-40DF-A527-B39D433ACD0A}"/>
            </c:ext>
          </c:extLst>
        </c:ser>
        <c:dLbls>
          <c:showLegendKey val="0"/>
          <c:showVal val="0"/>
          <c:showCatName val="0"/>
          <c:showSerName val="0"/>
          <c:showPercent val="0"/>
          <c:showBubbleSize val="0"/>
        </c:dLbls>
        <c:marker val="1"/>
        <c:smooth val="0"/>
        <c:axId val="168305024"/>
        <c:axId val="168306944"/>
      </c:lineChart>
      <c:dateAx>
        <c:axId val="168305024"/>
        <c:scaling>
          <c:orientation val="minMax"/>
        </c:scaling>
        <c:delete val="1"/>
        <c:axPos val="b"/>
        <c:numFmt formatCode="ge" sourceLinked="1"/>
        <c:majorTickMark val="none"/>
        <c:minorTickMark val="none"/>
        <c:tickLblPos val="none"/>
        <c:crossAx val="168306944"/>
        <c:crosses val="autoZero"/>
        <c:auto val="1"/>
        <c:lblOffset val="100"/>
        <c:baseTimeUnit val="years"/>
      </c:dateAx>
      <c:valAx>
        <c:axId val="1683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3.8</c:v>
                </c:pt>
                <c:pt idx="1">
                  <c:v>8.2200000000000006</c:v>
                </c:pt>
                <c:pt idx="2">
                  <c:v>10.36</c:v>
                </c:pt>
                <c:pt idx="3">
                  <c:v>12.33</c:v>
                </c:pt>
                <c:pt idx="4">
                  <c:v>14.01</c:v>
                </c:pt>
              </c:numCache>
            </c:numRef>
          </c:val>
          <c:extLst xmlns:c16r2="http://schemas.microsoft.com/office/drawing/2015/06/chart">
            <c:ext xmlns:c16="http://schemas.microsoft.com/office/drawing/2014/chart" uri="{C3380CC4-5D6E-409C-BE32-E72D297353CC}">
              <c16:uniqueId val="{00000000-9681-405E-AC51-7F13D2674756}"/>
            </c:ext>
          </c:extLst>
        </c:ser>
        <c:dLbls>
          <c:showLegendKey val="0"/>
          <c:showVal val="0"/>
          <c:showCatName val="0"/>
          <c:showSerName val="0"/>
          <c:showPercent val="0"/>
          <c:showBubbleSize val="0"/>
        </c:dLbls>
        <c:gapWidth val="150"/>
        <c:axId val="168354560"/>
        <c:axId val="1683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formatCode="#,##0.00;&quot;△&quot;#,##0.00;&quot;-&quot;">
                  <c:v>7.46</c:v>
                </c:pt>
              </c:numCache>
            </c:numRef>
          </c:val>
          <c:smooth val="0"/>
          <c:extLst xmlns:c16r2="http://schemas.microsoft.com/office/drawing/2015/06/chart">
            <c:ext xmlns:c16="http://schemas.microsoft.com/office/drawing/2014/chart" uri="{C3380CC4-5D6E-409C-BE32-E72D297353CC}">
              <c16:uniqueId val="{00000001-9681-405E-AC51-7F13D2674756}"/>
            </c:ext>
          </c:extLst>
        </c:ser>
        <c:dLbls>
          <c:showLegendKey val="0"/>
          <c:showVal val="0"/>
          <c:showCatName val="0"/>
          <c:showSerName val="0"/>
          <c:showPercent val="0"/>
          <c:showBubbleSize val="0"/>
        </c:dLbls>
        <c:marker val="1"/>
        <c:smooth val="0"/>
        <c:axId val="168354560"/>
        <c:axId val="168356480"/>
      </c:lineChart>
      <c:dateAx>
        <c:axId val="168354560"/>
        <c:scaling>
          <c:orientation val="minMax"/>
        </c:scaling>
        <c:delete val="1"/>
        <c:axPos val="b"/>
        <c:numFmt formatCode="ge" sourceLinked="1"/>
        <c:majorTickMark val="none"/>
        <c:minorTickMark val="none"/>
        <c:tickLblPos val="none"/>
        <c:crossAx val="168356480"/>
        <c:crosses val="autoZero"/>
        <c:auto val="1"/>
        <c:lblOffset val="100"/>
        <c:baseTimeUnit val="years"/>
      </c:dateAx>
      <c:valAx>
        <c:axId val="168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9B-48E7-835E-45C144B7DA34}"/>
            </c:ext>
          </c:extLst>
        </c:ser>
        <c:dLbls>
          <c:showLegendKey val="0"/>
          <c:showVal val="0"/>
          <c:showCatName val="0"/>
          <c:showSerName val="0"/>
          <c:showPercent val="0"/>
          <c:showBubbleSize val="0"/>
        </c:dLbls>
        <c:gapWidth val="150"/>
        <c:axId val="168449152"/>
        <c:axId val="1684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0</c:v>
                </c:pt>
              </c:numCache>
            </c:numRef>
          </c:val>
          <c:smooth val="0"/>
          <c:extLst xmlns:c16r2="http://schemas.microsoft.com/office/drawing/2015/06/chart">
            <c:ext xmlns:c16="http://schemas.microsoft.com/office/drawing/2014/chart" uri="{C3380CC4-5D6E-409C-BE32-E72D297353CC}">
              <c16:uniqueId val="{00000001-989B-48E7-835E-45C144B7DA34}"/>
            </c:ext>
          </c:extLst>
        </c:ser>
        <c:dLbls>
          <c:showLegendKey val="0"/>
          <c:showVal val="0"/>
          <c:showCatName val="0"/>
          <c:showSerName val="0"/>
          <c:showPercent val="0"/>
          <c:showBubbleSize val="0"/>
        </c:dLbls>
        <c:marker val="1"/>
        <c:smooth val="0"/>
        <c:axId val="168449152"/>
        <c:axId val="168451072"/>
      </c:lineChart>
      <c:dateAx>
        <c:axId val="168449152"/>
        <c:scaling>
          <c:orientation val="minMax"/>
        </c:scaling>
        <c:delete val="1"/>
        <c:axPos val="b"/>
        <c:numFmt formatCode="ge" sourceLinked="1"/>
        <c:majorTickMark val="none"/>
        <c:minorTickMark val="none"/>
        <c:tickLblPos val="none"/>
        <c:crossAx val="168451072"/>
        <c:crosses val="autoZero"/>
        <c:auto val="1"/>
        <c:lblOffset val="100"/>
        <c:baseTimeUnit val="years"/>
      </c:dateAx>
      <c:valAx>
        <c:axId val="168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32.68</c:v>
                </c:pt>
                <c:pt idx="1">
                  <c:v>14.56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A83-49E0-A7B1-36B31EF42F56}"/>
            </c:ext>
          </c:extLst>
        </c:ser>
        <c:dLbls>
          <c:showLegendKey val="0"/>
          <c:showVal val="0"/>
          <c:showCatName val="0"/>
          <c:showSerName val="0"/>
          <c:showPercent val="0"/>
          <c:showBubbleSize val="0"/>
        </c:dLbls>
        <c:gapWidth val="150"/>
        <c:axId val="168509440"/>
        <c:axId val="1685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0</c:v>
                </c:pt>
              </c:numCache>
            </c:numRef>
          </c:val>
          <c:smooth val="0"/>
          <c:extLst xmlns:c16r2="http://schemas.microsoft.com/office/drawing/2015/06/chart">
            <c:ext xmlns:c16="http://schemas.microsoft.com/office/drawing/2014/chart" uri="{C3380CC4-5D6E-409C-BE32-E72D297353CC}">
              <c16:uniqueId val="{00000001-5A83-49E0-A7B1-36B31EF42F56}"/>
            </c:ext>
          </c:extLst>
        </c:ser>
        <c:dLbls>
          <c:showLegendKey val="0"/>
          <c:showVal val="0"/>
          <c:showCatName val="0"/>
          <c:showSerName val="0"/>
          <c:showPercent val="0"/>
          <c:showBubbleSize val="0"/>
        </c:dLbls>
        <c:marker val="1"/>
        <c:smooth val="0"/>
        <c:axId val="168509440"/>
        <c:axId val="168511360"/>
      </c:lineChart>
      <c:dateAx>
        <c:axId val="168509440"/>
        <c:scaling>
          <c:orientation val="minMax"/>
        </c:scaling>
        <c:delete val="1"/>
        <c:axPos val="b"/>
        <c:numFmt formatCode="ge" sourceLinked="1"/>
        <c:majorTickMark val="none"/>
        <c:minorTickMark val="none"/>
        <c:tickLblPos val="none"/>
        <c:crossAx val="168511360"/>
        <c:crosses val="autoZero"/>
        <c:auto val="1"/>
        <c:lblOffset val="100"/>
        <c:baseTimeUnit val="years"/>
      </c:dateAx>
      <c:valAx>
        <c:axId val="168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532.85</c:v>
                </c:pt>
                <c:pt idx="1">
                  <c:v>297.83</c:v>
                </c:pt>
                <c:pt idx="2">
                  <c:v>334</c:v>
                </c:pt>
                <c:pt idx="3">
                  <c:v>266.73</c:v>
                </c:pt>
                <c:pt idx="4">
                  <c:v>284.49</c:v>
                </c:pt>
              </c:numCache>
            </c:numRef>
          </c:val>
          <c:extLst xmlns:c16r2="http://schemas.microsoft.com/office/drawing/2015/06/chart">
            <c:ext xmlns:c16="http://schemas.microsoft.com/office/drawing/2014/chart" uri="{C3380CC4-5D6E-409C-BE32-E72D297353CC}">
              <c16:uniqueId val="{00000000-7F8C-4E03-9C23-35AC9630F056}"/>
            </c:ext>
          </c:extLst>
        </c:ser>
        <c:dLbls>
          <c:showLegendKey val="0"/>
          <c:showVal val="0"/>
          <c:showCatName val="0"/>
          <c:showSerName val="0"/>
          <c:showPercent val="0"/>
          <c:showBubbleSize val="0"/>
        </c:dLbls>
        <c:gapWidth val="150"/>
        <c:axId val="168546688"/>
        <c:axId val="1685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formatCode="#,##0.00;&quot;△&quot;#,##0.00;&quot;-&quot;">
                  <c:v>385.31</c:v>
                </c:pt>
              </c:numCache>
            </c:numRef>
          </c:val>
          <c:smooth val="0"/>
          <c:extLst xmlns:c16r2="http://schemas.microsoft.com/office/drawing/2015/06/chart">
            <c:ext xmlns:c16="http://schemas.microsoft.com/office/drawing/2014/chart" uri="{C3380CC4-5D6E-409C-BE32-E72D297353CC}">
              <c16:uniqueId val="{00000001-7F8C-4E03-9C23-35AC9630F056}"/>
            </c:ext>
          </c:extLst>
        </c:ser>
        <c:dLbls>
          <c:showLegendKey val="0"/>
          <c:showVal val="0"/>
          <c:showCatName val="0"/>
          <c:showSerName val="0"/>
          <c:showPercent val="0"/>
          <c:showBubbleSize val="0"/>
        </c:dLbls>
        <c:marker val="1"/>
        <c:smooth val="0"/>
        <c:axId val="168546688"/>
        <c:axId val="168548608"/>
      </c:lineChart>
      <c:dateAx>
        <c:axId val="168546688"/>
        <c:scaling>
          <c:orientation val="minMax"/>
        </c:scaling>
        <c:delete val="1"/>
        <c:axPos val="b"/>
        <c:numFmt formatCode="ge" sourceLinked="1"/>
        <c:majorTickMark val="none"/>
        <c:minorTickMark val="none"/>
        <c:tickLblPos val="none"/>
        <c:crossAx val="168548608"/>
        <c:crosses val="autoZero"/>
        <c:auto val="1"/>
        <c:lblOffset val="100"/>
        <c:baseTimeUnit val="years"/>
      </c:dateAx>
      <c:valAx>
        <c:axId val="168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19-46B3-BAB0-01D4BC12ED11}"/>
            </c:ext>
          </c:extLst>
        </c:ser>
        <c:dLbls>
          <c:showLegendKey val="0"/>
          <c:showVal val="0"/>
          <c:showCatName val="0"/>
          <c:showSerName val="0"/>
          <c:showPercent val="0"/>
          <c:showBubbleSize val="0"/>
        </c:dLbls>
        <c:gapWidth val="150"/>
        <c:axId val="168588032"/>
        <c:axId val="1685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C619-46B3-BAB0-01D4BC12ED11}"/>
            </c:ext>
          </c:extLst>
        </c:ser>
        <c:dLbls>
          <c:showLegendKey val="0"/>
          <c:showVal val="0"/>
          <c:showCatName val="0"/>
          <c:showSerName val="0"/>
          <c:showPercent val="0"/>
          <c:showBubbleSize val="0"/>
        </c:dLbls>
        <c:marker val="1"/>
        <c:smooth val="0"/>
        <c:axId val="168588032"/>
        <c:axId val="168589952"/>
      </c:lineChart>
      <c:dateAx>
        <c:axId val="168588032"/>
        <c:scaling>
          <c:orientation val="minMax"/>
        </c:scaling>
        <c:delete val="1"/>
        <c:axPos val="b"/>
        <c:numFmt formatCode="ge" sourceLinked="1"/>
        <c:majorTickMark val="none"/>
        <c:minorTickMark val="none"/>
        <c:tickLblPos val="none"/>
        <c:crossAx val="168589952"/>
        <c:crosses val="autoZero"/>
        <c:auto val="1"/>
        <c:lblOffset val="100"/>
        <c:baseTimeUnit val="years"/>
      </c:dateAx>
      <c:valAx>
        <c:axId val="168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63.47</c:v>
                </c:pt>
                <c:pt idx="1">
                  <c:v>65.7</c:v>
                </c:pt>
                <c:pt idx="2">
                  <c:v>80.62</c:v>
                </c:pt>
                <c:pt idx="3">
                  <c:v>64.45</c:v>
                </c:pt>
                <c:pt idx="4">
                  <c:v>67.48</c:v>
                </c:pt>
              </c:numCache>
            </c:numRef>
          </c:val>
          <c:extLst xmlns:c16r2="http://schemas.microsoft.com/office/drawing/2015/06/chart">
            <c:ext xmlns:c16="http://schemas.microsoft.com/office/drawing/2014/chart" uri="{C3380CC4-5D6E-409C-BE32-E72D297353CC}">
              <c16:uniqueId val="{00000000-EA57-4474-ACAE-A3F72AFF1DC1}"/>
            </c:ext>
          </c:extLst>
        </c:ser>
        <c:dLbls>
          <c:showLegendKey val="0"/>
          <c:showVal val="0"/>
          <c:showCatName val="0"/>
          <c:showSerName val="0"/>
          <c:showPercent val="0"/>
          <c:showBubbleSize val="0"/>
        </c:dLbls>
        <c:gapWidth val="150"/>
        <c:axId val="168690816"/>
        <c:axId val="1686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EA57-4474-ACAE-A3F72AFF1DC1}"/>
            </c:ext>
          </c:extLst>
        </c:ser>
        <c:dLbls>
          <c:showLegendKey val="0"/>
          <c:showVal val="0"/>
          <c:showCatName val="0"/>
          <c:showSerName val="0"/>
          <c:showPercent val="0"/>
          <c:showBubbleSize val="0"/>
        </c:dLbls>
        <c:marker val="1"/>
        <c:smooth val="0"/>
        <c:axId val="168690816"/>
        <c:axId val="168692736"/>
      </c:lineChart>
      <c:dateAx>
        <c:axId val="168690816"/>
        <c:scaling>
          <c:orientation val="minMax"/>
        </c:scaling>
        <c:delete val="1"/>
        <c:axPos val="b"/>
        <c:numFmt formatCode="ge" sourceLinked="1"/>
        <c:majorTickMark val="none"/>
        <c:minorTickMark val="none"/>
        <c:tickLblPos val="none"/>
        <c:crossAx val="168692736"/>
        <c:crosses val="autoZero"/>
        <c:auto val="1"/>
        <c:lblOffset val="100"/>
        <c:baseTimeUnit val="years"/>
      </c:dateAx>
      <c:valAx>
        <c:axId val="168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302.7</c:v>
                </c:pt>
                <c:pt idx="1">
                  <c:v>286.73</c:v>
                </c:pt>
                <c:pt idx="2">
                  <c:v>232.8</c:v>
                </c:pt>
                <c:pt idx="3">
                  <c:v>291.06</c:v>
                </c:pt>
                <c:pt idx="4">
                  <c:v>278.38</c:v>
                </c:pt>
              </c:numCache>
            </c:numRef>
          </c:val>
          <c:extLst xmlns:c16r2="http://schemas.microsoft.com/office/drawing/2015/06/chart">
            <c:ext xmlns:c16="http://schemas.microsoft.com/office/drawing/2014/chart" uri="{C3380CC4-5D6E-409C-BE32-E72D297353CC}">
              <c16:uniqueId val="{00000000-69CE-4C95-87BA-F89EF78273A7}"/>
            </c:ext>
          </c:extLst>
        </c:ser>
        <c:dLbls>
          <c:showLegendKey val="0"/>
          <c:showVal val="0"/>
          <c:showCatName val="0"/>
          <c:showSerName val="0"/>
          <c:showPercent val="0"/>
          <c:showBubbleSize val="0"/>
        </c:dLbls>
        <c:gapWidth val="150"/>
        <c:axId val="168728064"/>
        <c:axId val="1687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69CE-4C95-87BA-F89EF78273A7}"/>
            </c:ext>
          </c:extLst>
        </c:ser>
        <c:dLbls>
          <c:showLegendKey val="0"/>
          <c:showVal val="0"/>
          <c:showCatName val="0"/>
          <c:showSerName val="0"/>
          <c:showPercent val="0"/>
          <c:showBubbleSize val="0"/>
        </c:dLbls>
        <c:marker val="1"/>
        <c:smooth val="0"/>
        <c:axId val="168728064"/>
        <c:axId val="168729984"/>
      </c:lineChart>
      <c:dateAx>
        <c:axId val="168728064"/>
        <c:scaling>
          <c:orientation val="minMax"/>
        </c:scaling>
        <c:delete val="1"/>
        <c:axPos val="b"/>
        <c:numFmt formatCode="ge" sourceLinked="1"/>
        <c:majorTickMark val="none"/>
        <c:minorTickMark val="none"/>
        <c:tickLblPos val="none"/>
        <c:crossAx val="168729984"/>
        <c:crosses val="autoZero"/>
        <c:auto val="1"/>
        <c:lblOffset val="100"/>
        <c:baseTimeUnit val="years"/>
      </c:dateAx>
      <c:valAx>
        <c:axId val="1687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7" zoomScaleNormal="100" workbookViewId="0">
      <selection activeCell="CB23" sqref="CB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砥部町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tr">
        <f>データ!$M$6</f>
        <v>非設置</v>
      </c>
      <c r="AE8" s="49"/>
      <c r="AF8" s="49"/>
      <c r="AG8" s="49"/>
      <c r="AH8" s="49"/>
      <c r="AI8" s="49"/>
      <c r="AJ8" s="49"/>
      <c r="AK8" s="3"/>
      <c r="AL8" s="50">
        <f>データ!S6</f>
        <v>21376</v>
      </c>
      <c r="AM8" s="50"/>
      <c r="AN8" s="50"/>
      <c r="AO8" s="50"/>
      <c r="AP8" s="50"/>
      <c r="AQ8" s="50"/>
      <c r="AR8" s="50"/>
      <c r="AS8" s="50"/>
      <c r="AT8" s="45">
        <f>データ!T6</f>
        <v>101.59</v>
      </c>
      <c r="AU8" s="45"/>
      <c r="AV8" s="45"/>
      <c r="AW8" s="45"/>
      <c r="AX8" s="45"/>
      <c r="AY8" s="45"/>
      <c r="AZ8" s="45"/>
      <c r="BA8" s="45"/>
      <c r="BB8" s="45">
        <f>データ!U6</f>
        <v>210.41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53.67</v>
      </c>
      <c r="J10" s="45"/>
      <c r="K10" s="45"/>
      <c r="L10" s="45"/>
      <c r="M10" s="45"/>
      <c r="N10" s="45"/>
      <c r="O10" s="45"/>
      <c r="P10" s="45">
        <f>データ!P6</f>
        <v>28.25</v>
      </c>
      <c r="Q10" s="45"/>
      <c r="R10" s="45"/>
      <c r="S10" s="45"/>
      <c r="T10" s="45"/>
      <c r="U10" s="45"/>
      <c r="V10" s="45"/>
      <c r="W10" s="45">
        <f>データ!Q6</f>
        <v>104.59</v>
      </c>
      <c r="X10" s="45"/>
      <c r="Y10" s="45"/>
      <c r="Z10" s="45"/>
      <c r="AA10" s="45"/>
      <c r="AB10" s="45"/>
      <c r="AC10" s="45"/>
      <c r="AD10" s="50">
        <f>データ!R6</f>
        <v>4000</v>
      </c>
      <c r="AE10" s="50"/>
      <c r="AF10" s="50"/>
      <c r="AG10" s="50"/>
      <c r="AH10" s="50"/>
      <c r="AI10" s="50"/>
      <c r="AJ10" s="50"/>
      <c r="AK10" s="2"/>
      <c r="AL10" s="50">
        <f>データ!V6</f>
        <v>6008</v>
      </c>
      <c r="AM10" s="50"/>
      <c r="AN10" s="50"/>
      <c r="AO10" s="50"/>
      <c r="AP10" s="50"/>
      <c r="AQ10" s="50"/>
      <c r="AR10" s="50"/>
      <c r="AS10" s="50"/>
      <c r="AT10" s="45">
        <f>データ!W6</f>
        <v>1</v>
      </c>
      <c r="AU10" s="45"/>
      <c r="AV10" s="45"/>
      <c r="AW10" s="45"/>
      <c r="AX10" s="45"/>
      <c r="AY10" s="45"/>
      <c r="AZ10" s="45"/>
      <c r="BA10" s="45"/>
      <c r="BB10" s="45">
        <f>データ!X6</f>
        <v>6008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UJM6cqpnET975J0Mqvga8tYUOf8Xr04yz3DbyhXR6FoKlEY7GK3VnTw++7OXT/G+qexN5FVXicqaoKF+3eqCIw==" saltValue="7a5+cdpnUN75ns6+hyPk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384020</v>
      </c>
      <c r="D6" s="33">
        <f t="shared" si="3"/>
        <v>46</v>
      </c>
      <c r="E6" s="33">
        <f t="shared" si="3"/>
        <v>17</v>
      </c>
      <c r="F6" s="33">
        <f t="shared" si="3"/>
        <v>1</v>
      </c>
      <c r="G6" s="33">
        <f t="shared" si="3"/>
        <v>0</v>
      </c>
      <c r="H6" s="33" t="str">
        <f t="shared" si="3"/>
        <v>愛媛県　砥部町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53.67</v>
      </c>
      <c r="P6" s="34">
        <f t="shared" si="3"/>
        <v>28.25</v>
      </c>
      <c r="Q6" s="34">
        <f t="shared" si="3"/>
        <v>104.59</v>
      </c>
      <c r="R6" s="34">
        <f t="shared" si="3"/>
        <v>4000</v>
      </c>
      <c r="S6" s="34">
        <f t="shared" si="3"/>
        <v>21376</v>
      </c>
      <c r="T6" s="34">
        <f t="shared" si="3"/>
        <v>101.59</v>
      </c>
      <c r="U6" s="34">
        <f t="shared" si="3"/>
        <v>210.41</v>
      </c>
      <c r="V6" s="34">
        <f t="shared" si="3"/>
        <v>6008</v>
      </c>
      <c r="W6" s="34">
        <f t="shared" si="3"/>
        <v>1</v>
      </c>
      <c r="X6" s="34">
        <f t="shared" si="3"/>
        <v>6008</v>
      </c>
      <c r="Y6" s="35">
        <f>IF(Y7="",NA(),Y7)</f>
        <v>100</v>
      </c>
      <c r="Z6" s="35">
        <f t="shared" ref="Z6:AH6" si="4">IF(Z7="",NA(),Z7)</f>
        <v>100.51</v>
      </c>
      <c r="AA6" s="35">
        <f t="shared" si="4"/>
        <v>103.61</v>
      </c>
      <c r="AB6" s="35">
        <f t="shared" si="4"/>
        <v>99.97</v>
      </c>
      <c r="AC6" s="35">
        <f t="shared" si="4"/>
        <v>100.02</v>
      </c>
      <c r="AD6" s="34" t="e">
        <f t="shared" si="4"/>
        <v>#N/A</v>
      </c>
      <c r="AE6" s="34" t="e">
        <f t="shared" si="4"/>
        <v>#N/A</v>
      </c>
      <c r="AF6" s="34" t="e">
        <f t="shared" si="4"/>
        <v>#N/A</v>
      </c>
      <c r="AG6" s="34" t="e">
        <f t="shared" si="4"/>
        <v>#N/A</v>
      </c>
      <c r="AH6" s="35">
        <f t="shared" si="4"/>
        <v>114.01</v>
      </c>
      <c r="AI6" s="34" t="str">
        <f>IF(AI7="","",IF(AI7="-","【-】","【"&amp;SUBSTITUTE(TEXT(AI7,"#,##0.00"),"-","△")&amp;"】"))</f>
        <v>【108.80】</v>
      </c>
      <c r="AJ6" s="35">
        <f>IF(AJ7="",NA(),AJ7)</f>
        <v>32.68</v>
      </c>
      <c r="AK6" s="35">
        <f t="shared" ref="AK6:AS6" si="5">IF(AK7="",NA(),AK7)</f>
        <v>14.56</v>
      </c>
      <c r="AL6" s="34">
        <f t="shared" si="5"/>
        <v>0</v>
      </c>
      <c r="AM6" s="34">
        <f t="shared" si="5"/>
        <v>0</v>
      </c>
      <c r="AN6" s="34">
        <f t="shared" si="5"/>
        <v>0</v>
      </c>
      <c r="AO6" s="34" t="e">
        <f t="shared" si="5"/>
        <v>#N/A</v>
      </c>
      <c r="AP6" s="34" t="e">
        <f t="shared" si="5"/>
        <v>#N/A</v>
      </c>
      <c r="AQ6" s="34" t="e">
        <f t="shared" si="5"/>
        <v>#N/A</v>
      </c>
      <c r="AR6" s="34" t="e">
        <f t="shared" si="5"/>
        <v>#N/A</v>
      </c>
      <c r="AS6" s="34">
        <f t="shared" si="5"/>
        <v>0</v>
      </c>
      <c r="AT6" s="34" t="str">
        <f>IF(AT7="","",IF(AT7="-","【-】","【"&amp;SUBSTITUTE(TEXT(AT7,"#,##0.00"),"-","△")&amp;"】"))</f>
        <v>【4.27】</v>
      </c>
      <c r="AU6" s="35">
        <f>IF(AU7="",NA(),AU7)</f>
        <v>532.85</v>
      </c>
      <c r="AV6" s="35">
        <f t="shared" ref="AV6:BD6" si="6">IF(AV7="",NA(),AV7)</f>
        <v>297.83</v>
      </c>
      <c r="AW6" s="35">
        <f t="shared" si="6"/>
        <v>334</v>
      </c>
      <c r="AX6" s="35">
        <f t="shared" si="6"/>
        <v>266.73</v>
      </c>
      <c r="AY6" s="35">
        <f t="shared" si="6"/>
        <v>284.49</v>
      </c>
      <c r="AZ6" s="34" t="e">
        <f t="shared" si="6"/>
        <v>#N/A</v>
      </c>
      <c r="BA6" s="34" t="e">
        <f t="shared" si="6"/>
        <v>#N/A</v>
      </c>
      <c r="BB6" s="34" t="e">
        <f t="shared" si="6"/>
        <v>#N/A</v>
      </c>
      <c r="BC6" s="34" t="e">
        <f t="shared" si="6"/>
        <v>#N/A</v>
      </c>
      <c r="BD6" s="35">
        <f t="shared" si="6"/>
        <v>385.31</v>
      </c>
      <c r="BE6" s="34" t="str">
        <f>IF(BE7="","",IF(BE7="-","【-】","【"&amp;SUBSTITUTE(TEXT(BE7,"#,##0.00"),"-","△")&amp;"】"))</f>
        <v>【66.41】</v>
      </c>
      <c r="BF6" s="34">
        <f>IF(BF7="",NA(),BF7)</f>
        <v>0</v>
      </c>
      <c r="BG6" s="34">
        <f t="shared" ref="BG6:BO6" si="7">IF(BG7="",NA(),BG7)</f>
        <v>0</v>
      </c>
      <c r="BH6" s="34">
        <f t="shared" si="7"/>
        <v>0</v>
      </c>
      <c r="BI6" s="34">
        <f t="shared" si="7"/>
        <v>0</v>
      </c>
      <c r="BJ6" s="34">
        <f t="shared" si="7"/>
        <v>0</v>
      </c>
      <c r="BK6" s="35">
        <f t="shared" si="7"/>
        <v>1853.46</v>
      </c>
      <c r="BL6" s="35">
        <f t="shared" si="7"/>
        <v>1847.13</v>
      </c>
      <c r="BM6" s="35">
        <f t="shared" si="7"/>
        <v>1862.51</v>
      </c>
      <c r="BN6" s="35">
        <f t="shared" si="7"/>
        <v>1622.57</v>
      </c>
      <c r="BO6" s="35">
        <f t="shared" si="7"/>
        <v>985.65</v>
      </c>
      <c r="BP6" s="34" t="str">
        <f>IF(BP7="","",IF(BP7="-","【-】","【"&amp;SUBSTITUTE(TEXT(BP7,"#,##0.00"),"-","△")&amp;"】"))</f>
        <v>【707.33】</v>
      </c>
      <c r="BQ6" s="35">
        <f>IF(BQ7="",NA(),BQ7)</f>
        <v>63.47</v>
      </c>
      <c r="BR6" s="35">
        <f t="shared" ref="BR6:BZ6" si="8">IF(BR7="",NA(),BR7)</f>
        <v>65.7</v>
      </c>
      <c r="BS6" s="35">
        <f t="shared" si="8"/>
        <v>80.62</v>
      </c>
      <c r="BT6" s="35">
        <f t="shared" si="8"/>
        <v>64.45</v>
      </c>
      <c r="BU6" s="35">
        <f t="shared" si="8"/>
        <v>67.48</v>
      </c>
      <c r="BV6" s="35">
        <f t="shared" si="8"/>
        <v>45.22</v>
      </c>
      <c r="BW6" s="35">
        <f t="shared" si="8"/>
        <v>42.22</v>
      </c>
      <c r="BX6" s="35">
        <f t="shared" si="8"/>
        <v>53.03</v>
      </c>
      <c r="BY6" s="35">
        <f t="shared" si="8"/>
        <v>58.32</v>
      </c>
      <c r="BZ6" s="35">
        <f t="shared" si="8"/>
        <v>62.11</v>
      </c>
      <c r="CA6" s="34" t="str">
        <f>IF(CA7="","",IF(CA7="-","【-】","【"&amp;SUBSTITUTE(TEXT(CA7,"#,##0.00"),"-","△")&amp;"】"))</f>
        <v>【101.26】</v>
      </c>
      <c r="CB6" s="35">
        <f>IF(CB7="",NA(),CB7)</f>
        <v>302.7</v>
      </c>
      <c r="CC6" s="35">
        <f t="shared" ref="CC6:CK6" si="9">IF(CC7="",NA(),CC7)</f>
        <v>286.73</v>
      </c>
      <c r="CD6" s="35">
        <f t="shared" si="9"/>
        <v>232.8</v>
      </c>
      <c r="CE6" s="35">
        <f t="shared" si="9"/>
        <v>291.06</v>
      </c>
      <c r="CF6" s="35">
        <f t="shared" si="9"/>
        <v>278.38</v>
      </c>
      <c r="CG6" s="35">
        <f t="shared" si="9"/>
        <v>290.39999999999998</v>
      </c>
      <c r="CH6" s="35">
        <f t="shared" si="9"/>
        <v>300.07</v>
      </c>
      <c r="CI6" s="35">
        <f t="shared" si="9"/>
        <v>250.86</v>
      </c>
      <c r="CJ6" s="35">
        <f t="shared" si="9"/>
        <v>227.65</v>
      </c>
      <c r="CK6" s="35">
        <f t="shared" si="9"/>
        <v>225.27</v>
      </c>
      <c r="CL6" s="34" t="str">
        <f>IF(CL7="","",IF(CL7="-","【-】","【"&amp;SUBSTITUTE(TEXT(CL7,"#,##0.00"),"-","△")&amp;"】"))</f>
        <v>【136.39】</v>
      </c>
      <c r="CM6" s="35">
        <f>IF(CM7="",NA(),CM7)</f>
        <v>16.920000000000002</v>
      </c>
      <c r="CN6" s="35">
        <f t="shared" ref="CN6:CV6" si="10">IF(CN7="",NA(),CN7)</f>
        <v>24.38</v>
      </c>
      <c r="CO6" s="35">
        <f t="shared" si="10"/>
        <v>29.12</v>
      </c>
      <c r="CP6" s="35">
        <f t="shared" si="10"/>
        <v>32.42</v>
      </c>
      <c r="CQ6" s="35">
        <f t="shared" si="10"/>
        <v>35.15</v>
      </c>
      <c r="CR6" s="35">
        <f t="shared" si="10"/>
        <v>37.36</v>
      </c>
      <c r="CS6" s="35">
        <f t="shared" si="10"/>
        <v>42.07</v>
      </c>
      <c r="CT6" s="35">
        <f t="shared" si="10"/>
        <v>37.950000000000003</v>
      </c>
      <c r="CU6" s="35">
        <f t="shared" si="10"/>
        <v>32.42</v>
      </c>
      <c r="CV6" s="35">
        <f t="shared" si="10"/>
        <v>35.15</v>
      </c>
      <c r="CW6" s="34" t="str">
        <f>IF(CW7="","",IF(CW7="-","【-】","【"&amp;SUBSTITUTE(TEXT(CW7,"#,##0.00"),"-","△")&amp;"】"))</f>
        <v>【60.13】</v>
      </c>
      <c r="CX6" s="35">
        <f>IF(CX7="",NA(),CX7)</f>
        <v>47.59</v>
      </c>
      <c r="CY6" s="35">
        <f t="shared" ref="CY6:DG6" si="11">IF(CY7="",NA(),CY7)</f>
        <v>61.03</v>
      </c>
      <c r="CZ6" s="35">
        <f t="shared" si="11"/>
        <v>63.74</v>
      </c>
      <c r="DA6" s="35">
        <f t="shared" si="11"/>
        <v>63.71</v>
      </c>
      <c r="DB6" s="35">
        <f t="shared" si="11"/>
        <v>64.53</v>
      </c>
      <c r="DC6" s="35">
        <f t="shared" si="11"/>
        <v>61.85</v>
      </c>
      <c r="DD6" s="35">
        <f t="shared" si="11"/>
        <v>63.92</v>
      </c>
      <c r="DE6" s="35">
        <f t="shared" si="11"/>
        <v>63.25</v>
      </c>
      <c r="DF6" s="35">
        <f t="shared" si="11"/>
        <v>60.69</v>
      </c>
      <c r="DG6" s="35">
        <f t="shared" si="11"/>
        <v>61.88</v>
      </c>
      <c r="DH6" s="34" t="str">
        <f>IF(DH7="","",IF(DH7="-","【-】","【"&amp;SUBSTITUTE(TEXT(DH7,"#,##0.00"),"-","△")&amp;"】"))</f>
        <v>【95.06】</v>
      </c>
      <c r="DI6" s="35">
        <f>IF(DI7="",NA(),DI7)</f>
        <v>3.8</v>
      </c>
      <c r="DJ6" s="35">
        <f t="shared" ref="DJ6:DR6" si="12">IF(DJ7="",NA(),DJ7)</f>
        <v>8.2200000000000006</v>
      </c>
      <c r="DK6" s="35">
        <f t="shared" si="12"/>
        <v>10.36</v>
      </c>
      <c r="DL6" s="35">
        <f t="shared" si="12"/>
        <v>12.33</v>
      </c>
      <c r="DM6" s="35">
        <f t="shared" si="12"/>
        <v>14.01</v>
      </c>
      <c r="DN6" s="34" t="e">
        <f t="shared" si="12"/>
        <v>#N/A</v>
      </c>
      <c r="DO6" s="34" t="e">
        <f t="shared" si="12"/>
        <v>#N/A</v>
      </c>
      <c r="DP6" s="34" t="e">
        <f t="shared" si="12"/>
        <v>#N/A</v>
      </c>
      <c r="DQ6" s="34" t="e">
        <f t="shared" si="12"/>
        <v>#N/A</v>
      </c>
      <c r="DR6" s="35">
        <f t="shared" si="12"/>
        <v>7.46</v>
      </c>
      <c r="DS6" s="34" t="str">
        <f>IF(DS7="","",IF(DS7="-","【-】","【"&amp;SUBSTITUTE(TEXT(DS7,"#,##0.00"),"-","△")&amp;"】"))</f>
        <v>【38.13】</v>
      </c>
      <c r="DT6" s="34">
        <f>IF(DT7="",NA(),DT7)</f>
        <v>0</v>
      </c>
      <c r="DU6" s="34">
        <f t="shared" ref="DU6:EC6" si="13">IF(DU7="",NA(),DU7)</f>
        <v>0</v>
      </c>
      <c r="DV6" s="34">
        <f t="shared" si="13"/>
        <v>0</v>
      </c>
      <c r="DW6" s="34">
        <f t="shared" si="13"/>
        <v>0</v>
      </c>
      <c r="DX6" s="34">
        <f t="shared" si="13"/>
        <v>0</v>
      </c>
      <c r="DY6" s="34" t="e">
        <f t="shared" si="13"/>
        <v>#N/A</v>
      </c>
      <c r="DZ6" s="34" t="e">
        <f t="shared" si="13"/>
        <v>#N/A</v>
      </c>
      <c r="EA6" s="34" t="e">
        <f t="shared" si="13"/>
        <v>#N/A</v>
      </c>
      <c r="EB6" s="34" t="e">
        <f t="shared" si="13"/>
        <v>#N/A</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0.74</v>
      </c>
      <c r="EK6" s="35">
        <f t="shared" si="14"/>
        <v>0.57999999999999996</v>
      </c>
      <c r="EL6" s="35">
        <f t="shared" si="14"/>
        <v>0.01</v>
      </c>
      <c r="EM6" s="35">
        <f t="shared" si="14"/>
        <v>0.2</v>
      </c>
      <c r="EN6" s="35">
        <f t="shared" si="14"/>
        <v>0.33</v>
      </c>
      <c r="EO6" s="34" t="str">
        <f>IF(EO7="","",IF(EO7="-","【-】","【"&amp;SUBSTITUTE(TEXT(EO7,"#,##0.00"),"-","△")&amp;"】"))</f>
        <v>【0.23】</v>
      </c>
    </row>
    <row r="7" spans="1:148" s="36" customFormat="1" x14ac:dyDescent="0.15">
      <c r="A7" s="28"/>
      <c r="B7" s="37">
        <v>2017</v>
      </c>
      <c r="C7" s="37">
        <v>384020</v>
      </c>
      <c r="D7" s="37">
        <v>46</v>
      </c>
      <c r="E7" s="37">
        <v>17</v>
      </c>
      <c r="F7" s="37">
        <v>1</v>
      </c>
      <c r="G7" s="37">
        <v>0</v>
      </c>
      <c r="H7" s="37" t="s">
        <v>108</v>
      </c>
      <c r="I7" s="37" t="s">
        <v>109</v>
      </c>
      <c r="J7" s="37" t="s">
        <v>110</v>
      </c>
      <c r="K7" s="37" t="s">
        <v>111</v>
      </c>
      <c r="L7" s="37" t="s">
        <v>112</v>
      </c>
      <c r="M7" s="37" t="s">
        <v>113</v>
      </c>
      <c r="N7" s="38" t="s">
        <v>114</v>
      </c>
      <c r="O7" s="38">
        <v>53.67</v>
      </c>
      <c r="P7" s="38">
        <v>28.25</v>
      </c>
      <c r="Q7" s="38">
        <v>104.59</v>
      </c>
      <c r="R7" s="38">
        <v>4000</v>
      </c>
      <c r="S7" s="38">
        <v>21376</v>
      </c>
      <c r="T7" s="38">
        <v>101.59</v>
      </c>
      <c r="U7" s="38">
        <v>210.41</v>
      </c>
      <c r="V7" s="38">
        <v>6008</v>
      </c>
      <c r="W7" s="38">
        <v>1</v>
      </c>
      <c r="X7" s="38">
        <v>6008</v>
      </c>
      <c r="Y7" s="38">
        <v>100</v>
      </c>
      <c r="Z7" s="38">
        <v>100.51</v>
      </c>
      <c r="AA7" s="38">
        <v>103.61</v>
      </c>
      <c r="AB7" s="38">
        <v>99.97</v>
      </c>
      <c r="AC7" s="38">
        <v>100.02</v>
      </c>
      <c r="AD7" s="38"/>
      <c r="AE7" s="38"/>
      <c r="AF7" s="38"/>
      <c r="AG7" s="38"/>
      <c r="AH7" s="38">
        <v>114.01</v>
      </c>
      <c r="AI7" s="38">
        <v>108.8</v>
      </c>
      <c r="AJ7" s="38">
        <v>32.68</v>
      </c>
      <c r="AK7" s="38">
        <v>14.56</v>
      </c>
      <c r="AL7" s="38">
        <v>0</v>
      </c>
      <c r="AM7" s="38">
        <v>0</v>
      </c>
      <c r="AN7" s="38">
        <v>0</v>
      </c>
      <c r="AO7" s="38"/>
      <c r="AP7" s="38"/>
      <c r="AQ7" s="38"/>
      <c r="AR7" s="38"/>
      <c r="AS7" s="38">
        <v>0</v>
      </c>
      <c r="AT7" s="38">
        <v>4.2699999999999996</v>
      </c>
      <c r="AU7" s="38">
        <v>532.85</v>
      </c>
      <c r="AV7" s="38">
        <v>297.83</v>
      </c>
      <c r="AW7" s="38">
        <v>334</v>
      </c>
      <c r="AX7" s="38">
        <v>266.73</v>
      </c>
      <c r="AY7" s="38">
        <v>284.49</v>
      </c>
      <c r="AZ7" s="38"/>
      <c r="BA7" s="38"/>
      <c r="BB7" s="38"/>
      <c r="BC7" s="38"/>
      <c r="BD7" s="38">
        <v>385.31</v>
      </c>
      <c r="BE7" s="38">
        <v>66.41</v>
      </c>
      <c r="BF7" s="38">
        <v>0</v>
      </c>
      <c r="BG7" s="38">
        <v>0</v>
      </c>
      <c r="BH7" s="38">
        <v>0</v>
      </c>
      <c r="BI7" s="38">
        <v>0</v>
      </c>
      <c r="BJ7" s="38">
        <v>0</v>
      </c>
      <c r="BK7" s="38">
        <v>1853.46</v>
      </c>
      <c r="BL7" s="38">
        <v>1847.13</v>
      </c>
      <c r="BM7" s="38">
        <v>1862.51</v>
      </c>
      <c r="BN7" s="38">
        <v>1622.57</v>
      </c>
      <c r="BO7" s="38">
        <v>985.65</v>
      </c>
      <c r="BP7" s="38">
        <v>707.33</v>
      </c>
      <c r="BQ7" s="38">
        <v>63.47</v>
      </c>
      <c r="BR7" s="38">
        <v>65.7</v>
      </c>
      <c r="BS7" s="38">
        <v>80.62</v>
      </c>
      <c r="BT7" s="38">
        <v>64.45</v>
      </c>
      <c r="BU7" s="38">
        <v>67.48</v>
      </c>
      <c r="BV7" s="38">
        <v>45.22</v>
      </c>
      <c r="BW7" s="38">
        <v>42.22</v>
      </c>
      <c r="BX7" s="38">
        <v>53.03</v>
      </c>
      <c r="BY7" s="38">
        <v>58.32</v>
      </c>
      <c r="BZ7" s="38">
        <v>62.11</v>
      </c>
      <c r="CA7" s="38">
        <v>101.26</v>
      </c>
      <c r="CB7" s="38">
        <v>302.7</v>
      </c>
      <c r="CC7" s="38">
        <v>286.73</v>
      </c>
      <c r="CD7" s="38">
        <v>232.8</v>
      </c>
      <c r="CE7" s="38">
        <v>291.06</v>
      </c>
      <c r="CF7" s="38">
        <v>278.38</v>
      </c>
      <c r="CG7" s="38">
        <v>290.39999999999998</v>
      </c>
      <c r="CH7" s="38">
        <v>300.07</v>
      </c>
      <c r="CI7" s="38">
        <v>250.86</v>
      </c>
      <c r="CJ7" s="38">
        <v>227.65</v>
      </c>
      <c r="CK7" s="38">
        <v>225.27</v>
      </c>
      <c r="CL7" s="38">
        <v>136.38999999999999</v>
      </c>
      <c r="CM7" s="38">
        <v>16.920000000000002</v>
      </c>
      <c r="CN7" s="38">
        <v>24.38</v>
      </c>
      <c r="CO7" s="38">
        <v>29.12</v>
      </c>
      <c r="CP7" s="38">
        <v>32.42</v>
      </c>
      <c r="CQ7" s="38">
        <v>35.15</v>
      </c>
      <c r="CR7" s="38">
        <v>37.36</v>
      </c>
      <c r="CS7" s="38">
        <v>42.07</v>
      </c>
      <c r="CT7" s="38">
        <v>37.950000000000003</v>
      </c>
      <c r="CU7" s="38">
        <v>32.42</v>
      </c>
      <c r="CV7" s="38">
        <v>35.15</v>
      </c>
      <c r="CW7" s="38">
        <v>60.13</v>
      </c>
      <c r="CX7" s="38">
        <v>47.59</v>
      </c>
      <c r="CY7" s="38">
        <v>61.03</v>
      </c>
      <c r="CZ7" s="38">
        <v>63.74</v>
      </c>
      <c r="DA7" s="38">
        <v>63.71</v>
      </c>
      <c r="DB7" s="38">
        <v>64.53</v>
      </c>
      <c r="DC7" s="38">
        <v>61.85</v>
      </c>
      <c r="DD7" s="38">
        <v>63.92</v>
      </c>
      <c r="DE7" s="38">
        <v>63.25</v>
      </c>
      <c r="DF7" s="38">
        <v>60.69</v>
      </c>
      <c r="DG7" s="38">
        <v>61.88</v>
      </c>
      <c r="DH7" s="38">
        <v>95.06</v>
      </c>
      <c r="DI7" s="38">
        <v>3.8</v>
      </c>
      <c r="DJ7" s="38">
        <v>8.2200000000000006</v>
      </c>
      <c r="DK7" s="38">
        <v>10.36</v>
      </c>
      <c r="DL7" s="38">
        <v>12.33</v>
      </c>
      <c r="DM7" s="38">
        <v>14.01</v>
      </c>
      <c r="DN7" s="38"/>
      <c r="DO7" s="38"/>
      <c r="DP7" s="38"/>
      <c r="DQ7" s="38"/>
      <c r="DR7" s="38">
        <v>7.46</v>
      </c>
      <c r="DS7" s="38">
        <v>38.130000000000003</v>
      </c>
      <c r="DT7" s="38">
        <v>0</v>
      </c>
      <c r="DU7" s="38">
        <v>0</v>
      </c>
      <c r="DV7" s="38">
        <v>0</v>
      </c>
      <c r="DW7" s="38">
        <v>0</v>
      </c>
      <c r="DX7" s="38">
        <v>0</v>
      </c>
      <c r="DY7" s="38"/>
      <c r="DZ7" s="38"/>
      <c r="EA7" s="38"/>
      <c r="EB7" s="38"/>
      <c r="EC7" s="38">
        <v>0</v>
      </c>
      <c r="ED7" s="38">
        <v>5.37</v>
      </c>
      <c r="EE7" s="38">
        <v>0</v>
      </c>
      <c r="EF7" s="38">
        <v>0</v>
      </c>
      <c r="EG7" s="38">
        <v>0</v>
      </c>
      <c r="EH7" s="38">
        <v>0</v>
      </c>
      <c r="EI7" s="38">
        <v>0</v>
      </c>
      <c r="EJ7" s="38">
        <v>0.74</v>
      </c>
      <c r="EK7" s="38">
        <v>0.57999999999999996</v>
      </c>
      <c r="EL7" s="38">
        <v>0.01</v>
      </c>
      <c r="EM7" s="38">
        <v>0.2</v>
      </c>
      <c r="EN7" s="38">
        <v>0.33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2019-02-05T05:30:50Z</cp:lastPrinted>
  <dcterms:created xsi:type="dcterms:W3CDTF">2018-12-03T08:51:08Z</dcterms:created>
  <dcterms:modified xsi:type="dcterms:W3CDTF">2019-02-05T05:30:53Z</dcterms:modified>
  <cp:category/>
</cp:coreProperties>
</file>