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ek7GsDyWcZCkQ64HxJCmNB/nW/z3VEXU0n9zG7Zy9mjWcO2gGE2lGvp5t6MZKbsR5CGwFPqmH/btsZczTu2cw==" workbookSaltValue="9m7Sn9bBmvD9AXtjy6cVV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<sst xmlns="http://schemas.openxmlformats.org/spreadsheetml/2006/main" xmlns:r="http://schemas.openxmlformats.org/officeDocument/2006/relationships" count="123" uniqueCount="123">
  <si>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</si>
  <si>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</si>
  <si>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</si>
  <si>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</si>
  <si>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</si>
  <si>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</si>
  <si>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</si>
  <si>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</si>
  <si>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</si>
  <si>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</si>
  <si>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</si>
  <si>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</si>
  <si>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</si>
  <si>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</si>
  <si>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</si>
  <si>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</si>
  <si>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</si>
  <si>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</si>
  <si>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</si>
  <si>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</si>
  <si>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</si>
  <si>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</si>
  <si>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</si>
  <si>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</si>
  <si>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</si>
  <si>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</si>
  <si>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</si>
  <si>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</si>
  <si>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</si>
  <si>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</si>
  <si>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</si>
  <si>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t>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今後、平成28年度に策定した経営戦略を踏まえ、適切な料金設定を行うとともに、高齢化・過疎化に対応した、施設の維持管理方法も検討し、経費節減に努めていく。</t>
    <rPh sb="110" eb="112">
      <t>ヘイセイ</t>
    </rPh>
    <rPh sb="114" eb="115">
      <t>ネン</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</si>
  <si>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</si>
  <si>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</si>
  <si>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</si>
  <si>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</si>
  <si>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</si>
  <si>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</si>
  <si>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</si>
  <si>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</si>
  <si>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</si>
  <si>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</si>
  <si>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</si>
  <si>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</si>
  <si>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</si>
  <si>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</si>
  <si>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</si>
  <si>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</si>
  <si>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</si>
  <si>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愛媛県　久万高原町</t>
  </si>
  <si>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</si>
  <si>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</si>
  <si>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</si>
  <si>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</si>
  <si>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</si>
  <si>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</si>
  <si>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</si>
  <si>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</si>
  <si>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</si>
  <si>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</si>
  <si>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</si>
  <si>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</si>
  <si>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</si>
  <si>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</si>
  <si>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</si>
  <si>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</si>
  <si>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</si>
  <si>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</si>
  <si>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</si>
  <si>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</si>
  <si>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</si>
  <si>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</si>
  <si>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</si>
  <si>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</si>
  <si>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</si>
  <si>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</si>
  <si>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</si>
  <si>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</si>
  <si>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</si>
  <si>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</si>
  <si>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</si>
  <si>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</si>
  <si>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</si>
  <si>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</si>
  <si>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　本町は、平成16年8月に旧「久万町、面河村、美川村、柳谷村」の合併により誕生した、行政区域面積584㎢の愛媛県で一番広い町である。南北30㎞、東西28㎞標高1,000ｍを超える四国山地に囲まれた山間地域であり、旧久万町の市街地部を処理区として、下水道管路延長45㎞、処理施設１箇所及びマンホールポンプ25箇所の下水道施設である。債務残高は、処理区域内の面整備が完了し、大規模な建設改良を予定していないことから、減少見込みとなっているが、料金収入も減少傾向にある。
　山間部であり処理場用地の確保が難しく、処理施設をコンパクトにするため、処理方式が一般的なオキシデーションディッチ法ではなく、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収益的収支比率も一般会計繰入金により、100％に近付きつつあるが、経費回収率は34％台と3分の1程度しか回収できていない。
　水洗化率は平成24年度に面整備が完了して、増加傾向にあるが高齢者世帯も多く、今後、伸び悩むと考える。</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</si>
  <si>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</si>
  <si>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</si>
  <si>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</si>
  <si>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</si>
  <si>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</si>
  <si>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</si>
  <si>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</si>
  <si>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</si>
  <si>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</si>
  <si>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</si>
  <si>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</si>
  <si>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</si>
  <si>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</si>
  <si>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</si>
  <si>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</si>
  <si>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</si>
  <si>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</si>
  <si>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</si>
  <si>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</si>
  <si>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</si>
  <si>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</si>
  <si>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</si>
  <si>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</si>
  <si>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</si>
  <si>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</si>
  <si>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</si>
  <si>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</si>
  <si>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</si>
  <si>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</si>
  <si>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</si>
  <si>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</si>
  <si>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</si>
  <si>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</si>
  <si>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</si>
  <si>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</si>
  <si>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</si>
  <si>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</si>
  <si>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供用開始後、約18年経過し、平成24年度に面整備は終了している。また、比較的新しい施設でもあり、管路は管径が小さく材質も塩化ビニール管がほとんどであり、破損等は少ないと考える。
　管路や施設の耐震診断も完了しており、早急な耐震化の必要はないと結果が出ている一方で、機械類の経年劣化による修理や交換が発生してくると考える。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</si>
</sst>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formatCode="#,##0.00;&quot;△&quot;#,##0.00">
                  <c:v>0</c:v>
                </c:pt>
                <c:pt idx="1">
                  <c:v>0.17</c:v>
                </c:pt>
                <c:pt idx="2">
                  <c:v>0.15</c:v>
                </c:pt>
                <c:pt idx="3">
                  <c:v>0.1</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47.8</c:v>
                </c:pt>
                <c:pt idx="1">
                  <c:v>47.92</c:v>
                </c:pt>
                <c:pt idx="2">
                  <c:v>48.49</c:v>
                </c:pt>
                <c:pt idx="3">
                  <c:v>48.81</c:v>
                </c:pt>
                <c:pt idx="4">
                  <c:v>48.36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40.71</c:v>
                </c:pt>
                <c:pt idx="1">
                  <c:v>43.53</c:v>
                </c:pt>
                <c:pt idx="2">
                  <c:v>49.39</c:v>
                </c:pt>
                <c:pt idx="3">
                  <c:v>49.25</c:v>
                </c:pt>
                <c:pt idx="4">
                  <c:v>50.24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70.739999999999995</c:v>
                </c:pt>
                <c:pt idx="1">
                  <c:v>72.86</c:v>
                </c:pt>
                <c:pt idx="2">
                  <c:v>74.8</c:v>
                </c:pt>
                <c:pt idx="3">
                  <c:v>77.849999999999994</c:v>
                </c:pt>
                <c:pt idx="4">
                  <c:v>79.09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63.45</c:v>
                </c:pt>
                <c:pt idx="1">
                  <c:v>64.14</c:v>
                </c:pt>
                <c:pt idx="2">
                  <c:v>83.96</c:v>
                </c:pt>
                <c:pt idx="3">
                  <c:v>84.12</c:v>
                </c:pt>
                <c:pt idx="4">
                  <c:v>84.17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91.21</c:v>
                </c:pt>
                <c:pt idx="1">
                  <c:v>97.88</c:v>
                </c:pt>
                <c:pt idx="2">
                  <c:v>92.37</c:v>
                </c:pt>
                <c:pt idx="3">
                  <c:v>95.78</c:v>
                </c:pt>
                <c:pt idx="4">
                  <c:v>93.16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1698.61</c:v>
                </c:pt>
                <c:pt idx="1">
                  <c:v>1379.42</c:v>
                </c:pt>
                <c:pt idx="2">
                  <c:v>1507.19</c:v>
                </c:pt>
                <c:pt idx="3">
                  <c:v>1413.92</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1826.49</c:v>
                </c:pt>
                <c:pt idx="1">
                  <c:v>1696.96</c:v>
                </c:pt>
                <c:pt idx="2">
                  <c:v>1162.3599999999999</c:v>
                </c:pt>
                <c:pt idx="3">
                  <c:v>1047.6500000000001</c:v>
                </c:pt>
                <c:pt idx="4">
                  <c:v>1124.26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42.76</c:v>
                </c:pt>
                <c:pt idx="1">
                  <c:v>43.62</c:v>
                </c:pt>
                <c:pt idx="2">
                  <c:v>40.53</c:v>
                </c:pt>
                <c:pt idx="3">
                  <c:v>34.409999999999997</c:v>
                </c:pt>
                <c:pt idx="4">
                  <c:v>34.14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48</c:v>
                </c:pt>
                <c:pt idx="1">
                  <c:v>47.23</c:v>
                </c:pt>
                <c:pt idx="2">
                  <c:v>68.209999999999994</c:v>
                </c:pt>
                <c:pt idx="3">
                  <c:v>74.040000000000006</c:v>
                </c:pt>
                <c:pt idx="4">
                  <c:v>80.58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431.08</c:v>
                </c:pt>
                <c:pt idx="1">
                  <c:v>429.66</c:v>
                </c:pt>
                <c:pt idx="2">
                  <c:v>464.92</c:v>
                </c:pt>
                <c:pt idx="3">
                  <c:v>547.29999999999995</c:v>
                </c:pt>
                <c:pt idx="4">
                  <c:v>553.89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334.37</c:v>
                </c:pt>
                <c:pt idx="1">
                  <c:v>351.41</c:v>
                </c:pt>
                <c:pt idx="2">
                  <c:v>250.84</c:v>
                </c:pt>
                <c:pt idx="3">
                  <c:v>235.61</c:v>
                </c:pt>
                <c:pt idx="4">
                  <c:v>216.21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【707.33】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【101.26】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C:\&#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愛媛県　久万高原町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8537</v>
      </c>
      <c r="AM8" s="21"/>
      <c r="AN8" s="21"/>
      <c r="AO8" s="21"/>
      <c r="AP8" s="21"/>
      <c r="AQ8" s="21"/>
      <c r="AR8" s="21"/>
      <c r="AS8" s="21"/>
      <c r="AT8" s="7">
        <f>データ!T6</f>
        <v>583.69000000000005</v>
      </c>
      <c r="AU8" s="7"/>
      <c r="AV8" s="7"/>
      <c r="AW8" s="7"/>
      <c r="AX8" s="7"/>
      <c r="AY8" s="7"/>
      <c r="AZ8" s="7"/>
      <c r="BA8" s="7"/>
      <c r="BB8" s="7">
        <f>データ!U6</f>
        <v>14.63</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36.75</v>
      </c>
      <c r="Q10" s="7"/>
      <c r="R10" s="7"/>
      <c r="S10" s="7"/>
      <c r="T10" s="7"/>
      <c r="U10" s="7"/>
      <c r="V10" s="7"/>
      <c r="W10" s="7">
        <f>データ!Q6</f>
        <v>92.03</v>
      </c>
      <c r="X10" s="7"/>
      <c r="Y10" s="7"/>
      <c r="Z10" s="7"/>
      <c r="AA10" s="7"/>
      <c r="AB10" s="7"/>
      <c r="AC10" s="7"/>
      <c r="AD10" s="21">
        <f>データ!R6</f>
        <v>3528</v>
      </c>
      <c r="AE10" s="21"/>
      <c r="AF10" s="21"/>
      <c r="AG10" s="21"/>
      <c r="AH10" s="21"/>
      <c r="AI10" s="21"/>
      <c r="AJ10" s="21"/>
      <c r="AK10" s="2"/>
      <c r="AL10" s="21">
        <f>データ!V6</f>
        <v>3108</v>
      </c>
      <c r="AM10" s="21"/>
      <c r="AN10" s="21"/>
      <c r="AO10" s="21"/>
      <c r="AP10" s="21"/>
      <c r="AQ10" s="21"/>
      <c r="AR10" s="21"/>
      <c r="AS10" s="21"/>
      <c r="AT10" s="7">
        <f>データ!W6</f>
        <v>1.86</v>
      </c>
      <c r="AU10" s="7"/>
      <c r="AV10" s="7"/>
      <c r="AW10" s="7"/>
      <c r="AX10" s="7"/>
      <c r="AY10" s="7"/>
      <c r="AZ10" s="7"/>
      <c r="BA10" s="7"/>
      <c r="BB10" s="7">
        <f>データ!X6</f>
        <v>1670.97</v>
      </c>
      <c r="BC10" s="7"/>
      <c r="BD10" s="7"/>
      <c r="BE10" s="7"/>
      <c r="BF10" s="7"/>
      <c r="BG10" s="7"/>
      <c r="BH10" s="7"/>
      <c r="BI10" s="7"/>
      <c r="BJ10" s="2"/>
      <c r="BK10" s="2"/>
      <c r="BL10" s="29" t="s">
        <v>39</v>
      </c>
      <c r="BM10" s="39"/>
      <c r="BN10" s="46" t="s">
        <v>43</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47</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84</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50</v>
      </c>
      <c r="D34" s="16"/>
      <c r="E34" s="16"/>
      <c r="F34" s="16"/>
      <c r="G34" s="16"/>
      <c r="H34" s="16"/>
      <c r="I34" s="16"/>
      <c r="J34" s="16"/>
      <c r="K34" s="16"/>
      <c r="L34" s="16"/>
      <c r="M34" s="16"/>
      <c r="N34" s="16"/>
      <c r="O34" s="16"/>
      <c r="P34" s="16"/>
      <c r="Q34" s="19"/>
      <c r="R34" s="16" t="s">
        <v>48</v>
      </c>
      <c r="S34" s="16"/>
      <c r="T34" s="16"/>
      <c r="U34" s="16"/>
      <c r="V34" s="16"/>
      <c r="W34" s="16"/>
      <c r="X34" s="16"/>
      <c r="Y34" s="16"/>
      <c r="Z34" s="16"/>
      <c r="AA34" s="16"/>
      <c r="AB34" s="16"/>
      <c r="AC34" s="16"/>
      <c r="AD34" s="16"/>
      <c r="AE34" s="16"/>
      <c r="AF34" s="19"/>
      <c r="AG34" s="16" t="s">
        <v>52</v>
      </c>
      <c r="AH34" s="16"/>
      <c r="AI34" s="16"/>
      <c r="AJ34" s="16"/>
      <c r="AK34" s="16"/>
      <c r="AL34" s="16"/>
      <c r="AM34" s="16"/>
      <c r="AN34" s="16"/>
      <c r="AO34" s="16"/>
      <c r="AP34" s="16"/>
      <c r="AQ34" s="16"/>
      <c r="AR34" s="16"/>
      <c r="AS34" s="16"/>
      <c r="AT34" s="16"/>
      <c r="AU34" s="19"/>
      <c r="AV34" s="16" t="s">
        <v>41</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45</v>
      </c>
      <c r="AH56" s="16"/>
      <c r="AI56" s="16"/>
      <c r="AJ56" s="16"/>
      <c r="AK56" s="16"/>
      <c r="AL56" s="16"/>
      <c r="AM56" s="16"/>
      <c r="AN56" s="16"/>
      <c r="AO56" s="16"/>
      <c r="AP56" s="16"/>
      <c r="AQ56" s="16"/>
      <c r="AR56" s="16"/>
      <c r="AS56" s="16"/>
      <c r="AT56" s="16"/>
      <c r="AU56" s="19"/>
      <c r="AV56" s="16" t="s">
        <v>55</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31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58</v>
      </c>
      <c r="D79" s="16"/>
      <c r="E79" s="16"/>
      <c r="F79" s="16"/>
      <c r="G79" s="16"/>
      <c r="H79" s="16"/>
      <c r="I79" s="16"/>
      <c r="J79" s="16"/>
      <c r="K79" s="16"/>
      <c r="L79" s="16"/>
      <c r="M79" s="16"/>
      <c r="N79" s="16"/>
      <c r="O79" s="16"/>
      <c r="P79" s="16"/>
      <c r="Q79" s="16"/>
      <c r="R79" s="16"/>
      <c r="S79" s="16"/>
      <c r="T79" s="16"/>
      <c r="U79" s="19"/>
      <c r="V79" s="19"/>
      <c r="W79" s="16" t="s">
        <v>60</v>
      </c>
      <c r="X79" s="16"/>
      <c r="Y79" s="16"/>
      <c r="Z79" s="16"/>
      <c r="AA79" s="16"/>
      <c r="AB79" s="16"/>
      <c r="AC79" s="16"/>
      <c r="AD79" s="16"/>
      <c r="AE79" s="16"/>
      <c r="AF79" s="16"/>
      <c r="AG79" s="16"/>
      <c r="AH79" s="16"/>
      <c r="AI79" s="16"/>
      <c r="AJ79" s="16"/>
      <c r="AK79" s="16"/>
      <c r="AL79" s="16"/>
      <c r="AM79" s="16"/>
      <c r="AN79" s="16"/>
      <c r="AO79" s="19"/>
      <c r="AP79" s="19"/>
      <c r="AQ79" s="16" t="s">
        <v>61</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62</v>
      </c>
    </row>
    <row r="84" spans="1:78">
      <c r="C84" s="2" t="s">
        <v>63</v>
      </c>
    </row>
    <row r="85" spans="1:78" hidden="1">
      <c r="B85" s="12" t="s">
        <v>64</v>
      </c>
      <c r="C85" s="12"/>
      <c r="D85" s="12"/>
      <c r="E85" s="12" t="s">
        <v>65</v>
      </c>
      <c r="F85" s="12" t="s">
        <v>66</v>
      </c>
      <c r="G85" s="12" t="s">
        <v>67</v>
      </c>
      <c r="H85" s="12" t="s">
        <v>53</v>
      </c>
      <c r="I85" s="12" t="s">
        <v>8</v>
      </c>
      <c r="J85" s="12" t="s">
        <v>68</v>
      </c>
      <c r="K85" s="12" t="s">
        <v>69</v>
      </c>
      <c r="L85" s="12" t="s">
        <v>34</v>
      </c>
      <c r="M85" s="12" t="s">
        <v>37</v>
      </c>
      <c r="N85" s="12" t="s">
        <v>70</v>
      </c>
      <c r="O85" s="12" t="s">
        <v>59</v>
      </c>
    </row>
    <row r="86" spans="1:78" hidden="1">
      <c r="B86" s="12"/>
      <c r="C86" s="12"/>
      <c r="D86" s="12"/>
      <c r="E86" s="12" t="str">
        <f>データ!AI6</f>
        <v/>
      </c>
      <c r="F86" s="12" t="s">
        <v>44</v>
      </c>
      <c r="G86" s="12" t="s">
        <v>44</v>
      </c>
      <c r="H86" s="12" t="str">
        <f>データ!BP6</f>
        <v>【707.33】</v>
      </c>
      <c r="I86" s="12" t="str">
        <f>データ!CA6</f>
        <v>【101.26】</v>
      </c>
      <c r="J86" s="12" t="str">
        <f>データ!CL6</f>
        <v>【136.39】</v>
      </c>
      <c r="K86" s="12" t="str">
        <f>データ!CW6</f>
        <v>【60.13】</v>
      </c>
      <c r="L86" s="12" t="str">
        <f>データ!DH6</f>
        <v>【95.06】</v>
      </c>
      <c r="M86" s="12" t="s">
        <v>44</v>
      </c>
      <c r="N86" s="12" t="s">
        <v>44</v>
      </c>
      <c r="O86" s="12" t="str">
        <f>データ!EO6</f>
        <v>【0.23】</v>
      </c>
    </row>
  </sheetData>
  <sheetProtection algorithmName="SHA-512" hashValue="h20FvYfs5YlTjTsJgG11DsHvNJAV3DrHTuJzGmsXjzMLhzF1MEnwt2hyNTw5aiTdlaAa8xxXqC0LOLxqUTavSg==" saltValue="1s44L6zBARfOX6sszfKr+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40</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33</v>
      </c>
      <c r="C3" s="61" t="s">
        <v>72</v>
      </c>
      <c r="D3" s="61" t="s">
        <v>51</v>
      </c>
      <c r="E3" s="61" t="s">
        <v>2</v>
      </c>
      <c r="F3" s="61" t="s">
        <v>1</v>
      </c>
      <c r="G3" s="61" t="s">
        <v>23</v>
      </c>
      <c r="H3" s="67" t="s">
        <v>56</v>
      </c>
      <c r="I3" s="70"/>
      <c r="J3" s="70"/>
      <c r="K3" s="70"/>
      <c r="L3" s="70"/>
      <c r="M3" s="70"/>
      <c r="N3" s="70"/>
      <c r="O3" s="70"/>
      <c r="P3" s="70"/>
      <c r="Q3" s="70"/>
      <c r="R3" s="70"/>
      <c r="S3" s="70"/>
      <c r="T3" s="70"/>
      <c r="U3" s="70"/>
      <c r="V3" s="70"/>
      <c r="W3" s="70"/>
      <c r="X3" s="75"/>
      <c r="Y3" s="78" t="s">
        <v>73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74</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75</v>
      </c>
      <c r="AK4" s="79"/>
      <c r="AL4" s="79"/>
      <c r="AM4" s="79"/>
      <c r="AN4" s="79"/>
      <c r="AO4" s="79"/>
      <c r="AP4" s="79"/>
      <c r="AQ4" s="79"/>
      <c r="AR4" s="79"/>
      <c r="AS4" s="79"/>
      <c r="AT4" s="79"/>
      <c r="AU4" s="79" t="s">
        <v>27</v>
      </c>
      <c r="AV4" s="79"/>
      <c r="AW4" s="79"/>
      <c r="AX4" s="79"/>
      <c r="AY4" s="79"/>
      <c r="AZ4" s="79"/>
      <c r="BA4" s="79"/>
      <c r="BB4" s="79"/>
      <c r="BC4" s="79"/>
      <c r="BD4" s="79"/>
      <c r="BE4" s="79"/>
      <c r="BF4" s="79" t="s">
        <v>76</v>
      </c>
      <c r="BG4" s="79"/>
      <c r="BH4" s="79"/>
      <c r="BI4" s="79"/>
      <c r="BJ4" s="79"/>
      <c r="BK4" s="79"/>
      <c r="BL4" s="79"/>
      <c r="BM4" s="79"/>
      <c r="BN4" s="79"/>
      <c r="BO4" s="79"/>
      <c r="BP4" s="79"/>
      <c r="BQ4" s="79" t="s">
        <v>77</v>
      </c>
      <c r="BR4" s="79"/>
      <c r="BS4" s="79"/>
      <c r="BT4" s="79"/>
      <c r="BU4" s="79"/>
      <c r="BV4" s="79"/>
      <c r="BW4" s="79"/>
      <c r="BX4" s="79"/>
      <c r="BY4" s="79"/>
      <c r="BZ4" s="79"/>
      <c r="CA4" s="79"/>
      <c r="CB4" s="79" t="s">
        <v>78</v>
      </c>
      <c r="CC4" s="79"/>
      <c r="CD4" s="79"/>
      <c r="CE4" s="79"/>
      <c r="CF4" s="79"/>
      <c r="CG4" s="79"/>
      <c r="CH4" s="79"/>
      <c r="CI4" s="79"/>
      <c r="CJ4" s="79"/>
      <c r="CK4" s="79"/>
      <c r="CL4" s="79"/>
      <c r="CM4" s="79" t="s">
        <v>80</v>
      </c>
      <c r="CN4" s="79"/>
      <c r="CO4" s="79"/>
      <c r="CP4" s="79"/>
      <c r="CQ4" s="79"/>
      <c r="CR4" s="79"/>
      <c r="CS4" s="79"/>
      <c r="CT4" s="79"/>
      <c r="CU4" s="79"/>
      <c r="CV4" s="79"/>
      <c r="CW4" s="79"/>
      <c r="CX4" s="79" t="s">
        <v>81</v>
      </c>
      <c r="CY4" s="79"/>
      <c r="CZ4" s="79"/>
      <c r="DA4" s="79"/>
      <c r="DB4" s="79"/>
      <c r="DC4" s="79"/>
      <c r="DD4" s="79"/>
      <c r="DE4" s="79"/>
      <c r="DF4" s="79"/>
      <c r="DG4" s="79"/>
      <c r="DH4" s="79"/>
      <c r="DI4" s="79" t="s">
        <v>82</v>
      </c>
      <c r="DJ4" s="79"/>
      <c r="DK4" s="79"/>
      <c r="DL4" s="79"/>
      <c r="DM4" s="79"/>
      <c r="DN4" s="79"/>
      <c r="DO4" s="79"/>
      <c r="DP4" s="79"/>
      <c r="DQ4" s="79"/>
      <c r="DR4" s="79"/>
      <c r="DS4" s="79"/>
      <c r="DT4" s="79" t="s">
        <v>83</v>
      </c>
      <c r="DU4" s="79"/>
      <c r="DV4" s="79"/>
      <c r="DW4" s="79"/>
      <c r="DX4" s="79"/>
      <c r="DY4" s="79"/>
      <c r="DZ4" s="79"/>
      <c r="EA4" s="79"/>
      <c r="EB4" s="79"/>
      <c r="EC4" s="79"/>
      <c r="ED4" s="79"/>
      <c r="EE4" s="79" t="s">
        <v>85</v>
      </c>
      <c r="EF4" s="79"/>
      <c r="EG4" s="79"/>
      <c r="EH4" s="79"/>
      <c r="EI4" s="79"/>
      <c r="EJ4" s="79"/>
      <c r="EK4" s="79"/>
      <c r="EL4" s="79"/>
      <c r="EM4" s="79"/>
      <c r="EN4" s="79"/>
      <c r="EO4" s="79"/>
    </row>
    <row r="5" spans="1:145">
      <c r="A5" s="59" t="s">
        <v>86</v>
      </c>
      <c r="B5" s="63"/>
      <c r="C5" s="63"/>
      <c r="D5" s="63"/>
      <c r="E5" s="63"/>
      <c r="F5" s="63"/>
      <c r="G5" s="63"/>
      <c r="H5" s="69" t="s">
        <v>71</v>
      </c>
      <c r="I5" s="69" t="s">
        <v>87</v>
      </c>
      <c r="J5" s="69" t="s">
        <v>88</v>
      </c>
      <c r="K5" s="69" t="s">
        <v>89</v>
      </c>
      <c r="L5" s="69" t="s">
        <v>90</v>
      </c>
      <c r="M5" s="69" t="s">
        <v>3</v>
      </c>
      <c r="N5" s="69" t="s">
        <v>91</v>
      </c>
      <c r="O5" s="69" t="s">
        <v>92</v>
      </c>
      <c r="P5" s="69" t="s">
        <v>93</v>
      </c>
      <c r="Q5" s="69" t="s">
        <v>94</v>
      </c>
      <c r="R5" s="69" t="s">
        <v>5</v>
      </c>
      <c r="S5" s="69" t="s">
        <v>95</v>
      </c>
      <c r="T5" s="69" t="s">
        <v>96</v>
      </c>
      <c r="U5" s="69" t="s">
        <v>79</v>
      </c>
      <c r="V5" s="69" t="s">
        <v>97</v>
      </c>
      <c r="W5" s="69" t="s">
        <v>98</v>
      </c>
      <c r="X5" s="69" t="s">
        <v>99</v>
      </c>
      <c r="Y5" s="69" t="s">
        <v>100</v>
      </c>
      <c r="Z5" s="69" t="s">
        <v>42</v>
      </c>
      <c r="AA5" s="69" t="s">
        <v>101</v>
      </c>
      <c r="AB5" s="69" t="s">
        <v>102</v>
      </c>
      <c r="AC5" s="69" t="s">
        <v>103</v>
      </c>
      <c r="AD5" s="69" t="s">
        <v>105</v>
      </c>
      <c r="AE5" s="69" t="s">
        <v>106</v>
      </c>
      <c r="AF5" s="69" t="s">
        <v>107</v>
      </c>
      <c r="AG5" s="69" t="s">
        <v>108</v>
      </c>
      <c r="AH5" s="69" t="s">
        <v>109</v>
      </c>
      <c r="AI5" s="69" t="s">
        <v>64</v>
      </c>
      <c r="AJ5" s="69" t="s">
        <v>100</v>
      </c>
      <c r="AK5" s="69" t="s">
        <v>42</v>
      </c>
      <c r="AL5" s="69" t="s">
        <v>101</v>
      </c>
      <c r="AM5" s="69" t="s">
        <v>102</v>
      </c>
      <c r="AN5" s="69" t="s">
        <v>103</v>
      </c>
      <c r="AO5" s="69" t="s">
        <v>105</v>
      </c>
      <c r="AP5" s="69" t="s">
        <v>106</v>
      </c>
      <c r="AQ5" s="69" t="s">
        <v>107</v>
      </c>
      <c r="AR5" s="69" t="s">
        <v>108</v>
      </c>
      <c r="AS5" s="69" t="s">
        <v>109</v>
      </c>
      <c r="AT5" s="69" t="s">
        <v>104</v>
      </c>
      <c r="AU5" s="69" t="s">
        <v>100</v>
      </c>
      <c r="AV5" s="69" t="s">
        <v>42</v>
      </c>
      <c r="AW5" s="69" t="s">
        <v>101</v>
      </c>
      <c r="AX5" s="69" t="s">
        <v>102</v>
      </c>
      <c r="AY5" s="69" t="s">
        <v>103</v>
      </c>
      <c r="AZ5" s="69" t="s">
        <v>105</v>
      </c>
      <c r="BA5" s="69" t="s">
        <v>106</v>
      </c>
      <c r="BB5" s="69" t="s">
        <v>107</v>
      </c>
      <c r="BC5" s="69" t="s">
        <v>108</v>
      </c>
      <c r="BD5" s="69" t="s">
        <v>109</v>
      </c>
      <c r="BE5" s="69" t="s">
        <v>104</v>
      </c>
      <c r="BF5" s="69" t="s">
        <v>100</v>
      </c>
      <c r="BG5" s="69" t="s">
        <v>42</v>
      </c>
      <c r="BH5" s="69" t="s">
        <v>101</v>
      </c>
      <c r="BI5" s="69" t="s">
        <v>102</v>
      </c>
      <c r="BJ5" s="69" t="s">
        <v>103</v>
      </c>
      <c r="BK5" s="69" t="s">
        <v>105</v>
      </c>
      <c r="BL5" s="69" t="s">
        <v>106</v>
      </c>
      <c r="BM5" s="69" t="s">
        <v>107</v>
      </c>
      <c r="BN5" s="69" t="s">
        <v>108</v>
      </c>
      <c r="BO5" s="69" t="s">
        <v>109</v>
      </c>
      <c r="BP5" s="69" t="s">
        <v>104</v>
      </c>
      <c r="BQ5" s="69" t="s">
        <v>100</v>
      </c>
      <c r="BR5" s="69" t="s">
        <v>42</v>
      </c>
      <c r="BS5" s="69" t="s">
        <v>101</v>
      </c>
      <c r="BT5" s="69" t="s">
        <v>102</v>
      </c>
      <c r="BU5" s="69" t="s">
        <v>103</v>
      </c>
      <c r="BV5" s="69" t="s">
        <v>105</v>
      </c>
      <c r="BW5" s="69" t="s">
        <v>106</v>
      </c>
      <c r="BX5" s="69" t="s">
        <v>107</v>
      </c>
      <c r="BY5" s="69" t="s">
        <v>108</v>
      </c>
      <c r="BZ5" s="69" t="s">
        <v>109</v>
      </c>
      <c r="CA5" s="69" t="s">
        <v>104</v>
      </c>
      <c r="CB5" s="69" t="s">
        <v>100</v>
      </c>
      <c r="CC5" s="69" t="s">
        <v>42</v>
      </c>
      <c r="CD5" s="69" t="s">
        <v>101</v>
      </c>
      <c r="CE5" s="69" t="s">
        <v>102</v>
      </c>
      <c r="CF5" s="69" t="s">
        <v>103</v>
      </c>
      <c r="CG5" s="69" t="s">
        <v>105</v>
      </c>
      <c r="CH5" s="69" t="s">
        <v>106</v>
      </c>
      <c r="CI5" s="69" t="s">
        <v>107</v>
      </c>
      <c r="CJ5" s="69" t="s">
        <v>108</v>
      </c>
      <c r="CK5" s="69" t="s">
        <v>109</v>
      </c>
      <c r="CL5" s="69" t="s">
        <v>104</v>
      </c>
      <c r="CM5" s="69" t="s">
        <v>100</v>
      </c>
      <c r="CN5" s="69" t="s">
        <v>42</v>
      </c>
      <c r="CO5" s="69" t="s">
        <v>101</v>
      </c>
      <c r="CP5" s="69" t="s">
        <v>102</v>
      </c>
      <c r="CQ5" s="69" t="s">
        <v>103</v>
      </c>
      <c r="CR5" s="69" t="s">
        <v>105</v>
      </c>
      <c r="CS5" s="69" t="s">
        <v>106</v>
      </c>
      <c r="CT5" s="69" t="s">
        <v>107</v>
      </c>
      <c r="CU5" s="69" t="s">
        <v>108</v>
      </c>
      <c r="CV5" s="69" t="s">
        <v>109</v>
      </c>
      <c r="CW5" s="69" t="s">
        <v>104</v>
      </c>
      <c r="CX5" s="69" t="s">
        <v>100</v>
      </c>
      <c r="CY5" s="69" t="s">
        <v>42</v>
      </c>
      <c r="CZ5" s="69" t="s">
        <v>101</v>
      </c>
      <c r="DA5" s="69" t="s">
        <v>102</v>
      </c>
      <c r="DB5" s="69" t="s">
        <v>103</v>
      </c>
      <c r="DC5" s="69" t="s">
        <v>105</v>
      </c>
      <c r="DD5" s="69" t="s">
        <v>106</v>
      </c>
      <c r="DE5" s="69" t="s">
        <v>107</v>
      </c>
      <c r="DF5" s="69" t="s">
        <v>108</v>
      </c>
      <c r="DG5" s="69" t="s">
        <v>109</v>
      </c>
      <c r="DH5" s="69" t="s">
        <v>104</v>
      </c>
      <c r="DI5" s="69" t="s">
        <v>100</v>
      </c>
      <c r="DJ5" s="69" t="s">
        <v>42</v>
      </c>
      <c r="DK5" s="69" t="s">
        <v>101</v>
      </c>
      <c r="DL5" s="69" t="s">
        <v>102</v>
      </c>
      <c r="DM5" s="69" t="s">
        <v>103</v>
      </c>
      <c r="DN5" s="69" t="s">
        <v>105</v>
      </c>
      <c r="DO5" s="69" t="s">
        <v>106</v>
      </c>
      <c r="DP5" s="69" t="s">
        <v>107</v>
      </c>
      <c r="DQ5" s="69" t="s">
        <v>108</v>
      </c>
      <c r="DR5" s="69" t="s">
        <v>109</v>
      </c>
      <c r="DS5" s="69" t="s">
        <v>104</v>
      </c>
      <c r="DT5" s="69" t="s">
        <v>100</v>
      </c>
      <c r="DU5" s="69" t="s">
        <v>42</v>
      </c>
      <c r="DV5" s="69" t="s">
        <v>101</v>
      </c>
      <c r="DW5" s="69" t="s">
        <v>102</v>
      </c>
      <c r="DX5" s="69" t="s">
        <v>103</v>
      </c>
      <c r="DY5" s="69" t="s">
        <v>105</v>
      </c>
      <c r="DZ5" s="69" t="s">
        <v>106</v>
      </c>
      <c r="EA5" s="69" t="s">
        <v>107</v>
      </c>
      <c r="EB5" s="69" t="s">
        <v>108</v>
      </c>
      <c r="EC5" s="69" t="s">
        <v>109</v>
      </c>
      <c r="ED5" s="69" t="s">
        <v>104</v>
      </c>
      <c r="EE5" s="69" t="s">
        <v>100</v>
      </c>
      <c r="EF5" s="69" t="s">
        <v>42</v>
      </c>
      <c r="EG5" s="69" t="s">
        <v>101</v>
      </c>
      <c r="EH5" s="69" t="s">
        <v>102</v>
      </c>
      <c r="EI5" s="69" t="s">
        <v>103</v>
      </c>
      <c r="EJ5" s="69" t="s">
        <v>105</v>
      </c>
      <c r="EK5" s="69" t="s">
        <v>106</v>
      </c>
      <c r="EL5" s="69" t="s">
        <v>107</v>
      </c>
      <c r="EM5" s="69" t="s">
        <v>108</v>
      </c>
      <c r="EN5" s="69" t="s">
        <v>109</v>
      </c>
      <c r="EO5" s="69" t="s">
        <v>104</v>
      </c>
    </row>
    <row r="6" spans="1:145" s="58" customFormat="1">
      <c r="A6" s="59" t="s">
        <v>110</v>
      </c>
      <c r="B6" s="64">
        <f t="shared" ref="B6:X6" si="1">B7</f>
        <v>2017</v>
      </c>
      <c r="C6" s="64">
        <f t="shared" si="1"/>
        <v>383864</v>
      </c>
      <c r="D6" s="64">
        <f t="shared" si="1"/>
        <v>47</v>
      </c>
      <c r="E6" s="64">
        <f t="shared" si="1"/>
        <v>17</v>
      </c>
      <c r="F6" s="64">
        <f t="shared" si="1"/>
        <v>1</v>
      </c>
      <c r="G6" s="64">
        <f t="shared" si="1"/>
        <v>0</v>
      </c>
      <c r="H6" s="64" t="str">
        <f t="shared" si="1"/>
        <v>愛媛県　久万高原町</v>
      </c>
      <c r="I6" s="64" t="str">
        <f t="shared" si="1"/>
        <v>法非適用</v>
      </c>
      <c r="J6" s="64" t="str">
        <f t="shared" si="1"/>
        <v>下水道事業</v>
      </c>
      <c r="K6" s="64" t="str">
        <f t="shared" si="1"/>
        <v>公共下水道</v>
      </c>
      <c r="L6" s="64" t="str">
        <f t="shared" si="1"/>
        <v>Cd2</v>
      </c>
      <c r="M6" s="64" t="str">
        <f t="shared" si="1"/>
        <v>非設置</v>
      </c>
      <c r="N6" s="72" t="str">
        <f t="shared" si="1"/>
        <v>-</v>
      </c>
      <c r="O6" s="72" t="str">
        <f t="shared" si="1"/>
        <v>該当数値なし</v>
      </c>
      <c r="P6" s="72">
        <f t="shared" si="1"/>
        <v>36.75</v>
      </c>
      <c r="Q6" s="72">
        <f t="shared" si="1"/>
        <v>92.03</v>
      </c>
      <c r="R6" s="72">
        <f t="shared" si="1"/>
        <v>3528</v>
      </c>
      <c r="S6" s="72">
        <f t="shared" si="1"/>
        <v>8537</v>
      </c>
      <c r="T6" s="72">
        <f t="shared" si="1"/>
        <v>583.69000000000005</v>
      </c>
      <c r="U6" s="72">
        <f t="shared" si="1"/>
        <v>14.63</v>
      </c>
      <c r="V6" s="72">
        <f t="shared" si="1"/>
        <v>3108</v>
      </c>
      <c r="W6" s="72">
        <f t="shared" si="1"/>
        <v>1.86</v>
      </c>
      <c r="X6" s="72">
        <f t="shared" si="1"/>
        <v>1670.97</v>
      </c>
      <c r="Y6" s="80">
        <f t="shared" ref="Y6:AH6" si="2">IF(Y7="",NA(),Y7)</f>
        <v>91.21</v>
      </c>
      <c r="Z6" s="80">
        <f t="shared" si="2"/>
        <v>97.88</v>
      </c>
      <c r="AA6" s="80">
        <f t="shared" si="2"/>
        <v>92.37</v>
      </c>
      <c r="AB6" s="80">
        <f t="shared" si="2"/>
        <v>95.78</v>
      </c>
      <c r="AC6" s="80">
        <f t="shared" si="2"/>
        <v>93.16</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1698.61</v>
      </c>
      <c r="BG6" s="80">
        <f t="shared" si="5"/>
        <v>1379.42</v>
      </c>
      <c r="BH6" s="80">
        <f t="shared" si="5"/>
        <v>1507.19</v>
      </c>
      <c r="BI6" s="80">
        <f t="shared" si="5"/>
        <v>1413.92</v>
      </c>
      <c r="BJ6" s="72">
        <f t="shared" si="5"/>
        <v>0</v>
      </c>
      <c r="BK6" s="80">
        <f t="shared" si="5"/>
        <v>1826.49</v>
      </c>
      <c r="BL6" s="80">
        <f t="shared" si="5"/>
        <v>1696.96</v>
      </c>
      <c r="BM6" s="80">
        <f t="shared" si="5"/>
        <v>1162.3599999999999</v>
      </c>
      <c r="BN6" s="80">
        <f t="shared" si="5"/>
        <v>1047.6500000000001</v>
      </c>
      <c r="BO6" s="80">
        <f t="shared" si="5"/>
        <v>1124.26</v>
      </c>
      <c r="BP6" s="72" t="str">
        <f>IF(BP7="","",IF(BP7="-","【-】","【"&amp;SUBSTITUTE(TEXT(BP7,"#,##0.00"),"-","△")&amp;"】"))</f>
        <v>【707.33】</v>
      </c>
      <c r="BQ6" s="80">
        <f t="shared" ref="BQ6:BZ6" si="6">IF(BQ7="",NA(),BQ7)</f>
        <v>42.76</v>
      </c>
      <c r="BR6" s="80">
        <f t="shared" si="6"/>
        <v>43.62</v>
      </c>
      <c r="BS6" s="80">
        <f t="shared" si="6"/>
        <v>40.53</v>
      </c>
      <c r="BT6" s="80">
        <f t="shared" si="6"/>
        <v>34.409999999999997</v>
      </c>
      <c r="BU6" s="80">
        <f t="shared" si="6"/>
        <v>34.14</v>
      </c>
      <c r="BV6" s="80">
        <f t="shared" si="6"/>
        <v>48</v>
      </c>
      <c r="BW6" s="80">
        <f t="shared" si="6"/>
        <v>47.23</v>
      </c>
      <c r="BX6" s="80">
        <f t="shared" si="6"/>
        <v>68.209999999999994</v>
      </c>
      <c r="BY6" s="80">
        <f t="shared" si="6"/>
        <v>74.040000000000006</v>
      </c>
      <c r="BZ6" s="80">
        <f t="shared" si="6"/>
        <v>80.58</v>
      </c>
      <c r="CA6" s="72" t="str">
        <f>IF(CA7="","",IF(CA7="-","【-】","【"&amp;SUBSTITUTE(TEXT(CA7,"#,##0.00"),"-","△")&amp;"】"))</f>
        <v>【101.26】</v>
      </c>
      <c r="CB6" s="80">
        <f t="shared" ref="CB6:CK6" si="7">IF(CB7="",NA(),CB7)</f>
        <v>431.08</v>
      </c>
      <c r="CC6" s="80">
        <f t="shared" si="7"/>
        <v>429.66</v>
      </c>
      <c r="CD6" s="80">
        <f t="shared" si="7"/>
        <v>464.92</v>
      </c>
      <c r="CE6" s="80">
        <f t="shared" si="7"/>
        <v>547.29999999999995</v>
      </c>
      <c r="CF6" s="80">
        <f t="shared" si="7"/>
        <v>553.89</v>
      </c>
      <c r="CG6" s="80">
        <f t="shared" si="7"/>
        <v>334.37</v>
      </c>
      <c r="CH6" s="80">
        <f t="shared" si="7"/>
        <v>351.41</v>
      </c>
      <c r="CI6" s="80">
        <f t="shared" si="7"/>
        <v>250.84</v>
      </c>
      <c r="CJ6" s="80">
        <f t="shared" si="7"/>
        <v>235.61</v>
      </c>
      <c r="CK6" s="80">
        <f t="shared" si="7"/>
        <v>216.21</v>
      </c>
      <c r="CL6" s="72" t="str">
        <f>IF(CL7="","",IF(CL7="-","【-】","【"&amp;SUBSTITUTE(TEXT(CL7,"#,##0.00"),"-","△")&amp;"】"))</f>
        <v>【136.39】</v>
      </c>
      <c r="CM6" s="80">
        <f t="shared" ref="CM6:CV6" si="8">IF(CM7="",NA(),CM7)</f>
        <v>47.8</v>
      </c>
      <c r="CN6" s="80">
        <f t="shared" si="8"/>
        <v>47.92</v>
      </c>
      <c r="CO6" s="80">
        <f t="shared" si="8"/>
        <v>48.49</v>
      </c>
      <c r="CP6" s="80">
        <f t="shared" si="8"/>
        <v>48.81</v>
      </c>
      <c r="CQ6" s="80">
        <f t="shared" si="8"/>
        <v>48.36</v>
      </c>
      <c r="CR6" s="80">
        <f t="shared" si="8"/>
        <v>40.71</v>
      </c>
      <c r="CS6" s="80">
        <f t="shared" si="8"/>
        <v>43.53</v>
      </c>
      <c r="CT6" s="80">
        <f t="shared" si="8"/>
        <v>49.39</v>
      </c>
      <c r="CU6" s="80">
        <f t="shared" si="8"/>
        <v>49.25</v>
      </c>
      <c r="CV6" s="80">
        <f t="shared" si="8"/>
        <v>50.24</v>
      </c>
      <c r="CW6" s="72" t="str">
        <f>IF(CW7="","",IF(CW7="-","【-】","【"&amp;SUBSTITUTE(TEXT(CW7,"#,##0.00"),"-","△")&amp;"】"))</f>
        <v>【60.13】</v>
      </c>
      <c r="CX6" s="80">
        <f t="shared" ref="CX6:DG6" si="9">IF(CX7="",NA(),CX7)</f>
        <v>70.739999999999995</v>
      </c>
      <c r="CY6" s="80">
        <f t="shared" si="9"/>
        <v>72.86</v>
      </c>
      <c r="CZ6" s="80">
        <f t="shared" si="9"/>
        <v>74.8</v>
      </c>
      <c r="DA6" s="80">
        <f t="shared" si="9"/>
        <v>77.849999999999994</v>
      </c>
      <c r="DB6" s="80">
        <f t="shared" si="9"/>
        <v>79.09</v>
      </c>
      <c r="DC6" s="80">
        <f t="shared" si="9"/>
        <v>63.45</v>
      </c>
      <c r="DD6" s="80">
        <f t="shared" si="9"/>
        <v>64.14</v>
      </c>
      <c r="DE6" s="80">
        <f t="shared" si="9"/>
        <v>83.96</v>
      </c>
      <c r="DF6" s="80">
        <f t="shared" si="9"/>
        <v>84.12</v>
      </c>
      <c r="DG6" s="80">
        <f t="shared" si="9"/>
        <v>84.17</v>
      </c>
      <c r="DH6" s="72" t="str">
        <f>IF(DH7="","",IF(DH7="-","【-】","【"&amp;SUBSTITUTE(TEXT(DH7,"#,##0.00"),"-","△")&amp;"】"))</f>
        <v>【95.06】</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72">
        <f t="shared" si="12"/>
        <v>0</v>
      </c>
      <c r="EK6" s="80">
        <f t="shared" si="12"/>
        <v>0.17</v>
      </c>
      <c r="EL6" s="80">
        <f t="shared" si="12"/>
        <v>0.15</v>
      </c>
      <c r="EM6" s="80">
        <f t="shared" si="12"/>
        <v>0.1</v>
      </c>
      <c r="EN6" s="80">
        <f t="shared" si="12"/>
        <v>0.13</v>
      </c>
      <c r="EO6" s="72" t="str">
        <f>IF(EO7="","",IF(EO7="-","【-】","【"&amp;SUBSTITUTE(TEXT(EO7,"#,##0.00"),"-","△")&amp;"】"))</f>
        <v>【0.23】</v>
      </c>
    </row>
    <row r="7" spans="1:145" s="58" customFormat="1">
      <c r="A7" s="59"/>
      <c r="B7" s="65">
        <v>2017</v>
      </c>
      <c r="C7" s="65">
        <v>383864</v>
      </c>
      <c r="D7" s="65">
        <v>47</v>
      </c>
      <c r="E7" s="65">
        <v>17</v>
      </c>
      <c r="F7" s="65">
        <v>1</v>
      </c>
      <c r="G7" s="65">
        <v>0</v>
      </c>
      <c r="H7" s="65" t="s">
        <v>49</v>
      </c>
      <c r="I7" s="65" t="s">
        <v>111</v>
      </c>
      <c r="J7" s="65" t="s">
        <v>112</v>
      </c>
      <c r="K7" s="65" t="s">
        <v>113</v>
      </c>
      <c r="L7" s="65" t="s">
        <v>114</v>
      </c>
      <c r="M7" s="65" t="s">
        <v>115</v>
      </c>
      <c r="N7" s="73" t="s">
        <v>44</v>
      </c>
      <c r="O7" s="73" t="s">
        <v>116</v>
      </c>
      <c r="P7" s="73">
        <v>36.75</v>
      </c>
      <c r="Q7" s="73">
        <v>92.03</v>
      </c>
      <c r="R7" s="73">
        <v>3528</v>
      </c>
      <c r="S7" s="73">
        <v>8537</v>
      </c>
      <c r="T7" s="73">
        <v>583.69000000000005</v>
      </c>
      <c r="U7" s="73">
        <v>14.63</v>
      </c>
      <c r="V7" s="73">
        <v>3108</v>
      </c>
      <c r="W7" s="73">
        <v>1.86</v>
      </c>
      <c r="X7" s="73">
        <v>1670.97</v>
      </c>
      <c r="Y7" s="73">
        <v>91.21</v>
      </c>
      <c r="Z7" s="73">
        <v>97.88</v>
      </c>
      <c r="AA7" s="73">
        <v>92.37</v>
      </c>
      <c r="AB7" s="73">
        <v>95.78</v>
      </c>
      <c r="AC7" s="73">
        <v>93.16</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1698.61</v>
      </c>
      <c r="BG7" s="73">
        <v>1379.42</v>
      </c>
      <c r="BH7" s="73">
        <v>1507.19</v>
      </c>
      <c r="BI7" s="73">
        <v>1413.92</v>
      </c>
      <c r="BJ7" s="73">
        <v>0</v>
      </c>
      <c r="BK7" s="73">
        <v>1826.49</v>
      </c>
      <c r="BL7" s="73">
        <v>1696.96</v>
      </c>
      <c r="BM7" s="73">
        <v>1162.3599999999999</v>
      </c>
      <c r="BN7" s="73">
        <v>1047.6500000000001</v>
      </c>
      <c r="BO7" s="73">
        <v>1124.26</v>
      </c>
      <c r="BP7" s="73">
        <v>707.33</v>
      </c>
      <c r="BQ7" s="73">
        <v>42.76</v>
      </c>
      <c r="BR7" s="73">
        <v>43.62</v>
      </c>
      <c r="BS7" s="73">
        <v>40.53</v>
      </c>
      <c r="BT7" s="73">
        <v>34.409999999999997</v>
      </c>
      <c r="BU7" s="73">
        <v>34.14</v>
      </c>
      <c r="BV7" s="73">
        <v>48</v>
      </c>
      <c r="BW7" s="73">
        <v>47.23</v>
      </c>
      <c r="BX7" s="73">
        <v>68.209999999999994</v>
      </c>
      <c r="BY7" s="73">
        <v>74.040000000000006</v>
      </c>
      <c r="BZ7" s="73">
        <v>80.58</v>
      </c>
      <c r="CA7" s="73">
        <v>101.26</v>
      </c>
      <c r="CB7" s="73">
        <v>431.08</v>
      </c>
      <c r="CC7" s="73">
        <v>429.66</v>
      </c>
      <c r="CD7" s="73">
        <v>464.92</v>
      </c>
      <c r="CE7" s="73">
        <v>547.29999999999995</v>
      </c>
      <c r="CF7" s="73">
        <v>553.89</v>
      </c>
      <c r="CG7" s="73">
        <v>334.37</v>
      </c>
      <c r="CH7" s="73">
        <v>351.41</v>
      </c>
      <c r="CI7" s="73">
        <v>250.84</v>
      </c>
      <c r="CJ7" s="73">
        <v>235.61</v>
      </c>
      <c r="CK7" s="73">
        <v>216.21</v>
      </c>
      <c r="CL7" s="73">
        <v>136.38999999999999</v>
      </c>
      <c r="CM7" s="73">
        <v>47.8</v>
      </c>
      <c r="CN7" s="73">
        <v>47.92</v>
      </c>
      <c r="CO7" s="73">
        <v>48.49</v>
      </c>
      <c r="CP7" s="73">
        <v>48.81</v>
      </c>
      <c r="CQ7" s="73">
        <v>48.36</v>
      </c>
      <c r="CR7" s="73">
        <v>40.71</v>
      </c>
      <c r="CS7" s="73">
        <v>43.53</v>
      </c>
      <c r="CT7" s="73">
        <v>49.39</v>
      </c>
      <c r="CU7" s="73">
        <v>49.25</v>
      </c>
      <c r="CV7" s="73">
        <v>50.24</v>
      </c>
      <c r="CW7" s="73">
        <v>60.13</v>
      </c>
      <c r="CX7" s="73">
        <v>70.739999999999995</v>
      </c>
      <c r="CY7" s="73">
        <v>72.86</v>
      </c>
      <c r="CZ7" s="73">
        <v>74.8</v>
      </c>
      <c r="DA7" s="73">
        <v>77.849999999999994</v>
      </c>
      <c r="DB7" s="73">
        <v>79.09</v>
      </c>
      <c r="DC7" s="73">
        <v>63.45</v>
      </c>
      <c r="DD7" s="73">
        <v>64.14</v>
      </c>
      <c r="DE7" s="73">
        <v>83.96</v>
      </c>
      <c r="DF7" s="73">
        <v>84.12</v>
      </c>
      <c r="DG7" s="73">
        <v>84.17</v>
      </c>
      <c r="DH7" s="73">
        <v>95.06</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0</v>
      </c>
      <c r="EK7" s="73">
        <v>0.17</v>
      </c>
      <c r="EL7" s="73">
        <v>0.15</v>
      </c>
      <c r="EM7" s="73">
        <v>0.1</v>
      </c>
      <c r="EN7" s="73">
        <v>0.13</v>
      </c>
      <c r="EO7" s="73">
        <v>0.23</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117</v>
      </c>
      <c r="C9" s="60" t="s">
        <v>118</v>
      </c>
      <c r="D9" s="60" t="s">
        <v>119</v>
      </c>
      <c r="E9" s="60" t="s">
        <v>120</v>
      </c>
      <c r="F9" s="60" t="s">
        <v>121</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33</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2018-12-03T09:07:48Z</dcterms:created>
  <dcterms:modified xsi:type="dcterms:W3CDTF">2019-02-06T01:27:28Z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2019-02-06T01:27:28Z</vt:filetime>
  </property>
</Properties>
</file>