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05" windowWidth="14940" windowHeight="78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<sst xmlns="http://schemas.openxmlformats.org/spreadsheetml/2006/main" count="232" uniqueCount="111">
  <si>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</si>
  <si>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</si>
  <si>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</si>
  <si>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</si>
  <si>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</si>
  <si>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</si>
  <si>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</si>
  <si>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</si>
  <si>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</si>
  <si>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</si>
  <si>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</si>
  <si>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</si>
  <si>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</si>
  <si>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</si>
  <si>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</si>
  <si>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</si>
  <si>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</si>
  <si>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</si>
  <si>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</si>
  <si>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</si>
  <si>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</si>
  <si>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</si>
  <si>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</si>
  <si>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</si>
  <si>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</si>
  <si>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</si>
  <si>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</si>
  <si>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</si>
  <si>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</si>
  <si>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</si>
  <si>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</si>
  <si>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</si>
  <si>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</si>
  <si>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</si>
  <si>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</si>
  <si>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</si>
  <si>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</si>
  <si>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</si>
  <si>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</si>
  <si>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</si>
  <si>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</si>
  <si>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</si>
  <si>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</si>
  <si>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</si>
  <si>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</si>
  <si>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</si>
  <si>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</si>
  <si>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</si>
  <si>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</si>
  <si>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</si>
  <si>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</si>
  <si>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</si>
  <si>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</si>
  <si>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</si>
  <si>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</si>
  <si>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</si>
  <si>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</si>
  <si>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</si>
  <si>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</si>
  <si>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</si>
  <si>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</si>
  <si>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</si>
  <si>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</si>
  <si>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</si>
  <si>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</si>
  <si>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</si>
  <si>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</si>
  <si>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</si>
  <si>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</si>
  <si>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</si>
  <si>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</si>
  <si>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</si>
  <si>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</si>
  <si>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</si>
  <si>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</si>
  <si>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</si>
  <si>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</si>
  <si>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</si>
  <si>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</si>
  <si>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</si>
  <si>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</si>
  <si>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</si>
  <si>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</si>
  <si>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</si>
  <si>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</si>
  <si>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</si>
  <si>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</si>
  <si>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</si>
  <si>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</si>
  <si>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</si>
  <si>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</si>
  <si>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</si>
  <si>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</si>
  <si>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</si>
  <si>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</si>
  <si>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</si>
  <si>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伊方町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</si>
  <si>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</si>
  <si>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</si>
  <si>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</si>
  <si>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</si>
  <si>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</si>
  <si>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</si>
  <si>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</si>
  <si>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</si>
  <si>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</si>
  <si>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</si>
  <si>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</si>
  <si>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平成16年度から事業を開始しているが、年々処理区域内人口が減少しており、平成26年度</t>
    </r>
    <r>
      <rPr>
        <sz val="11"/>
        <rFont val="ＭＳ ゴシック"/>
        <family val="3"/>
        <charset val="128"/>
      </rPr>
      <t>以降浄化槽の</t>
    </r>
    <r>
      <rPr>
        <sz val="11"/>
        <color theme="1"/>
        <rFont val="ＭＳ ゴシック"/>
        <family val="3"/>
        <charset val="128"/>
      </rPr>
      <t>年間設置基数が15基を下回っていることから、新たな企業債の借入は減少し企業債残高も減少していくものと考えられる
　汚水処理原価が類似団体より大きく上回っているのは整備事業</t>
    </r>
    <r>
      <rPr>
        <sz val="11"/>
        <rFont val="ＭＳ ゴシック"/>
        <family val="3"/>
        <charset val="128"/>
      </rPr>
      <t>を</t>
    </r>
    <r>
      <rPr>
        <sz val="11"/>
        <color theme="1"/>
        <rFont val="ＭＳ ゴシック"/>
        <family val="3"/>
        <charset val="128"/>
      </rPr>
      <t>進めていく中で</t>
    </r>
    <r>
      <rPr>
        <sz val="11"/>
        <color theme="1"/>
        <rFont val="ＭＳ ゴシック"/>
        <family val="3"/>
        <charset val="128"/>
      </rPr>
      <t>管理基数が増加していること及び維持管理費が年々上昇しているが整備事業開始時から料金改定を行っていないためである。</t>
    </r>
    <rPh sb="85" eb="87">
      <t>ジギョウ</t>
    </rPh>
    <rPh sb="88" eb="90">
      <t>カイシ</t>
    </rPh>
    <rPh sb="96" eb="98">
      <t>ネンネン</t>
    </rPh>
    <rPh sb="98" eb="100">
      <t>ショリ</t>
    </rPh>
    <rPh sb="100" eb="102">
      <t>クイキ</t>
    </rPh>
    <rPh sb="102" eb="103">
      <t>ナイ</t>
    </rPh>
    <rPh sb="103" eb="105">
      <t>ジンコウ</t>
    </rPh>
    <rPh sb="106" eb="108">
      <t>ゲンショウ</t>
    </rPh>
    <rPh sb="119" eb="121">
      <t>イコウ</t>
    </rPh>
    <rPh sb="121" eb="124">
      <t>ジョウカソウ</t>
    </rPh>
    <rPh sb="147" eb="148">
      <t>アラ</t>
    </rPh>
    <rPh sb="150" eb="152">
      <t>キギョウ</t>
    </rPh>
    <rPh sb="152" eb="153">
      <t>サイ</t>
    </rPh>
    <rPh sb="154" eb="156">
      <t>カリイレ</t>
    </rPh>
    <rPh sb="160" eb="162">
      <t>キギョウ</t>
    </rPh>
    <rPh sb="162" eb="163">
      <t>サイ</t>
    </rPh>
    <rPh sb="163" eb="165">
      <t>ザンダカ</t>
    </rPh>
    <rPh sb="166" eb="168">
      <t>ゲンショウ</t>
    </rPh>
    <rPh sb="175" eb="176">
      <t>カンガ</t>
    </rPh>
    <rPh sb="216" eb="217">
      <t>ナカ</t>
    </rPh>
    <phoneticPr fontId="4"/>
  </si>
  <si>
    <t>　平成16年度より事業を開始し、現在まで老朽化による浄化槽本体の破損等は見られない。
　一般的には合併処理浄化槽の耐用年数は30年以上とされており、現状では老朽化の問題はないと考えられる。
　しかしながら、浄化槽本体以外の駆動部や消耗品等の軽微な修繕については、その都度行っているが、設置後10年以上経過した浄化槽も多くなり、高額な修繕（経年劣化による担体の消失などの浄化槽の部品の修繕）が発生してきており、今年度の修繕費用は昨年度と比較して増加しているので適切な維持管理を努めていく。</t>
    <phoneticPr fontId="4"/>
  </si>
  <si>
    <r>
      <t>　使用料金収入のみで事業会計を賄うことができていないため、不足分を一般会計からの繰入で賄われている。
　しかし環境保全及び住民の快適で衛生的な生活環境を提供し続けるために</t>
    </r>
    <r>
      <rPr>
        <sz val="11"/>
        <rFont val="ＭＳ ゴシック"/>
        <family val="3"/>
        <charset val="128"/>
      </rPr>
      <t>今後も設備投資を進める</t>
    </r>
    <r>
      <rPr>
        <sz val="11"/>
        <color theme="1"/>
        <rFont val="ＭＳ ゴシック"/>
        <family val="3"/>
        <charset val="128"/>
      </rPr>
      <t>必要がある。そのため、町管理の浄化槽の維持管理費用及び浄化槽の軽微な修繕費用が積み重なることが考えられる。
　維持管理のための事業収支は使用料によって賄われることが望ましいため、一般会計からの繰入を今以上増加</t>
    </r>
    <r>
      <rPr>
        <sz val="11"/>
        <rFont val="ＭＳ ゴシック"/>
        <family val="3"/>
        <charset val="128"/>
      </rPr>
      <t>させない</t>
    </r>
    <r>
      <rPr>
        <sz val="11"/>
        <color theme="1"/>
        <rFont val="ＭＳ ゴシック"/>
        <family val="3"/>
        <charset val="128"/>
      </rPr>
      <t xml:space="preserve">ために料金改定を検討する。
</t>
    </r>
    <rPh sb="1" eb="3">
      <t>シヨウ</t>
    </rPh>
    <rPh sb="85" eb="87">
      <t>コンゴ</t>
    </rPh>
    <rPh sb="93" eb="94">
      <t>スス</t>
    </rPh>
    <rPh sb="212" eb="2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</si>
</sst>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869056"/>
        <c:axId val="16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7869056"/>
        <c:axId val="167875328"/>
      </c:lineChart>
      <c:dateAx>
        <c:axId val="167869056"/>
        <c:scaling>
          <c:orientation val="minMax"/>
        </c:scaling>
        <c:delete val="1"/>
        <c:axPos val="b"/>
        <c:numFmt formatCode="ge" sourceLinked="1"/>
        <c:majorTickMark val="none"/>
        <c:minorTickMark val="none"/>
        <c:tickLblPos val="none"/>
        <c:crossAx val="167875328"/>
        <c:crosses val="autoZero"/>
        <c:auto val="1"/>
        <c:lblOffset val="100"/>
        <c:baseTimeUnit val="years"/>
      </c:dateAx>
      <c:valAx>
        <c:axId val="16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68.569999999999993</c:v>
                </c:pt>
                <c:pt idx="1">
                  <c:v>72.86</c:v>
                </c:pt>
                <c:pt idx="2">
                  <c:v>78.569999999999993</c:v>
                </c:pt>
                <c:pt idx="3">
                  <c:v>78.569999999999993</c:v>
                </c:pt>
                <c:pt idx="4">
                  <c:v>100</c:v>
                </c:pt>
              </c:numCache>
            </c:numRef>
          </c:val>
        </c:ser>
        <c:dLbls>
          <c:showLegendKey val="0"/>
          <c:showVal val="0"/>
          <c:showCatName val="0"/>
          <c:showSerName val="0"/>
          <c:showPercent val="0"/>
          <c:showBubbleSize val="0"/>
        </c:dLbls>
        <c:gapWidth val="150"/>
        <c:axId val="168455168"/>
        <c:axId val="168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68455168"/>
        <c:axId val="168486016"/>
      </c:lineChart>
      <c:dateAx>
        <c:axId val="168455168"/>
        <c:scaling>
          <c:orientation val="minMax"/>
        </c:scaling>
        <c:delete val="1"/>
        <c:axPos val="b"/>
        <c:numFmt formatCode="ge" sourceLinked="1"/>
        <c:majorTickMark val="none"/>
        <c:minorTickMark val="none"/>
        <c:tickLblPos val="none"/>
        <c:crossAx val="168486016"/>
        <c:crosses val="autoZero"/>
        <c:auto val="1"/>
        <c:lblOffset val="100"/>
        <c:baseTimeUnit val="years"/>
      </c:dateAx>
      <c:valAx>
        <c:axId val="168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8504704"/>
        <c:axId val="1685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68504704"/>
        <c:axId val="168506880"/>
      </c:lineChart>
      <c:dateAx>
        <c:axId val="168504704"/>
        <c:scaling>
          <c:orientation val="minMax"/>
        </c:scaling>
        <c:delete val="1"/>
        <c:axPos val="b"/>
        <c:numFmt formatCode="ge" sourceLinked="1"/>
        <c:majorTickMark val="none"/>
        <c:minorTickMark val="none"/>
        <c:tickLblPos val="none"/>
        <c:crossAx val="168506880"/>
        <c:crosses val="autoZero"/>
        <c:auto val="1"/>
        <c:lblOffset val="100"/>
        <c:baseTimeUnit val="years"/>
      </c:dateAx>
      <c:valAx>
        <c:axId val="1685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88.69</c:v>
                </c:pt>
                <c:pt idx="1">
                  <c:v>84.7</c:v>
                </c:pt>
                <c:pt idx="2">
                  <c:v>81.05</c:v>
                </c:pt>
                <c:pt idx="3">
                  <c:v>79.89</c:v>
                </c:pt>
                <c:pt idx="4">
                  <c:v>79.11</c:v>
                </c:pt>
              </c:numCache>
            </c:numRef>
          </c:val>
        </c:ser>
        <c:dLbls>
          <c:showLegendKey val="0"/>
          <c:showVal val="0"/>
          <c:showCatName val="0"/>
          <c:showSerName val="0"/>
          <c:showPercent val="0"/>
          <c:showBubbleSize val="0"/>
        </c:dLbls>
        <c:gapWidth val="150"/>
        <c:axId val="168036608"/>
        <c:axId val="1680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36608"/>
        <c:axId val="168051072"/>
      </c:lineChart>
      <c:dateAx>
        <c:axId val="168036608"/>
        <c:scaling>
          <c:orientation val="minMax"/>
        </c:scaling>
        <c:delete val="1"/>
        <c:axPos val="b"/>
        <c:numFmt formatCode="ge" sourceLinked="1"/>
        <c:majorTickMark val="none"/>
        <c:minorTickMark val="none"/>
        <c:tickLblPos val="none"/>
        <c:crossAx val="168051072"/>
        <c:crosses val="autoZero"/>
        <c:auto val="1"/>
        <c:lblOffset val="100"/>
        <c:baseTimeUnit val="years"/>
      </c:dateAx>
      <c:valAx>
        <c:axId val="1680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85376"/>
        <c:axId val="1680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5376"/>
        <c:axId val="168091648"/>
      </c:lineChart>
      <c:dateAx>
        <c:axId val="168085376"/>
        <c:scaling>
          <c:orientation val="minMax"/>
        </c:scaling>
        <c:delete val="1"/>
        <c:axPos val="b"/>
        <c:numFmt formatCode="ge" sourceLinked="1"/>
        <c:majorTickMark val="none"/>
        <c:minorTickMark val="none"/>
        <c:tickLblPos val="none"/>
        <c:crossAx val="168091648"/>
        <c:crosses val="autoZero"/>
        <c:auto val="1"/>
        <c:lblOffset val="100"/>
        <c:baseTimeUnit val="years"/>
      </c:dateAx>
      <c:valAx>
        <c:axId val="1680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83296"/>
        <c:axId val="1681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83296"/>
        <c:axId val="168185216"/>
      </c:lineChart>
      <c:dateAx>
        <c:axId val="168183296"/>
        <c:scaling>
          <c:orientation val="minMax"/>
        </c:scaling>
        <c:delete val="1"/>
        <c:axPos val="b"/>
        <c:numFmt formatCode="ge" sourceLinked="1"/>
        <c:majorTickMark val="none"/>
        <c:minorTickMark val="none"/>
        <c:tickLblPos val="none"/>
        <c:crossAx val="168185216"/>
        <c:crosses val="autoZero"/>
        <c:auto val="1"/>
        <c:lblOffset val="100"/>
        <c:baseTimeUnit val="years"/>
      </c:dateAx>
      <c:valAx>
        <c:axId val="1681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33984"/>
        <c:axId val="168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33984"/>
        <c:axId val="168240256"/>
      </c:lineChart>
      <c:dateAx>
        <c:axId val="168233984"/>
        <c:scaling>
          <c:orientation val="minMax"/>
        </c:scaling>
        <c:delete val="1"/>
        <c:axPos val="b"/>
        <c:numFmt formatCode="ge" sourceLinked="1"/>
        <c:majorTickMark val="none"/>
        <c:minorTickMark val="none"/>
        <c:tickLblPos val="none"/>
        <c:crossAx val="168240256"/>
        <c:crosses val="autoZero"/>
        <c:auto val="1"/>
        <c:lblOffset val="100"/>
        <c:baseTimeUnit val="years"/>
      </c:dateAx>
      <c:valAx>
        <c:axId val="1682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58560"/>
        <c:axId val="1682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58560"/>
        <c:axId val="168273024"/>
      </c:lineChart>
      <c:dateAx>
        <c:axId val="168258560"/>
        <c:scaling>
          <c:orientation val="minMax"/>
        </c:scaling>
        <c:delete val="1"/>
        <c:axPos val="b"/>
        <c:numFmt formatCode="ge" sourceLinked="1"/>
        <c:majorTickMark val="none"/>
        <c:minorTickMark val="none"/>
        <c:tickLblPos val="none"/>
        <c:crossAx val="168273024"/>
        <c:crosses val="autoZero"/>
        <c:auto val="1"/>
        <c:lblOffset val="100"/>
        <c:baseTimeUnit val="years"/>
      </c:dateAx>
      <c:valAx>
        <c:axId val="1682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249.89</c:v>
                </c:pt>
              </c:numCache>
            </c:numRef>
          </c:val>
        </c:ser>
        <c:dLbls>
          <c:showLegendKey val="0"/>
          <c:showVal val="0"/>
          <c:showCatName val="0"/>
          <c:showSerName val="0"/>
          <c:showPercent val="0"/>
          <c:showBubbleSize val="0"/>
        </c:dLbls>
        <c:gapWidth val="150"/>
        <c:axId val="168284928"/>
        <c:axId val="1682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68284928"/>
        <c:axId val="168286848"/>
      </c:lineChart>
      <c:dateAx>
        <c:axId val="168284928"/>
        <c:scaling>
          <c:orientation val="minMax"/>
        </c:scaling>
        <c:delete val="1"/>
        <c:axPos val="b"/>
        <c:numFmt formatCode="ge" sourceLinked="1"/>
        <c:majorTickMark val="none"/>
        <c:minorTickMark val="none"/>
        <c:tickLblPos val="none"/>
        <c:crossAx val="168286848"/>
        <c:crosses val="autoZero"/>
        <c:auto val="1"/>
        <c:lblOffset val="100"/>
        <c:baseTimeUnit val="years"/>
      </c:dateAx>
      <c:valAx>
        <c:axId val="1682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77.040000000000006</c:v>
                </c:pt>
                <c:pt idx="1">
                  <c:v>75.58</c:v>
                </c:pt>
                <c:pt idx="2">
                  <c:v>77.319999999999993</c:v>
                </c:pt>
                <c:pt idx="3">
                  <c:v>74.55</c:v>
                </c:pt>
                <c:pt idx="4">
                  <c:v>72.08</c:v>
                </c:pt>
              </c:numCache>
            </c:numRef>
          </c:val>
        </c:ser>
        <c:dLbls>
          <c:showLegendKey val="0"/>
          <c:showVal val="0"/>
          <c:showCatName val="0"/>
          <c:showSerName val="0"/>
          <c:showPercent val="0"/>
          <c:showBubbleSize val="0"/>
        </c:dLbls>
        <c:gapWidth val="150"/>
        <c:axId val="168345984"/>
        <c:axId val="1683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68345984"/>
        <c:axId val="168347904"/>
      </c:lineChart>
      <c:dateAx>
        <c:axId val="168345984"/>
        <c:scaling>
          <c:orientation val="minMax"/>
        </c:scaling>
        <c:delete val="1"/>
        <c:axPos val="b"/>
        <c:numFmt formatCode="ge" sourceLinked="1"/>
        <c:majorTickMark val="none"/>
        <c:minorTickMark val="none"/>
        <c:tickLblPos val="none"/>
        <c:crossAx val="168347904"/>
        <c:crosses val="autoZero"/>
        <c:auto val="1"/>
        <c:lblOffset val="100"/>
        <c:baseTimeUnit val="years"/>
      </c:dateAx>
      <c:valAx>
        <c:axId val="1683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449.07</c:v>
                </c:pt>
                <c:pt idx="1">
                  <c:v>452.16</c:v>
                </c:pt>
                <c:pt idx="2">
                  <c:v>423.98</c:v>
                </c:pt>
                <c:pt idx="3">
                  <c:v>458.14</c:v>
                </c:pt>
                <c:pt idx="4">
                  <c:v>440.7</c:v>
                </c:pt>
              </c:numCache>
            </c:numRef>
          </c:val>
        </c:ser>
        <c:dLbls>
          <c:showLegendKey val="0"/>
          <c:showVal val="0"/>
          <c:showCatName val="0"/>
          <c:showSerName val="0"/>
          <c:showPercent val="0"/>
          <c:showBubbleSize val="0"/>
        </c:dLbls>
        <c:gapWidth val="150"/>
        <c:axId val="168430976"/>
        <c:axId val="168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68430976"/>
        <c:axId val="168437248"/>
      </c:lineChart>
      <c:dateAx>
        <c:axId val="168430976"/>
        <c:scaling>
          <c:orientation val="minMax"/>
        </c:scaling>
        <c:delete val="1"/>
        <c:axPos val="b"/>
        <c:numFmt formatCode="ge" sourceLinked="1"/>
        <c:majorTickMark val="none"/>
        <c:minorTickMark val="none"/>
        <c:tickLblPos val="none"/>
        <c:crossAx val="168437248"/>
        <c:crosses val="autoZero"/>
        <c:auto val="1"/>
        <c:lblOffset val="100"/>
        <c:baseTimeUnit val="years"/>
      </c:dateAx>
      <c:valAx>
        <c:axId val="168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伊方町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10224</v>
      </c>
      <c r="AM8" s="47"/>
      <c r="AN8" s="47"/>
      <c r="AO8" s="47"/>
      <c r="AP8" s="47"/>
      <c r="AQ8" s="47"/>
      <c r="AR8" s="47"/>
      <c r="AS8" s="47"/>
      <c r="AT8" s="43">
        <f>データ!S6</f>
        <v>93.98</v>
      </c>
      <c r="AU8" s="43"/>
      <c r="AV8" s="43"/>
      <c r="AW8" s="43"/>
      <c r="AX8" s="43"/>
      <c r="AY8" s="43"/>
      <c r="AZ8" s="43"/>
      <c r="BA8" s="43"/>
      <c r="BB8" s="43">
        <f>データ!T6</f>
        <v>108.79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9.3800000000000008</v>
      </c>
      <c r="Q10" s="43"/>
      <c r="R10" s="43"/>
      <c r="S10" s="43"/>
      <c r="T10" s="43"/>
      <c r="U10" s="43"/>
      <c r="V10" s="43"/>
      <c r="W10" s="43">
        <f>データ!P6</f>
        <v>100</v>
      </c>
      <c r="X10" s="43"/>
      <c r="Y10" s="43"/>
      <c r="Z10" s="43"/>
      <c r="AA10" s="43"/>
      <c r="AB10" s="43"/>
      <c r="AC10" s="43"/>
      <c r="AD10" s="47">
        <f>データ!Q6</f>
        <v>3300</v>
      </c>
      <c r="AE10" s="47"/>
      <c r="AF10" s="47"/>
      <c r="AG10" s="47"/>
      <c r="AH10" s="47"/>
      <c r="AI10" s="47"/>
      <c r="AJ10" s="47"/>
      <c r="AK10" s="2"/>
      <c r="AL10" s="47">
        <f>データ!U6</f>
        <v>946</v>
      </c>
      <c r="AM10" s="47"/>
      <c r="AN10" s="47"/>
      <c r="AO10" s="47"/>
      <c r="AP10" s="47"/>
      <c r="AQ10" s="47"/>
      <c r="AR10" s="47"/>
      <c r="AS10" s="47"/>
      <c r="AT10" s="43">
        <f>データ!V6</f>
        <v>32.1</v>
      </c>
      <c r="AU10" s="43"/>
      <c r="AV10" s="43"/>
      <c r="AW10" s="43"/>
      <c r="AX10" s="43"/>
      <c r="AY10" s="43"/>
      <c r="AZ10" s="43"/>
      <c r="BA10" s="43"/>
      <c r="BB10" s="43">
        <f>データ!W6</f>
        <v>29.47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384429</v>
      </c>
      <c r="D6" s="31">
        <f t="shared" si="3"/>
        <v>47</v>
      </c>
      <c r="E6" s="31">
        <f t="shared" si="3"/>
        <v>18</v>
      </c>
      <c r="F6" s="31">
        <f t="shared" si="3"/>
        <v>0</v>
      </c>
      <c r="G6" s="31">
        <f t="shared" si="3"/>
        <v>0</v>
      </c>
      <c r="H6" s="31" t="str">
        <f t="shared" si="3"/>
        <v>愛媛県　伊方町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9.3800000000000008</v>
      </c>
      <c r="P6" s="32">
        <f t="shared" si="3"/>
        <v>100</v>
      </c>
      <c r="Q6" s="32">
        <f t="shared" si="3"/>
        <v>3300</v>
      </c>
      <c r="R6" s="32">
        <f t="shared" si="3"/>
        <v>10224</v>
      </c>
      <c r="S6" s="32">
        <f t="shared" si="3"/>
        <v>93.98</v>
      </c>
      <c r="T6" s="32">
        <f t="shared" si="3"/>
        <v>108.79</v>
      </c>
      <c r="U6" s="32">
        <f t="shared" si="3"/>
        <v>946</v>
      </c>
      <c r="V6" s="32">
        <f t="shared" si="3"/>
        <v>32.1</v>
      </c>
      <c r="W6" s="32">
        <f t="shared" si="3"/>
        <v>29.47</v>
      </c>
      <c r="X6" s="33">
        <f>IF(X7="",NA(),X7)</f>
        <v>88.69</v>
      </c>
      <c r="Y6" s="33">
        <f t="shared" ref="Y6:AG6" si="4">IF(Y7="",NA(),Y7)</f>
        <v>84.7</v>
      </c>
      <c r="Z6" s="33">
        <f t="shared" si="4"/>
        <v>81.05</v>
      </c>
      <c r="AA6" s="33">
        <f t="shared" si="4"/>
        <v>79.89</v>
      </c>
      <c r="AB6" s="33">
        <f t="shared" si="4"/>
        <v>79.11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249.89</v>
      </c>
      <c r="BJ6" s="33">
        <f t="shared" si="7"/>
        <v>421.01</v>
      </c>
      <c r="BK6" s="33">
        <f t="shared" si="7"/>
        <v>430.64</v>
      </c>
      <c r="BL6" s="33">
        <f t="shared" si="7"/>
        <v>446.63</v>
      </c>
      <c r="BM6" s="33">
        <f t="shared" si="7"/>
        <v>416.91</v>
      </c>
      <c r="BN6" s="33">
        <f t="shared" si="7"/>
        <v>392.19</v>
      </c>
      <c r="BO6" s="32" t="str">
        <f>IF(BO7="","",IF(BO7="-","【-】","【"&amp;SUBSTITUTE(TEXT(BO7,"#,##0.00"),"-","△")&amp;"】"))</f>
        <v>【345.93】</v>
      </c>
      <c r="BP6" s="33">
        <f>IF(BP7="",NA(),BP7)</f>
        <v>77.040000000000006</v>
      </c>
      <c r="BQ6" s="33">
        <f t="shared" ref="BQ6:BY6" si="8">IF(BQ7="",NA(),BQ7)</f>
        <v>75.58</v>
      </c>
      <c r="BR6" s="33">
        <f t="shared" si="8"/>
        <v>77.319999999999993</v>
      </c>
      <c r="BS6" s="33">
        <f t="shared" si="8"/>
        <v>74.55</v>
      </c>
      <c r="BT6" s="33">
        <f t="shared" si="8"/>
        <v>72.08</v>
      </c>
      <c r="BU6" s="33">
        <f t="shared" si="8"/>
        <v>58.98</v>
      </c>
      <c r="BV6" s="33">
        <f t="shared" si="8"/>
        <v>58.78</v>
      </c>
      <c r="BW6" s="33">
        <f t="shared" si="8"/>
        <v>58.53</v>
      </c>
      <c r="BX6" s="33">
        <f t="shared" si="8"/>
        <v>57.93</v>
      </c>
      <c r="BY6" s="33">
        <f t="shared" si="8"/>
        <v>57.03</v>
      </c>
      <c r="BZ6" s="32" t="str">
        <f>IF(BZ7="","",IF(BZ7="-","【-】","【"&amp;SUBSTITUTE(TEXT(BZ7,"#,##0.00"),"-","△")&amp;"】"))</f>
        <v>【59.44】</v>
      </c>
      <c r="CA6" s="33">
        <f>IF(CA7="",NA(),CA7)</f>
        <v>449.07</v>
      </c>
      <c r="CB6" s="33">
        <f t="shared" ref="CB6:CJ6" si="9">IF(CB7="",NA(),CB7)</f>
        <v>452.16</v>
      </c>
      <c r="CC6" s="33">
        <f t="shared" si="9"/>
        <v>423.98</v>
      </c>
      <c r="CD6" s="33">
        <f t="shared" si="9"/>
        <v>458.14</v>
      </c>
      <c r="CE6" s="33">
        <f t="shared" si="9"/>
        <v>440.7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68.569999999999993</v>
      </c>
      <c r="CM6" s="33">
        <f t="shared" ref="CM6:CU6" si="10">IF(CM7="",NA(),CM7)</f>
        <v>72.86</v>
      </c>
      <c r="CN6" s="33">
        <f t="shared" si="10"/>
        <v>78.569999999999993</v>
      </c>
      <c r="CO6" s="33">
        <f t="shared" si="10"/>
        <v>78.569999999999993</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384429</v>
      </c>
      <c r="D7" s="35">
        <v>47</v>
      </c>
      <c r="E7" s="35">
        <v>18</v>
      </c>
      <c r="F7" s="35">
        <v>0</v>
      </c>
      <c r="G7" s="35">
        <v>0</v>
      </c>
      <c r="H7" s="35" t="s">
        <v>96</v>
      </c>
      <c r="I7" s="35" t="s">
        <v>97</v>
      </c>
      <c r="J7" s="35" t="s">
        <v>98</v>
      </c>
      <c r="K7" s="35" t="s">
        <v>99</v>
      </c>
      <c r="L7" s="35" t="s">
        <v>100</v>
      </c>
      <c r="M7" s="36" t="s">
        <v>101</v>
      </c>
      <c r="N7" s="36" t="s">
        <v>102</v>
      </c>
      <c r="O7" s="36">
        <v>9.3800000000000008</v>
      </c>
      <c r="P7" s="36">
        <v>100</v>
      </c>
      <c r="Q7" s="36">
        <v>3300</v>
      </c>
      <c r="R7" s="36">
        <v>10224</v>
      </c>
      <c r="S7" s="36">
        <v>93.98</v>
      </c>
      <c r="T7" s="36">
        <v>108.79</v>
      </c>
      <c r="U7" s="36">
        <v>946</v>
      </c>
      <c r="V7" s="36">
        <v>32.1</v>
      </c>
      <c r="W7" s="36">
        <v>29.47</v>
      </c>
      <c r="X7" s="36">
        <v>88.69</v>
      </c>
      <c r="Y7" s="36">
        <v>84.7</v>
      </c>
      <c r="Z7" s="36">
        <v>81.05</v>
      </c>
      <c r="AA7" s="36">
        <v>79.89</v>
      </c>
      <c r="AB7" s="36">
        <v>79.11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249.89</v>
      </c>
      <c r="BJ7" s="36">
        <v>421.01</v>
      </c>
      <c r="BK7" s="36">
        <v>430.64</v>
      </c>
      <c r="BL7" s="36">
        <v>446.63</v>
      </c>
      <c r="BM7" s="36">
        <v>416.91</v>
      </c>
      <c r="BN7" s="36">
        <v>392.19</v>
      </c>
      <c r="BO7" s="36">
        <v>345.93</v>
      </c>
      <c r="BP7" s="36">
        <v>77.040000000000006</v>
      </c>
      <c r="BQ7" s="36">
        <v>75.58</v>
      </c>
      <c r="BR7" s="36">
        <v>77.319999999999993</v>
      </c>
      <c r="BS7" s="36">
        <v>74.55</v>
      </c>
      <c r="BT7" s="36">
        <v>72.08</v>
      </c>
      <c r="BU7" s="36">
        <v>58.98</v>
      </c>
      <c r="BV7" s="36">
        <v>58.78</v>
      </c>
      <c r="BW7" s="36">
        <v>58.53</v>
      </c>
      <c r="BX7" s="36">
        <v>57.93</v>
      </c>
      <c r="BY7" s="36">
        <v>57.03</v>
      </c>
      <c r="BZ7" s="36">
        <v>59.44</v>
      </c>
      <c r="CA7" s="36">
        <v>449.07</v>
      </c>
      <c r="CB7" s="36">
        <v>452.16</v>
      </c>
      <c r="CC7" s="36">
        <v>423.98</v>
      </c>
      <c r="CD7" s="36">
        <v>458.14</v>
      </c>
      <c r="CE7" s="36">
        <v>440.7</v>
      </c>
      <c r="CF7" s="36">
        <v>253.84</v>
      </c>
      <c r="CG7" s="36">
        <v>257.02999999999997</v>
      </c>
      <c r="CH7" s="36">
        <v>266.57</v>
      </c>
      <c r="CI7" s="36">
        <v>276.93</v>
      </c>
      <c r="CJ7" s="36">
        <v>283.73</v>
      </c>
      <c r="CK7" s="36">
        <v>272.79000000000002</v>
      </c>
      <c r="CL7" s="36">
        <v>68.569999999999993</v>
      </c>
      <c r="CM7" s="36">
        <v>72.86</v>
      </c>
      <c r="CN7" s="36">
        <v>78.569999999999993</v>
      </c>
      <c r="CO7" s="36">
        <v>78.569999999999993</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2017-02-20T08:11:05Z</cp:lastPrinted>
  <dcterms:created xsi:type="dcterms:W3CDTF">2017-02-08T03:24:12Z</dcterms:created>
  <dcterms:modified xsi:type="dcterms:W3CDTF">2017-02-21T04:21:10Z</dcterms:modified>
  <cp:category/>
</cp:coreProperties>
</file>