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<sst xmlns="http://schemas.openxmlformats.org/spreadsheetml/2006/main" count="218" uniqueCount="108">
  <si>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</si>
  <si>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</si>
  <si>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</si>
  <si>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</si>
  <si>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</si>
  <si>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</si>
  <si>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</si>
  <si>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</si>
  <si>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</si>
  <si>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</si>
  <si>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</si>
  <si>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</si>
  <si>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</si>
  <si>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</si>
  <si>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</si>
  <si>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</si>
  <si>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</si>
  <si>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</si>
  <si>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</si>
  <si>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</si>
  <si>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</si>
  <si>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</si>
  <si>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</si>
  <si>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</si>
  <si>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</si>
  <si>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</si>
  <si>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</si>
  <si>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</si>
  <si>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</si>
  <si>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</si>
  <si>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</si>
  <si>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</si>
  <si>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</si>
  <si>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</si>
  <si>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</si>
  <si>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</si>
  <si>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</si>
  <si>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</si>
  <si>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</si>
  <si>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</si>
  <si>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</si>
  <si>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</si>
  <si>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</si>
  <si>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</si>
  <si>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</si>
  <si>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</si>
  <si>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</si>
  <si>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</si>
  <si>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</si>
  <si>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</si>
  <si>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</si>
  <si>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</si>
  <si>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</si>
  <si>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</si>
  <si>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</si>
  <si>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</si>
  <si>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</si>
  <si>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</si>
  <si>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</si>
  <si>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</si>
  <si>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</si>
  <si>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</si>
  <si>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</si>
  <si>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</si>
  <si>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</si>
  <si>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</si>
  <si>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</si>
  <si>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</si>
  <si>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</si>
  <si>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</si>
  <si>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</si>
  <si>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</si>
  <si>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</si>
  <si>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</si>
  <si>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</si>
  <si>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</si>
  <si>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</si>
  <si>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</si>
  <si>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</si>
  <si>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</si>
  <si>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</si>
  <si>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</si>
  <si>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</si>
  <si>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</si>
  <si>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</si>
  <si>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</si>
  <si>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</si>
  <si>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</si>
  <si>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</si>
  <si>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</si>
  <si>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</si>
  <si>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</si>
  <si>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</si>
  <si>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</si>
  <si>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</si>
  <si>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</si>
  <si>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</si>
  <si>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</si>
  <si>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</si>
  <si>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</si>
  <si>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</si>
  <si>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</si>
  <si>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</si>
  <si>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</si>
  <si>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</si>
  <si>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原価を下げ、料金回収率及び有収率を上げる必要があるが、債務残高を急に少なくすることは困難であるうえ、高齢化・過疎化による給水人口の減少や、節水意識の浸透による水需要の減少などにより料金収入の減少が予想される。しかし、安易な料金値上げは行えないのも現状である。平成28年度から法適用とすることで、累積欠損金比率、流動比率、有形固定資産減価償却率、管路経年化率といった数値も算定できるようになる。それらの数値も算定でき、平成28年度に策定する経営戦略も踏まえたうえで、健全な事業経営や適正な料金設定等についても検討していく。また、給水区域ごとに異なる高齢化・過疎化に対応するため、ろ過方式の変更による維持管理作業負担の軽減や、浄水施設の閉鎖等に伴う給水方法の変更なども検討が必要不可欠である。</t>
    <rPh sb="0" eb="2">
      <t>キュウスイ</t>
    </rPh>
    <rPh sb="2" eb="4">
      <t>ゲンカ</t>
    </rPh>
    <rPh sb="5" eb="6">
      <t>サ</t>
    </rPh>
    <rPh sb="8" eb="10">
      <t>リョウキン</t>
    </rPh>
    <rPh sb="10" eb="12">
      <t>カイシュウ</t>
    </rPh>
    <rPh sb="12" eb="13">
      <t>リツ</t>
    </rPh>
    <rPh sb="13" eb="14">
      <t>オヨ</t>
    </rPh>
    <rPh sb="15" eb="17">
      <t>ユウシュウ</t>
    </rPh>
    <rPh sb="17" eb="18">
      <t>リツ</t>
    </rPh>
    <rPh sb="19" eb="20">
      <t>ア</t>
    </rPh>
    <rPh sb="22" eb="24">
      <t>ヒツヨウ</t>
    </rPh>
    <rPh sb="29" eb="31">
      <t>サイム</t>
    </rPh>
    <rPh sb="31" eb="33">
      <t>ザンダカ</t>
    </rPh>
    <rPh sb="34" eb="35">
      <t>キュウ</t>
    </rPh>
    <rPh sb="36" eb="37">
      <t>スク</t>
    </rPh>
    <rPh sb="44" eb="46">
      <t>コンナン</t>
    </rPh>
    <rPh sb="52" eb="55">
      <t>コウレイカ</t>
    </rPh>
    <rPh sb="56" eb="59">
      <t>カソカ</t>
    </rPh>
    <rPh sb="62" eb="64">
      <t>キュウスイ</t>
    </rPh>
    <rPh sb="64" eb="66">
      <t>ジンコウ</t>
    </rPh>
    <rPh sb="67" eb="69">
      <t>ゲンショウ</t>
    </rPh>
    <rPh sb="71" eb="73">
      <t>セッスイ</t>
    </rPh>
    <rPh sb="73" eb="75">
      <t>イシキ</t>
    </rPh>
    <rPh sb="76" eb="78">
      <t>シントウ</t>
    </rPh>
    <rPh sb="81" eb="82">
      <t>ミズ</t>
    </rPh>
    <rPh sb="82" eb="84">
      <t>ジュヨウ</t>
    </rPh>
    <rPh sb="85" eb="87">
      <t>ゲンショウ</t>
    </rPh>
    <rPh sb="92" eb="94">
      <t>リョウキン</t>
    </rPh>
    <rPh sb="94" eb="96">
      <t>シュウニュウ</t>
    </rPh>
    <rPh sb="97" eb="99">
      <t>ゲンショウ</t>
    </rPh>
    <rPh sb="100" eb="102">
      <t>ヨソウ</t>
    </rPh>
    <rPh sb="110" eb="112">
      <t>アンイ</t>
    </rPh>
    <rPh sb="113" eb="115">
      <t>リョウキン</t>
    </rPh>
    <rPh sb="115" eb="117">
      <t>ネア</t>
    </rPh>
    <rPh sb="119" eb="120">
      <t>オコナ</t>
    </rPh>
    <rPh sb="125" eb="127">
      <t>ゲンジョウ</t>
    </rPh>
    <rPh sb="131" eb="133">
      <t>ヘイセイ</t>
    </rPh>
    <rPh sb="135" eb="137">
      <t>ネンド</t>
    </rPh>
    <rPh sb="139" eb="140">
      <t>ホウ</t>
    </rPh>
    <rPh sb="140" eb="142">
      <t>テキヨウ</t>
    </rPh>
    <rPh sb="149" eb="151">
      <t>ルイセキ</t>
    </rPh>
    <rPh sb="151" eb="154">
      <t>ケッソンキン</t>
    </rPh>
    <rPh sb="154" eb="156">
      <t>ヒリツ</t>
    </rPh>
    <rPh sb="157" eb="159">
      <t>リュウドウ</t>
    </rPh>
    <rPh sb="159" eb="161">
      <t>ヒリツ</t>
    </rPh>
    <rPh sb="162" eb="164">
      <t>ユウケイ</t>
    </rPh>
    <rPh sb="164" eb="166">
      <t>コテイ</t>
    </rPh>
    <rPh sb="166" eb="168">
      <t>シサン</t>
    </rPh>
    <rPh sb="168" eb="170">
      <t>ゲンカ</t>
    </rPh>
    <rPh sb="170" eb="172">
      <t>ショウキャク</t>
    </rPh>
    <rPh sb="172" eb="173">
      <t>リツ</t>
    </rPh>
    <rPh sb="174" eb="176">
      <t>カンロ</t>
    </rPh>
    <rPh sb="176" eb="179">
      <t>ケイネンカ</t>
    </rPh>
    <rPh sb="179" eb="180">
      <t>リツ</t>
    </rPh>
    <rPh sb="184" eb="186">
      <t>スウチ</t>
    </rPh>
    <rPh sb="187" eb="189">
      <t>サンテイ</t>
    </rPh>
    <rPh sb="202" eb="204">
      <t>スウチ</t>
    </rPh>
    <rPh sb="205" eb="207">
      <t>サンテイ</t>
    </rPh>
    <rPh sb="210" eb="212">
      <t>ヘイセイ</t>
    </rPh>
    <rPh sb="214" eb="216">
      <t>ネンド</t>
    </rPh>
    <rPh sb="217" eb="219">
      <t>サクテイ</t>
    </rPh>
    <rPh sb="221" eb="223">
      <t>ケイエイ</t>
    </rPh>
    <rPh sb="223" eb="225">
      <t>センリャク</t>
    </rPh>
    <rPh sb="226" eb="227">
      <t>フ</t>
    </rPh>
    <rPh sb="234" eb="236">
      <t>ケンゼン</t>
    </rPh>
    <rPh sb="237" eb="239">
      <t>ジギョウ</t>
    </rPh>
    <rPh sb="239" eb="241">
      <t>ケイエイ</t>
    </rPh>
    <rPh sb="242" eb="244">
      <t>テキセイ</t>
    </rPh>
    <rPh sb="245" eb="247">
      <t>リョウキン</t>
    </rPh>
    <rPh sb="247" eb="249">
      <t>セッテイ</t>
    </rPh>
    <rPh sb="249" eb="250">
      <t>トウ</t>
    </rPh>
    <rPh sb="255" eb="257">
      <t>ケントウ</t>
    </rPh>
    <rPh sb="265" eb="267">
      <t>キュウスイ</t>
    </rPh>
    <rPh sb="267" eb="269">
      <t>クイキ</t>
    </rPh>
    <rPh sb="272" eb="273">
      <t>コト</t>
    </rPh>
    <rPh sb="275" eb="278">
      <t>コウレイカ</t>
    </rPh>
    <rPh sb="279" eb="282">
      <t>カソカ</t>
    </rPh>
    <rPh sb="283" eb="285">
      <t>タイオウ</t>
    </rPh>
    <rPh sb="291" eb="292">
      <t>カ</t>
    </rPh>
    <rPh sb="292" eb="294">
      <t>ホウシキ</t>
    </rPh>
    <rPh sb="295" eb="297">
      <t>ヘンコウ</t>
    </rPh>
    <rPh sb="300" eb="302">
      <t>イジ</t>
    </rPh>
    <rPh sb="302" eb="304">
      <t>カンリ</t>
    </rPh>
    <rPh sb="304" eb="306">
      <t>サギョウ</t>
    </rPh>
    <rPh sb="306" eb="308">
      <t>フタン</t>
    </rPh>
    <rPh sb="309" eb="311">
      <t>ケイゲン</t>
    </rPh>
    <rPh sb="313" eb="315">
      <t>ジョウスイ</t>
    </rPh>
    <rPh sb="315" eb="317">
      <t>シセツ</t>
    </rPh>
    <rPh sb="318" eb="320">
      <t>ヘイサ</t>
    </rPh>
    <rPh sb="320" eb="321">
      <t>トウ</t>
    </rPh>
    <rPh sb="322" eb="323">
      <t>トモナ</t>
    </rPh>
    <rPh sb="324" eb="326">
      <t>キュウスイ</t>
    </rPh>
    <rPh sb="326" eb="328">
      <t>ホウホウ</t>
    </rPh>
    <rPh sb="329" eb="331">
      <t>ヘンコウ</t>
    </rPh>
    <rPh sb="334" eb="336">
      <t>ケントウ</t>
    </rPh>
    <rPh sb="337" eb="339">
      <t>ヒツヨウ</t>
    </rPh>
    <rPh sb="339" eb="342">
      <t>フカケツ</t>
    </rPh>
    <phoneticPr fontId="4"/>
  </si>
  <si>
    <t>69箇所と施設数が多いうえ、1給水区域内でも集落や人家が点在しているため、1給水区域あたりの管路が長く、管路更新率が類似団体平均値に比べ非常に低くなっているが、管路の更新を不具合箇所から優先的に行うことにより、住民生活に支障が出ないようにしている。また、重要度に応じて施設の耐震化や基幹管路の耐震化を検討した上での改良が必要である。施設統合については、施設間の距離が遠いので、多額の経費を要するため非常に難しい。</t>
    <rPh sb="2" eb="4">
      <t>カショ</t>
    </rPh>
    <rPh sb="5" eb="8">
      <t>シセツスウ</t>
    </rPh>
    <rPh sb="9" eb="10">
      <t>オオ</t>
    </rPh>
    <rPh sb="15" eb="17">
      <t>キュウスイ</t>
    </rPh>
    <rPh sb="17" eb="20">
      <t>クイキナイ</t>
    </rPh>
    <rPh sb="22" eb="24">
      <t>シュウラク</t>
    </rPh>
    <rPh sb="25" eb="27">
      <t>ジンカ</t>
    </rPh>
    <rPh sb="28" eb="30">
      <t>テンザイ</t>
    </rPh>
    <rPh sb="38" eb="40">
      <t>キュウスイ</t>
    </rPh>
    <rPh sb="40" eb="42">
      <t>クイキ</t>
    </rPh>
    <rPh sb="46" eb="48">
      <t>カンロ</t>
    </rPh>
    <rPh sb="49" eb="50">
      <t>ナガ</t>
    </rPh>
    <rPh sb="52" eb="54">
      <t>カンロ</t>
    </rPh>
    <rPh sb="54" eb="56">
      <t>コウシン</t>
    </rPh>
    <rPh sb="56" eb="57">
      <t>リツ</t>
    </rPh>
    <rPh sb="58" eb="60">
      <t>ルイジ</t>
    </rPh>
    <rPh sb="60" eb="62">
      <t>ダンタイ</t>
    </rPh>
    <rPh sb="62" eb="65">
      <t>ヘイキンチ</t>
    </rPh>
    <rPh sb="66" eb="67">
      <t>クラ</t>
    </rPh>
    <rPh sb="68" eb="70">
      <t>ヒジョウ</t>
    </rPh>
    <rPh sb="71" eb="72">
      <t>ヒク</t>
    </rPh>
    <rPh sb="80" eb="82">
      <t>カンロ</t>
    </rPh>
    <rPh sb="83" eb="85">
      <t>コウシン</t>
    </rPh>
    <rPh sb="86" eb="89">
      <t>フグアイ</t>
    </rPh>
    <rPh sb="89" eb="91">
      <t>カショ</t>
    </rPh>
    <rPh sb="93" eb="96">
      <t>ユウセンテキ</t>
    </rPh>
    <rPh sb="97" eb="98">
      <t>オコナ</t>
    </rPh>
    <rPh sb="105" eb="107">
      <t>ジュウミン</t>
    </rPh>
    <rPh sb="107" eb="109">
      <t>セイカツ</t>
    </rPh>
    <rPh sb="110" eb="112">
      <t>シショウ</t>
    </rPh>
    <rPh sb="113" eb="114">
      <t>デ</t>
    </rPh>
    <rPh sb="127" eb="130">
      <t>ジュウヨウド</t>
    </rPh>
    <rPh sb="131" eb="132">
      <t>オウ</t>
    </rPh>
    <rPh sb="134" eb="136">
      <t>シセツ</t>
    </rPh>
    <rPh sb="137" eb="140">
      <t>タイシンカ</t>
    </rPh>
    <rPh sb="141" eb="143">
      <t>キカン</t>
    </rPh>
    <rPh sb="143" eb="145">
      <t>カンロ</t>
    </rPh>
    <rPh sb="146" eb="149">
      <t>タイシンカ</t>
    </rPh>
    <rPh sb="150" eb="152">
      <t>ケントウ</t>
    </rPh>
    <rPh sb="154" eb="155">
      <t>ウエ</t>
    </rPh>
    <rPh sb="157" eb="159">
      <t>カイリョウ</t>
    </rPh>
    <rPh sb="160" eb="162">
      <t>ヒツヨウ</t>
    </rPh>
    <rPh sb="166" eb="168">
      <t>シセツ</t>
    </rPh>
    <rPh sb="168" eb="170">
      <t>トウゴウ</t>
    </rPh>
    <rPh sb="176" eb="178">
      <t>シセツ</t>
    </rPh>
    <rPh sb="178" eb="179">
      <t>カン</t>
    </rPh>
    <rPh sb="180" eb="182">
      <t>キョリ</t>
    </rPh>
    <rPh sb="183" eb="184">
      <t>トオ</t>
    </rPh>
    <rPh sb="188" eb="190">
      <t>タガク</t>
    </rPh>
    <rPh sb="191" eb="193">
      <t>ケイヒ</t>
    </rPh>
    <rPh sb="194" eb="195">
      <t>ヨウ</t>
    </rPh>
    <rPh sb="199" eb="201">
      <t>ヒジョウ</t>
    </rPh>
    <rPh sb="202" eb="203">
      <t>ムズカ</t>
    </rPh>
    <phoneticPr fontId="4"/>
  </si>
  <si>
    <t>本町は、平成16年8月に旧「久万町、面河村、美川村、柳谷村」の合併により誕生した、行政区域面積584㎢で愛媛県で一番広い町である。南北30㎞、東西28㎞で標高1,000ｍを超える四国山地に囲まれた山間地域であり、土佐湾に流れ込む「面河川、久万川」が縦流する水源地域である。北西部の久万地区は渓流沿いに水田を有した盆地であるが、他の地区は標高200～800ｍの山地に集落が点在しており、簡易水道施設18箇所、飲料水供給施設9箇所、共同給水施設42箇所、合計69箇所の水道施設が点在している。そのため、設備投資に多額の費用を要したため、債務残高が類似団体平均値と比較しても2倍以上と多い。また、債務残高が多いことにより、給水原価も類似団体平均値の2倍以上と高くなり、費用の効率性は悪くなっている。さらに、債務残高が多いと単年の元利償還金も大きくなるため、料金収入では賄いきれず、一般会計繰入金が多くなり、料金回収率は類似団体平均値の2分の1程度と低い。過疎化は進んでいくが施設数はほとんど減らないため、施設利用率は類似団体平均値と同じように下がってきているが、管路の管理は適正に行えているので、有収率は類似団体平均値をやや下回ってはいるが、ほぼ横ばいを保てている。</t>
    <rPh sb="0" eb="2">
      <t>ホンチョウ</t>
    </rPh>
    <rPh sb="4" eb="6">
      <t>ヘイセイ</t>
    </rPh>
    <rPh sb="8" eb="9">
      <t>ネン</t>
    </rPh>
    <rPh sb="10" eb="11">
      <t>ガツ</t>
    </rPh>
    <rPh sb="12" eb="13">
      <t>キュウ</t>
    </rPh>
    <rPh sb="14" eb="17">
      <t>クマチョウ</t>
    </rPh>
    <rPh sb="18" eb="21">
      <t>オモゴムラ</t>
    </rPh>
    <rPh sb="22" eb="25">
      <t>ミカワムラ</t>
    </rPh>
    <rPh sb="26" eb="29">
      <t>ヤナダニムラ</t>
    </rPh>
    <rPh sb="31" eb="33">
      <t>ガッペイ</t>
    </rPh>
    <rPh sb="36" eb="38">
      <t>タンジョウ</t>
    </rPh>
    <rPh sb="41" eb="43">
      <t>ギョウセイ</t>
    </rPh>
    <rPh sb="43" eb="45">
      <t>クイキ</t>
    </rPh>
    <rPh sb="45" eb="47">
      <t>メンセキ</t>
    </rPh>
    <rPh sb="52" eb="55">
      <t>エヒメケン</t>
    </rPh>
    <rPh sb="56" eb="58">
      <t>イチバン</t>
    </rPh>
    <rPh sb="58" eb="59">
      <t>ヒロ</t>
    </rPh>
    <rPh sb="60" eb="61">
      <t>マチ</t>
    </rPh>
    <rPh sb="65" eb="67">
      <t>ナンボク</t>
    </rPh>
    <rPh sb="71" eb="73">
      <t>トウザイ</t>
    </rPh>
    <rPh sb="77" eb="79">
      <t>ヒョウコウ</t>
    </rPh>
    <rPh sb="86" eb="87">
      <t>コ</t>
    </rPh>
    <rPh sb="89" eb="91">
      <t>シコク</t>
    </rPh>
    <rPh sb="91" eb="93">
      <t>サンチ</t>
    </rPh>
    <rPh sb="94" eb="95">
      <t>カコ</t>
    </rPh>
    <rPh sb="98" eb="100">
      <t>サンカン</t>
    </rPh>
    <rPh sb="100" eb="102">
      <t>チイキ</t>
    </rPh>
    <rPh sb="106" eb="108">
      <t>トサ</t>
    </rPh>
    <rPh sb="108" eb="109">
      <t>ワン</t>
    </rPh>
    <rPh sb="110" eb="111">
      <t>ナガ</t>
    </rPh>
    <rPh sb="112" eb="113">
      <t>コ</t>
    </rPh>
    <rPh sb="115" eb="117">
      <t>オモゴ</t>
    </rPh>
    <rPh sb="117" eb="118">
      <t>ガワ</t>
    </rPh>
    <rPh sb="119" eb="121">
      <t>クマ</t>
    </rPh>
    <rPh sb="121" eb="122">
      <t>ガワ</t>
    </rPh>
    <rPh sb="124" eb="125">
      <t>ジュウ</t>
    </rPh>
    <rPh sb="125" eb="126">
      <t>リュウ</t>
    </rPh>
    <rPh sb="128" eb="130">
      <t>スイゲン</t>
    </rPh>
    <rPh sb="130" eb="132">
      <t>チイキ</t>
    </rPh>
    <rPh sb="136" eb="139">
      <t>ホクセイブ</t>
    </rPh>
    <rPh sb="140" eb="142">
      <t>クマ</t>
    </rPh>
    <rPh sb="142" eb="144">
      <t>チク</t>
    </rPh>
    <rPh sb="145" eb="147">
      <t>ケイリュウ</t>
    </rPh>
    <rPh sb="147" eb="148">
      <t>ゾ</t>
    </rPh>
    <rPh sb="150" eb="152">
      <t>スイデン</t>
    </rPh>
    <rPh sb="153" eb="154">
      <t>ユウ</t>
    </rPh>
    <rPh sb="156" eb="158">
      <t>ボンチ</t>
    </rPh>
    <rPh sb="163" eb="164">
      <t>タ</t>
    </rPh>
    <rPh sb="165" eb="167">
      <t>チク</t>
    </rPh>
    <rPh sb="168" eb="170">
      <t>ヒョウコウ</t>
    </rPh>
    <rPh sb="179" eb="181">
      <t>サンチ</t>
    </rPh>
    <rPh sb="182" eb="184">
      <t>シュウラク</t>
    </rPh>
    <rPh sb="185" eb="187">
      <t>テンザイ</t>
    </rPh>
    <rPh sb="192" eb="194">
      <t>カンイ</t>
    </rPh>
    <rPh sb="194" eb="196">
      <t>スイドウ</t>
    </rPh>
    <rPh sb="196" eb="198">
      <t>シセツ</t>
    </rPh>
    <rPh sb="200" eb="202">
      <t>カショ</t>
    </rPh>
    <rPh sb="203" eb="206">
      <t>インリョウスイ</t>
    </rPh>
    <rPh sb="206" eb="208">
      <t>キョウキュウ</t>
    </rPh>
    <rPh sb="208" eb="210">
      <t>シセツ</t>
    </rPh>
    <rPh sb="211" eb="213">
      <t>カショ</t>
    </rPh>
    <rPh sb="214" eb="216">
      <t>キョウドウ</t>
    </rPh>
    <rPh sb="216" eb="218">
      <t>キュウスイ</t>
    </rPh>
    <rPh sb="218" eb="220">
      <t>シセツ</t>
    </rPh>
    <rPh sb="222" eb="224">
      <t>カショ</t>
    </rPh>
    <rPh sb="225" eb="227">
      <t>ゴウケイ</t>
    </rPh>
    <rPh sb="229" eb="231">
      <t>カショ</t>
    </rPh>
    <rPh sb="232" eb="234">
      <t>スイドウ</t>
    </rPh>
    <rPh sb="234" eb="236">
      <t>シセツ</t>
    </rPh>
    <rPh sb="237" eb="239">
      <t>テンザイ</t>
    </rPh>
    <rPh sb="249" eb="251">
      <t>セツビ</t>
    </rPh>
    <rPh sb="251" eb="253">
      <t>トウシ</t>
    </rPh>
    <rPh sb="254" eb="256">
      <t>タガク</t>
    </rPh>
    <rPh sb="257" eb="259">
      <t>ヒヨウ</t>
    </rPh>
    <rPh sb="260" eb="261">
      <t>ヨウ</t>
    </rPh>
    <rPh sb="266" eb="268">
      <t>サイム</t>
    </rPh>
    <rPh sb="268" eb="270">
      <t>ザンダカ</t>
    </rPh>
    <rPh sb="271" eb="273">
      <t>ルイジ</t>
    </rPh>
    <rPh sb="273" eb="275">
      <t>ダンタイ</t>
    </rPh>
    <rPh sb="275" eb="277">
      <t>ヘイキン</t>
    </rPh>
    <rPh sb="277" eb="278">
      <t>チ</t>
    </rPh>
    <rPh sb="279" eb="281">
      <t>ヒカク</t>
    </rPh>
    <rPh sb="285" eb="288">
      <t>バイイジョウ</t>
    </rPh>
    <rPh sb="289" eb="290">
      <t>オオ</t>
    </rPh>
    <rPh sb="295" eb="297">
      <t>サイム</t>
    </rPh>
    <rPh sb="297" eb="299">
      <t>ザンダカ</t>
    </rPh>
    <rPh sb="300" eb="301">
      <t>オオ</t>
    </rPh>
    <rPh sb="308" eb="310">
      <t>キュウスイ</t>
    </rPh>
    <rPh sb="310" eb="312">
      <t>ゲンカ</t>
    </rPh>
    <rPh sb="313" eb="315">
      <t>ルイジ</t>
    </rPh>
    <rPh sb="315" eb="317">
      <t>ダンタイ</t>
    </rPh>
    <rPh sb="317" eb="319">
      <t>ヘイキン</t>
    </rPh>
    <rPh sb="319" eb="320">
      <t>チ</t>
    </rPh>
    <rPh sb="322" eb="325">
      <t>バイイジョウ</t>
    </rPh>
    <rPh sb="326" eb="327">
      <t>タカ</t>
    </rPh>
    <rPh sb="331" eb="333">
      <t>ヒヨウ</t>
    </rPh>
    <rPh sb="334" eb="337">
      <t>コウリツセイ</t>
    </rPh>
    <rPh sb="338" eb="339">
      <t>ワル</t>
    </rPh>
    <rPh sb="350" eb="352">
      <t>サイム</t>
    </rPh>
    <rPh sb="352" eb="354">
      <t>ザンダカ</t>
    </rPh>
    <rPh sb="355" eb="356">
      <t>オオ</t>
    </rPh>
    <rPh sb="358" eb="360">
      <t>タンネン</t>
    </rPh>
    <rPh sb="361" eb="363">
      <t>ガンリ</t>
    </rPh>
    <rPh sb="363" eb="366">
      <t>ショウカンキン</t>
    </rPh>
    <rPh sb="367" eb="368">
      <t>オオ</t>
    </rPh>
    <rPh sb="375" eb="377">
      <t>リョウキン</t>
    </rPh>
    <rPh sb="377" eb="379">
      <t>シュウニュウ</t>
    </rPh>
    <rPh sb="381" eb="382">
      <t>マカナ</t>
    </rPh>
    <rPh sb="387" eb="389">
      <t>イッパン</t>
    </rPh>
    <rPh sb="389" eb="391">
      <t>カイケイ</t>
    </rPh>
    <rPh sb="391" eb="393">
      <t>クリイレ</t>
    </rPh>
    <rPh sb="393" eb="394">
      <t>キン</t>
    </rPh>
    <rPh sb="395" eb="396">
      <t>オオ</t>
    </rPh>
    <rPh sb="400" eb="402">
      <t>リョウキン</t>
    </rPh>
    <rPh sb="402" eb="404">
      <t>カイシュウ</t>
    </rPh>
    <rPh sb="404" eb="405">
      <t>リツ</t>
    </rPh>
    <rPh sb="406" eb="408">
      <t>ルイジ</t>
    </rPh>
    <rPh sb="408" eb="410">
      <t>ダンタイ</t>
    </rPh>
    <rPh sb="410" eb="412">
      <t>ヘイキン</t>
    </rPh>
    <rPh sb="412" eb="413">
      <t>チ</t>
    </rPh>
    <rPh sb="415" eb="416">
      <t>ブン</t>
    </rPh>
    <rPh sb="418" eb="420">
      <t>テイド</t>
    </rPh>
    <rPh sb="421" eb="422">
      <t>ヒク</t>
    </rPh>
    <rPh sb="424" eb="426">
      <t>カソ</t>
    </rPh>
    <rPh sb="426" eb="427">
      <t>カ</t>
    </rPh>
    <rPh sb="428" eb="429">
      <t>スス</t>
    </rPh>
    <rPh sb="434" eb="437">
      <t>シセツスウ</t>
    </rPh>
    <rPh sb="442" eb="443">
      <t>ヘ</t>
    </rPh>
    <rPh sb="449" eb="451">
      <t>シセツ</t>
    </rPh>
    <rPh sb="451" eb="454">
      <t>リヨウリツ</t>
    </rPh>
    <rPh sb="455" eb="457">
      <t>ルイジ</t>
    </rPh>
    <rPh sb="457" eb="459">
      <t>ダンタイ</t>
    </rPh>
    <rPh sb="459" eb="462">
      <t>ヘイキンチ</t>
    </rPh>
    <rPh sb="463" eb="464">
      <t>オナ</t>
    </rPh>
    <rPh sb="468" eb="469">
      <t>サ</t>
    </rPh>
    <rPh sb="478" eb="480">
      <t>カンロ</t>
    </rPh>
    <rPh sb="481" eb="483">
      <t>カンリ</t>
    </rPh>
    <rPh sb="484" eb="486">
      <t>テキセイ</t>
    </rPh>
    <rPh sb="487" eb="488">
      <t>オコナ</t>
    </rPh>
    <rPh sb="495" eb="497">
      <t>ユウシュウ</t>
    </rPh>
    <rPh sb="497" eb="498">
      <t>リツ</t>
    </rPh>
    <rPh sb="499" eb="501">
      <t>ルイジ</t>
    </rPh>
    <rPh sb="501" eb="503">
      <t>ダンタイ</t>
    </rPh>
    <rPh sb="503" eb="506">
      <t>ヘイキンチ</t>
    </rPh>
    <rPh sb="509" eb="511">
      <t>シタマワ</t>
    </rPh>
    <rPh sb="520" eb="521">
      <t>ヨコ</t>
    </rPh>
    <rPh sb="524" eb="525">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</si>
</sst>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0.23</c:v>
                </c:pt>
                <c:pt idx="1">
                  <c:v>0.19</c:v>
                </c:pt>
                <c:pt idx="2">
                  <c:v>0.05</c:v>
                </c:pt>
                <c:pt idx="3">
                  <c:v>7.0000000000000007E-2</c:v>
                </c:pt>
                <c:pt idx="4">
                  <c:v>0.36</c:v>
                </c:pt>
              </c:numCache>
            </c:numRef>
          </c:val>
        </c:ser>
        <c:dLbls>
          <c:showLegendKey val="0"/>
          <c:showVal val="0"/>
          <c:showCatName val="0"/>
          <c:showSerName val="0"/>
          <c:showPercent val="0"/>
          <c:showBubbleSize val="0"/>
        </c:dLbls>
        <c:gapWidth val="150"/>
        <c:axId val="160267648"/>
        <c:axId val="1602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60267648"/>
        <c:axId val="160278016"/>
      </c:lineChart>
      <c:dateAx>
        <c:axId val="160267648"/>
        <c:scaling>
          <c:orientation val="minMax"/>
        </c:scaling>
        <c:delete val="1"/>
        <c:axPos val="b"/>
        <c:numFmt formatCode="ge" sourceLinked="1"/>
        <c:majorTickMark val="none"/>
        <c:minorTickMark val="none"/>
        <c:tickLblPos val="none"/>
        <c:crossAx val="160278016"/>
        <c:crosses val="autoZero"/>
        <c:auto val="1"/>
        <c:lblOffset val="100"/>
        <c:baseTimeUnit val="years"/>
      </c:dateAx>
      <c:valAx>
        <c:axId val="1602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63.35</c:v>
                </c:pt>
                <c:pt idx="1">
                  <c:v>60.36</c:v>
                </c:pt>
                <c:pt idx="2">
                  <c:v>59.72</c:v>
                </c:pt>
                <c:pt idx="3">
                  <c:v>56.97</c:v>
                </c:pt>
                <c:pt idx="4">
                  <c:v>56.31</c:v>
                </c:pt>
              </c:numCache>
            </c:numRef>
          </c:val>
        </c:ser>
        <c:dLbls>
          <c:showLegendKey val="0"/>
          <c:showVal val="0"/>
          <c:showCatName val="0"/>
          <c:showSerName val="0"/>
          <c:showPercent val="0"/>
          <c:showBubbleSize val="0"/>
        </c:dLbls>
        <c:gapWidth val="150"/>
        <c:axId val="165935360"/>
        <c:axId val="166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65935360"/>
        <c:axId val="166585472"/>
      </c:lineChart>
      <c:dateAx>
        <c:axId val="165935360"/>
        <c:scaling>
          <c:orientation val="minMax"/>
        </c:scaling>
        <c:delete val="1"/>
        <c:axPos val="b"/>
        <c:numFmt formatCode="ge" sourceLinked="1"/>
        <c:majorTickMark val="none"/>
        <c:minorTickMark val="none"/>
        <c:tickLblPos val="none"/>
        <c:crossAx val="166585472"/>
        <c:crosses val="autoZero"/>
        <c:auto val="1"/>
        <c:lblOffset val="100"/>
        <c:baseTimeUnit val="years"/>
      </c:dateAx>
      <c:valAx>
        <c:axId val="1665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70.84</c:v>
                </c:pt>
                <c:pt idx="1">
                  <c:v>71.98</c:v>
                </c:pt>
                <c:pt idx="2">
                  <c:v>71.41</c:v>
                </c:pt>
                <c:pt idx="3">
                  <c:v>72.94</c:v>
                </c:pt>
                <c:pt idx="4">
                  <c:v>72.66</c:v>
                </c:pt>
              </c:numCache>
            </c:numRef>
          </c:val>
        </c:ser>
        <c:dLbls>
          <c:showLegendKey val="0"/>
          <c:showVal val="0"/>
          <c:showCatName val="0"/>
          <c:showSerName val="0"/>
          <c:showPercent val="0"/>
          <c:showBubbleSize val="0"/>
        </c:dLbls>
        <c:gapWidth val="150"/>
        <c:axId val="166271616"/>
        <c:axId val="1662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66271616"/>
        <c:axId val="166277888"/>
      </c:lineChart>
      <c:dateAx>
        <c:axId val="166271616"/>
        <c:scaling>
          <c:orientation val="minMax"/>
        </c:scaling>
        <c:delete val="1"/>
        <c:axPos val="b"/>
        <c:numFmt formatCode="ge" sourceLinked="1"/>
        <c:majorTickMark val="none"/>
        <c:minorTickMark val="none"/>
        <c:tickLblPos val="none"/>
        <c:crossAx val="166277888"/>
        <c:crosses val="autoZero"/>
        <c:auto val="1"/>
        <c:lblOffset val="100"/>
        <c:baseTimeUnit val="years"/>
      </c:dateAx>
      <c:valAx>
        <c:axId val="166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63.62</c:v>
                </c:pt>
                <c:pt idx="1">
                  <c:v>65.38</c:v>
                </c:pt>
                <c:pt idx="2">
                  <c:v>68.22</c:v>
                </c:pt>
                <c:pt idx="3">
                  <c:v>67.040000000000006</c:v>
                </c:pt>
                <c:pt idx="4">
                  <c:v>49.75</c:v>
                </c:pt>
              </c:numCache>
            </c:numRef>
          </c:val>
        </c:ser>
        <c:dLbls>
          <c:showLegendKey val="0"/>
          <c:showVal val="0"/>
          <c:showCatName val="0"/>
          <c:showSerName val="0"/>
          <c:showPercent val="0"/>
          <c:showBubbleSize val="0"/>
        </c:dLbls>
        <c:gapWidth val="150"/>
        <c:axId val="165882880"/>
        <c:axId val="1658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65882880"/>
        <c:axId val="165893248"/>
      </c:lineChart>
      <c:dateAx>
        <c:axId val="165882880"/>
        <c:scaling>
          <c:orientation val="minMax"/>
        </c:scaling>
        <c:delete val="1"/>
        <c:axPos val="b"/>
        <c:numFmt formatCode="ge" sourceLinked="1"/>
        <c:majorTickMark val="none"/>
        <c:minorTickMark val="none"/>
        <c:tickLblPos val="none"/>
        <c:crossAx val="165893248"/>
        <c:crosses val="autoZero"/>
        <c:auto val="1"/>
        <c:lblOffset val="100"/>
        <c:baseTimeUnit val="years"/>
      </c:dateAx>
      <c:valAx>
        <c:axId val="1658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02976"/>
        <c:axId val="1659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02976"/>
        <c:axId val="165929728"/>
      </c:lineChart>
      <c:dateAx>
        <c:axId val="165902976"/>
        <c:scaling>
          <c:orientation val="minMax"/>
        </c:scaling>
        <c:delete val="1"/>
        <c:axPos val="b"/>
        <c:numFmt formatCode="ge" sourceLinked="1"/>
        <c:majorTickMark val="none"/>
        <c:minorTickMark val="none"/>
        <c:tickLblPos val="none"/>
        <c:crossAx val="165929728"/>
        <c:crosses val="autoZero"/>
        <c:auto val="1"/>
        <c:lblOffset val="100"/>
        <c:baseTimeUnit val="years"/>
      </c:dateAx>
      <c:valAx>
        <c:axId val="1659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23168"/>
        <c:axId val="1660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23168"/>
        <c:axId val="166025088"/>
      </c:lineChart>
      <c:dateAx>
        <c:axId val="166023168"/>
        <c:scaling>
          <c:orientation val="minMax"/>
        </c:scaling>
        <c:delete val="1"/>
        <c:axPos val="b"/>
        <c:numFmt formatCode="ge" sourceLinked="1"/>
        <c:majorTickMark val="none"/>
        <c:minorTickMark val="none"/>
        <c:tickLblPos val="none"/>
        <c:crossAx val="166025088"/>
        <c:crosses val="autoZero"/>
        <c:auto val="1"/>
        <c:lblOffset val="100"/>
        <c:baseTimeUnit val="years"/>
      </c:dateAx>
      <c:valAx>
        <c:axId val="1660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72704"/>
        <c:axId val="166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72704"/>
        <c:axId val="166074624"/>
      </c:lineChart>
      <c:dateAx>
        <c:axId val="166072704"/>
        <c:scaling>
          <c:orientation val="minMax"/>
        </c:scaling>
        <c:delete val="1"/>
        <c:axPos val="b"/>
        <c:numFmt formatCode="ge" sourceLinked="1"/>
        <c:majorTickMark val="none"/>
        <c:minorTickMark val="none"/>
        <c:tickLblPos val="none"/>
        <c:crossAx val="166074624"/>
        <c:crosses val="autoZero"/>
        <c:auto val="1"/>
        <c:lblOffset val="100"/>
        <c:baseTimeUnit val="years"/>
      </c:dateAx>
      <c:valAx>
        <c:axId val="166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05088"/>
        <c:axId val="1661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05088"/>
        <c:axId val="166107008"/>
      </c:lineChart>
      <c:dateAx>
        <c:axId val="166105088"/>
        <c:scaling>
          <c:orientation val="minMax"/>
        </c:scaling>
        <c:delete val="1"/>
        <c:axPos val="b"/>
        <c:numFmt formatCode="ge" sourceLinked="1"/>
        <c:majorTickMark val="none"/>
        <c:minorTickMark val="none"/>
        <c:tickLblPos val="none"/>
        <c:crossAx val="166107008"/>
        <c:crosses val="autoZero"/>
        <c:auto val="1"/>
        <c:lblOffset val="100"/>
        <c:baseTimeUnit val="years"/>
      </c:dateAx>
      <c:valAx>
        <c:axId val="1661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3217.24</c:v>
                </c:pt>
                <c:pt idx="1">
                  <c:v>3098.55</c:v>
                </c:pt>
                <c:pt idx="2">
                  <c:v>2927.71</c:v>
                </c:pt>
                <c:pt idx="3">
                  <c:v>2722.42</c:v>
                </c:pt>
                <c:pt idx="4">
                  <c:v>2571.1999999999998</c:v>
                </c:pt>
              </c:numCache>
            </c:numRef>
          </c:val>
        </c:ser>
        <c:dLbls>
          <c:showLegendKey val="0"/>
          <c:showVal val="0"/>
          <c:showCatName val="0"/>
          <c:showSerName val="0"/>
          <c:showPercent val="0"/>
          <c:showBubbleSize val="0"/>
        </c:dLbls>
        <c:gapWidth val="150"/>
        <c:axId val="166124928"/>
        <c:axId val="166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66124928"/>
        <c:axId val="166143488"/>
      </c:lineChart>
      <c:dateAx>
        <c:axId val="166124928"/>
        <c:scaling>
          <c:orientation val="minMax"/>
        </c:scaling>
        <c:delete val="1"/>
        <c:axPos val="b"/>
        <c:numFmt formatCode="ge" sourceLinked="1"/>
        <c:majorTickMark val="none"/>
        <c:minorTickMark val="none"/>
        <c:tickLblPos val="none"/>
        <c:crossAx val="166143488"/>
        <c:crosses val="autoZero"/>
        <c:auto val="1"/>
        <c:lblOffset val="100"/>
        <c:baseTimeUnit val="years"/>
      </c:dateAx>
      <c:valAx>
        <c:axId val="166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26.55</c:v>
                </c:pt>
                <c:pt idx="1">
                  <c:v>26.28</c:v>
                </c:pt>
                <c:pt idx="2">
                  <c:v>25.23</c:v>
                </c:pt>
                <c:pt idx="3">
                  <c:v>27.55</c:v>
                </c:pt>
                <c:pt idx="4">
                  <c:v>28.32</c:v>
                </c:pt>
              </c:numCache>
            </c:numRef>
          </c:val>
        </c:ser>
        <c:dLbls>
          <c:showLegendKey val="0"/>
          <c:showVal val="0"/>
          <c:showCatName val="0"/>
          <c:showSerName val="0"/>
          <c:showPercent val="0"/>
          <c:showBubbleSize val="0"/>
        </c:dLbls>
        <c:gapWidth val="150"/>
        <c:axId val="166157312"/>
        <c:axId val="166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66157312"/>
        <c:axId val="166188160"/>
      </c:lineChart>
      <c:dateAx>
        <c:axId val="166157312"/>
        <c:scaling>
          <c:orientation val="minMax"/>
        </c:scaling>
        <c:delete val="1"/>
        <c:axPos val="b"/>
        <c:numFmt formatCode="ge" sourceLinked="1"/>
        <c:majorTickMark val="none"/>
        <c:minorTickMark val="none"/>
        <c:tickLblPos val="none"/>
        <c:crossAx val="166188160"/>
        <c:crosses val="autoZero"/>
        <c:auto val="1"/>
        <c:lblOffset val="100"/>
        <c:baseTimeUnit val="years"/>
      </c:dateAx>
      <c:valAx>
        <c:axId val="166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648.58000000000004</c:v>
                </c:pt>
                <c:pt idx="1">
                  <c:v>656.34</c:v>
                </c:pt>
                <c:pt idx="2">
                  <c:v>683.6</c:v>
                </c:pt>
                <c:pt idx="3">
                  <c:v>640.4</c:v>
                </c:pt>
                <c:pt idx="4">
                  <c:v>617.05999999999995</c:v>
                </c:pt>
              </c:numCache>
            </c:numRef>
          </c:val>
        </c:ser>
        <c:dLbls>
          <c:showLegendKey val="0"/>
          <c:showVal val="0"/>
          <c:showCatName val="0"/>
          <c:showSerName val="0"/>
          <c:showPercent val="0"/>
          <c:showBubbleSize val="0"/>
        </c:dLbls>
        <c:gapWidth val="150"/>
        <c:axId val="166537472"/>
        <c:axId val="1665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66537472"/>
        <c:axId val="166543744"/>
      </c:lineChart>
      <c:dateAx>
        <c:axId val="166537472"/>
        <c:scaling>
          <c:orientation val="minMax"/>
        </c:scaling>
        <c:delete val="1"/>
        <c:axPos val="b"/>
        <c:numFmt formatCode="ge" sourceLinked="1"/>
        <c:majorTickMark val="none"/>
        <c:minorTickMark val="none"/>
        <c:tickLblPos val="none"/>
        <c:crossAx val="166543744"/>
        <c:crosses val="autoZero"/>
        <c:auto val="1"/>
        <c:lblOffset val="100"/>
        <c:baseTimeUnit val="years"/>
      </c:dateAx>
      <c:valAx>
        <c:axId val="1665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久万高原町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9040</v>
      </c>
      <c r="AJ8" s="55"/>
      <c r="AK8" s="55"/>
      <c r="AL8" s="55"/>
      <c r="AM8" s="55"/>
      <c r="AN8" s="55"/>
      <c r="AO8" s="55"/>
      <c r="AP8" s="56"/>
      <c r="AQ8" s="46">
        <f>データ!R6</f>
        <v>583.69000000000005</v>
      </c>
      <c r="AR8" s="46"/>
      <c r="AS8" s="46"/>
      <c r="AT8" s="46"/>
      <c r="AU8" s="46"/>
      <c r="AV8" s="46"/>
      <c r="AW8" s="46"/>
      <c r="AX8" s="46"/>
      <c r="AY8" s="46">
        <f>データ!S6</f>
        <v>15.49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90.07</v>
      </c>
      <c r="S10" s="46"/>
      <c r="T10" s="46"/>
      <c r="U10" s="46"/>
      <c r="V10" s="46"/>
      <c r="W10" s="46"/>
      <c r="X10" s="46"/>
      <c r="Y10" s="46"/>
      <c r="Z10" s="80">
        <f>データ!P6</f>
        <v>3281</v>
      </c>
      <c r="AA10" s="80"/>
      <c r="AB10" s="80"/>
      <c r="AC10" s="80"/>
      <c r="AD10" s="80"/>
      <c r="AE10" s="80"/>
      <c r="AF10" s="80"/>
      <c r="AG10" s="80"/>
      <c r="AH10" s="2"/>
      <c r="AI10" s="80">
        <f>データ!T6</f>
        <v>8020</v>
      </c>
      <c r="AJ10" s="80"/>
      <c r="AK10" s="80"/>
      <c r="AL10" s="80"/>
      <c r="AM10" s="80"/>
      <c r="AN10" s="80"/>
      <c r="AO10" s="80"/>
      <c r="AP10" s="80"/>
      <c r="AQ10" s="46">
        <f>データ!U6</f>
        <v>38.159999999999997</v>
      </c>
      <c r="AR10" s="46"/>
      <c r="AS10" s="46"/>
      <c r="AT10" s="46"/>
      <c r="AU10" s="46"/>
      <c r="AV10" s="46"/>
      <c r="AW10" s="46"/>
      <c r="AX10" s="46"/>
      <c r="AY10" s="46">
        <f>データ!V6</f>
        <v>210.17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383864</v>
      </c>
      <c r="D6" s="31">
        <f t="shared" si="3"/>
        <v>47</v>
      </c>
      <c r="E6" s="31">
        <f t="shared" si="3"/>
        <v>1</v>
      </c>
      <c r="F6" s="31">
        <f t="shared" si="3"/>
        <v>0</v>
      </c>
      <c r="G6" s="31">
        <f t="shared" si="3"/>
        <v>0</v>
      </c>
      <c r="H6" s="31" t="str">
        <f t="shared" si="3"/>
        <v>愛媛県　久万高原町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90.07</v>
      </c>
      <c r="P6" s="32">
        <f t="shared" si="3"/>
        <v>3281</v>
      </c>
      <c r="Q6" s="32">
        <f t="shared" si="3"/>
        <v>9040</v>
      </c>
      <c r="R6" s="32">
        <f t="shared" si="3"/>
        <v>583.69000000000005</v>
      </c>
      <c r="S6" s="32">
        <f t="shared" si="3"/>
        <v>15.49</v>
      </c>
      <c r="T6" s="32">
        <f t="shared" si="3"/>
        <v>8020</v>
      </c>
      <c r="U6" s="32">
        <f t="shared" si="3"/>
        <v>38.159999999999997</v>
      </c>
      <c r="V6" s="32">
        <f t="shared" si="3"/>
        <v>210.17</v>
      </c>
      <c r="W6" s="33">
        <f>IF(W7="",NA(),W7)</f>
        <v>63.62</v>
      </c>
      <c r="X6" s="33">
        <f t="shared" ref="X6:AF6" si="4">IF(X7="",NA(),X7)</f>
        <v>65.38</v>
      </c>
      <c r="Y6" s="33">
        <f t="shared" si="4"/>
        <v>68.22</v>
      </c>
      <c r="Z6" s="33">
        <f t="shared" si="4"/>
        <v>67.040000000000006</v>
      </c>
      <c r="AA6" s="33">
        <f t="shared" si="4"/>
        <v>49.75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3217.24</v>
      </c>
      <c r="BE6" s="33">
        <f t="shared" ref="BE6:BM6" si="7">IF(BE7="",NA(),BE7)</f>
        <v>3098.55</v>
      </c>
      <c r="BF6" s="33">
        <f t="shared" si="7"/>
        <v>2927.71</v>
      </c>
      <c r="BG6" s="33">
        <f t="shared" si="7"/>
        <v>2722.42</v>
      </c>
      <c r="BH6" s="33">
        <f t="shared" si="7"/>
        <v>2571.1999999999998</v>
      </c>
      <c r="BI6" s="33">
        <f t="shared" si="7"/>
        <v>1168.8</v>
      </c>
      <c r="BJ6" s="33">
        <f t="shared" si="7"/>
        <v>1158.82</v>
      </c>
      <c r="BK6" s="33">
        <f t="shared" si="7"/>
        <v>1167.7</v>
      </c>
      <c r="BL6" s="33">
        <f t="shared" si="7"/>
        <v>1228.58</v>
      </c>
      <c r="BM6" s="33">
        <f t="shared" si="7"/>
        <v>1280.18</v>
      </c>
      <c r="BN6" s="32" t="str">
        <f>IF(BN7="","",IF(BN7="-","【-】","【"&amp;SUBSTITUTE(TEXT(BN7,"#,##0.00"),"-","△")&amp;"】"))</f>
        <v>【1,242.90】</v>
      </c>
      <c r="BO6" s="33">
        <f>IF(BO7="",NA(),BO7)</f>
        <v>26.55</v>
      </c>
      <c r="BP6" s="33">
        <f t="shared" ref="BP6:BX6" si="8">IF(BP7="",NA(),BP7)</f>
        <v>26.28</v>
      </c>
      <c r="BQ6" s="33">
        <f t="shared" si="8"/>
        <v>25.23</v>
      </c>
      <c r="BR6" s="33">
        <f t="shared" si="8"/>
        <v>27.55</v>
      </c>
      <c r="BS6" s="33">
        <f t="shared" si="8"/>
        <v>28.32</v>
      </c>
      <c r="BT6" s="33">
        <f t="shared" si="8"/>
        <v>56.44</v>
      </c>
      <c r="BU6" s="33">
        <f t="shared" si="8"/>
        <v>55.6</v>
      </c>
      <c r="BV6" s="33">
        <f t="shared" si="8"/>
        <v>54.43</v>
      </c>
      <c r="BW6" s="33">
        <f t="shared" si="8"/>
        <v>53.81</v>
      </c>
      <c r="BX6" s="33">
        <f t="shared" si="8"/>
        <v>53.62</v>
      </c>
      <c r="BY6" s="32" t="str">
        <f>IF(BY7="","",IF(BY7="-","【-】","【"&amp;SUBSTITUTE(TEXT(BY7,"#,##0.00"),"-","△")&amp;"】"))</f>
        <v>【33.35】</v>
      </c>
      <c r="BZ6" s="33">
        <f>IF(BZ7="",NA(),BZ7)</f>
        <v>648.58000000000004</v>
      </c>
      <c r="CA6" s="33">
        <f t="shared" ref="CA6:CI6" si="9">IF(CA7="",NA(),CA7)</f>
        <v>656.34</v>
      </c>
      <c r="CB6" s="33">
        <f t="shared" si="9"/>
        <v>683.6</v>
      </c>
      <c r="CC6" s="33">
        <f t="shared" si="9"/>
        <v>640.4</v>
      </c>
      <c r="CD6" s="33">
        <f t="shared" si="9"/>
        <v>617.05999999999995</v>
      </c>
      <c r="CE6" s="33">
        <f t="shared" si="9"/>
        <v>270.7</v>
      </c>
      <c r="CF6" s="33">
        <f t="shared" si="9"/>
        <v>275.86</v>
      </c>
      <c r="CG6" s="33">
        <f t="shared" si="9"/>
        <v>279.8</v>
      </c>
      <c r="CH6" s="33">
        <f t="shared" si="9"/>
        <v>284.64999999999998</v>
      </c>
      <c r="CI6" s="33">
        <f t="shared" si="9"/>
        <v>287.7</v>
      </c>
      <c r="CJ6" s="32" t="str">
        <f>IF(CJ7="","",IF(CJ7="-","【-】","【"&amp;SUBSTITUTE(TEXT(CJ7,"#,##0.00"),"-","△")&amp;"】"))</f>
        <v>【524.69】</v>
      </c>
      <c r="CK6" s="33">
        <f>IF(CK7="",NA(),CK7)</f>
        <v>63.35</v>
      </c>
      <c r="CL6" s="33">
        <f t="shared" ref="CL6:CT6" si="10">IF(CL7="",NA(),CL7)</f>
        <v>60.36</v>
      </c>
      <c r="CM6" s="33">
        <f t="shared" si="10"/>
        <v>59.72</v>
      </c>
      <c r="CN6" s="33">
        <f t="shared" si="10"/>
        <v>56.97</v>
      </c>
      <c r="CO6" s="33">
        <f t="shared" si="10"/>
        <v>56.31</v>
      </c>
      <c r="CP6" s="33">
        <f t="shared" si="10"/>
        <v>59.84</v>
      </c>
      <c r="CQ6" s="33">
        <f t="shared" si="10"/>
        <v>60.66</v>
      </c>
      <c r="CR6" s="33">
        <f t="shared" si="10"/>
        <v>60.17</v>
      </c>
      <c r="CS6" s="33">
        <f t="shared" si="10"/>
        <v>58.96</v>
      </c>
      <c r="CT6" s="33">
        <f t="shared" si="10"/>
        <v>58.1</v>
      </c>
      <c r="CU6" s="32" t="str">
        <f>IF(CU7="","",IF(CU7="-","【-】","【"&amp;SUBSTITUTE(TEXT(CU7,"#,##0.00"),"-","△")&amp;"】"))</f>
        <v>【57.58】</v>
      </c>
      <c r="CV6" s="33">
        <f>IF(CV7="",NA(),CV7)</f>
        <v>70.84</v>
      </c>
      <c r="CW6" s="33">
        <f t="shared" ref="CW6:DE6" si="11">IF(CW7="",NA(),CW7)</f>
        <v>71.98</v>
      </c>
      <c r="CX6" s="33">
        <f t="shared" si="11"/>
        <v>71.41</v>
      </c>
      <c r="CY6" s="33">
        <f t="shared" si="11"/>
        <v>72.94</v>
      </c>
      <c r="CZ6" s="33">
        <f t="shared" si="11"/>
        <v>72.66</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0.23</v>
      </c>
      <c r="ED6" s="33">
        <f t="shared" ref="ED6:EL6" si="14">IF(ED7="",NA(),ED7)</f>
        <v>0.19</v>
      </c>
      <c r="EE6" s="33">
        <f t="shared" si="14"/>
        <v>0.05</v>
      </c>
      <c r="EF6" s="33">
        <f t="shared" si="14"/>
        <v>7.0000000000000007E-2</v>
      </c>
      <c r="EG6" s="33">
        <f t="shared" si="14"/>
        <v>0.36</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383864</v>
      </c>
      <c r="D7" s="35">
        <v>47</v>
      </c>
      <c r="E7" s="35">
        <v>1</v>
      </c>
      <c r="F7" s="35">
        <v>0</v>
      </c>
      <c r="G7" s="35">
        <v>0</v>
      </c>
      <c r="H7" s="35" t="s">
        <v>93</v>
      </c>
      <c r="I7" s="35" t="s">
        <v>94</v>
      </c>
      <c r="J7" s="35" t="s">
        <v>95</v>
      </c>
      <c r="K7" s="35" t="s">
        <v>96</v>
      </c>
      <c r="L7" s="35" t="s">
        <v>97</v>
      </c>
      <c r="M7" s="36" t="s">
        <v>98</v>
      </c>
      <c r="N7" s="36" t="s">
        <v>99</v>
      </c>
      <c r="O7" s="36">
        <v>90.07</v>
      </c>
      <c r="P7" s="36">
        <v>3281</v>
      </c>
      <c r="Q7" s="36">
        <v>9040</v>
      </c>
      <c r="R7" s="36">
        <v>583.69000000000005</v>
      </c>
      <c r="S7" s="36">
        <v>15.49</v>
      </c>
      <c r="T7" s="36">
        <v>8020</v>
      </c>
      <c r="U7" s="36">
        <v>38.159999999999997</v>
      </c>
      <c r="V7" s="36">
        <v>210.17</v>
      </c>
      <c r="W7" s="36">
        <v>63.62</v>
      </c>
      <c r="X7" s="36">
        <v>65.38</v>
      </c>
      <c r="Y7" s="36">
        <v>68.22</v>
      </c>
      <c r="Z7" s="36">
        <v>67.040000000000006</v>
      </c>
      <c r="AA7" s="36">
        <v>49.75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3217.24</v>
      </c>
      <c r="BE7" s="36">
        <v>3098.55</v>
      </c>
      <c r="BF7" s="36">
        <v>2927.71</v>
      </c>
      <c r="BG7" s="36">
        <v>2722.42</v>
      </c>
      <c r="BH7" s="36">
        <v>2571.1999999999998</v>
      </c>
      <c r="BI7" s="36">
        <v>1168.8</v>
      </c>
      <c r="BJ7" s="36">
        <v>1158.82</v>
      </c>
      <c r="BK7" s="36">
        <v>1167.7</v>
      </c>
      <c r="BL7" s="36">
        <v>1228.58</v>
      </c>
      <c r="BM7" s="36">
        <v>1280.18</v>
      </c>
      <c r="BN7" s="36">
        <v>1242.9000000000001</v>
      </c>
      <c r="BO7" s="36">
        <v>26.55</v>
      </c>
      <c r="BP7" s="36">
        <v>26.28</v>
      </c>
      <c r="BQ7" s="36">
        <v>25.23</v>
      </c>
      <c r="BR7" s="36">
        <v>27.55</v>
      </c>
      <c r="BS7" s="36">
        <v>28.32</v>
      </c>
      <c r="BT7" s="36">
        <v>56.44</v>
      </c>
      <c r="BU7" s="36">
        <v>55.6</v>
      </c>
      <c r="BV7" s="36">
        <v>54.43</v>
      </c>
      <c r="BW7" s="36">
        <v>53.81</v>
      </c>
      <c r="BX7" s="36">
        <v>53.62</v>
      </c>
      <c r="BY7" s="36">
        <v>33.35</v>
      </c>
      <c r="BZ7" s="36">
        <v>648.58000000000004</v>
      </c>
      <c r="CA7" s="36">
        <v>656.34</v>
      </c>
      <c r="CB7" s="36">
        <v>683.6</v>
      </c>
      <c r="CC7" s="36">
        <v>640.4</v>
      </c>
      <c r="CD7" s="36">
        <v>617.05999999999995</v>
      </c>
      <c r="CE7" s="36">
        <v>270.7</v>
      </c>
      <c r="CF7" s="36">
        <v>275.86</v>
      </c>
      <c r="CG7" s="36">
        <v>279.8</v>
      </c>
      <c r="CH7" s="36">
        <v>284.64999999999998</v>
      </c>
      <c r="CI7" s="36">
        <v>287.7</v>
      </c>
      <c r="CJ7" s="36">
        <v>524.69000000000005</v>
      </c>
      <c r="CK7" s="36">
        <v>63.35</v>
      </c>
      <c r="CL7" s="36">
        <v>60.36</v>
      </c>
      <c r="CM7" s="36">
        <v>59.72</v>
      </c>
      <c r="CN7" s="36">
        <v>56.97</v>
      </c>
      <c r="CO7" s="36">
        <v>56.31</v>
      </c>
      <c r="CP7" s="36">
        <v>59.84</v>
      </c>
      <c r="CQ7" s="36">
        <v>60.66</v>
      </c>
      <c r="CR7" s="36">
        <v>60.17</v>
      </c>
      <c r="CS7" s="36">
        <v>58.96</v>
      </c>
      <c r="CT7" s="36">
        <v>58.1</v>
      </c>
      <c r="CU7" s="36">
        <v>57.58</v>
      </c>
      <c r="CV7" s="36">
        <v>70.84</v>
      </c>
      <c r="CW7" s="36">
        <v>71.98</v>
      </c>
      <c r="CX7" s="36">
        <v>71.41</v>
      </c>
      <c r="CY7" s="36">
        <v>72.94</v>
      </c>
      <c r="CZ7" s="36">
        <v>72.66</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0.23</v>
      </c>
      <c r="ED7" s="36">
        <v>0.19</v>
      </c>
      <c r="EE7" s="36">
        <v>0.05</v>
      </c>
      <c r="EF7" s="36">
        <v>7.0000000000000007E-2</v>
      </c>
      <c r="EG7" s="36">
        <v>0.36</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2017-02-09T05:20:34Z</cp:lastPrinted>
  <dcterms:created xsi:type="dcterms:W3CDTF">2016-12-02T02:21:42Z</dcterms:created>
  <dcterms:modified xsi:type="dcterms:W3CDTF">2017-02-21T04:29:22Z</dcterms:modified>
  <cp:category/>
</cp:coreProperties>
</file>