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7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<sst xmlns="http://schemas.openxmlformats.org/spreadsheetml/2006/main" count="221" uniqueCount="111">
  <si>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</si>
  <si>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</si>
  <si>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</si>
  <si>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</si>
  <si>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</si>
  <si>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</si>
  <si>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</si>
  <si>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</si>
  <si>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</si>
  <si>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</si>
  <si>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</si>
  <si>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</si>
  <si>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</si>
  <si>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</si>
  <si>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</si>
  <si>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</si>
  <si>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</si>
  <si>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</si>
  <si>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</si>
  <si>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</si>
  <si>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</si>
  <si>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</si>
  <si>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</si>
  <si>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</si>
  <si>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</si>
  <si>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</si>
  <si>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</si>
  <si>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</si>
  <si>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</si>
  <si>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</si>
  <si>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</si>
  <si>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</si>
  <si>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</si>
  <si>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</si>
  <si>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</si>
  <si>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</si>
  <si>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</si>
  <si>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</si>
  <si>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</si>
  <si>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</si>
  <si>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</si>
  <si>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</si>
  <si>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</si>
  <si>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</si>
  <si>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</si>
  <si>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</si>
  <si>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</si>
  <si>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</si>
  <si>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</si>
  <si>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</si>
  <si>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</si>
  <si>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</si>
  <si>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</si>
  <si>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</si>
  <si>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</si>
  <si>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</si>
  <si>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</si>
  <si>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</si>
  <si>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</si>
  <si>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</si>
  <si>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</si>
  <si>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</si>
  <si>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</si>
  <si>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</si>
  <si>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</si>
  <si>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</si>
  <si>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</si>
  <si>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</si>
  <si>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</si>
  <si>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</si>
  <si>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</si>
  <si>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</si>
  <si>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</si>
  <si>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</si>
  <si>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</si>
  <si>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</si>
  <si>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</si>
  <si>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</si>
  <si>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</si>
  <si>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</si>
  <si>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</si>
  <si>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</si>
  <si>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</si>
  <si>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</si>
  <si>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</si>
  <si>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</si>
  <si>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</si>
  <si>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</si>
  <si>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</si>
  <si>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</si>
  <si>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</si>
  <si>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</si>
  <si>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</si>
  <si>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</si>
  <si>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</si>
  <si>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</si>
  <si>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</si>
  <si>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</si>
  <si>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</si>
  <si>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</si>
  <si>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</si>
  <si>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</si>
  <si>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</si>
  <si>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</si>
  <si>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</si>
  <si>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</si>
  <si>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</si>
  <si>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</si>
  <si>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5カ年全体で見ると、下水道接続件数も上昇しているが、会計規模が小さいため、故障修繕などによる経費の上昇の影響を受けやすい。平成27年度においては67.41％と平成26年度に比べ0.43％わずかに減少している。収益的収入において2,066千円減となったのに対して収益的支出と地方債償還金の合計においても2,710千円減った。結果的に収益的支出と地方債償還金の合計の減少のほうが多かったことが主な原因である。②～③については法非適用企業であるため該当しない。④については他団体の平均に比べると低い、今後は農業集落排水施設の更新工事を実施するための起債借入により起債残高は増加する。⑤経費回収率については、他団体に比べて低い、理由としては島特有の勾配の多い地形のため、複数の処理場を運営する必要があり、他団体と比べコストがかかっている。これらを改善するため料金や経費の削減を検討する。⑥汚水処理原価についても、他団体平均より僅かに高い。理由として⑤で説明しているとおり経費が高いこと、人口減少と大口利用者がいないことなどから有収水量が少ないことがあげられる。平成27年度においては335.42円と平成26年度に対して52.86円減となっている、有収水量が1,190㎥増加していること、営業費用が減ったこと等が主な原因である。⑦施設利用率は、他団体平均より僅かに低い。理由としては、当初の計画から最大で２０年以上経過していることから、人口減少等による処理能力と処理水量の差異が出ていることが原因である。将来的に大きく開くようであれば施設能力等の改良も検討する必要がある。⑧水洗化率については、区域内にあった未接続の住宅に住んでいた外国人研修生が社宅完成のため浄化槽区域へ転出したため92.41％と大幅に上昇した。同規模の団体に比べ高水準であるが、今後も未接続世帯に対して接続の働きかけをしていきたい。</t>
    <rPh sb="109" eb="111">
      <t>ゲンショウ</t>
    </rPh>
    <rPh sb="132" eb="133">
      <t>ゲン</t>
    </rPh>
    <rPh sb="148" eb="151">
      <t>チホウサイ</t>
    </rPh>
    <rPh sb="151" eb="154">
      <t>ショウカンキン</t>
    </rPh>
    <rPh sb="155" eb="157">
      <t>ゴウケイ</t>
    </rPh>
    <rPh sb="169" eb="170">
      <t>ゲン</t>
    </rPh>
    <rPh sb="173" eb="176">
      <t>ケッカテキ</t>
    </rPh>
    <rPh sb="177" eb="179">
      <t>シュウエキ</t>
    </rPh>
    <rPh sb="179" eb="180">
      <t>テキ</t>
    </rPh>
    <rPh sb="180" eb="182">
      <t>シシュツ</t>
    </rPh>
    <rPh sb="183" eb="186">
      <t>チホウサイ</t>
    </rPh>
    <rPh sb="186" eb="189">
      <t>ショウカンキン</t>
    </rPh>
    <rPh sb="190" eb="192">
      <t>ゴウケイ</t>
    </rPh>
    <rPh sb="193" eb="195">
      <t>ゲンショウ</t>
    </rPh>
    <rPh sb="199" eb="200">
      <t>オオ</t>
    </rPh>
    <rPh sb="259" eb="261">
      <t>コンゴ</t>
    </rPh>
    <rPh sb="262" eb="264">
      <t>ノウギョウ</t>
    </rPh>
    <rPh sb="264" eb="266">
      <t>シュウラク</t>
    </rPh>
    <rPh sb="266" eb="268">
      <t>ハイスイ</t>
    </rPh>
    <rPh sb="268" eb="270">
      <t>シセツ</t>
    </rPh>
    <rPh sb="271" eb="273">
      <t>コウシン</t>
    </rPh>
    <rPh sb="273" eb="275">
      <t>コウジ</t>
    </rPh>
    <rPh sb="276" eb="278">
      <t>ジッシ</t>
    </rPh>
    <rPh sb="343" eb="345">
      <t>フクスウ</t>
    </rPh>
    <rPh sb="350" eb="352">
      <t>ウンエイ</t>
    </rPh>
    <rPh sb="354" eb="356">
      <t>ヒツヨウ</t>
    </rPh>
    <rPh sb="360" eb="361">
      <t>タ</t>
    </rPh>
    <rPh sb="361" eb="363">
      <t>ダンタイ</t>
    </rPh>
    <rPh sb="364" eb="365">
      <t>クラ</t>
    </rPh>
    <rPh sb="414" eb="415">
      <t>タ</t>
    </rPh>
    <rPh sb="415" eb="417">
      <t>ダンタイ</t>
    </rPh>
    <rPh sb="417" eb="419">
      <t>ヘイキン</t>
    </rPh>
    <rPh sb="421" eb="422">
      <t>ワズ</t>
    </rPh>
    <rPh sb="424" eb="425">
      <t>タカ</t>
    </rPh>
    <rPh sb="427" eb="429">
      <t>リユウ</t>
    </rPh>
    <rPh sb="434" eb="436">
      <t>セツメイ</t>
    </rPh>
    <rPh sb="443" eb="445">
      <t>ケイヒ</t>
    </rPh>
    <rPh sb="446" eb="447">
      <t>タカ</t>
    </rPh>
    <rPh sb="451" eb="453">
      <t>ジンコウ</t>
    </rPh>
    <rPh sb="453" eb="455">
      <t>ゲンショウ</t>
    </rPh>
    <rPh sb="456" eb="458">
      <t>オオクチ</t>
    </rPh>
    <rPh sb="458" eb="461">
      <t>リヨウシャ</t>
    </rPh>
    <rPh sb="471" eb="473">
      <t>ユウシュウ</t>
    </rPh>
    <rPh sb="473" eb="475">
      <t>スイリョウ</t>
    </rPh>
    <rPh sb="476" eb="477">
      <t>スク</t>
    </rPh>
    <rPh sb="523" eb="524">
      <t>ゲン</t>
    </rPh>
    <rPh sb="542" eb="544">
      <t>ゾウカ</t>
    </rPh>
    <rPh sb="551" eb="553">
      <t>エイギョウ</t>
    </rPh>
    <rPh sb="553" eb="555">
      <t>ヒヨウ</t>
    </rPh>
    <rPh sb="556" eb="557">
      <t>ヘ</t>
    </rPh>
    <rPh sb="579" eb="580">
      <t>タ</t>
    </rPh>
    <rPh sb="580" eb="582">
      <t>ダンタイ</t>
    </rPh>
    <rPh sb="582" eb="584">
      <t>ヘイキン</t>
    </rPh>
    <rPh sb="586" eb="587">
      <t>ワズ</t>
    </rPh>
    <rPh sb="589" eb="590">
      <t>ヒク</t>
    </rPh>
    <rPh sb="592" eb="594">
      <t>リユウ</t>
    </rPh>
    <rPh sb="599" eb="601">
      <t>トウショ</t>
    </rPh>
    <rPh sb="602" eb="604">
      <t>ケイカク</t>
    </rPh>
    <rPh sb="606" eb="608">
      <t>サイダイ</t>
    </rPh>
    <rPh sb="611" eb="612">
      <t>ネン</t>
    </rPh>
    <rPh sb="612" eb="614">
      <t>イジョウ</t>
    </rPh>
    <rPh sb="614" eb="616">
      <t>ケイカ</t>
    </rPh>
    <rPh sb="625" eb="627">
      <t>ジンコウ</t>
    </rPh>
    <rPh sb="627" eb="629">
      <t>ゲンショウ</t>
    </rPh>
    <rPh sb="629" eb="630">
      <t>トウ</t>
    </rPh>
    <rPh sb="633" eb="635">
      <t>ショリ</t>
    </rPh>
    <rPh sb="635" eb="637">
      <t>ノウリョク</t>
    </rPh>
    <rPh sb="638" eb="640">
      <t>ショリ</t>
    </rPh>
    <rPh sb="640" eb="642">
      <t>スイリョウ</t>
    </rPh>
    <rPh sb="643" eb="645">
      <t>サイ</t>
    </rPh>
    <rPh sb="646" eb="647">
      <t>デ</t>
    </rPh>
    <rPh sb="653" eb="655">
      <t>ゲンイン</t>
    </rPh>
    <rPh sb="663" eb="664">
      <t>オオ</t>
    </rPh>
    <rPh sb="666" eb="667">
      <t>ヒラ</t>
    </rPh>
    <rPh sb="674" eb="676">
      <t>シセツ</t>
    </rPh>
    <rPh sb="676" eb="678">
      <t>ノウリョク</t>
    </rPh>
    <rPh sb="678" eb="679">
      <t>トウ</t>
    </rPh>
    <rPh sb="680" eb="682">
      <t>カイリョウ</t>
    </rPh>
    <rPh sb="683" eb="685">
      <t>ケントウ</t>
    </rPh>
    <rPh sb="687" eb="689">
      <t>ヒツヨウ</t>
    </rPh>
    <rPh sb="704" eb="707">
      <t>クイキナイ</t>
    </rPh>
    <rPh sb="711" eb="714">
      <t>ミセツゾク</t>
    </rPh>
    <rPh sb="715" eb="717">
      <t>ジュウタク</t>
    </rPh>
    <rPh sb="718" eb="719">
      <t>ス</t>
    </rPh>
    <rPh sb="723" eb="725">
      <t>ガイコク</t>
    </rPh>
    <rPh sb="725" eb="726">
      <t>ジン</t>
    </rPh>
    <rPh sb="726" eb="729">
      <t>ケンシュウセイ</t>
    </rPh>
    <rPh sb="730" eb="732">
      <t>シャタク</t>
    </rPh>
    <rPh sb="732" eb="734">
      <t>カンセイ</t>
    </rPh>
    <rPh sb="737" eb="740">
      <t>ジョウカソウ</t>
    </rPh>
    <rPh sb="740" eb="742">
      <t>クイキ</t>
    </rPh>
    <rPh sb="756" eb="758">
      <t>オオハバ</t>
    </rPh>
    <rPh sb="759" eb="761">
      <t>ジョウショウ</t>
    </rPh>
    <rPh sb="764" eb="767">
      <t>ドウキボ</t>
    </rPh>
    <rPh sb="768" eb="770">
      <t>ダンタイ</t>
    </rPh>
    <rPh sb="771" eb="772">
      <t>クラ</t>
    </rPh>
    <rPh sb="773" eb="776">
      <t>コウスイジュン</t>
    </rPh>
    <phoneticPr fontId="4"/>
  </si>
  <si>
    <t xml:space="preserve">  現在、管路更新については、耐用年数も経過していないため更新されていないが、計画的に更新していくよう検討していきたい。施設については平成２８年度に策定した更新計画に基づき、平成３０年度から３３年度にかけ更新工事がおこなわれる予定であり、その後も計画的に更新を実施していく。</t>
    <rPh sb="15" eb="17">
      <t>タイヨウ</t>
    </rPh>
    <rPh sb="17" eb="19">
      <t>ネンスウ</t>
    </rPh>
    <rPh sb="20" eb="22">
      <t>ケイカ</t>
    </rPh>
    <rPh sb="60" eb="62">
      <t>シセツ</t>
    </rPh>
    <rPh sb="67" eb="69">
      <t>ヘイセイ</t>
    </rPh>
    <rPh sb="71" eb="73">
      <t>ネンド</t>
    </rPh>
    <rPh sb="74" eb="76">
      <t>サクテイ</t>
    </rPh>
    <rPh sb="78" eb="80">
      <t>コウシン</t>
    </rPh>
    <rPh sb="80" eb="82">
      <t>ケイカク</t>
    </rPh>
    <rPh sb="83" eb="84">
      <t>モト</t>
    </rPh>
    <rPh sb="87" eb="89">
      <t>ヘイセイ</t>
    </rPh>
    <rPh sb="97" eb="99">
      <t>ネンド</t>
    </rPh>
    <rPh sb="102" eb="104">
      <t>コウシン</t>
    </rPh>
    <rPh sb="104" eb="106">
      <t>コウジ</t>
    </rPh>
    <rPh sb="113" eb="115">
      <t>ヨテイ</t>
    </rPh>
    <rPh sb="121" eb="122">
      <t>ゴ</t>
    </rPh>
    <rPh sb="123" eb="126">
      <t>ケイカクテキ</t>
    </rPh>
    <rPh sb="127" eb="129">
      <t>コウシン</t>
    </rPh>
    <rPh sb="130" eb="132">
      <t>ジッシ</t>
    </rPh>
    <phoneticPr fontId="4"/>
  </si>
  <si>
    <t xml:space="preserve">  農業集落排水区域の面整備率100％、水洗化率92.41％の状況である。処理場は岩城3施設（西部、小漕、長江）、佐島1施設の4施設を管理しており、維持管理費が多くかかっている。汚水処理費用の約36.8％を料金収入でまかなっているが、残りのは一般会計からの繰入金に頼っている状況である。資本的収支においては、施設の更新のための事業計画策定業務をおこなっており、平成30年度より修繕・改修工事を実施していく予定であるため、起債の借入をおこなうため、将来的に元利償還金が増える見込みである。今後は、経費削減と、未普及世帯への接続の働きかけを行っていく。</t>
    <rPh sb="163" eb="165">
      <t>ジギョウ</t>
    </rPh>
    <rPh sb="165" eb="167">
      <t>ケイカク</t>
    </rPh>
    <rPh sb="167" eb="169">
      <t>サクテイ</t>
    </rPh>
    <rPh sb="169" eb="171">
      <t>ギョウム</t>
    </rPh>
    <rPh sb="180" eb="182">
      <t>ヘイセイ</t>
    </rPh>
    <rPh sb="184" eb="186">
      <t>ネンド</t>
    </rPh>
    <rPh sb="193" eb="195">
      <t>コウジ</t>
    </rPh>
    <rPh sb="196" eb="198">
      <t>ジッシ</t>
    </rPh>
    <rPh sb="210" eb="212">
      <t>キサイ</t>
    </rPh>
    <rPh sb="213" eb="215">
      <t>カリイレ</t>
    </rPh>
    <rPh sb="223" eb="226">
      <t>ショウライテキ</t>
    </rPh>
    <rPh sb="227" eb="229">
      <t>ガンリ</t>
    </rPh>
    <rPh sb="229" eb="232">
      <t>ショウカンキン</t>
    </rPh>
    <rPh sb="233" eb="234">
      <t>フ</t>
    </rPh>
    <rPh sb="236" eb="238">
      <t>ミコ</t>
    </rPh>
    <rPh sb="243" eb="245">
      <t>コンゴ</t>
    </rPh>
    <rPh sb="247" eb="249">
      <t>ケイヒ</t>
    </rPh>
    <rPh sb="249" eb="251">
      <t>サクゲン</t>
    </rPh>
    <rPh sb="253" eb="256">
      <t>ミフキュウ</t>
    </rPh>
    <rPh sb="256" eb="258">
      <t>セタイ</t>
    </rPh>
    <rPh sb="260" eb="262">
      <t>セツゾク</t>
    </rPh>
    <rPh sb="263" eb="264">
      <t>ハタラ</t>
    </rPh>
    <rPh sb="268" eb="26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</si>
</sst>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790144"/>
        <c:axId val="1568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6790144"/>
        <c:axId val="156800512"/>
      </c:lineChart>
      <c:dateAx>
        <c:axId val="156790144"/>
        <c:scaling>
          <c:orientation val="minMax"/>
        </c:scaling>
        <c:delete val="1"/>
        <c:axPos val="b"/>
        <c:numFmt formatCode="ge" sourceLinked="1"/>
        <c:majorTickMark val="none"/>
        <c:minorTickMark val="none"/>
        <c:tickLblPos val="none"/>
        <c:crossAx val="156800512"/>
        <c:crosses val="autoZero"/>
        <c:auto val="1"/>
        <c:lblOffset val="100"/>
        <c:baseTimeUnit val="years"/>
      </c:dateAx>
      <c:valAx>
        <c:axId val="1568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90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44.25</c:v>
                </c:pt>
                <c:pt idx="1">
                  <c:v>48.61</c:v>
                </c:pt>
                <c:pt idx="2">
                  <c:v>49.8</c:v>
                </c:pt>
                <c:pt idx="3">
                  <c:v>49.01</c:v>
                </c:pt>
                <c:pt idx="4">
                  <c:v>49.4</c:v>
                </c:pt>
              </c:numCache>
            </c:numRef>
          </c:val>
        </c:ser>
        <c:dLbls>
          <c:showLegendKey val="0"/>
          <c:showVal val="0"/>
          <c:showCatName val="0"/>
          <c:showSerName val="0"/>
          <c:showPercent val="0"/>
          <c:showBubbleSize val="0"/>
        </c:dLbls>
        <c:gapWidth val="150"/>
        <c:axId val="161250304"/>
        <c:axId val="1612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61250304"/>
        <c:axId val="161281152"/>
      </c:lineChart>
      <c:dateAx>
        <c:axId val="161250304"/>
        <c:scaling>
          <c:orientation val="minMax"/>
        </c:scaling>
        <c:delete val="1"/>
        <c:axPos val="b"/>
        <c:numFmt formatCode="ge" sourceLinked="1"/>
        <c:majorTickMark val="none"/>
        <c:minorTickMark val="none"/>
        <c:tickLblPos val="none"/>
        <c:crossAx val="161281152"/>
        <c:crosses val="autoZero"/>
        <c:auto val="1"/>
        <c:lblOffset val="100"/>
        <c:baseTimeUnit val="years"/>
      </c:dateAx>
      <c:valAx>
        <c:axId val="1612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89.12</c:v>
                </c:pt>
                <c:pt idx="1">
                  <c:v>87.57</c:v>
                </c:pt>
                <c:pt idx="2">
                  <c:v>90.13</c:v>
                </c:pt>
                <c:pt idx="3">
                  <c:v>89.13</c:v>
                </c:pt>
                <c:pt idx="4">
                  <c:v>92.41</c:v>
                </c:pt>
              </c:numCache>
            </c:numRef>
          </c:val>
        </c:ser>
        <c:dLbls>
          <c:showLegendKey val="0"/>
          <c:showVal val="0"/>
          <c:showCatName val="0"/>
          <c:showSerName val="0"/>
          <c:showPercent val="0"/>
          <c:showBubbleSize val="0"/>
        </c:dLbls>
        <c:gapWidth val="150"/>
        <c:axId val="160967296"/>
        <c:axId val="1609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60967296"/>
        <c:axId val="160973568"/>
      </c:lineChart>
      <c:dateAx>
        <c:axId val="160967296"/>
        <c:scaling>
          <c:orientation val="minMax"/>
        </c:scaling>
        <c:delete val="1"/>
        <c:axPos val="b"/>
        <c:numFmt formatCode="ge" sourceLinked="1"/>
        <c:majorTickMark val="none"/>
        <c:minorTickMark val="none"/>
        <c:tickLblPos val="none"/>
        <c:crossAx val="160973568"/>
        <c:crosses val="autoZero"/>
        <c:auto val="1"/>
        <c:lblOffset val="100"/>
        <c:baseTimeUnit val="years"/>
      </c:dateAx>
      <c:valAx>
        <c:axId val="1609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77.290000000000006</c:v>
                </c:pt>
                <c:pt idx="1">
                  <c:v>67.099999999999994</c:v>
                </c:pt>
                <c:pt idx="2">
                  <c:v>66.150000000000006</c:v>
                </c:pt>
                <c:pt idx="3">
                  <c:v>67.84</c:v>
                </c:pt>
                <c:pt idx="4">
                  <c:v>67.41</c:v>
                </c:pt>
              </c:numCache>
            </c:numRef>
          </c:val>
        </c:ser>
        <c:dLbls>
          <c:showLegendKey val="0"/>
          <c:showVal val="0"/>
          <c:showCatName val="0"/>
          <c:showSerName val="0"/>
          <c:showPercent val="0"/>
          <c:showBubbleSize val="0"/>
        </c:dLbls>
        <c:gapWidth val="150"/>
        <c:axId val="160835840"/>
        <c:axId val="1608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35840"/>
        <c:axId val="160846208"/>
      </c:lineChart>
      <c:dateAx>
        <c:axId val="160835840"/>
        <c:scaling>
          <c:orientation val="minMax"/>
        </c:scaling>
        <c:delete val="1"/>
        <c:axPos val="b"/>
        <c:numFmt formatCode="ge" sourceLinked="1"/>
        <c:majorTickMark val="none"/>
        <c:minorTickMark val="none"/>
        <c:tickLblPos val="none"/>
        <c:crossAx val="160846208"/>
        <c:crosses val="autoZero"/>
        <c:auto val="1"/>
        <c:lblOffset val="100"/>
        <c:baseTimeUnit val="years"/>
      </c:dateAx>
      <c:valAx>
        <c:axId val="1608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76416"/>
        <c:axId val="1608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76416"/>
        <c:axId val="160878592"/>
      </c:lineChart>
      <c:dateAx>
        <c:axId val="160876416"/>
        <c:scaling>
          <c:orientation val="minMax"/>
        </c:scaling>
        <c:delete val="1"/>
        <c:axPos val="b"/>
        <c:numFmt formatCode="ge" sourceLinked="1"/>
        <c:majorTickMark val="none"/>
        <c:minorTickMark val="none"/>
        <c:tickLblPos val="none"/>
        <c:crossAx val="160878592"/>
        <c:crosses val="autoZero"/>
        <c:auto val="1"/>
        <c:lblOffset val="100"/>
        <c:baseTimeUnit val="years"/>
      </c:dateAx>
      <c:valAx>
        <c:axId val="1608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642560"/>
        <c:axId val="1606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642560"/>
        <c:axId val="160644480"/>
      </c:lineChart>
      <c:dateAx>
        <c:axId val="160642560"/>
        <c:scaling>
          <c:orientation val="minMax"/>
        </c:scaling>
        <c:delete val="1"/>
        <c:axPos val="b"/>
        <c:numFmt formatCode="ge" sourceLinked="1"/>
        <c:majorTickMark val="none"/>
        <c:minorTickMark val="none"/>
        <c:tickLblPos val="none"/>
        <c:crossAx val="160644480"/>
        <c:crosses val="autoZero"/>
        <c:auto val="1"/>
        <c:lblOffset val="100"/>
        <c:baseTimeUnit val="years"/>
      </c:dateAx>
      <c:valAx>
        <c:axId val="1606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699904"/>
        <c:axId val="1607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699904"/>
        <c:axId val="160701824"/>
      </c:lineChart>
      <c:dateAx>
        <c:axId val="160699904"/>
        <c:scaling>
          <c:orientation val="minMax"/>
        </c:scaling>
        <c:delete val="1"/>
        <c:axPos val="b"/>
        <c:numFmt formatCode="ge" sourceLinked="1"/>
        <c:majorTickMark val="none"/>
        <c:minorTickMark val="none"/>
        <c:tickLblPos val="none"/>
        <c:crossAx val="160701824"/>
        <c:crosses val="autoZero"/>
        <c:auto val="1"/>
        <c:lblOffset val="100"/>
        <c:baseTimeUnit val="years"/>
      </c:dateAx>
      <c:valAx>
        <c:axId val="1607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28192"/>
        <c:axId val="1607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28192"/>
        <c:axId val="160730112"/>
      </c:lineChart>
      <c:dateAx>
        <c:axId val="160728192"/>
        <c:scaling>
          <c:orientation val="minMax"/>
        </c:scaling>
        <c:delete val="1"/>
        <c:axPos val="b"/>
        <c:numFmt formatCode="ge" sourceLinked="1"/>
        <c:majorTickMark val="none"/>
        <c:minorTickMark val="none"/>
        <c:tickLblPos val="none"/>
        <c:crossAx val="160730112"/>
        <c:crosses val="autoZero"/>
        <c:auto val="1"/>
        <c:lblOffset val="100"/>
        <c:baseTimeUnit val="years"/>
      </c:dateAx>
      <c:valAx>
        <c:axId val="1607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64.650000000000006</c:v>
                </c:pt>
              </c:numCache>
            </c:numRef>
          </c:val>
        </c:ser>
        <c:dLbls>
          <c:showLegendKey val="0"/>
          <c:showVal val="0"/>
          <c:showCatName val="0"/>
          <c:showSerName val="0"/>
          <c:showPercent val="0"/>
          <c:showBubbleSize val="0"/>
        </c:dLbls>
        <c:gapWidth val="150"/>
        <c:axId val="160760576"/>
        <c:axId val="1607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0760576"/>
        <c:axId val="160762496"/>
      </c:lineChart>
      <c:dateAx>
        <c:axId val="160760576"/>
        <c:scaling>
          <c:orientation val="minMax"/>
        </c:scaling>
        <c:delete val="1"/>
        <c:axPos val="b"/>
        <c:numFmt formatCode="ge" sourceLinked="1"/>
        <c:majorTickMark val="none"/>
        <c:minorTickMark val="none"/>
        <c:tickLblPos val="none"/>
        <c:crossAx val="160762496"/>
        <c:crosses val="autoZero"/>
        <c:auto val="1"/>
        <c:lblOffset val="100"/>
        <c:baseTimeUnit val="years"/>
      </c:dateAx>
      <c:valAx>
        <c:axId val="1607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34.56</c:v>
                </c:pt>
                <c:pt idx="1">
                  <c:v>29.49</c:v>
                </c:pt>
                <c:pt idx="2">
                  <c:v>34.44</c:v>
                </c:pt>
                <c:pt idx="3">
                  <c:v>31.03</c:v>
                </c:pt>
                <c:pt idx="4">
                  <c:v>36.119999999999997</c:v>
                </c:pt>
              </c:numCache>
            </c:numRef>
          </c:val>
        </c:ser>
        <c:dLbls>
          <c:showLegendKey val="0"/>
          <c:showVal val="0"/>
          <c:showCatName val="0"/>
          <c:showSerName val="0"/>
          <c:showPercent val="0"/>
          <c:showBubbleSize val="0"/>
        </c:dLbls>
        <c:gapWidth val="150"/>
        <c:axId val="160805248"/>
        <c:axId val="1608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60805248"/>
        <c:axId val="160807168"/>
      </c:lineChart>
      <c:dateAx>
        <c:axId val="160805248"/>
        <c:scaling>
          <c:orientation val="minMax"/>
        </c:scaling>
        <c:delete val="1"/>
        <c:axPos val="b"/>
        <c:numFmt formatCode="ge" sourceLinked="1"/>
        <c:majorTickMark val="none"/>
        <c:minorTickMark val="none"/>
        <c:tickLblPos val="none"/>
        <c:crossAx val="160807168"/>
        <c:crosses val="autoZero"/>
        <c:auto val="1"/>
        <c:lblOffset val="100"/>
        <c:baseTimeUnit val="years"/>
      </c:dateAx>
      <c:valAx>
        <c:axId val="1608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335.3</c:v>
                </c:pt>
                <c:pt idx="1">
                  <c:v>395.66</c:v>
                </c:pt>
                <c:pt idx="2">
                  <c:v>336.7</c:v>
                </c:pt>
                <c:pt idx="3">
                  <c:v>388.28</c:v>
                </c:pt>
                <c:pt idx="4">
                  <c:v>335.42</c:v>
                </c:pt>
              </c:numCache>
            </c:numRef>
          </c:val>
        </c:ser>
        <c:dLbls>
          <c:showLegendKey val="0"/>
          <c:showVal val="0"/>
          <c:showCatName val="0"/>
          <c:showSerName val="0"/>
          <c:showPercent val="0"/>
          <c:showBubbleSize val="0"/>
        </c:dLbls>
        <c:gapWidth val="150"/>
        <c:axId val="161230208"/>
        <c:axId val="1612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1230208"/>
        <c:axId val="161236480"/>
      </c:lineChart>
      <c:dateAx>
        <c:axId val="161230208"/>
        <c:scaling>
          <c:orientation val="minMax"/>
        </c:scaling>
        <c:delete val="1"/>
        <c:axPos val="b"/>
        <c:numFmt formatCode="ge" sourceLinked="1"/>
        <c:majorTickMark val="none"/>
        <c:minorTickMark val="none"/>
        <c:tickLblPos val="none"/>
        <c:crossAx val="161236480"/>
        <c:crosses val="autoZero"/>
        <c:auto val="1"/>
        <c:lblOffset val="100"/>
        <c:baseTimeUnit val="years"/>
      </c:dateAx>
      <c:valAx>
        <c:axId val="1612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上島町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7319</v>
      </c>
      <c r="AM8" s="70"/>
      <c r="AN8" s="70"/>
      <c r="AO8" s="70"/>
      <c r="AP8" s="70"/>
      <c r="AQ8" s="70"/>
      <c r="AR8" s="70"/>
      <c r="AS8" s="70"/>
      <c r="AT8" s="69">
        <f>データ!S6</f>
        <v>30.38</v>
      </c>
      <c r="AU8" s="69"/>
      <c r="AV8" s="69"/>
      <c r="AW8" s="69"/>
      <c r="AX8" s="69"/>
      <c r="AY8" s="69"/>
      <c r="AZ8" s="69"/>
      <c r="BA8" s="69"/>
      <c r="BB8" s="69">
        <f>データ!T6</f>
        <v>240.92</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15.34</v>
      </c>
      <c r="Q10" s="69"/>
      <c r="R10" s="69"/>
      <c r="S10" s="69"/>
      <c r="T10" s="69"/>
      <c r="U10" s="69"/>
      <c r="V10" s="69"/>
      <c r="W10" s="69">
        <f>データ!P6</f>
        <v>97.6</v>
      </c>
      <c r="X10" s="69"/>
      <c r="Y10" s="69"/>
      <c r="Z10" s="69"/>
      <c r="AA10" s="69"/>
      <c r="AB10" s="69"/>
      <c r="AC10" s="69"/>
      <c r="AD10" s="70">
        <f>データ!Q6</f>
        <v>2160</v>
      </c>
      <c r="AE10" s="70"/>
      <c r="AF10" s="70"/>
      <c r="AG10" s="70"/>
      <c r="AH10" s="70"/>
      <c r="AI10" s="70"/>
      <c r="AJ10" s="70"/>
      <c r="AK10" s="2"/>
      <c r="AL10" s="70">
        <f>データ!U6</f>
        <v>1107</v>
      </c>
      <c r="AM10" s="70"/>
      <c r="AN10" s="70"/>
      <c r="AO10" s="70"/>
      <c r="AP10" s="70"/>
      <c r="AQ10" s="70"/>
      <c r="AR10" s="70"/>
      <c r="AS10" s="70"/>
      <c r="AT10" s="69">
        <f>データ!V6</f>
        <v>0.64</v>
      </c>
      <c r="AU10" s="69"/>
      <c r="AV10" s="69"/>
      <c r="AW10" s="69"/>
      <c r="AX10" s="69"/>
      <c r="AY10" s="69"/>
      <c r="AZ10" s="69"/>
      <c r="BA10" s="69"/>
      <c r="BB10" s="69">
        <f>データ!W6</f>
        <v>1729.69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383562</v>
      </c>
      <c r="D6" s="31">
        <f t="shared" si="3"/>
        <v>47</v>
      </c>
      <c r="E6" s="31">
        <f t="shared" si="3"/>
        <v>17</v>
      </c>
      <c r="F6" s="31">
        <f t="shared" si="3"/>
        <v>5</v>
      </c>
      <c r="G6" s="31">
        <f t="shared" si="3"/>
        <v>0</v>
      </c>
      <c r="H6" s="31" t="str">
        <f t="shared" si="3"/>
        <v>愛媛県　上島町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15.34</v>
      </c>
      <c r="P6" s="32">
        <f t="shared" si="3"/>
        <v>97.6</v>
      </c>
      <c r="Q6" s="32">
        <f t="shared" si="3"/>
        <v>2160</v>
      </c>
      <c r="R6" s="32">
        <f t="shared" si="3"/>
        <v>7319</v>
      </c>
      <c r="S6" s="32">
        <f t="shared" si="3"/>
        <v>30.38</v>
      </c>
      <c r="T6" s="32">
        <f t="shared" si="3"/>
        <v>240.92</v>
      </c>
      <c r="U6" s="32">
        <f t="shared" si="3"/>
        <v>1107</v>
      </c>
      <c r="V6" s="32">
        <f t="shared" si="3"/>
        <v>0.64</v>
      </c>
      <c r="W6" s="32">
        <f t="shared" si="3"/>
        <v>1729.69</v>
      </c>
      <c r="X6" s="33">
        <f>IF(X7="",NA(),X7)</f>
        <v>77.290000000000006</v>
      </c>
      <c r="Y6" s="33">
        <f t="shared" ref="Y6:AG6" si="4">IF(Y7="",NA(),Y7)</f>
        <v>67.099999999999994</v>
      </c>
      <c r="Z6" s="33">
        <f t="shared" si="4"/>
        <v>66.150000000000006</v>
      </c>
      <c r="AA6" s="33">
        <f t="shared" si="4"/>
        <v>67.84</v>
      </c>
      <c r="AB6" s="33">
        <f t="shared" si="4"/>
        <v>67.41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64.650000000000006</v>
      </c>
      <c r="BJ6" s="33">
        <f t="shared" si="7"/>
        <v>1239.2</v>
      </c>
      <c r="BK6" s="33">
        <f t="shared" si="7"/>
        <v>1197.82</v>
      </c>
      <c r="BL6" s="33">
        <f t="shared" si="7"/>
        <v>1126.77</v>
      </c>
      <c r="BM6" s="33">
        <f t="shared" si="7"/>
        <v>1044.8</v>
      </c>
      <c r="BN6" s="33">
        <f t="shared" si="7"/>
        <v>1081.8</v>
      </c>
      <c r="BO6" s="32" t="str">
        <f>IF(BO7="","",IF(BO7="-","【-】","【"&amp;SUBSTITUTE(TEXT(BO7,"#,##0.00"),"-","△")&amp;"】"))</f>
        <v>【1,015.77】</v>
      </c>
      <c r="BP6" s="33">
        <f>IF(BP7="",NA(),BP7)</f>
        <v>34.56</v>
      </c>
      <c r="BQ6" s="33">
        <f t="shared" ref="BQ6:BY6" si="8">IF(BQ7="",NA(),BQ7)</f>
        <v>29.49</v>
      </c>
      <c r="BR6" s="33">
        <f t="shared" si="8"/>
        <v>34.44</v>
      </c>
      <c r="BS6" s="33">
        <f t="shared" si="8"/>
        <v>31.03</v>
      </c>
      <c r="BT6" s="33">
        <f t="shared" si="8"/>
        <v>36.119999999999997</v>
      </c>
      <c r="BU6" s="33">
        <f t="shared" si="8"/>
        <v>51.56</v>
      </c>
      <c r="BV6" s="33">
        <f t="shared" si="8"/>
        <v>51.03</v>
      </c>
      <c r="BW6" s="33">
        <f t="shared" si="8"/>
        <v>50.9</v>
      </c>
      <c r="BX6" s="33">
        <f t="shared" si="8"/>
        <v>50.82</v>
      </c>
      <c r="BY6" s="33">
        <f t="shared" si="8"/>
        <v>52.19</v>
      </c>
      <c r="BZ6" s="32" t="str">
        <f>IF(BZ7="","",IF(BZ7="-","【-】","【"&amp;SUBSTITUTE(TEXT(BZ7,"#,##0.00"),"-","△")&amp;"】"))</f>
        <v>【52.78】</v>
      </c>
      <c r="CA6" s="33">
        <f>IF(CA7="",NA(),CA7)</f>
        <v>335.3</v>
      </c>
      <c r="CB6" s="33">
        <f t="shared" ref="CB6:CJ6" si="9">IF(CB7="",NA(),CB7)</f>
        <v>395.66</v>
      </c>
      <c r="CC6" s="33">
        <f t="shared" si="9"/>
        <v>336.7</v>
      </c>
      <c r="CD6" s="33">
        <f t="shared" si="9"/>
        <v>388.28</v>
      </c>
      <c r="CE6" s="33">
        <f t="shared" si="9"/>
        <v>335.42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44.25</v>
      </c>
      <c r="CM6" s="33">
        <f t="shared" ref="CM6:CU6" si="10">IF(CM7="",NA(),CM7)</f>
        <v>48.61</v>
      </c>
      <c r="CN6" s="33">
        <f t="shared" si="10"/>
        <v>49.8</v>
      </c>
      <c r="CO6" s="33">
        <f t="shared" si="10"/>
        <v>49.01</v>
      </c>
      <c r="CP6" s="33">
        <f t="shared" si="10"/>
        <v>49.4</v>
      </c>
      <c r="CQ6" s="33">
        <f t="shared" si="10"/>
        <v>55.2</v>
      </c>
      <c r="CR6" s="33">
        <f t="shared" si="10"/>
        <v>54.74</v>
      </c>
      <c r="CS6" s="33">
        <f t="shared" si="10"/>
        <v>53.78</v>
      </c>
      <c r="CT6" s="33">
        <f t="shared" si="10"/>
        <v>53.24</v>
      </c>
      <c r="CU6" s="33">
        <f t="shared" si="10"/>
        <v>52.31</v>
      </c>
      <c r="CV6" s="32" t="str">
        <f>IF(CV7="","",IF(CV7="-","【-】","【"&amp;SUBSTITUTE(TEXT(CV7,"#,##0.00"),"-","△")&amp;"】"))</f>
        <v>【52.74】</v>
      </c>
      <c r="CW6" s="33">
        <f>IF(CW7="",NA(),CW7)</f>
        <v>89.12</v>
      </c>
      <c r="CX6" s="33">
        <f t="shared" ref="CX6:DF6" si="11">IF(CX7="",NA(),CX7)</f>
        <v>87.57</v>
      </c>
      <c r="CY6" s="33">
        <f t="shared" si="11"/>
        <v>90.13</v>
      </c>
      <c r="CZ6" s="33">
        <f t="shared" si="11"/>
        <v>89.13</v>
      </c>
      <c r="DA6" s="33">
        <f t="shared" si="11"/>
        <v>92.41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383562</v>
      </c>
      <c r="D7" s="35">
        <v>47</v>
      </c>
      <c r="E7" s="35">
        <v>17</v>
      </c>
      <c r="F7" s="35">
        <v>5</v>
      </c>
      <c r="G7" s="35">
        <v>0</v>
      </c>
      <c r="H7" s="35" t="s">
        <v>96</v>
      </c>
      <c r="I7" s="35" t="s">
        <v>97</v>
      </c>
      <c r="J7" s="35" t="s">
        <v>98</v>
      </c>
      <c r="K7" s="35" t="s">
        <v>99</v>
      </c>
      <c r="L7" s="35" t="s">
        <v>100</v>
      </c>
      <c r="M7" s="36" t="s">
        <v>101</v>
      </c>
      <c r="N7" s="36" t="s">
        <v>102</v>
      </c>
      <c r="O7" s="36">
        <v>15.34</v>
      </c>
      <c r="P7" s="36">
        <v>97.6</v>
      </c>
      <c r="Q7" s="36">
        <v>2160</v>
      </c>
      <c r="R7" s="36">
        <v>7319</v>
      </c>
      <c r="S7" s="36">
        <v>30.38</v>
      </c>
      <c r="T7" s="36">
        <v>240.92</v>
      </c>
      <c r="U7" s="36">
        <v>1107</v>
      </c>
      <c r="V7" s="36">
        <v>0.64</v>
      </c>
      <c r="W7" s="36">
        <v>1729.69</v>
      </c>
      <c r="X7" s="36">
        <v>77.290000000000006</v>
      </c>
      <c r="Y7" s="36">
        <v>67.099999999999994</v>
      </c>
      <c r="Z7" s="36">
        <v>66.150000000000006</v>
      </c>
      <c r="AA7" s="36">
        <v>67.84</v>
      </c>
      <c r="AB7" s="36">
        <v>67.41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64.650000000000006</v>
      </c>
      <c r="BJ7" s="36">
        <v>1239.2</v>
      </c>
      <c r="BK7" s="36">
        <v>1197.82</v>
      </c>
      <c r="BL7" s="36">
        <v>1126.77</v>
      </c>
      <c r="BM7" s="36">
        <v>1044.8</v>
      </c>
      <c r="BN7" s="36">
        <v>1081.8</v>
      </c>
      <c r="BO7" s="36">
        <v>1015.77</v>
      </c>
      <c r="BP7" s="36">
        <v>34.56</v>
      </c>
      <c r="BQ7" s="36">
        <v>29.49</v>
      </c>
      <c r="BR7" s="36">
        <v>34.44</v>
      </c>
      <c r="BS7" s="36">
        <v>31.03</v>
      </c>
      <c r="BT7" s="36">
        <v>36.119999999999997</v>
      </c>
      <c r="BU7" s="36">
        <v>51.56</v>
      </c>
      <c r="BV7" s="36">
        <v>51.03</v>
      </c>
      <c r="BW7" s="36">
        <v>50.9</v>
      </c>
      <c r="BX7" s="36">
        <v>50.82</v>
      </c>
      <c r="BY7" s="36">
        <v>52.19</v>
      </c>
      <c r="BZ7" s="36">
        <v>52.78</v>
      </c>
      <c r="CA7" s="36">
        <v>335.3</v>
      </c>
      <c r="CB7" s="36">
        <v>395.66</v>
      </c>
      <c r="CC7" s="36">
        <v>336.7</v>
      </c>
      <c r="CD7" s="36">
        <v>388.28</v>
      </c>
      <c r="CE7" s="36">
        <v>335.42</v>
      </c>
      <c r="CF7" s="36">
        <v>283.26</v>
      </c>
      <c r="CG7" s="36">
        <v>289.60000000000002</v>
      </c>
      <c r="CH7" s="36">
        <v>293.27</v>
      </c>
      <c r="CI7" s="36">
        <v>300.52</v>
      </c>
      <c r="CJ7" s="36">
        <v>296.14</v>
      </c>
      <c r="CK7" s="36">
        <v>289.81</v>
      </c>
      <c r="CL7" s="36">
        <v>44.25</v>
      </c>
      <c r="CM7" s="36">
        <v>48.61</v>
      </c>
      <c r="CN7" s="36">
        <v>49.8</v>
      </c>
      <c r="CO7" s="36">
        <v>49.01</v>
      </c>
      <c r="CP7" s="36">
        <v>49.4</v>
      </c>
      <c r="CQ7" s="36">
        <v>55.2</v>
      </c>
      <c r="CR7" s="36">
        <v>54.74</v>
      </c>
      <c r="CS7" s="36">
        <v>53.78</v>
      </c>
      <c r="CT7" s="36">
        <v>53.24</v>
      </c>
      <c r="CU7" s="36">
        <v>52.31</v>
      </c>
      <c r="CV7" s="36">
        <v>52.74</v>
      </c>
      <c r="CW7" s="36">
        <v>89.12</v>
      </c>
      <c r="CX7" s="36">
        <v>87.57</v>
      </c>
      <c r="CY7" s="36">
        <v>90.13</v>
      </c>
      <c r="CZ7" s="36">
        <v>89.13</v>
      </c>
      <c r="DA7" s="36">
        <v>92.41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2017-02-21T06:12:39Z</cp:lastPrinted>
  <dcterms:created xsi:type="dcterms:W3CDTF">2017-02-08T03:15:03Z</dcterms:created>
  <dcterms:modified xsi:type="dcterms:W3CDTF">2017-02-21T06:12:44Z</dcterms:modified>
</cp:coreProperties>
</file>