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390" yWindow="975" windowWidth="18180" windowHeight="924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O6" i="5"/>
  <c r="P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<sst xmlns="http://schemas.openxmlformats.org/spreadsheetml/2006/main" count="232" uniqueCount="111">
  <si>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</si>
  <si>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</si>
  <si>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</si>
  <si>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</si>
  <si>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</si>
  <si>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</si>
  <si>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</si>
  <si>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</si>
  <si>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</si>
  <si>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</si>
  <si>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</si>
  <si>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</si>
  <si>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</si>
  <si>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</si>
  <si>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</si>
  <si>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</si>
  <si>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</si>
  <si>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</si>
  <si>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</si>
  <si>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</si>
  <si>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</si>
  <si>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</si>
  <si>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</si>
  <si>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</si>
  <si>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</si>
  <si>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</si>
  <si>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</si>
  <si>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</si>
  <si>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</si>
  <si>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</si>
  <si>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</si>
  <si>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</si>
  <si>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</si>
  <si>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</si>
  <si>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</si>
  <si>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</si>
  <si>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</si>
  <si>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</si>
  <si>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</si>
  <si>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</si>
  <si>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</si>
  <si>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</si>
  <si>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</si>
  <si>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</si>
  <si>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</si>
  <si>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</si>
  <si>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</si>
  <si>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</si>
  <si>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</si>
  <si>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</si>
  <si>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</si>
  <si>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</si>
  <si>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</si>
  <si>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</si>
  <si>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</si>
  <si>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</si>
  <si>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</si>
  <si>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</si>
  <si>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</si>
  <si>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</si>
  <si>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</si>
  <si>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</si>
  <si>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</si>
  <si>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</si>
  <si>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</si>
  <si>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</si>
  <si>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</si>
  <si>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</si>
  <si>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</si>
  <si>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</si>
  <si>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</si>
  <si>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</si>
  <si>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</si>
  <si>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</si>
  <si>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</si>
  <si>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</si>
  <si>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</si>
  <si>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</si>
  <si>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</si>
  <si>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</si>
  <si>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</si>
  <si>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</si>
  <si>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</si>
  <si>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</si>
  <si>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</si>
  <si>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</si>
  <si>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</si>
  <si>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</si>
  <si>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</si>
  <si>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</si>
  <si>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</si>
  <si>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</si>
  <si>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</si>
  <si>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</si>
  <si>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</si>
  <si>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</si>
  <si>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愛媛県　伊方町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</si>
  <si>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</si>
  <si>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</si>
  <si>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</si>
  <si>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</si>
  <si>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</si>
  <si>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</si>
  <si>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</si>
  <si>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</si>
  <si>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</si>
  <si>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</si>
  <si>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</si>
  <si>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老朽化の現状について、処理施設が合併処理浄化槽であり、浄化槽本体の耐用年数が30年程度である。今までに浄化槽本体の修繕は行っていない。
　浄化槽本体以外の、駆動部品や消耗品等の軽微な修繕については、使用料金に含まれているため、その都度行っている。
　</t>
    <rPh sb="1" eb="4">
      <t>ロウキュウカ</t>
    </rPh>
    <rPh sb="5" eb="7">
      <t>ゲンジョウ</t>
    </rPh>
    <rPh sb="12" eb="14">
      <t>ショリ</t>
    </rPh>
    <rPh sb="14" eb="16">
      <t>シセツ</t>
    </rPh>
    <rPh sb="17" eb="19">
      <t>ガッペイ</t>
    </rPh>
    <rPh sb="19" eb="21">
      <t>ショリ</t>
    </rPh>
    <rPh sb="21" eb="24">
      <t>ジョウカソウ</t>
    </rPh>
    <rPh sb="28" eb="31">
      <t>ジョウカソウ</t>
    </rPh>
    <rPh sb="31" eb="33">
      <t>ホンタイ</t>
    </rPh>
    <rPh sb="34" eb="36">
      <t>タイヨウ</t>
    </rPh>
    <rPh sb="36" eb="38">
      <t>ネンスウ</t>
    </rPh>
    <rPh sb="41" eb="42">
      <t>ネン</t>
    </rPh>
    <rPh sb="42" eb="44">
      <t>テイド</t>
    </rPh>
    <rPh sb="48" eb="49">
      <t>イマ</t>
    </rPh>
    <rPh sb="52" eb="55">
      <t>ジョウカソウ</t>
    </rPh>
    <rPh sb="55" eb="57">
      <t>ホンタイ</t>
    </rPh>
    <rPh sb="58" eb="60">
      <t>シュウゼン</t>
    </rPh>
    <rPh sb="61" eb="62">
      <t>オコナ</t>
    </rPh>
    <rPh sb="70" eb="73">
      <t>ジョウカソウ</t>
    </rPh>
    <rPh sb="73" eb="75">
      <t>ホンタイ</t>
    </rPh>
    <rPh sb="75" eb="77">
      <t>イガイ</t>
    </rPh>
    <rPh sb="79" eb="81">
      <t>クドウ</t>
    </rPh>
    <rPh sb="81" eb="83">
      <t>ブヒン</t>
    </rPh>
    <rPh sb="84" eb="86">
      <t>ショウモウ</t>
    </rPh>
    <rPh sb="86" eb="87">
      <t>ヒン</t>
    </rPh>
    <rPh sb="87" eb="88">
      <t>トウ</t>
    </rPh>
    <rPh sb="89" eb="91">
      <t>ケイビ</t>
    </rPh>
    <rPh sb="92" eb="94">
      <t>シュウゼン</t>
    </rPh>
    <rPh sb="100" eb="102">
      <t>シヨウ</t>
    </rPh>
    <rPh sb="102" eb="104">
      <t>リョウキン</t>
    </rPh>
    <rPh sb="105" eb="106">
      <t>フク</t>
    </rPh>
    <rPh sb="116" eb="118">
      <t>ツド</t>
    </rPh>
    <rPh sb="118" eb="119">
      <t>オコナ</t>
    </rPh>
    <phoneticPr fontId="4"/>
  </si>
  <si>
    <t>　使用料収入のみでは事業会計が賄われていないため、一般会計からの繰入等の収益で賄っているが、今のところ料金の見直しの予定はない。
　老朽化対策については、設備を停止できないため、今後検討する必要がある。</t>
    <rPh sb="1" eb="4">
      <t>シヨウリョウ</t>
    </rPh>
    <rPh sb="4" eb="6">
      <t>シュウニュウ</t>
    </rPh>
    <rPh sb="10" eb="12">
      <t>ジギョウ</t>
    </rPh>
    <rPh sb="12" eb="14">
      <t>カイケイ</t>
    </rPh>
    <rPh sb="15" eb="16">
      <t>マカナ</t>
    </rPh>
    <rPh sb="25" eb="27">
      <t>イッパン</t>
    </rPh>
    <rPh sb="27" eb="29">
      <t>カイケイ</t>
    </rPh>
    <rPh sb="32" eb="34">
      <t>クリイレ</t>
    </rPh>
    <rPh sb="34" eb="35">
      <t>トウ</t>
    </rPh>
    <rPh sb="36" eb="38">
      <t>シュウエキ</t>
    </rPh>
    <rPh sb="39" eb="40">
      <t>マカナ</t>
    </rPh>
    <rPh sb="46" eb="47">
      <t>イマ</t>
    </rPh>
    <rPh sb="51" eb="53">
      <t>リョウキン</t>
    </rPh>
    <rPh sb="54" eb="56">
      <t>ミナオ</t>
    </rPh>
    <rPh sb="58" eb="60">
      <t>ヨテイ</t>
    </rPh>
    <rPh sb="66" eb="69">
      <t>ロウキュウカ</t>
    </rPh>
    <rPh sb="69" eb="71">
      <t>タイサク</t>
    </rPh>
    <rPh sb="77" eb="79">
      <t>セツビ</t>
    </rPh>
    <rPh sb="80" eb="82">
      <t>テイシ</t>
    </rPh>
    <rPh sb="89" eb="91">
      <t>コンゴ</t>
    </rPh>
    <rPh sb="91" eb="93">
      <t>ケントウ</t>
    </rPh>
    <rPh sb="95" eb="97">
      <t>ヒツヨウ</t>
    </rPh>
    <phoneticPr fontId="4"/>
  </si>
  <si>
    <t>　①収益的収支比率について、使用収入のみでは事業会計が賄われないため、一般会計からの繰入等の収益で施設の維持管理を行なっている。
　④企業債残高対事業規模比率については、使用料収入が不足しているため、一般会計の負担額が多くなっている。
　⑤経費回収率は、74.55%と類似団体平均57.93％と比較しても健全であると思われる。
　⑥汚水処理原価について、類似団体平均に比べ高い値となっているが、今のところ料金の見直しの予定はない。
　⑦施設利用率について、78.57％と類似団体平均59.08％と比較しても健全であると思われる。
　⑧水洗化率について、100％であり、類似団体平均77.12％と比較しても健全であると思われる。
　</t>
    <rPh sb="2" eb="5">
      <t>シュウエキテキ</t>
    </rPh>
    <rPh sb="5" eb="7">
      <t>シュウシ</t>
    </rPh>
    <rPh sb="7" eb="9">
      <t>ヒリツ</t>
    </rPh>
    <rPh sb="120" eb="122">
      <t>ケイヒ</t>
    </rPh>
    <rPh sb="122" eb="124">
      <t>カイシュウ</t>
    </rPh>
    <rPh sb="124" eb="125">
      <t>リツ</t>
    </rPh>
    <rPh sb="134" eb="136">
      <t>ルイジ</t>
    </rPh>
    <rPh sb="136" eb="138">
      <t>ダンタイ</t>
    </rPh>
    <rPh sb="138" eb="140">
      <t>ヘイキン</t>
    </rPh>
    <rPh sb="147" eb="149">
      <t>ヒカク</t>
    </rPh>
    <rPh sb="152" eb="154">
      <t>ケンゼン</t>
    </rPh>
    <rPh sb="158" eb="159">
      <t>オモ</t>
    </rPh>
    <rPh sb="166" eb="168">
      <t>オスイ</t>
    </rPh>
    <rPh sb="168" eb="170">
      <t>ショリ</t>
    </rPh>
    <rPh sb="170" eb="172">
      <t>ゲンカ</t>
    </rPh>
    <rPh sb="177" eb="179">
      <t>ルイジ</t>
    </rPh>
    <rPh sb="179" eb="181">
      <t>ダンタイ</t>
    </rPh>
    <rPh sb="181" eb="183">
      <t>ヘイキン</t>
    </rPh>
    <rPh sb="184" eb="185">
      <t>クラ</t>
    </rPh>
    <rPh sb="186" eb="187">
      <t>タカ</t>
    </rPh>
    <rPh sb="188" eb="189">
      <t>アタイ</t>
    </rPh>
    <rPh sb="197" eb="198">
      <t>イマ</t>
    </rPh>
    <rPh sb="202" eb="204">
      <t>リョウキン</t>
    </rPh>
    <rPh sb="205" eb="207">
      <t>ミナオ</t>
    </rPh>
    <rPh sb="209" eb="211">
      <t>ヨテイ</t>
    </rPh>
    <rPh sb="218" eb="220">
      <t>シセツ</t>
    </rPh>
    <rPh sb="220" eb="223">
      <t>リヨウリツ</t>
    </rPh>
    <rPh sb="235" eb="237">
      <t>ルイジ</t>
    </rPh>
    <rPh sb="237" eb="239">
      <t>ダンタイ</t>
    </rPh>
    <rPh sb="239" eb="241">
      <t>ヘイキン</t>
    </rPh>
    <rPh sb="248" eb="250">
      <t>ヒカク</t>
    </rPh>
    <rPh sb="253" eb="255">
      <t>ケンゼン</t>
    </rPh>
    <rPh sb="259" eb="260">
      <t>オモ</t>
    </rPh>
    <rPh sb="267" eb="270">
      <t>スイセンカ</t>
    </rPh>
    <rPh sb="270" eb="271">
      <t>リツ</t>
    </rPh>
    <rPh sb="284" eb="286">
      <t>ルイジ</t>
    </rPh>
    <rPh sb="286" eb="288">
      <t>ダンタイ</t>
    </rPh>
    <rPh sb="288" eb="290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</si>
</sst>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89760"/>
        <c:axId val="9308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89760"/>
        <c:axId val="93082752"/>
      </c:lineChart>
      <c:dateAx>
        <c:axId val="9278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82752"/>
        <c:crosses val="autoZero"/>
        <c:auto val="1"/>
        <c:lblOffset val="100"/>
        <c:baseTimeUnit val="years"/>
      </c:dateAx>
      <c:valAx>
        <c:axId val="9308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8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68.569999999999993</c:v>
                </c:pt>
                <c:pt idx="1">
                  <c:v>68.569999999999993</c:v>
                </c:pt>
                <c:pt idx="2">
                  <c:v>72.86</c:v>
                </c:pt>
                <c:pt idx="3">
                  <c:v>78.569999999999993</c:v>
                </c:pt>
                <c:pt idx="4">
                  <c:v>78.569999999999993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32576"/>
        <c:axId val="10026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32576"/>
        <c:axId val="100263424"/>
      </c:lineChart>
      <c:dateAx>
        <c:axId val="10023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63424"/>
        <c:crosses val="autoZero"/>
        <c:auto val="1"/>
        <c:lblOffset val="100"/>
        <c:baseTimeUnit val="years"/>
      </c:dateAx>
      <c:valAx>
        <c:axId val="10026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3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29920"/>
        <c:axId val="10135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29920"/>
        <c:axId val="101352576"/>
      </c:lineChart>
      <c:dateAx>
        <c:axId val="10132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52576"/>
        <c:crosses val="autoZero"/>
        <c:auto val="1"/>
        <c:lblOffset val="100"/>
        <c:baseTimeUnit val="years"/>
      </c:dateAx>
      <c:valAx>
        <c:axId val="10135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2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90.79</c:v>
                </c:pt>
                <c:pt idx="1">
                  <c:v>88.69</c:v>
                </c:pt>
                <c:pt idx="2">
                  <c:v>84.7</c:v>
                </c:pt>
                <c:pt idx="3">
                  <c:v>81.05</c:v>
                </c:pt>
                <c:pt idx="4">
                  <c:v>79.89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25248"/>
        <c:axId val="9563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25248"/>
        <c:axId val="95634176"/>
      </c:lineChart>
      <c:dateAx>
        <c:axId val="9312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34176"/>
        <c:crosses val="autoZero"/>
        <c:auto val="1"/>
        <c:lblOffset val="100"/>
        <c:baseTimeUnit val="years"/>
      </c:dateAx>
      <c:valAx>
        <c:axId val="9563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2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48000"/>
        <c:axId val="9567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48000"/>
        <c:axId val="95674752"/>
      </c:lineChart>
      <c:dateAx>
        <c:axId val="9564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74752"/>
        <c:crosses val="autoZero"/>
        <c:auto val="1"/>
        <c:lblOffset val="100"/>
        <c:baseTimeUnit val="years"/>
      </c:dateAx>
      <c:valAx>
        <c:axId val="9567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64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55648"/>
        <c:axId val="9576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55648"/>
        <c:axId val="95761920"/>
      </c:lineChart>
      <c:dateAx>
        <c:axId val="9575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761920"/>
        <c:crosses val="autoZero"/>
        <c:auto val="1"/>
        <c:lblOffset val="100"/>
        <c:baseTimeUnit val="years"/>
      </c:dateAx>
      <c:valAx>
        <c:axId val="9576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75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14784"/>
        <c:axId val="9581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14784"/>
        <c:axId val="95817728"/>
      </c:lineChart>
      <c:dateAx>
        <c:axId val="9581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17728"/>
        <c:crosses val="autoZero"/>
        <c:auto val="1"/>
        <c:lblOffset val="100"/>
        <c:baseTimeUnit val="years"/>
      </c:dateAx>
      <c:valAx>
        <c:axId val="9581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1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8320"/>
        <c:axId val="958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48320"/>
        <c:axId val="95858688"/>
      </c:lineChart>
      <c:dateAx>
        <c:axId val="9584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58688"/>
        <c:crosses val="autoZero"/>
        <c:auto val="1"/>
        <c:lblOffset val="100"/>
        <c:baseTimeUnit val="years"/>
      </c:dateAx>
      <c:valAx>
        <c:axId val="958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4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96704"/>
        <c:axId val="9589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96704"/>
        <c:axId val="95898624"/>
      </c:lineChart>
      <c:dateAx>
        <c:axId val="958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98624"/>
        <c:crosses val="autoZero"/>
        <c:auto val="1"/>
        <c:lblOffset val="100"/>
        <c:baseTimeUnit val="years"/>
      </c:dateAx>
      <c:valAx>
        <c:axId val="9589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76.88</c:v>
                </c:pt>
                <c:pt idx="1">
                  <c:v>77.040000000000006</c:v>
                </c:pt>
                <c:pt idx="2">
                  <c:v>75.58</c:v>
                </c:pt>
                <c:pt idx="3">
                  <c:v>77.319999999999993</c:v>
                </c:pt>
                <c:pt idx="4">
                  <c:v>74.55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29088"/>
        <c:axId val="9593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29088"/>
        <c:axId val="95931008"/>
      </c:lineChart>
      <c:dateAx>
        <c:axId val="9592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31008"/>
        <c:crosses val="autoZero"/>
        <c:auto val="1"/>
        <c:lblOffset val="100"/>
        <c:baseTimeUnit val="years"/>
      </c:dateAx>
      <c:valAx>
        <c:axId val="9593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2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693.23</c:v>
                </c:pt>
                <c:pt idx="1">
                  <c:v>449.07</c:v>
                </c:pt>
                <c:pt idx="2">
                  <c:v>452.16</c:v>
                </c:pt>
                <c:pt idx="3">
                  <c:v>423.98</c:v>
                </c:pt>
                <c:pt idx="4">
                  <c:v>458.14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20928"/>
        <c:axId val="10022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20928"/>
        <c:axId val="100222848"/>
      </c:lineChart>
      <c:dateAx>
        <c:axId val="10022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22848"/>
        <c:crosses val="autoZero"/>
        <c:auto val="1"/>
        <c:lblOffset val="100"/>
        <c:baseTimeUnit val="years"/>
      </c:dateAx>
      <c:valAx>
        <c:axId val="10022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2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" zoomScaleNormal="100" workbookViewId="0">
      <selection activeCell="AX5" sqref="AX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愛媛県　伊方町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10489</v>
      </c>
      <c r="AM8" s="47"/>
      <c r="AN8" s="47"/>
      <c r="AO8" s="47"/>
      <c r="AP8" s="47"/>
      <c r="AQ8" s="47"/>
      <c r="AR8" s="47"/>
      <c r="AS8" s="47"/>
      <c r="AT8" s="43">
        <f>データ!S6</f>
        <v>93.98</v>
      </c>
      <c r="AU8" s="43"/>
      <c r="AV8" s="43"/>
      <c r="AW8" s="43"/>
      <c r="AX8" s="43"/>
      <c r="AY8" s="43"/>
      <c r="AZ8" s="43"/>
      <c r="BA8" s="43"/>
      <c r="BB8" s="43">
        <f>データ!T6</f>
        <v>111.61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7.66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3300</v>
      </c>
      <c r="AE10" s="47"/>
      <c r="AF10" s="47"/>
      <c r="AG10" s="47"/>
      <c r="AH10" s="47"/>
      <c r="AI10" s="47"/>
      <c r="AJ10" s="47"/>
      <c r="AK10" s="2"/>
      <c r="AL10" s="47">
        <f>データ!U6</f>
        <v>797</v>
      </c>
      <c r="AM10" s="47"/>
      <c r="AN10" s="47"/>
      <c r="AO10" s="47"/>
      <c r="AP10" s="47"/>
      <c r="AQ10" s="47"/>
      <c r="AR10" s="47"/>
      <c r="AS10" s="47"/>
      <c r="AT10" s="43">
        <f>データ!V6</f>
        <v>32.1</v>
      </c>
      <c r="AU10" s="43"/>
      <c r="AV10" s="43"/>
      <c r="AW10" s="43"/>
      <c r="AX10" s="43"/>
      <c r="AY10" s="43"/>
      <c r="AZ10" s="43"/>
      <c r="BA10" s="43"/>
      <c r="BB10" s="43">
        <f>データ!W6</f>
        <v>24.83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P14" sqref="CP14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384429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愛媛県　伊方町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7.66</v>
      </c>
      <c r="P6" s="32">
        <f t="shared" si="3"/>
        <v>100</v>
      </c>
      <c r="Q6" s="32">
        <f t="shared" si="3"/>
        <v>3300</v>
      </c>
      <c r="R6" s="32">
        <f t="shared" si="3"/>
        <v>10489</v>
      </c>
      <c r="S6" s="32">
        <f t="shared" si="3"/>
        <v>93.98</v>
      </c>
      <c r="T6" s="32">
        <f t="shared" si="3"/>
        <v>111.61</v>
      </c>
      <c r="U6" s="32">
        <f t="shared" si="3"/>
        <v>797</v>
      </c>
      <c r="V6" s="32">
        <f t="shared" si="3"/>
        <v>32.1</v>
      </c>
      <c r="W6" s="32">
        <f t="shared" si="3"/>
        <v>24.83</v>
      </c>
      <c r="X6" s="33">
        <f>IF(X7="",NA(),X7)</f>
        <v>90.79</v>
      </c>
      <c r="Y6" s="33">
        <f t="shared" ref="Y6:AG6" si="4">IF(Y7="",NA(),Y7)</f>
        <v>88.69</v>
      </c>
      <c r="Z6" s="33">
        <f t="shared" si="4"/>
        <v>84.7</v>
      </c>
      <c r="AA6" s="33">
        <f t="shared" si="4"/>
        <v>81.05</v>
      </c>
      <c r="AB6" s="33">
        <f t="shared" si="4"/>
        <v>79.89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76.88</v>
      </c>
      <c r="BQ6" s="33">
        <f t="shared" ref="BQ6:BY6" si="8">IF(BQ7="",NA(),BQ7)</f>
        <v>77.040000000000006</v>
      </c>
      <c r="BR6" s="33">
        <f t="shared" si="8"/>
        <v>75.58</v>
      </c>
      <c r="BS6" s="33">
        <f t="shared" si="8"/>
        <v>77.319999999999993</v>
      </c>
      <c r="BT6" s="33">
        <f t="shared" si="8"/>
        <v>74.55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693.23</v>
      </c>
      <c r="CB6" s="33">
        <f t="shared" ref="CB6:CJ6" si="9">IF(CB7="",NA(),CB7)</f>
        <v>449.07</v>
      </c>
      <c r="CC6" s="33">
        <f t="shared" si="9"/>
        <v>452.16</v>
      </c>
      <c r="CD6" s="33">
        <f t="shared" si="9"/>
        <v>423.98</v>
      </c>
      <c r="CE6" s="33">
        <f t="shared" si="9"/>
        <v>458.14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68.569999999999993</v>
      </c>
      <c r="CM6" s="33">
        <f t="shared" ref="CM6:CU6" si="10">IF(CM7="",NA(),CM7)</f>
        <v>68.569999999999993</v>
      </c>
      <c r="CN6" s="33">
        <f t="shared" si="10"/>
        <v>72.86</v>
      </c>
      <c r="CO6" s="33">
        <f t="shared" si="10"/>
        <v>78.569999999999993</v>
      </c>
      <c r="CP6" s="33">
        <f t="shared" si="10"/>
        <v>78.569999999999993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384429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7.66</v>
      </c>
      <c r="P7" s="36">
        <v>100</v>
      </c>
      <c r="Q7" s="36">
        <v>3300</v>
      </c>
      <c r="R7" s="36">
        <v>10489</v>
      </c>
      <c r="S7" s="36">
        <v>93.98</v>
      </c>
      <c r="T7" s="36">
        <v>111.61</v>
      </c>
      <c r="U7" s="36">
        <v>797</v>
      </c>
      <c r="V7" s="36">
        <v>32.1</v>
      </c>
      <c r="W7" s="36">
        <v>24.83</v>
      </c>
      <c r="X7" s="36">
        <v>90.79</v>
      </c>
      <c r="Y7" s="36">
        <v>88.69</v>
      </c>
      <c r="Z7" s="36">
        <v>84.7</v>
      </c>
      <c r="AA7" s="36">
        <v>81.05</v>
      </c>
      <c r="AB7" s="36">
        <v>79.89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76.88</v>
      </c>
      <c r="BQ7" s="36">
        <v>77.040000000000006</v>
      </c>
      <c r="BR7" s="36">
        <v>75.58</v>
      </c>
      <c r="BS7" s="36">
        <v>77.319999999999993</v>
      </c>
      <c r="BT7" s="36">
        <v>74.55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693.23</v>
      </c>
      <c r="CB7" s="36">
        <v>449.07</v>
      </c>
      <c r="CC7" s="36">
        <v>452.16</v>
      </c>
      <c r="CD7" s="36">
        <v>423.98</v>
      </c>
      <c r="CE7" s="36">
        <v>458.14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68.569999999999993</v>
      </c>
      <c r="CM7" s="36">
        <v>68.569999999999993</v>
      </c>
      <c r="CN7" s="36">
        <v>72.86</v>
      </c>
      <c r="CO7" s="36">
        <v>78.569999999999993</v>
      </c>
      <c r="CP7" s="36">
        <v>78.569999999999993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西内 敏勝</cp:lastModifiedBy>
  <cp:lastPrinted>2016-02-18T03:24:53Z</cp:lastPrinted>
  <dcterms:created xsi:type="dcterms:W3CDTF">2016-02-03T09:26:32Z</dcterms:created>
  <dcterms:modified xsi:type="dcterms:W3CDTF">2016-02-18T03:25:01Z</dcterms:modified>
  <cp:category/>
</cp:coreProperties>
</file>