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ugesui-nas\上下水道課\gesui\下水道業務係★\住田バックアップ\報告物（町外）\経営比較分析\14松前町 2月１０日修正依頼通知\"/>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<sst xmlns="http://schemas.openxmlformats.org/spreadsheetml/2006/main" count="221" uniqueCount="111">
  <si>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</si>
  <si>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</si>
  <si>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</si>
  <si>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</si>
  <si>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</si>
  <si>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</si>
  <si>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</si>
  <si>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</si>
  <si>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</si>
  <si>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</si>
  <si>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</si>
  <si>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</si>
  <si>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</si>
  <si>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</si>
  <si>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</si>
  <si>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</si>
  <si>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</si>
  <si>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</si>
  <si>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</si>
  <si>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</si>
  <si>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</si>
  <si>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</si>
  <si>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</si>
  <si>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</si>
  <si>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</si>
  <si>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</si>
  <si>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</si>
  <si>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</si>
  <si>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</si>
  <si>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</si>
  <si>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</si>
  <si>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</si>
  <si>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</si>
  <si>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</si>
  <si>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</si>
  <si>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</si>
  <si>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</si>
  <si>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</si>
  <si>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</si>
  <si>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</si>
  <si>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</si>
  <si>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</si>
  <si>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</si>
  <si>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</si>
  <si>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</si>
  <si>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</si>
  <si>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</si>
  <si>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</si>
  <si>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</si>
  <si>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</si>
  <si>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</si>
  <si>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</si>
  <si>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</si>
  <si>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</si>
  <si>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</si>
  <si>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</si>
  <si>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</si>
  <si>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</si>
  <si>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</si>
  <si>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</si>
  <si>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</si>
  <si>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</si>
  <si>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</si>
  <si>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</si>
  <si>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</si>
  <si>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</si>
  <si>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</si>
  <si>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</si>
  <si>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</si>
  <si>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</si>
  <si>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</si>
  <si>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</si>
  <si>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</si>
  <si>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</si>
  <si>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</si>
  <si>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</si>
  <si>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</si>
  <si>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</si>
  <si>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</si>
  <si>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</si>
  <si>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</si>
  <si>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</si>
  <si>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</si>
  <si>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</si>
  <si>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</si>
  <si>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</si>
  <si>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</si>
  <si>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</si>
  <si>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</si>
  <si>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</si>
  <si>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</si>
  <si>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</si>
  <si>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</si>
  <si>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</si>
  <si>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</si>
  <si>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</si>
  <si>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</si>
  <si>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</si>
  <si>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</si>
  <si>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</si>
  <si>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</si>
  <si>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</si>
  <si>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</si>
  <si>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</si>
  <si>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</si>
  <si>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</si>
  <si>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</si>
  <si>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</si>
  <si>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「1.経営の健全性・効率性」の数値においては、「⑦施設利用率」以外は類似団体平均値より良好である。また、現在のところは施設の老朽化についても更新時期に入っていない。
　しかしながら今後については老朽施設の維持管理費の支出や、人口減・節水などの使用料収入への影響が考えられるため、普及率、接続率の向上等の経営改善に向けた取組みについて検討が必要となる。</t>
    <phoneticPr fontId="4"/>
  </si>
  <si>
    <t>平成14年3月31日の供用開始であり、各施設は比較的新しいため、管渠の更新は行っていない。</t>
    <phoneticPr fontId="4"/>
  </si>
  <si>
    <t xml:space="preserve">「①収益的収支比率」は100%を下回っており、費用の一部は収益で賄い切れていない。これは供用開始前後の初期の施設建設のための起債借入の償還が続いているためである。
　「④企業債残高対事業費規模比率」、「⑤経費回収率」、「⑥汚水処理原価」、「⑧水洗化率」については、類似団体平均値よりも良好な数値となっており、経営は比較的健全であると見られる。これは各施設が比較的新しいため、維持管理に係る費用が少ないためだと思われる。
　「⑦施設利用率」については、平成22年度時点では類似団体平均値よりも低かったが、接続戸数の増加による処理水量の増加に伴って平均値に追いついている。
</t>
    <rPh sb="225" eb="227">
      <t>ヘイセイ</t>
    </rPh>
    <rPh sb="229" eb="231">
      <t>ネンド</t>
    </rPh>
    <rPh sb="231" eb="233">
      <t>ジテン</t>
    </rPh>
    <rPh sb="251" eb="253">
      <t>セツゾク</t>
    </rPh>
    <rPh sb="253" eb="255">
      <t>コスウ</t>
    </rPh>
    <rPh sb="256" eb="258">
      <t>ゾウカ</t>
    </rPh>
    <rPh sb="261" eb="263">
      <t>ショリ</t>
    </rPh>
    <rPh sb="263" eb="265">
      <t>スイリョウ</t>
    </rPh>
    <rPh sb="266" eb="268">
      <t>ゾウカ</t>
    </rPh>
    <rPh sb="269" eb="270">
      <t>トモナ</t>
    </rPh>
    <rPh sb="272" eb="275">
      <t>ヘイキンチ</t>
    </rPh>
    <rPh sb="276" eb="277">
      <t>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</si>
</sst>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510776"/>
        <c:axId val="24718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247510776"/>
        <c:axId val="247189360"/>
      </c:lineChart>
      <c:dateAx>
        <c:axId val="247510776"/>
        <c:scaling>
          <c:orientation val="minMax"/>
        </c:scaling>
        <c:delete val="1"/>
        <c:axPos val="b"/>
        <c:numFmt formatCode="ge" sourceLinked="1"/>
        <c:majorTickMark val="none"/>
        <c:minorTickMark val="none"/>
        <c:tickLblPos val="none"/>
        <c:crossAx val="247189360"/>
        <c:crosses val="autoZero"/>
        <c:auto val="1"/>
        <c:lblOffset val="100"/>
        <c:baseTimeUnit val="years"/>
      </c:dateAx>
      <c:valAx>
        <c:axId val="2471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38.04</c:v>
                </c:pt>
                <c:pt idx="1">
                  <c:v>39.49</c:v>
                </c:pt>
                <c:pt idx="2">
                  <c:v>40.06</c:v>
                </c:pt>
                <c:pt idx="3">
                  <c:v>41.67</c:v>
                </c:pt>
                <c:pt idx="4">
                  <c:v>42.55</c:v>
                </c:pt>
              </c:numCache>
            </c:numRef>
          </c:val>
        </c:ser>
        <c:dLbls>
          <c:showLegendKey val="0"/>
          <c:showVal val="0"/>
          <c:showCatName val="0"/>
          <c:showSerName val="0"/>
          <c:showPercent val="0"/>
          <c:showBubbleSize val="0"/>
        </c:dLbls>
        <c:gapWidth val="150"/>
        <c:axId val="248725152"/>
        <c:axId val="2487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248725152"/>
        <c:axId val="248725544"/>
      </c:lineChart>
      <c:dateAx>
        <c:axId val="248725152"/>
        <c:scaling>
          <c:orientation val="minMax"/>
        </c:scaling>
        <c:delete val="1"/>
        <c:axPos val="b"/>
        <c:numFmt formatCode="ge" sourceLinked="1"/>
        <c:majorTickMark val="none"/>
        <c:minorTickMark val="none"/>
        <c:tickLblPos val="none"/>
        <c:crossAx val="248725544"/>
        <c:crosses val="autoZero"/>
        <c:auto val="1"/>
        <c:lblOffset val="100"/>
        <c:baseTimeUnit val="years"/>
      </c:dateAx>
      <c:valAx>
        <c:axId val="24872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68.94</c:v>
                </c:pt>
                <c:pt idx="1">
                  <c:v>72.58</c:v>
                </c:pt>
                <c:pt idx="2">
                  <c:v>72.95</c:v>
                </c:pt>
                <c:pt idx="3">
                  <c:v>74.19</c:v>
                </c:pt>
                <c:pt idx="4">
                  <c:v>75.39</c:v>
                </c:pt>
              </c:numCache>
            </c:numRef>
          </c:val>
        </c:ser>
        <c:dLbls>
          <c:showLegendKey val="0"/>
          <c:showVal val="0"/>
          <c:showCatName val="0"/>
          <c:showSerName val="0"/>
          <c:showPercent val="0"/>
          <c:showBubbleSize val="0"/>
        </c:dLbls>
        <c:gapWidth val="150"/>
        <c:axId val="248726720"/>
        <c:axId val="24872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248726720"/>
        <c:axId val="248727112"/>
      </c:lineChart>
      <c:dateAx>
        <c:axId val="248726720"/>
        <c:scaling>
          <c:orientation val="minMax"/>
        </c:scaling>
        <c:delete val="1"/>
        <c:axPos val="b"/>
        <c:numFmt formatCode="ge" sourceLinked="1"/>
        <c:majorTickMark val="none"/>
        <c:minorTickMark val="none"/>
        <c:tickLblPos val="none"/>
        <c:crossAx val="248727112"/>
        <c:crosses val="autoZero"/>
        <c:auto val="1"/>
        <c:lblOffset val="100"/>
        <c:baseTimeUnit val="years"/>
      </c:dateAx>
      <c:valAx>
        <c:axId val="2487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88.46</c:v>
                </c:pt>
                <c:pt idx="1">
                  <c:v>82.38</c:v>
                </c:pt>
                <c:pt idx="2">
                  <c:v>95.18</c:v>
                </c:pt>
                <c:pt idx="3">
                  <c:v>90.62</c:v>
                </c:pt>
                <c:pt idx="4">
                  <c:v>90.67</c:v>
                </c:pt>
              </c:numCache>
            </c:numRef>
          </c:val>
        </c:ser>
        <c:dLbls>
          <c:showLegendKey val="0"/>
          <c:showVal val="0"/>
          <c:showCatName val="0"/>
          <c:showSerName val="0"/>
          <c:showPercent val="0"/>
          <c:showBubbleSize val="0"/>
        </c:dLbls>
        <c:gapWidth val="150"/>
        <c:axId val="247618432"/>
        <c:axId val="24868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18432"/>
        <c:axId val="248687880"/>
      </c:lineChart>
      <c:dateAx>
        <c:axId val="247618432"/>
        <c:scaling>
          <c:orientation val="minMax"/>
        </c:scaling>
        <c:delete val="1"/>
        <c:axPos val="b"/>
        <c:numFmt formatCode="ge" sourceLinked="1"/>
        <c:majorTickMark val="none"/>
        <c:minorTickMark val="none"/>
        <c:tickLblPos val="none"/>
        <c:crossAx val="248687880"/>
        <c:crosses val="autoZero"/>
        <c:auto val="1"/>
        <c:lblOffset val="100"/>
        <c:baseTimeUnit val="years"/>
      </c:dateAx>
      <c:valAx>
        <c:axId val="24868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56648"/>
        <c:axId val="24825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56648"/>
        <c:axId val="248257032"/>
      </c:lineChart>
      <c:dateAx>
        <c:axId val="248256648"/>
        <c:scaling>
          <c:orientation val="minMax"/>
        </c:scaling>
        <c:delete val="1"/>
        <c:axPos val="b"/>
        <c:numFmt formatCode="ge" sourceLinked="1"/>
        <c:majorTickMark val="none"/>
        <c:minorTickMark val="none"/>
        <c:tickLblPos val="none"/>
        <c:crossAx val="248257032"/>
        <c:crosses val="autoZero"/>
        <c:auto val="1"/>
        <c:lblOffset val="100"/>
        <c:baseTimeUnit val="years"/>
      </c:dateAx>
      <c:valAx>
        <c:axId val="24825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314456"/>
        <c:axId val="2483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314456"/>
        <c:axId val="248318936"/>
      </c:lineChart>
      <c:dateAx>
        <c:axId val="248314456"/>
        <c:scaling>
          <c:orientation val="minMax"/>
        </c:scaling>
        <c:delete val="1"/>
        <c:axPos val="b"/>
        <c:numFmt formatCode="ge" sourceLinked="1"/>
        <c:majorTickMark val="none"/>
        <c:minorTickMark val="none"/>
        <c:tickLblPos val="none"/>
        <c:crossAx val="248318936"/>
        <c:crosses val="autoZero"/>
        <c:auto val="1"/>
        <c:lblOffset val="100"/>
        <c:baseTimeUnit val="years"/>
      </c:dateAx>
      <c:valAx>
        <c:axId val="2483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1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403864"/>
        <c:axId val="2484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403864"/>
        <c:axId val="248404256"/>
      </c:lineChart>
      <c:dateAx>
        <c:axId val="248403864"/>
        <c:scaling>
          <c:orientation val="minMax"/>
        </c:scaling>
        <c:delete val="1"/>
        <c:axPos val="b"/>
        <c:numFmt formatCode="ge" sourceLinked="1"/>
        <c:majorTickMark val="none"/>
        <c:minorTickMark val="none"/>
        <c:tickLblPos val="none"/>
        <c:crossAx val="248404256"/>
        <c:crosses val="autoZero"/>
        <c:auto val="1"/>
        <c:lblOffset val="100"/>
        <c:baseTimeUnit val="years"/>
      </c:dateAx>
      <c:valAx>
        <c:axId val="2484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405432"/>
        <c:axId val="248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405432"/>
        <c:axId val="248405824"/>
      </c:lineChart>
      <c:dateAx>
        <c:axId val="248405432"/>
        <c:scaling>
          <c:orientation val="minMax"/>
        </c:scaling>
        <c:delete val="1"/>
        <c:axPos val="b"/>
        <c:numFmt formatCode="ge" sourceLinked="1"/>
        <c:majorTickMark val="none"/>
        <c:minorTickMark val="none"/>
        <c:tickLblPos val="none"/>
        <c:crossAx val="248405824"/>
        <c:crosses val="autoZero"/>
        <c:auto val="1"/>
        <c:lblOffset val="100"/>
        <c:baseTimeUnit val="years"/>
      </c:dateAx>
      <c:valAx>
        <c:axId val="248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881.95</c:v>
                </c:pt>
                <c:pt idx="1">
                  <c:v>1506.45</c:v>
                </c:pt>
                <c:pt idx="2">
                  <c:v>785.12</c:v>
                </c:pt>
                <c:pt idx="3">
                  <c:v>893.19</c:v>
                </c:pt>
                <c:pt idx="4">
                  <c:v>436.33</c:v>
                </c:pt>
              </c:numCache>
            </c:numRef>
          </c:val>
        </c:ser>
        <c:dLbls>
          <c:showLegendKey val="0"/>
          <c:showVal val="0"/>
          <c:showCatName val="0"/>
          <c:showSerName val="0"/>
          <c:showPercent val="0"/>
          <c:showBubbleSize val="0"/>
        </c:dLbls>
        <c:gapWidth val="150"/>
        <c:axId val="248407000"/>
        <c:axId val="2484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248407000"/>
        <c:axId val="248407392"/>
      </c:lineChart>
      <c:dateAx>
        <c:axId val="248407000"/>
        <c:scaling>
          <c:orientation val="minMax"/>
        </c:scaling>
        <c:delete val="1"/>
        <c:axPos val="b"/>
        <c:numFmt formatCode="ge" sourceLinked="1"/>
        <c:majorTickMark val="none"/>
        <c:minorTickMark val="none"/>
        <c:tickLblPos val="none"/>
        <c:crossAx val="248407392"/>
        <c:crosses val="autoZero"/>
        <c:auto val="1"/>
        <c:lblOffset val="100"/>
        <c:baseTimeUnit val="years"/>
      </c:dateAx>
      <c:valAx>
        <c:axId val="2484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0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92.52</c:v>
                </c:pt>
                <c:pt idx="1">
                  <c:v>73.59</c:v>
                </c:pt>
                <c:pt idx="2">
                  <c:v>90.89</c:v>
                </c:pt>
                <c:pt idx="3">
                  <c:v>81.150000000000006</c:v>
                </c:pt>
                <c:pt idx="4">
                  <c:v>74.78</c:v>
                </c:pt>
              </c:numCache>
            </c:numRef>
          </c:val>
        </c:ser>
        <c:dLbls>
          <c:showLegendKey val="0"/>
          <c:showVal val="0"/>
          <c:showCatName val="0"/>
          <c:showSerName val="0"/>
          <c:showPercent val="0"/>
          <c:showBubbleSize val="0"/>
        </c:dLbls>
        <c:gapWidth val="150"/>
        <c:axId val="248528272"/>
        <c:axId val="2485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248528272"/>
        <c:axId val="248528664"/>
      </c:lineChart>
      <c:dateAx>
        <c:axId val="248528272"/>
        <c:scaling>
          <c:orientation val="minMax"/>
        </c:scaling>
        <c:delete val="1"/>
        <c:axPos val="b"/>
        <c:numFmt formatCode="ge" sourceLinked="1"/>
        <c:majorTickMark val="none"/>
        <c:minorTickMark val="none"/>
        <c:tickLblPos val="none"/>
        <c:crossAx val="248528664"/>
        <c:crosses val="autoZero"/>
        <c:auto val="1"/>
        <c:lblOffset val="100"/>
        <c:baseTimeUnit val="years"/>
      </c:dateAx>
      <c:valAx>
        <c:axId val="2485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153.1</c:v>
                </c:pt>
                <c:pt idx="1">
                  <c:v>193.81</c:v>
                </c:pt>
                <c:pt idx="2">
                  <c:v>154.75</c:v>
                </c:pt>
                <c:pt idx="3">
                  <c:v>172.86</c:v>
                </c:pt>
                <c:pt idx="4">
                  <c:v>191.08</c:v>
                </c:pt>
              </c:numCache>
            </c:numRef>
          </c:val>
        </c:ser>
        <c:dLbls>
          <c:showLegendKey val="0"/>
          <c:showVal val="0"/>
          <c:showCatName val="0"/>
          <c:showSerName val="0"/>
          <c:showPercent val="0"/>
          <c:showBubbleSize val="0"/>
        </c:dLbls>
        <c:gapWidth val="150"/>
        <c:axId val="248529840"/>
        <c:axId val="2485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248529840"/>
        <c:axId val="248530232"/>
      </c:lineChart>
      <c:dateAx>
        <c:axId val="248529840"/>
        <c:scaling>
          <c:orientation val="minMax"/>
        </c:scaling>
        <c:delete val="1"/>
        <c:axPos val="b"/>
        <c:numFmt formatCode="ge" sourceLinked="1"/>
        <c:majorTickMark val="none"/>
        <c:minorTickMark val="none"/>
        <c:tickLblPos val="none"/>
        <c:crossAx val="248530232"/>
        <c:crosses val="autoZero"/>
        <c:auto val="1"/>
        <c:lblOffset val="100"/>
        <c:baseTimeUnit val="years"/>
      </c:dateAx>
      <c:valAx>
        <c:axId val="2485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松前町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31153</v>
      </c>
      <c r="AM8" s="64"/>
      <c r="AN8" s="64"/>
      <c r="AO8" s="64"/>
      <c r="AP8" s="64"/>
      <c r="AQ8" s="64"/>
      <c r="AR8" s="64"/>
      <c r="AS8" s="64"/>
      <c r="AT8" s="63">
        <f>データ!S6</f>
        <v>20.41</v>
      </c>
      <c r="AU8" s="63"/>
      <c r="AV8" s="63"/>
      <c r="AW8" s="63"/>
      <c r="AX8" s="63"/>
      <c r="AY8" s="63"/>
      <c r="AZ8" s="63"/>
      <c r="BA8" s="63"/>
      <c r="BB8" s="63">
        <f>データ!T6</f>
        <v>1526.36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27.85</v>
      </c>
      <c r="Q10" s="63"/>
      <c r="R10" s="63"/>
      <c r="S10" s="63"/>
      <c r="T10" s="63"/>
      <c r="U10" s="63"/>
      <c r="V10" s="63"/>
      <c r="W10" s="63">
        <f>データ!P6</f>
        <v>92.37</v>
      </c>
      <c r="X10" s="63"/>
      <c r="Y10" s="63"/>
      <c r="Z10" s="63"/>
      <c r="AA10" s="63"/>
      <c r="AB10" s="63"/>
      <c r="AC10" s="63"/>
      <c r="AD10" s="64">
        <f>データ!Q6</f>
        <v>2268</v>
      </c>
      <c r="AE10" s="64"/>
      <c r="AF10" s="64"/>
      <c r="AG10" s="64"/>
      <c r="AH10" s="64"/>
      <c r="AI10" s="64"/>
      <c r="AJ10" s="64"/>
      <c r="AK10" s="2"/>
      <c r="AL10" s="64">
        <f>データ!U6</f>
        <v>8646</v>
      </c>
      <c r="AM10" s="64"/>
      <c r="AN10" s="64"/>
      <c r="AO10" s="64"/>
      <c r="AP10" s="64"/>
      <c r="AQ10" s="64"/>
      <c r="AR10" s="64"/>
      <c r="AS10" s="64"/>
      <c r="AT10" s="63">
        <f>データ!V6</f>
        <v>1.49</v>
      </c>
      <c r="AU10" s="63"/>
      <c r="AV10" s="63"/>
      <c r="AW10" s="63"/>
      <c r="AX10" s="63"/>
      <c r="AY10" s="63"/>
      <c r="AZ10" s="63"/>
      <c r="BA10" s="63"/>
      <c r="BB10" s="63">
        <f>データ!W6</f>
        <v>5802.68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384011</v>
      </c>
      <c r="D6" s="31">
        <f t="shared" si="3"/>
        <v>47</v>
      </c>
      <c r="E6" s="31">
        <f t="shared" si="3"/>
        <v>17</v>
      </c>
      <c r="F6" s="31">
        <f t="shared" si="3"/>
        <v>1</v>
      </c>
      <c r="G6" s="31">
        <f t="shared" si="3"/>
        <v>0</v>
      </c>
      <c r="H6" s="31" t="str">
        <f t="shared" si="3"/>
        <v>愛媛県　松前町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27.85</v>
      </c>
      <c r="P6" s="32">
        <f t="shared" si="3"/>
        <v>92.37</v>
      </c>
      <c r="Q6" s="32">
        <f t="shared" si="3"/>
        <v>2268</v>
      </c>
      <c r="R6" s="32">
        <f t="shared" si="3"/>
        <v>31153</v>
      </c>
      <c r="S6" s="32">
        <f t="shared" si="3"/>
        <v>20.41</v>
      </c>
      <c r="T6" s="32">
        <f t="shared" si="3"/>
        <v>1526.36</v>
      </c>
      <c r="U6" s="32">
        <f t="shared" si="3"/>
        <v>8646</v>
      </c>
      <c r="V6" s="32">
        <f t="shared" si="3"/>
        <v>1.49</v>
      </c>
      <c r="W6" s="32">
        <f t="shared" si="3"/>
        <v>5802.68</v>
      </c>
      <c r="X6" s="33">
        <f>IF(X7="",NA(),X7)</f>
        <v>88.46</v>
      </c>
      <c r="Y6" s="33">
        <f t="shared" ref="Y6:AG6" si="4">IF(Y7="",NA(),Y7)</f>
        <v>82.38</v>
      </c>
      <c r="Z6" s="33">
        <f t="shared" si="4"/>
        <v>95.18</v>
      </c>
      <c r="AA6" s="33">
        <f t="shared" si="4"/>
        <v>90.62</v>
      </c>
      <c r="AB6" s="33">
        <f t="shared" si="4"/>
        <v>90.67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881.95</v>
      </c>
      <c r="BF6" s="33">
        <f t="shared" ref="BF6:BN6" si="7">IF(BF7="",NA(),BF7)</f>
        <v>1506.45</v>
      </c>
      <c r="BG6" s="33">
        <f t="shared" si="7"/>
        <v>785.12</v>
      </c>
      <c r="BH6" s="33">
        <f t="shared" si="7"/>
        <v>893.19</v>
      </c>
      <c r="BI6" s="33">
        <f t="shared" si="7"/>
        <v>436.33</v>
      </c>
      <c r="BJ6" s="33">
        <f t="shared" si="7"/>
        <v>1958.96</v>
      </c>
      <c r="BK6" s="33">
        <f t="shared" si="7"/>
        <v>1861.98</v>
      </c>
      <c r="BL6" s="33">
        <f t="shared" si="7"/>
        <v>1707.82</v>
      </c>
      <c r="BM6" s="33">
        <f t="shared" si="7"/>
        <v>1853.46</v>
      </c>
      <c r="BN6" s="33">
        <f t="shared" si="7"/>
        <v>1847.13</v>
      </c>
      <c r="BO6" s="32" t="str">
        <f>IF(BO7="","",IF(BO7="-","【-】","【"&amp;SUBSTITUTE(TEXT(BO7,"#,##0.00"),"-","△")&amp;"】"))</f>
        <v>【776.35】</v>
      </c>
      <c r="BP6" s="33">
        <f>IF(BP7="",NA(),BP7)</f>
        <v>92.52</v>
      </c>
      <c r="BQ6" s="33">
        <f t="shared" ref="BQ6:BY6" si="8">IF(BQ7="",NA(),BQ7)</f>
        <v>73.59</v>
      </c>
      <c r="BR6" s="33">
        <f t="shared" si="8"/>
        <v>90.89</v>
      </c>
      <c r="BS6" s="33">
        <f t="shared" si="8"/>
        <v>81.150000000000006</v>
      </c>
      <c r="BT6" s="33">
        <f t="shared" si="8"/>
        <v>74.78</v>
      </c>
      <c r="BU6" s="33">
        <f t="shared" si="8"/>
        <v>47.1</v>
      </c>
      <c r="BV6" s="33">
        <f t="shared" si="8"/>
        <v>42.74</v>
      </c>
      <c r="BW6" s="33">
        <f t="shared" si="8"/>
        <v>48.1</v>
      </c>
      <c r="BX6" s="33">
        <f t="shared" si="8"/>
        <v>45.22</v>
      </c>
      <c r="BY6" s="33">
        <f t="shared" si="8"/>
        <v>42.22</v>
      </c>
      <c r="BZ6" s="32" t="str">
        <f>IF(BZ7="","",IF(BZ7="-","【-】","【"&amp;SUBSTITUTE(TEXT(BZ7,"#,##0.00"),"-","△")&amp;"】"))</f>
        <v>【96.57】</v>
      </c>
      <c r="CA6" s="33">
        <f>IF(CA7="",NA(),CA7)</f>
        <v>153.1</v>
      </c>
      <c r="CB6" s="33">
        <f t="shared" ref="CB6:CJ6" si="9">IF(CB7="",NA(),CB7)</f>
        <v>193.81</v>
      </c>
      <c r="CC6" s="33">
        <f t="shared" si="9"/>
        <v>154.75</v>
      </c>
      <c r="CD6" s="33">
        <f t="shared" si="9"/>
        <v>172.86</v>
      </c>
      <c r="CE6" s="33">
        <f t="shared" si="9"/>
        <v>191.08</v>
      </c>
      <c r="CF6" s="33">
        <f t="shared" si="9"/>
        <v>274.37</v>
      </c>
      <c r="CG6" s="33">
        <f t="shared" si="9"/>
        <v>307.68</v>
      </c>
      <c r="CH6" s="33">
        <f t="shared" si="9"/>
        <v>275.68</v>
      </c>
      <c r="CI6" s="33">
        <f t="shared" si="9"/>
        <v>290.39999999999998</v>
      </c>
      <c r="CJ6" s="33">
        <f t="shared" si="9"/>
        <v>300.07</v>
      </c>
      <c r="CK6" s="32" t="str">
        <f>IF(CK7="","",IF(CK7="-","【-】","【"&amp;SUBSTITUTE(TEXT(CK7,"#,##0.00"),"-","△")&amp;"】"))</f>
        <v>【142.28】</v>
      </c>
      <c r="CL6" s="33">
        <f>IF(CL7="",NA(),CL7)</f>
        <v>38.04</v>
      </c>
      <c r="CM6" s="33">
        <f t="shared" ref="CM6:CU6" si="10">IF(CM7="",NA(),CM7)</f>
        <v>39.49</v>
      </c>
      <c r="CN6" s="33">
        <f t="shared" si="10"/>
        <v>40.06</v>
      </c>
      <c r="CO6" s="33">
        <f t="shared" si="10"/>
        <v>41.67</v>
      </c>
      <c r="CP6" s="33">
        <f t="shared" si="10"/>
        <v>42.55</v>
      </c>
      <c r="CQ6" s="33">
        <f t="shared" si="10"/>
        <v>44.01</v>
      </c>
      <c r="CR6" s="33">
        <f t="shared" si="10"/>
        <v>48.57</v>
      </c>
      <c r="CS6" s="33">
        <f t="shared" si="10"/>
        <v>45.25</v>
      </c>
      <c r="CT6" s="33">
        <f t="shared" si="10"/>
        <v>37.36</v>
      </c>
      <c r="CU6" s="33">
        <f t="shared" si="10"/>
        <v>42.07</v>
      </c>
      <c r="CV6" s="32" t="str">
        <f>IF(CV7="","",IF(CV7="-","【-】","【"&amp;SUBSTITUTE(TEXT(CV7,"#,##0.00"),"-","△")&amp;"】"))</f>
        <v>【60.35】</v>
      </c>
      <c r="CW6" s="33">
        <f>IF(CW7="",NA(),CW7)</f>
        <v>68.94</v>
      </c>
      <c r="CX6" s="33">
        <f t="shared" ref="CX6:DF6" si="11">IF(CX7="",NA(),CX7)</f>
        <v>72.58</v>
      </c>
      <c r="CY6" s="33">
        <f t="shared" si="11"/>
        <v>72.95</v>
      </c>
      <c r="CZ6" s="33">
        <f t="shared" si="11"/>
        <v>74.19</v>
      </c>
      <c r="DA6" s="33">
        <f t="shared" si="11"/>
        <v>75.39</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384011</v>
      </c>
      <c r="D7" s="35">
        <v>47</v>
      </c>
      <c r="E7" s="35">
        <v>17</v>
      </c>
      <c r="F7" s="35">
        <v>1</v>
      </c>
      <c r="G7" s="35">
        <v>0</v>
      </c>
      <c r="H7" s="35" t="s">
        <v>96</v>
      </c>
      <c r="I7" s="35" t="s">
        <v>97</v>
      </c>
      <c r="J7" s="35" t="s">
        <v>98</v>
      </c>
      <c r="K7" s="35" t="s">
        <v>99</v>
      </c>
      <c r="L7" s="35" t="s">
        <v>100</v>
      </c>
      <c r="M7" s="36" t="s">
        <v>101</v>
      </c>
      <c r="N7" s="36" t="s">
        <v>102</v>
      </c>
      <c r="O7" s="36">
        <v>27.85</v>
      </c>
      <c r="P7" s="36">
        <v>92.37</v>
      </c>
      <c r="Q7" s="36">
        <v>2268</v>
      </c>
      <c r="R7" s="36">
        <v>31153</v>
      </c>
      <c r="S7" s="36">
        <v>20.41</v>
      </c>
      <c r="T7" s="36">
        <v>1526.36</v>
      </c>
      <c r="U7" s="36">
        <v>8646</v>
      </c>
      <c r="V7" s="36">
        <v>1.49</v>
      </c>
      <c r="W7" s="36">
        <v>5802.68</v>
      </c>
      <c r="X7" s="36">
        <v>88.46</v>
      </c>
      <c r="Y7" s="36">
        <v>82.38</v>
      </c>
      <c r="Z7" s="36">
        <v>95.18</v>
      </c>
      <c r="AA7" s="36">
        <v>90.62</v>
      </c>
      <c r="AB7" s="36">
        <v>90.67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881.95</v>
      </c>
      <c r="BF7" s="36">
        <v>1506.45</v>
      </c>
      <c r="BG7" s="36">
        <v>785.12</v>
      </c>
      <c r="BH7" s="36">
        <v>893.19</v>
      </c>
      <c r="BI7" s="36">
        <v>436.33</v>
      </c>
      <c r="BJ7" s="36">
        <v>1958.96</v>
      </c>
      <c r="BK7" s="36">
        <v>1861.98</v>
      </c>
      <c r="BL7" s="36">
        <v>1707.82</v>
      </c>
      <c r="BM7" s="36">
        <v>1853.46</v>
      </c>
      <c r="BN7" s="36">
        <v>1847.13</v>
      </c>
      <c r="BO7" s="36">
        <v>776.35</v>
      </c>
      <c r="BP7" s="36">
        <v>92.52</v>
      </c>
      <c r="BQ7" s="36">
        <v>73.59</v>
      </c>
      <c r="BR7" s="36">
        <v>90.89</v>
      </c>
      <c r="BS7" s="36">
        <v>81.150000000000006</v>
      </c>
      <c r="BT7" s="36">
        <v>74.78</v>
      </c>
      <c r="BU7" s="36">
        <v>47.1</v>
      </c>
      <c r="BV7" s="36">
        <v>42.74</v>
      </c>
      <c r="BW7" s="36">
        <v>48.1</v>
      </c>
      <c r="BX7" s="36">
        <v>45.22</v>
      </c>
      <c r="BY7" s="36">
        <v>42.22</v>
      </c>
      <c r="BZ7" s="36">
        <v>96.57</v>
      </c>
      <c r="CA7" s="36">
        <v>153.1</v>
      </c>
      <c r="CB7" s="36">
        <v>193.81</v>
      </c>
      <c r="CC7" s="36">
        <v>154.75</v>
      </c>
      <c r="CD7" s="36">
        <v>172.86</v>
      </c>
      <c r="CE7" s="36">
        <v>191.08</v>
      </c>
      <c r="CF7" s="36">
        <v>274.37</v>
      </c>
      <c r="CG7" s="36">
        <v>307.68</v>
      </c>
      <c r="CH7" s="36">
        <v>275.68</v>
      </c>
      <c r="CI7" s="36">
        <v>290.39999999999998</v>
      </c>
      <c r="CJ7" s="36">
        <v>300.07</v>
      </c>
      <c r="CK7" s="36">
        <v>142.28</v>
      </c>
      <c r="CL7" s="36">
        <v>38.04</v>
      </c>
      <c r="CM7" s="36">
        <v>39.49</v>
      </c>
      <c r="CN7" s="36">
        <v>40.06</v>
      </c>
      <c r="CO7" s="36">
        <v>41.67</v>
      </c>
      <c r="CP7" s="36">
        <v>42.55</v>
      </c>
      <c r="CQ7" s="36">
        <v>44.01</v>
      </c>
      <c r="CR7" s="36">
        <v>48.57</v>
      </c>
      <c r="CS7" s="36">
        <v>45.25</v>
      </c>
      <c r="CT7" s="36">
        <v>37.36</v>
      </c>
      <c r="CU7" s="36">
        <v>42.07</v>
      </c>
      <c r="CV7" s="36">
        <v>60.35</v>
      </c>
      <c r="CW7" s="36">
        <v>68.94</v>
      </c>
      <c r="CX7" s="36">
        <v>72.58</v>
      </c>
      <c r="CY7" s="36">
        <v>72.95</v>
      </c>
      <c r="CZ7" s="36">
        <v>74.19</v>
      </c>
      <c r="DA7" s="36">
        <v>75.39</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髙井 博志</cp:lastModifiedBy>
  <cp:lastPrinted>2016-02-17T01:59:06Z</cp:lastPrinted>
  <dcterms:created xsi:type="dcterms:W3CDTF">2016-02-03T08:56:55Z</dcterms:created>
  <dcterms:modified xsi:type="dcterms:W3CDTF">2016-02-17T02:02:53Z</dcterms:modified>
  <cp:category/>
</cp:coreProperties>
</file>