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<sst xmlns="http://schemas.openxmlformats.org/spreadsheetml/2006/main" count="237" uniqueCount="111">
  <si>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</si>
  <si>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</si>
  <si>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</si>
  <si>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</si>
  <si>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</si>
  <si>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</si>
  <si>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</si>
  <si>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</si>
  <si>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</si>
  <si>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</si>
  <si>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</si>
  <si>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</si>
  <si>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</si>
  <si>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</si>
  <si>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</si>
  <si>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</si>
  <si>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</si>
  <si>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</si>
  <si>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</si>
  <si>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</si>
  <si>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</si>
  <si>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</si>
  <si>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</si>
  <si>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</si>
  <si>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</si>
  <si>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</si>
  <si>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</si>
  <si>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</si>
  <si>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</si>
  <si>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</si>
  <si>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</si>
  <si>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</si>
  <si>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</si>
  <si>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</si>
  <si>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</si>
  <si>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</si>
  <si>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</si>
  <si>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</si>
  <si>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</si>
  <si>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</si>
  <si>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</si>
  <si>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</si>
  <si>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</si>
  <si>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</si>
  <si>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</si>
  <si>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</si>
  <si>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</si>
  <si>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</si>
  <si>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</si>
  <si>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</si>
  <si>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</si>
  <si>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</si>
  <si>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</si>
  <si>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</si>
  <si>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</si>
  <si>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</si>
  <si>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</si>
  <si>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</si>
  <si>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</si>
  <si>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</si>
  <si>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</si>
  <si>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</si>
  <si>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</si>
  <si>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</si>
  <si>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</si>
  <si>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</si>
  <si>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</si>
  <si>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</si>
  <si>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</si>
  <si>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</si>
  <si>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</si>
  <si>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</si>
  <si>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</si>
  <si>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</si>
  <si>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</si>
  <si>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</si>
  <si>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</si>
  <si>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</si>
  <si>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</si>
  <si>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</si>
  <si>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</si>
  <si>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</si>
  <si>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</si>
  <si>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</si>
  <si>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</si>
  <si>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</si>
  <si>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</si>
  <si>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</si>
  <si>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</si>
  <si>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</si>
  <si>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</si>
  <si>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</si>
  <si>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</si>
  <si>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</si>
  <si>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</si>
  <si>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</si>
  <si>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西予市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</si>
  <si>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</si>
  <si>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</si>
  <si>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</si>
  <si>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</si>
  <si>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</si>
  <si>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</si>
  <si>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</si>
  <si>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</si>
  <si>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</si>
  <si>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</si>
  <si>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</si>
  <si>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「経営の健全性・効率性」を示す指標は類似団体と比べ、汚水処理単価・施設利用率・水洗化率は良いものの、収益的収支比率が100%未満で推移していることや経費回収率も悪い状況となっている。
また、「老朽化の状況」の指標についても、管渠の更新・修繕は無いものの、今後施設（小型合併浄化槽）の老朽化による修繕費用の増加が見込まれていることから、計画的な修繕により経費削減を図っていくことはもちろん、併せて　「適正な使用料」の検討を進めていく必要がある。　</t>
    <phoneticPr fontId="4"/>
  </si>
  <si>
    <t>特定地域生活排水処理事業については、小型合併浄化槽での整備となっていることから管渠修繕がない。
浄化槽については軽微な修繕が発生しているが、今後、老朽化による経費の発生が見込まれることから、投資計画の策定など施設のマネジメントに取り組んでいく必要がある。</t>
    <rPh sb="48" eb="51">
      <t>ジョウカソウ</t>
    </rPh>
    <rPh sb="56" eb="58">
      <t>ケイビ</t>
    </rPh>
    <rPh sb="59" eb="61">
      <t>シュウゼン</t>
    </rPh>
    <rPh sb="62" eb="64">
      <t>ハッセイ</t>
    </rPh>
    <rPh sb="70" eb="72">
      <t>コンゴ</t>
    </rPh>
    <rPh sb="73" eb="76">
      <t>ロウキュウカ</t>
    </rPh>
    <rPh sb="79" eb="81">
      <t>ケイヒ</t>
    </rPh>
    <rPh sb="82" eb="84">
      <t>ハッセイ</t>
    </rPh>
    <rPh sb="85" eb="87">
      <t>ミコ</t>
    </rPh>
    <rPh sb="95" eb="97">
      <t>トウシ</t>
    </rPh>
    <rPh sb="97" eb="99">
      <t>ケイカク</t>
    </rPh>
    <rPh sb="100" eb="102">
      <t>サクテイ</t>
    </rPh>
    <rPh sb="104" eb="106">
      <t>シセツ</t>
    </rPh>
    <rPh sb="114" eb="115">
      <t>ト</t>
    </rPh>
    <rPh sb="116" eb="117">
      <t>ク</t>
    </rPh>
    <rPh sb="121" eb="123">
      <t>ヒツヨウ</t>
    </rPh>
    <phoneticPr fontId="4"/>
  </si>
  <si>
    <t>【収益的収支比率】100%未満で推移しており、これは毎年度、単年度収支が赤字傾向であることを示している。主な原因は、高齢化による人口減少により収益が伸び悩んでいることに加え、企業債償還に係る費用が増加したことにより、また、水洗化率が100%となっているが、総収益のうち約42%は一般会計繰入金で占められており、費用削減に努める必要がある。
【企業債残高対事業規模比率】平均値と比較しても比率が高くなっているが、当市の特定地域生活排水処理事業については事業が完了しており、企業債残高のピークは迎えていないものの、今後、減少傾向となってくることから比率は改善していく見込みである。
【経費回収率(%)】高齢化による人口減少による収益の伸び悩みに加え、企業債償還に係る費用が増加したことにより、使用料で賄えていない状況が続いており、費用削減が必要となっている。
【汚水処理原価（円）】水洗化率100%であることにより有収水量を確保できていることから、平均値よりも低い水準となっており、効率的な汚水処理が実施されている。
【水洗化率(%)】水洗化率は100%となっている。しかしながら高齢化による人口減少が発生していることから、今後収入の減少に見込まれる。</t>
    <rPh sb="87" eb="89">
      <t>キギョウ</t>
    </rPh>
    <rPh sb="89" eb="90">
      <t>サイ</t>
    </rPh>
    <rPh sb="90" eb="92">
      <t>ショウカン</t>
    </rPh>
    <rPh sb="93" eb="94">
      <t>カカワ</t>
    </rPh>
    <rPh sb="95" eb="97">
      <t>ヒヨウ</t>
    </rPh>
    <rPh sb="98" eb="100">
      <t>ゾウカ</t>
    </rPh>
    <rPh sb="320" eb="321">
      <t>ノ</t>
    </rPh>
    <rPh sb="322" eb="323">
      <t>ナヤ</t>
    </rPh>
    <rPh sb="325" eb="326">
      <t>クワ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</si>
</sst>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2156544"/>
        <c:axId val="12215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22156544"/>
        <c:axId val="122158464"/>
      </c:lineChart>
      <c:dateAx>
        <c:axId val="122156544"/>
        <c:scaling>
          <c:orientation val="minMax"/>
        </c:scaling>
        <c:delete val="1"/>
        <c:axPos val="b"/>
        <c:numFmt formatCode="ge" sourceLinked="1"/>
        <c:majorTickMark val="none"/>
        <c:minorTickMark val="none"/>
        <c:tickLblPos val="none"/>
        <c:crossAx val="122158464"/>
        <c:crosses val="autoZero"/>
        <c:auto val="1"/>
        <c:lblOffset val="100"/>
        <c:baseTimeUnit val="years"/>
      </c:dateAx>
      <c:valAx>
        <c:axId val="12215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5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1794816"/>
        <c:axId val="13181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131794816"/>
        <c:axId val="131817472"/>
      </c:lineChart>
      <c:dateAx>
        <c:axId val="131794816"/>
        <c:scaling>
          <c:orientation val="minMax"/>
        </c:scaling>
        <c:delete val="1"/>
        <c:axPos val="b"/>
        <c:numFmt formatCode="ge" sourceLinked="1"/>
        <c:majorTickMark val="none"/>
        <c:minorTickMark val="none"/>
        <c:tickLblPos val="none"/>
        <c:crossAx val="131817472"/>
        <c:crosses val="autoZero"/>
        <c:auto val="1"/>
        <c:lblOffset val="100"/>
        <c:baseTimeUnit val="years"/>
      </c:dateAx>
      <c:valAx>
        <c:axId val="13181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79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31835392"/>
        <c:axId val="13183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131835392"/>
        <c:axId val="131837312"/>
      </c:lineChart>
      <c:dateAx>
        <c:axId val="131835392"/>
        <c:scaling>
          <c:orientation val="minMax"/>
        </c:scaling>
        <c:delete val="1"/>
        <c:axPos val="b"/>
        <c:numFmt formatCode="ge" sourceLinked="1"/>
        <c:majorTickMark val="none"/>
        <c:minorTickMark val="none"/>
        <c:tickLblPos val="none"/>
        <c:crossAx val="131837312"/>
        <c:crosses val="autoZero"/>
        <c:auto val="1"/>
        <c:lblOffset val="100"/>
        <c:baseTimeUnit val="years"/>
      </c:dateAx>
      <c:valAx>
        <c:axId val="13183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83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100</c:v>
                </c:pt>
                <c:pt idx="1">
                  <c:v>89.1</c:v>
                </c:pt>
                <c:pt idx="2">
                  <c:v>78.98</c:v>
                </c:pt>
                <c:pt idx="3">
                  <c:v>63.09</c:v>
                </c:pt>
                <c:pt idx="4">
                  <c:v>60.07</c:v>
                </c:pt>
              </c:numCache>
            </c:numRef>
          </c:val>
        </c:ser>
        <c:dLbls>
          <c:showLegendKey val="0"/>
          <c:showVal val="0"/>
          <c:showCatName val="0"/>
          <c:showSerName val="0"/>
          <c:showPercent val="0"/>
          <c:showBubbleSize val="0"/>
        </c:dLbls>
        <c:gapWidth val="150"/>
        <c:axId val="122463360"/>
        <c:axId val="12246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463360"/>
        <c:axId val="122465280"/>
      </c:lineChart>
      <c:dateAx>
        <c:axId val="122463360"/>
        <c:scaling>
          <c:orientation val="minMax"/>
        </c:scaling>
        <c:delete val="1"/>
        <c:axPos val="b"/>
        <c:numFmt formatCode="ge" sourceLinked="1"/>
        <c:majorTickMark val="none"/>
        <c:minorTickMark val="none"/>
        <c:tickLblPos val="none"/>
        <c:crossAx val="122465280"/>
        <c:crosses val="autoZero"/>
        <c:auto val="1"/>
        <c:lblOffset val="100"/>
        <c:baseTimeUnit val="years"/>
      </c:dateAx>
      <c:valAx>
        <c:axId val="12246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46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1547904"/>
        <c:axId val="13154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1547904"/>
        <c:axId val="131549824"/>
      </c:lineChart>
      <c:dateAx>
        <c:axId val="131547904"/>
        <c:scaling>
          <c:orientation val="minMax"/>
        </c:scaling>
        <c:delete val="1"/>
        <c:axPos val="b"/>
        <c:numFmt formatCode="ge" sourceLinked="1"/>
        <c:majorTickMark val="none"/>
        <c:minorTickMark val="none"/>
        <c:tickLblPos val="none"/>
        <c:crossAx val="131549824"/>
        <c:crosses val="autoZero"/>
        <c:auto val="1"/>
        <c:lblOffset val="100"/>
        <c:baseTimeUnit val="years"/>
      </c:dateAx>
      <c:valAx>
        <c:axId val="13154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4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1584384"/>
        <c:axId val="13158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1584384"/>
        <c:axId val="131586304"/>
      </c:lineChart>
      <c:dateAx>
        <c:axId val="131584384"/>
        <c:scaling>
          <c:orientation val="minMax"/>
        </c:scaling>
        <c:delete val="1"/>
        <c:axPos val="b"/>
        <c:numFmt formatCode="ge" sourceLinked="1"/>
        <c:majorTickMark val="none"/>
        <c:minorTickMark val="none"/>
        <c:tickLblPos val="none"/>
        <c:crossAx val="131586304"/>
        <c:crosses val="autoZero"/>
        <c:auto val="1"/>
        <c:lblOffset val="100"/>
        <c:baseTimeUnit val="years"/>
      </c:dateAx>
      <c:valAx>
        <c:axId val="13158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8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1688320"/>
        <c:axId val="13170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1688320"/>
        <c:axId val="131706880"/>
      </c:lineChart>
      <c:dateAx>
        <c:axId val="131688320"/>
        <c:scaling>
          <c:orientation val="minMax"/>
        </c:scaling>
        <c:delete val="1"/>
        <c:axPos val="b"/>
        <c:numFmt formatCode="ge" sourceLinked="1"/>
        <c:majorTickMark val="none"/>
        <c:minorTickMark val="none"/>
        <c:tickLblPos val="none"/>
        <c:crossAx val="131706880"/>
        <c:crosses val="autoZero"/>
        <c:auto val="1"/>
        <c:lblOffset val="100"/>
        <c:baseTimeUnit val="years"/>
      </c:dateAx>
      <c:valAx>
        <c:axId val="13170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68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1733376"/>
        <c:axId val="13173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1733376"/>
        <c:axId val="131735552"/>
      </c:lineChart>
      <c:dateAx>
        <c:axId val="131733376"/>
        <c:scaling>
          <c:orientation val="minMax"/>
        </c:scaling>
        <c:delete val="1"/>
        <c:axPos val="b"/>
        <c:numFmt formatCode="ge" sourceLinked="1"/>
        <c:majorTickMark val="none"/>
        <c:minorTickMark val="none"/>
        <c:tickLblPos val="none"/>
        <c:crossAx val="131735552"/>
        <c:crosses val="autoZero"/>
        <c:auto val="1"/>
        <c:lblOffset val="100"/>
        <c:baseTimeUnit val="years"/>
      </c:dateAx>
      <c:valAx>
        <c:axId val="13173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73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658.58</c:v>
                </c:pt>
                <c:pt idx="1">
                  <c:v>648.28</c:v>
                </c:pt>
                <c:pt idx="2">
                  <c:v>636.51</c:v>
                </c:pt>
                <c:pt idx="3">
                  <c:v>601.04</c:v>
                </c:pt>
                <c:pt idx="4">
                  <c:v>555.63</c:v>
                </c:pt>
              </c:numCache>
            </c:numRef>
          </c:val>
        </c:ser>
        <c:dLbls>
          <c:showLegendKey val="0"/>
          <c:showVal val="0"/>
          <c:showCatName val="0"/>
          <c:showSerName val="0"/>
          <c:showPercent val="0"/>
          <c:showBubbleSize val="0"/>
        </c:dLbls>
        <c:gapWidth val="150"/>
        <c:axId val="131761664"/>
        <c:axId val="13176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131761664"/>
        <c:axId val="131763584"/>
      </c:lineChart>
      <c:dateAx>
        <c:axId val="131761664"/>
        <c:scaling>
          <c:orientation val="minMax"/>
        </c:scaling>
        <c:delete val="1"/>
        <c:axPos val="b"/>
        <c:numFmt formatCode="ge" sourceLinked="1"/>
        <c:majorTickMark val="none"/>
        <c:minorTickMark val="none"/>
        <c:tickLblPos val="none"/>
        <c:crossAx val="131763584"/>
        <c:crosses val="autoZero"/>
        <c:auto val="1"/>
        <c:lblOffset val="100"/>
        <c:baseTimeUnit val="years"/>
      </c:dateAx>
      <c:valAx>
        <c:axId val="13176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76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77.87</c:v>
                </c:pt>
                <c:pt idx="1">
                  <c:v>80</c:v>
                </c:pt>
                <c:pt idx="2">
                  <c:v>55.85</c:v>
                </c:pt>
                <c:pt idx="3">
                  <c:v>41.53</c:v>
                </c:pt>
                <c:pt idx="4">
                  <c:v>38.21</c:v>
                </c:pt>
              </c:numCache>
            </c:numRef>
          </c:val>
        </c:ser>
        <c:dLbls>
          <c:showLegendKey val="0"/>
          <c:showVal val="0"/>
          <c:showCatName val="0"/>
          <c:showSerName val="0"/>
          <c:showPercent val="0"/>
          <c:showBubbleSize val="0"/>
        </c:dLbls>
        <c:gapWidth val="150"/>
        <c:axId val="132138112"/>
        <c:axId val="13214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132138112"/>
        <c:axId val="132140032"/>
      </c:lineChart>
      <c:dateAx>
        <c:axId val="132138112"/>
        <c:scaling>
          <c:orientation val="minMax"/>
        </c:scaling>
        <c:delete val="1"/>
        <c:axPos val="b"/>
        <c:numFmt formatCode="ge" sourceLinked="1"/>
        <c:majorTickMark val="none"/>
        <c:minorTickMark val="none"/>
        <c:tickLblPos val="none"/>
        <c:crossAx val="132140032"/>
        <c:crosses val="autoZero"/>
        <c:auto val="1"/>
        <c:lblOffset val="100"/>
        <c:baseTimeUnit val="years"/>
      </c:dateAx>
      <c:valAx>
        <c:axId val="1321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3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76.319999999999993</c:v>
                </c:pt>
                <c:pt idx="1">
                  <c:v>74.67</c:v>
                </c:pt>
                <c:pt idx="2">
                  <c:v>106.6</c:v>
                </c:pt>
                <c:pt idx="3">
                  <c:v>142.86000000000001</c:v>
                </c:pt>
                <c:pt idx="4">
                  <c:v>155.53</c:v>
                </c:pt>
              </c:numCache>
            </c:numRef>
          </c:val>
        </c:ser>
        <c:dLbls>
          <c:showLegendKey val="0"/>
          <c:showVal val="0"/>
          <c:showCatName val="0"/>
          <c:showSerName val="0"/>
          <c:showPercent val="0"/>
          <c:showBubbleSize val="0"/>
        </c:dLbls>
        <c:gapWidth val="150"/>
        <c:axId val="132161920"/>
        <c:axId val="13216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132161920"/>
        <c:axId val="132163840"/>
      </c:lineChart>
      <c:dateAx>
        <c:axId val="132161920"/>
        <c:scaling>
          <c:orientation val="minMax"/>
        </c:scaling>
        <c:delete val="1"/>
        <c:axPos val="b"/>
        <c:numFmt formatCode="ge" sourceLinked="1"/>
        <c:majorTickMark val="none"/>
        <c:minorTickMark val="none"/>
        <c:tickLblPos val="none"/>
        <c:crossAx val="132163840"/>
        <c:crosses val="autoZero"/>
        <c:auto val="1"/>
        <c:lblOffset val="100"/>
        <c:baseTimeUnit val="years"/>
      </c:dateAx>
      <c:valAx>
        <c:axId val="13216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6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64" zoomScaleNormal="100" workbookViewId="0">
      <selection activeCell="CB71" sqref="CB7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6" t="str">
        <f>データ!H6</f>
        <v>愛媛県　西予市</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c r="A8" s="2"/>
      <c r="B8" s="64" t="str">
        <f>データ!I6</f>
        <v>法非適用</v>
      </c>
      <c r="C8" s="64"/>
      <c r="D8" s="64"/>
      <c r="E8" s="64"/>
      <c r="F8" s="64"/>
      <c r="G8" s="64"/>
      <c r="H8" s="64"/>
      <c r="I8" s="64" t="str">
        <f>データ!J6</f>
        <v>下水道事業</v>
      </c>
      <c r="J8" s="64"/>
      <c r="K8" s="64"/>
      <c r="L8" s="64"/>
      <c r="M8" s="64"/>
      <c r="N8" s="64"/>
      <c r="O8" s="64"/>
      <c r="P8" s="64" t="str">
        <f>データ!K6</f>
        <v>特定地域生活排水処理</v>
      </c>
      <c r="Q8" s="64"/>
      <c r="R8" s="64"/>
      <c r="S8" s="64"/>
      <c r="T8" s="64"/>
      <c r="U8" s="64"/>
      <c r="V8" s="64"/>
      <c r="W8" s="64" t="str">
        <f>データ!L6</f>
        <v>K3</v>
      </c>
      <c r="X8" s="64"/>
      <c r="Y8" s="64"/>
      <c r="Z8" s="64"/>
      <c r="AA8" s="64"/>
      <c r="AB8" s="64"/>
      <c r="AC8" s="64"/>
      <c r="AD8" s="3"/>
      <c r="AE8" s="3"/>
      <c r="AF8" s="3"/>
      <c r="AG8" s="3"/>
      <c r="AH8" s="3"/>
      <c r="AI8" s="3"/>
      <c r="AJ8" s="3"/>
      <c r="AK8" s="3"/>
      <c r="AL8" s="58">
        <f>データ!R6</f>
        <v>41119</v>
      </c>
      <c r="AM8" s="58"/>
      <c r="AN8" s="58"/>
      <c r="AO8" s="58"/>
      <c r="AP8" s="58"/>
      <c r="AQ8" s="58"/>
      <c r="AR8" s="58"/>
      <c r="AS8" s="58"/>
      <c r="AT8" s="57">
        <f>データ!S6</f>
        <v>514.34</v>
      </c>
      <c r="AU8" s="57"/>
      <c r="AV8" s="57"/>
      <c r="AW8" s="57"/>
      <c r="AX8" s="57"/>
      <c r="AY8" s="57"/>
      <c r="AZ8" s="57"/>
      <c r="BA8" s="57"/>
      <c r="BB8" s="57">
        <f>データ!T6</f>
        <v>79.95</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t="str">
        <f>データ!N6</f>
        <v>該当数値なし</v>
      </c>
      <c r="J10" s="57"/>
      <c r="K10" s="57"/>
      <c r="L10" s="57"/>
      <c r="M10" s="57"/>
      <c r="N10" s="57"/>
      <c r="O10" s="57"/>
      <c r="P10" s="57">
        <f>データ!O6</f>
        <v>0.11</v>
      </c>
      <c r="Q10" s="57"/>
      <c r="R10" s="57"/>
      <c r="S10" s="57"/>
      <c r="T10" s="57"/>
      <c r="U10" s="57"/>
      <c r="V10" s="57"/>
      <c r="W10" s="57">
        <f>データ!P6</f>
        <v>100</v>
      </c>
      <c r="X10" s="57"/>
      <c r="Y10" s="57"/>
      <c r="Z10" s="57"/>
      <c r="AA10" s="57"/>
      <c r="AB10" s="57"/>
      <c r="AC10" s="57"/>
      <c r="AD10" s="58">
        <f>データ!Q6</f>
        <v>2620</v>
      </c>
      <c r="AE10" s="58"/>
      <c r="AF10" s="58"/>
      <c r="AG10" s="58"/>
      <c r="AH10" s="58"/>
      <c r="AI10" s="58"/>
      <c r="AJ10" s="58"/>
      <c r="AK10" s="2"/>
      <c r="AL10" s="58">
        <f>データ!U6</f>
        <v>45</v>
      </c>
      <c r="AM10" s="58"/>
      <c r="AN10" s="58"/>
      <c r="AO10" s="58"/>
      <c r="AP10" s="58"/>
      <c r="AQ10" s="58"/>
      <c r="AR10" s="58"/>
      <c r="AS10" s="58"/>
      <c r="AT10" s="57">
        <f>データ!V6</f>
        <v>0.02</v>
      </c>
      <c r="AU10" s="57"/>
      <c r="AV10" s="57"/>
      <c r="AW10" s="57"/>
      <c r="AX10" s="57"/>
      <c r="AY10" s="57"/>
      <c r="AZ10" s="57"/>
      <c r="BA10" s="57"/>
      <c r="BB10" s="57">
        <f>データ!W6</f>
        <v>2250</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110</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5"/>
      <c r="BM34" s="76"/>
      <c r="BN34" s="76"/>
      <c r="BO34" s="76"/>
      <c r="BP34" s="76"/>
      <c r="BQ34" s="76"/>
      <c r="BR34" s="76"/>
      <c r="BS34" s="76"/>
      <c r="BT34" s="76"/>
      <c r="BU34" s="76"/>
      <c r="BV34" s="76"/>
      <c r="BW34" s="76"/>
      <c r="BX34" s="76"/>
      <c r="BY34" s="76"/>
      <c r="BZ34" s="77"/>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1" t="s">
        <v>109</v>
      </c>
      <c r="BM47" s="82"/>
      <c r="BN47" s="82"/>
      <c r="BO47" s="82"/>
      <c r="BP47" s="82"/>
      <c r="BQ47" s="82"/>
      <c r="BR47" s="82"/>
      <c r="BS47" s="82"/>
      <c r="BT47" s="82"/>
      <c r="BU47" s="82"/>
      <c r="BV47" s="82"/>
      <c r="BW47" s="82"/>
      <c r="BX47" s="82"/>
      <c r="BY47" s="82"/>
      <c r="BZ47" s="83"/>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1"/>
      <c r="BM48" s="82"/>
      <c r="BN48" s="82"/>
      <c r="BO48" s="82"/>
      <c r="BP48" s="82"/>
      <c r="BQ48" s="82"/>
      <c r="BR48" s="82"/>
      <c r="BS48" s="82"/>
      <c r="BT48" s="82"/>
      <c r="BU48" s="82"/>
      <c r="BV48" s="82"/>
      <c r="BW48" s="82"/>
      <c r="BX48" s="82"/>
      <c r="BY48" s="82"/>
      <c r="BZ48" s="83"/>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1"/>
      <c r="BM49" s="82"/>
      <c r="BN49" s="82"/>
      <c r="BO49" s="82"/>
      <c r="BP49" s="82"/>
      <c r="BQ49" s="82"/>
      <c r="BR49" s="82"/>
      <c r="BS49" s="82"/>
      <c r="BT49" s="82"/>
      <c r="BU49" s="82"/>
      <c r="BV49" s="82"/>
      <c r="BW49" s="82"/>
      <c r="BX49" s="82"/>
      <c r="BY49" s="82"/>
      <c r="BZ49" s="83"/>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1"/>
      <c r="BM50" s="82"/>
      <c r="BN50" s="82"/>
      <c r="BO50" s="82"/>
      <c r="BP50" s="82"/>
      <c r="BQ50" s="82"/>
      <c r="BR50" s="82"/>
      <c r="BS50" s="82"/>
      <c r="BT50" s="82"/>
      <c r="BU50" s="82"/>
      <c r="BV50" s="82"/>
      <c r="BW50" s="82"/>
      <c r="BX50" s="82"/>
      <c r="BY50" s="82"/>
      <c r="BZ50" s="83"/>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1"/>
      <c r="BM51" s="82"/>
      <c r="BN51" s="82"/>
      <c r="BO51" s="82"/>
      <c r="BP51" s="82"/>
      <c r="BQ51" s="82"/>
      <c r="BR51" s="82"/>
      <c r="BS51" s="82"/>
      <c r="BT51" s="82"/>
      <c r="BU51" s="82"/>
      <c r="BV51" s="82"/>
      <c r="BW51" s="82"/>
      <c r="BX51" s="82"/>
      <c r="BY51" s="82"/>
      <c r="BZ51" s="83"/>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1"/>
      <c r="BM52" s="82"/>
      <c r="BN52" s="82"/>
      <c r="BO52" s="82"/>
      <c r="BP52" s="82"/>
      <c r="BQ52" s="82"/>
      <c r="BR52" s="82"/>
      <c r="BS52" s="82"/>
      <c r="BT52" s="82"/>
      <c r="BU52" s="82"/>
      <c r="BV52" s="82"/>
      <c r="BW52" s="82"/>
      <c r="BX52" s="82"/>
      <c r="BY52" s="82"/>
      <c r="BZ52" s="83"/>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1"/>
      <c r="BM53" s="82"/>
      <c r="BN53" s="82"/>
      <c r="BO53" s="82"/>
      <c r="BP53" s="82"/>
      <c r="BQ53" s="82"/>
      <c r="BR53" s="82"/>
      <c r="BS53" s="82"/>
      <c r="BT53" s="82"/>
      <c r="BU53" s="82"/>
      <c r="BV53" s="82"/>
      <c r="BW53" s="82"/>
      <c r="BX53" s="82"/>
      <c r="BY53" s="82"/>
      <c r="BZ53" s="83"/>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1"/>
      <c r="BM54" s="82"/>
      <c r="BN54" s="82"/>
      <c r="BO54" s="82"/>
      <c r="BP54" s="82"/>
      <c r="BQ54" s="82"/>
      <c r="BR54" s="82"/>
      <c r="BS54" s="82"/>
      <c r="BT54" s="82"/>
      <c r="BU54" s="82"/>
      <c r="BV54" s="82"/>
      <c r="BW54" s="82"/>
      <c r="BX54" s="82"/>
      <c r="BY54" s="82"/>
      <c r="BZ54" s="83"/>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1"/>
      <c r="BM55" s="82"/>
      <c r="BN55" s="82"/>
      <c r="BO55" s="82"/>
      <c r="BP55" s="82"/>
      <c r="BQ55" s="82"/>
      <c r="BR55" s="82"/>
      <c r="BS55" s="82"/>
      <c r="BT55" s="82"/>
      <c r="BU55" s="82"/>
      <c r="BV55" s="82"/>
      <c r="BW55" s="82"/>
      <c r="BX55" s="82"/>
      <c r="BY55" s="82"/>
      <c r="BZ55" s="83"/>
    </row>
    <row r="56" spans="1:78" ht="13.5" customHeight="1">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81"/>
      <c r="BM56" s="82"/>
      <c r="BN56" s="82"/>
      <c r="BO56" s="82"/>
      <c r="BP56" s="82"/>
      <c r="BQ56" s="82"/>
      <c r="BR56" s="82"/>
      <c r="BS56" s="82"/>
      <c r="BT56" s="82"/>
      <c r="BU56" s="82"/>
      <c r="BV56" s="82"/>
      <c r="BW56" s="82"/>
      <c r="BX56" s="82"/>
      <c r="BY56" s="82"/>
      <c r="BZ56" s="83"/>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81"/>
      <c r="BM57" s="82"/>
      <c r="BN57" s="82"/>
      <c r="BO57" s="82"/>
      <c r="BP57" s="82"/>
      <c r="BQ57" s="82"/>
      <c r="BR57" s="82"/>
      <c r="BS57" s="82"/>
      <c r="BT57" s="82"/>
      <c r="BU57" s="82"/>
      <c r="BV57" s="82"/>
      <c r="BW57" s="82"/>
      <c r="BX57" s="82"/>
      <c r="BY57" s="82"/>
      <c r="BZ57" s="83"/>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1"/>
      <c r="BM58" s="82"/>
      <c r="BN58" s="82"/>
      <c r="BO58" s="82"/>
      <c r="BP58" s="82"/>
      <c r="BQ58" s="82"/>
      <c r="BR58" s="82"/>
      <c r="BS58" s="82"/>
      <c r="BT58" s="82"/>
      <c r="BU58" s="82"/>
      <c r="BV58" s="82"/>
      <c r="BW58" s="82"/>
      <c r="BX58" s="82"/>
      <c r="BY58" s="82"/>
      <c r="BZ58" s="83"/>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1"/>
      <c r="BM59" s="82"/>
      <c r="BN59" s="82"/>
      <c r="BO59" s="82"/>
      <c r="BP59" s="82"/>
      <c r="BQ59" s="82"/>
      <c r="BR59" s="82"/>
      <c r="BS59" s="82"/>
      <c r="BT59" s="82"/>
      <c r="BU59" s="82"/>
      <c r="BV59" s="82"/>
      <c r="BW59" s="82"/>
      <c r="BX59" s="82"/>
      <c r="BY59" s="82"/>
      <c r="BZ59" s="83"/>
    </row>
    <row r="60" spans="1:78" ht="13.5" customHeight="1">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81"/>
      <c r="BM60" s="82"/>
      <c r="BN60" s="82"/>
      <c r="BO60" s="82"/>
      <c r="BP60" s="82"/>
      <c r="BQ60" s="82"/>
      <c r="BR60" s="82"/>
      <c r="BS60" s="82"/>
      <c r="BT60" s="82"/>
      <c r="BU60" s="82"/>
      <c r="BV60" s="82"/>
      <c r="BW60" s="82"/>
      <c r="BX60" s="82"/>
      <c r="BY60" s="82"/>
      <c r="BZ60" s="83"/>
    </row>
    <row r="61" spans="1:78" ht="13.5" customHeight="1">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81"/>
      <c r="BM61" s="82"/>
      <c r="BN61" s="82"/>
      <c r="BO61" s="82"/>
      <c r="BP61" s="82"/>
      <c r="BQ61" s="82"/>
      <c r="BR61" s="82"/>
      <c r="BS61" s="82"/>
      <c r="BT61" s="82"/>
      <c r="BU61" s="82"/>
      <c r="BV61" s="82"/>
      <c r="BW61" s="82"/>
      <c r="BX61" s="82"/>
      <c r="BY61" s="82"/>
      <c r="BZ61" s="83"/>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1"/>
      <c r="BM62" s="82"/>
      <c r="BN62" s="82"/>
      <c r="BO62" s="82"/>
      <c r="BP62" s="82"/>
      <c r="BQ62" s="82"/>
      <c r="BR62" s="82"/>
      <c r="BS62" s="82"/>
      <c r="BT62" s="82"/>
      <c r="BU62" s="82"/>
      <c r="BV62" s="82"/>
      <c r="BW62" s="82"/>
      <c r="BX62" s="82"/>
      <c r="BY62" s="82"/>
      <c r="BZ62" s="83"/>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108</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M1" workbookViewId="0">
      <selection activeCell="CQ12" sqref="CQ12"/>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382141</v>
      </c>
      <c r="D6" s="31">
        <f t="shared" si="3"/>
        <v>47</v>
      </c>
      <c r="E6" s="31">
        <f t="shared" si="3"/>
        <v>18</v>
      </c>
      <c r="F6" s="31">
        <f t="shared" si="3"/>
        <v>0</v>
      </c>
      <c r="G6" s="31">
        <f t="shared" si="3"/>
        <v>0</v>
      </c>
      <c r="H6" s="31" t="str">
        <f t="shared" si="3"/>
        <v>愛媛県　西予市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0.11</v>
      </c>
      <c r="P6" s="32">
        <f t="shared" si="3"/>
        <v>100</v>
      </c>
      <c r="Q6" s="32">
        <f t="shared" si="3"/>
        <v>2620</v>
      </c>
      <c r="R6" s="32">
        <f t="shared" si="3"/>
        <v>41119</v>
      </c>
      <c r="S6" s="32">
        <f t="shared" si="3"/>
        <v>514.34</v>
      </c>
      <c r="T6" s="32">
        <f t="shared" si="3"/>
        <v>79.95</v>
      </c>
      <c r="U6" s="32">
        <f t="shared" si="3"/>
        <v>45</v>
      </c>
      <c r="V6" s="32">
        <f t="shared" si="3"/>
        <v>0.02</v>
      </c>
      <c r="W6" s="32">
        <f t="shared" si="3"/>
        <v>2250</v>
      </c>
      <c r="X6" s="33">
        <f>IF(X7="",NA(),X7)</f>
        <v>100</v>
      </c>
      <c r="Y6" s="33">
        <f t="shared" ref="Y6:AG6" si="4">IF(Y7="",NA(),Y7)</f>
        <v>89.1</v>
      </c>
      <c r="Z6" s="33">
        <f t="shared" si="4"/>
        <v>78.98</v>
      </c>
      <c r="AA6" s="33">
        <f t="shared" si="4"/>
        <v>63.09</v>
      </c>
      <c r="AB6" s="33">
        <f t="shared" si="4"/>
        <v>60.07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658.58</v>
      </c>
      <c r="BF6" s="33">
        <f t="shared" ref="BF6:BN6" si="7">IF(BF7="",NA(),BF7)</f>
        <v>648.28</v>
      </c>
      <c r="BG6" s="33">
        <f t="shared" si="7"/>
        <v>636.51</v>
      </c>
      <c r="BH6" s="33">
        <f t="shared" si="7"/>
        <v>601.04</v>
      </c>
      <c r="BI6" s="33">
        <f t="shared" si="7"/>
        <v>555.63</v>
      </c>
      <c r="BJ6" s="33">
        <f t="shared" si="7"/>
        <v>442.18</v>
      </c>
      <c r="BK6" s="33">
        <f t="shared" si="7"/>
        <v>421.01</v>
      </c>
      <c r="BL6" s="33">
        <f t="shared" si="7"/>
        <v>430.64</v>
      </c>
      <c r="BM6" s="33">
        <f t="shared" si="7"/>
        <v>446.63</v>
      </c>
      <c r="BN6" s="33">
        <f t="shared" si="7"/>
        <v>416.91</v>
      </c>
      <c r="BO6" s="32" t="str">
        <f>IF(BO7="","",IF(BO7="-","【-】","【"&amp;SUBSTITUTE(TEXT(BO7,"#,##0.00"),"-","△")&amp;"】"))</f>
        <v>【375.36】</v>
      </c>
      <c r="BP6" s="33">
        <f>IF(BP7="",NA(),BP7)</f>
        <v>77.87</v>
      </c>
      <c r="BQ6" s="33">
        <f t="shared" ref="BQ6:BY6" si="8">IF(BQ7="",NA(),BQ7)</f>
        <v>80</v>
      </c>
      <c r="BR6" s="33">
        <f t="shared" si="8"/>
        <v>55.85</v>
      </c>
      <c r="BS6" s="33">
        <f t="shared" si="8"/>
        <v>41.53</v>
      </c>
      <c r="BT6" s="33">
        <f t="shared" si="8"/>
        <v>38.21</v>
      </c>
      <c r="BU6" s="33">
        <f t="shared" si="8"/>
        <v>61.59</v>
      </c>
      <c r="BV6" s="33">
        <f t="shared" si="8"/>
        <v>58.98</v>
      </c>
      <c r="BW6" s="33">
        <f t="shared" si="8"/>
        <v>58.78</v>
      </c>
      <c r="BX6" s="33">
        <f t="shared" si="8"/>
        <v>58.53</v>
      </c>
      <c r="BY6" s="33">
        <f t="shared" si="8"/>
        <v>57.93</v>
      </c>
      <c r="BZ6" s="32" t="str">
        <f>IF(BZ7="","",IF(BZ7="-","【-】","【"&amp;SUBSTITUTE(TEXT(BZ7,"#,##0.00"),"-","△")&amp;"】"))</f>
        <v>【60.44】</v>
      </c>
      <c r="CA6" s="33">
        <f>IF(CA7="",NA(),CA7)</f>
        <v>76.319999999999993</v>
      </c>
      <c r="CB6" s="33">
        <f t="shared" ref="CB6:CJ6" si="9">IF(CB7="",NA(),CB7)</f>
        <v>74.67</v>
      </c>
      <c r="CC6" s="33">
        <f t="shared" si="9"/>
        <v>106.6</v>
      </c>
      <c r="CD6" s="33">
        <f t="shared" si="9"/>
        <v>142.86000000000001</v>
      </c>
      <c r="CE6" s="33">
        <f t="shared" si="9"/>
        <v>155.53</v>
      </c>
      <c r="CF6" s="33">
        <f t="shared" si="9"/>
        <v>242.92</v>
      </c>
      <c r="CG6" s="33">
        <f t="shared" si="9"/>
        <v>253.84</v>
      </c>
      <c r="CH6" s="33">
        <f t="shared" si="9"/>
        <v>257.02999999999997</v>
      </c>
      <c r="CI6" s="33">
        <f t="shared" si="9"/>
        <v>266.57</v>
      </c>
      <c r="CJ6" s="33">
        <f t="shared" si="9"/>
        <v>276.93</v>
      </c>
      <c r="CK6" s="32" t="str">
        <f>IF(CK7="","",IF(CK7="-","【-】","【"&amp;SUBSTITUTE(TEXT(CK7,"#,##0.00"),"-","△")&amp;"】"))</f>
        <v>【267.61】</v>
      </c>
      <c r="CL6" s="33" t="str">
        <f>IF(CL7="",NA(),CL7)</f>
        <v>-</v>
      </c>
      <c r="CM6" s="33" t="str">
        <f t="shared" ref="CM6:CU6" si="10">IF(CM7="",NA(),CM7)</f>
        <v>-</v>
      </c>
      <c r="CN6" s="33" t="str">
        <f t="shared" si="10"/>
        <v>-</v>
      </c>
      <c r="CO6" s="33" t="str">
        <f t="shared" si="10"/>
        <v>-</v>
      </c>
      <c r="CP6" s="33" t="str">
        <f t="shared" si="10"/>
        <v>-</v>
      </c>
      <c r="CQ6" s="33">
        <f t="shared" si="10"/>
        <v>57.53</v>
      </c>
      <c r="CR6" s="33">
        <f t="shared" si="10"/>
        <v>60.03</v>
      </c>
      <c r="CS6" s="33">
        <f t="shared" si="10"/>
        <v>61.93</v>
      </c>
      <c r="CT6" s="33">
        <f t="shared" si="10"/>
        <v>58.06</v>
      </c>
      <c r="CU6" s="33">
        <f t="shared" si="10"/>
        <v>59.08</v>
      </c>
      <c r="CV6" s="32" t="str">
        <f>IF(CV7="","",IF(CV7="-","【-】","【"&amp;SUBSTITUTE(TEXT(CV7,"#,##0.00"),"-","△")&amp;"】"))</f>
        <v>【57.75】</v>
      </c>
      <c r="CW6" s="33">
        <f>IF(CW7="",NA(),CW7)</f>
        <v>100</v>
      </c>
      <c r="CX6" s="33">
        <f t="shared" ref="CX6:DF6" si="11">IF(CX7="",NA(),CX7)</f>
        <v>100</v>
      </c>
      <c r="CY6" s="33">
        <f t="shared" si="11"/>
        <v>100</v>
      </c>
      <c r="CZ6" s="33">
        <f t="shared" si="11"/>
        <v>100</v>
      </c>
      <c r="DA6" s="33">
        <f t="shared" si="11"/>
        <v>100</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382141</v>
      </c>
      <c r="D7" s="35">
        <v>47</v>
      </c>
      <c r="E7" s="35">
        <v>18</v>
      </c>
      <c r="F7" s="35">
        <v>0</v>
      </c>
      <c r="G7" s="35">
        <v>0</v>
      </c>
      <c r="H7" s="35" t="s">
        <v>96</v>
      </c>
      <c r="I7" s="35" t="s">
        <v>97</v>
      </c>
      <c r="J7" s="35" t="s">
        <v>98</v>
      </c>
      <c r="K7" s="35" t="s">
        <v>99</v>
      </c>
      <c r="L7" s="35" t="s">
        <v>100</v>
      </c>
      <c r="M7" s="36" t="s">
        <v>101</v>
      </c>
      <c r="N7" s="36" t="s">
        <v>102</v>
      </c>
      <c r="O7" s="36">
        <v>0.11</v>
      </c>
      <c r="P7" s="36">
        <v>100</v>
      </c>
      <c r="Q7" s="36">
        <v>2620</v>
      </c>
      <c r="R7" s="36">
        <v>41119</v>
      </c>
      <c r="S7" s="36">
        <v>514.34</v>
      </c>
      <c r="T7" s="36">
        <v>79.95</v>
      </c>
      <c r="U7" s="36">
        <v>45</v>
      </c>
      <c r="V7" s="36">
        <v>0.02</v>
      </c>
      <c r="W7" s="36">
        <v>2250</v>
      </c>
      <c r="X7" s="36">
        <v>100</v>
      </c>
      <c r="Y7" s="36">
        <v>89.1</v>
      </c>
      <c r="Z7" s="36">
        <v>78.98</v>
      </c>
      <c r="AA7" s="36">
        <v>63.09</v>
      </c>
      <c r="AB7" s="36">
        <v>60.07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658.58</v>
      </c>
      <c r="BF7" s="36">
        <v>648.28</v>
      </c>
      <c r="BG7" s="36">
        <v>636.51</v>
      </c>
      <c r="BH7" s="36">
        <v>601.04</v>
      </c>
      <c r="BI7" s="36">
        <v>555.63</v>
      </c>
      <c r="BJ7" s="36">
        <v>442.18</v>
      </c>
      <c r="BK7" s="36">
        <v>421.01</v>
      </c>
      <c r="BL7" s="36">
        <v>430.64</v>
      </c>
      <c r="BM7" s="36">
        <v>446.63</v>
      </c>
      <c r="BN7" s="36">
        <v>416.91</v>
      </c>
      <c r="BO7" s="36">
        <v>375.36</v>
      </c>
      <c r="BP7" s="36">
        <v>77.87</v>
      </c>
      <c r="BQ7" s="36">
        <v>80</v>
      </c>
      <c r="BR7" s="36">
        <v>55.85</v>
      </c>
      <c r="BS7" s="36">
        <v>41.53</v>
      </c>
      <c r="BT7" s="36">
        <v>38.21</v>
      </c>
      <c r="BU7" s="36">
        <v>61.59</v>
      </c>
      <c r="BV7" s="36">
        <v>58.98</v>
      </c>
      <c r="BW7" s="36">
        <v>58.78</v>
      </c>
      <c r="BX7" s="36">
        <v>58.53</v>
      </c>
      <c r="BY7" s="36">
        <v>57.93</v>
      </c>
      <c r="BZ7" s="36">
        <v>60.44</v>
      </c>
      <c r="CA7" s="36">
        <v>76.319999999999993</v>
      </c>
      <c r="CB7" s="36">
        <v>74.67</v>
      </c>
      <c r="CC7" s="36">
        <v>106.6</v>
      </c>
      <c r="CD7" s="36">
        <v>142.86000000000001</v>
      </c>
      <c r="CE7" s="36">
        <v>155.53</v>
      </c>
      <c r="CF7" s="36">
        <v>242.92</v>
      </c>
      <c r="CG7" s="36">
        <v>253.84</v>
      </c>
      <c r="CH7" s="36">
        <v>257.02999999999997</v>
      </c>
      <c r="CI7" s="36">
        <v>266.57</v>
      </c>
      <c r="CJ7" s="36">
        <v>276.93</v>
      </c>
      <c r="CK7" s="36">
        <v>267.61</v>
      </c>
      <c r="CL7" s="36" t="s">
        <v>101</v>
      </c>
      <c r="CM7" s="36" t="s">
        <v>101</v>
      </c>
      <c r="CN7" s="36" t="s">
        <v>101</v>
      </c>
      <c r="CO7" s="36" t="s">
        <v>101</v>
      </c>
      <c r="CP7" s="36" t="s">
        <v>101</v>
      </c>
      <c r="CQ7" s="36">
        <v>57.53</v>
      </c>
      <c r="CR7" s="36">
        <v>60.03</v>
      </c>
      <c r="CS7" s="36">
        <v>61.93</v>
      </c>
      <c r="CT7" s="36">
        <v>58.06</v>
      </c>
      <c r="CU7" s="36">
        <v>59.08</v>
      </c>
      <c r="CV7" s="36">
        <v>57.75</v>
      </c>
      <c r="CW7" s="36">
        <v>100</v>
      </c>
      <c r="CX7" s="36">
        <v>100</v>
      </c>
      <c r="CY7" s="36">
        <v>100</v>
      </c>
      <c r="CZ7" s="36">
        <v>100</v>
      </c>
      <c r="DA7" s="36">
        <v>100</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2016-02-03T09:26:30Z</dcterms:created>
  <dcterms:modified xsi:type="dcterms:W3CDTF">2016-02-24T03:34:40Z</dcterms:modified>
  <cp:category/>
</cp:coreProperties>
</file>