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<sst xmlns="http://schemas.openxmlformats.org/spreadsheetml/2006/main" count="232" uniqueCount="111">
  <si>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</si>
  <si>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</si>
  <si>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</si>
  <si>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</si>
  <si>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</si>
  <si>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</si>
  <si>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</si>
  <si>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</si>
  <si>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</si>
  <si>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</si>
  <si>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</si>
  <si>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</si>
  <si>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</si>
  <si>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</si>
  <si>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</si>
  <si>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</si>
  <si>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</si>
  <si>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</si>
  <si>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</si>
  <si>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</si>
  <si>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</si>
  <si>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</si>
  <si>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</si>
  <si>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</si>
  <si>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</si>
  <si>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</si>
  <si>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</si>
  <si>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</si>
  <si>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</si>
  <si>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</si>
  <si>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</si>
  <si>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</si>
  <si>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</si>
  <si>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</si>
  <si>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</si>
  <si>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</si>
  <si>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</si>
  <si>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</si>
  <si>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</si>
  <si>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</si>
  <si>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</si>
  <si>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</si>
  <si>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</si>
  <si>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</si>
  <si>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</si>
  <si>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</si>
  <si>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</si>
  <si>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</si>
  <si>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</si>
  <si>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</si>
  <si>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</si>
  <si>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</si>
  <si>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</si>
  <si>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</si>
  <si>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</si>
  <si>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</si>
  <si>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</si>
  <si>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</si>
  <si>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</si>
  <si>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</si>
  <si>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</si>
  <si>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</si>
  <si>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</si>
  <si>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</si>
  <si>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</si>
  <si>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</si>
  <si>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</si>
  <si>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</si>
  <si>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</si>
  <si>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</si>
  <si>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</si>
  <si>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</si>
  <si>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</si>
  <si>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</si>
  <si>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</si>
  <si>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</si>
  <si>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</si>
  <si>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</si>
  <si>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</si>
  <si>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</si>
  <si>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</si>
  <si>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</si>
  <si>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</si>
  <si>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</si>
  <si>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</si>
  <si>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</si>
  <si>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</si>
  <si>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</si>
  <si>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</si>
  <si>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</si>
  <si>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</si>
  <si>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</si>
  <si>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</si>
  <si>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</si>
  <si>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</si>
  <si>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</si>
  <si>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愛媛県　今治市</t>
  </si>
  <si>
    <t>法非適用</t>
  </si>
  <si>
    <t>下水道事業</t>
  </si>
  <si>
    <t>特定地域生活排水処理</t>
  </si>
  <si>
    <t>K3</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</si>
  <si>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</si>
  <si>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</si>
  <si>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</si>
  <si>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</si>
  <si>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</si>
  <si>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</si>
  <si>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</si>
  <si>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整備事業は完成しており、大規模な改修等も行っていないが、特に整備地区が島嶼部の小集落を中心とした過疎地域であるため、人口減少の影響を大きく受けており、有収水量の減少によって、汚水処理原価が高くなっている。経費回収率については、類似団体平均値と比べてかなり低くなっている。企業債残高については逓減しているが、有収水量の減少により収益的収支比率が悪化傾向にあり、経費回収率については類似団体平均値と比べてかなり低位となっている。
　人口減少や節水機器の普及、社会情勢の変化による上水道使用量の減少等により施設利用率は、類似団体平均値と比べて低くなっているが、水洗化率については、類似団体平均値と比べて高くなっている。</t>
    <rPh sb="29" eb="30">
      <t>トク</t>
    </rPh>
    <rPh sb="31" eb="33">
      <t>セイビ</t>
    </rPh>
    <rPh sb="33" eb="35">
      <t>チク</t>
    </rPh>
    <rPh sb="36" eb="39">
      <t>トウショブ</t>
    </rPh>
    <rPh sb="40" eb="43">
      <t>ショウシュウラク</t>
    </rPh>
    <rPh sb="44" eb="46">
      <t>チュウシン</t>
    </rPh>
    <rPh sb="49" eb="51">
      <t>カソ</t>
    </rPh>
    <rPh sb="51" eb="53">
      <t>チイキ</t>
    </rPh>
    <rPh sb="59" eb="61">
      <t>ジンコウ</t>
    </rPh>
    <rPh sb="61" eb="63">
      <t>ゲンショウ</t>
    </rPh>
    <rPh sb="64" eb="66">
      <t>エイキョウ</t>
    </rPh>
    <rPh sb="67" eb="68">
      <t>オオ</t>
    </rPh>
    <rPh sb="70" eb="71">
      <t>ウ</t>
    </rPh>
    <rPh sb="299" eb="300">
      <t>タカ</t>
    </rPh>
    <phoneticPr fontId="5"/>
  </si>
  <si>
    <t>　供用開始から約10年が経ち、ブロアの故障等があるが、修繕や取替で対応している。</t>
    <rPh sb="1" eb="3">
      <t>キョウヨウ</t>
    </rPh>
    <rPh sb="3" eb="5">
      <t>カイシ</t>
    </rPh>
    <rPh sb="7" eb="8">
      <t>ヤク</t>
    </rPh>
    <rPh sb="10" eb="11">
      <t>ネン</t>
    </rPh>
    <rPh sb="12" eb="13">
      <t>タ</t>
    </rPh>
    <rPh sb="19" eb="21">
      <t>コショウ</t>
    </rPh>
    <rPh sb="21" eb="22">
      <t>トウ</t>
    </rPh>
    <rPh sb="27" eb="29">
      <t>シュウゼン</t>
    </rPh>
    <rPh sb="30" eb="32">
      <t>トリカエ</t>
    </rPh>
    <rPh sb="33" eb="35">
      <t>タイオウ</t>
    </rPh>
    <phoneticPr fontId="5"/>
  </si>
  <si>
    <t>　整備事業は完了しているため、地方債償還金については逓減することから、汚水処理費用についても逓減していくと考えている。
　今後は施設の老朽化による維持管理費の増加や人口減少等による有収水量の減少が見込まれるため、今まで以上に経費の節減に努めるとともに、定期的な使用料改定を行い引き続き経営改善を図る必要がある。</t>
    <rPh sb="1" eb="3">
      <t>セイビ</t>
    </rPh>
    <rPh sb="6" eb="8">
      <t>カンリョウ</t>
    </rPh>
    <rPh sb="39" eb="41">
      <t>ヒヨウ</t>
    </rPh>
    <rPh sb="46" eb="48">
      <t>テイゲン</t>
    </rPh>
    <rPh sb="61" eb="63">
      <t>コンゴ</t>
    </rPh>
    <rPh sb="64" eb="66">
      <t>シセツ</t>
    </rPh>
    <rPh sb="67" eb="70">
      <t>ロウキュウカ</t>
    </rPh>
    <rPh sb="73" eb="75">
      <t>イジ</t>
    </rPh>
    <rPh sb="75" eb="78">
      <t>カンリヒ</t>
    </rPh>
    <rPh sb="79" eb="8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</si>
</sst>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6">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6">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4"/>
    <cellStyle name="標準 2 3 4" xfId="21"/>
    <cellStyle name="標準 2 4" xfId="10"/>
    <cellStyle name="標準 2 5" xfId="23"/>
    <cellStyle name="標準 2 6" xfId="20"/>
    <cellStyle name="標準 2_【重要】（県）指数表_書式まとめ" xfId="11"/>
    <cellStyle name="標準 3" xfId="12"/>
    <cellStyle name="標準 3 2" xfId="13"/>
    <cellStyle name="標準 3 2 2" xfId="14"/>
    <cellStyle name="標準 3 3" xfId="15"/>
    <cellStyle name="標準 4" xfId="16"/>
    <cellStyle name="標準 4 2" xfId="25"/>
    <cellStyle name="標準 4 3"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740480"/>
        <c:axId val="1607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0740480"/>
        <c:axId val="160742400"/>
      </c:lineChart>
      <c:dateAx>
        <c:axId val="160740480"/>
        <c:scaling>
          <c:orientation val="minMax"/>
        </c:scaling>
        <c:delete val="1"/>
        <c:axPos val="b"/>
        <c:numFmt formatCode="ge" sourceLinked="1"/>
        <c:majorTickMark val="none"/>
        <c:minorTickMark val="none"/>
        <c:tickLblPos val="none"/>
        <c:crossAx val="160742400"/>
        <c:crosses val="autoZero"/>
        <c:auto val="1"/>
        <c:lblOffset val="100"/>
        <c:baseTimeUnit val="years"/>
      </c:dateAx>
      <c:valAx>
        <c:axId val="1607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26.32</c:v>
                </c:pt>
                <c:pt idx="1">
                  <c:v>24.56</c:v>
                </c:pt>
                <c:pt idx="2">
                  <c:v>22.81</c:v>
                </c:pt>
                <c:pt idx="3">
                  <c:v>22.81</c:v>
                </c:pt>
                <c:pt idx="4">
                  <c:v>19.64</c:v>
                </c:pt>
              </c:numCache>
            </c:numRef>
          </c:val>
        </c:ser>
        <c:dLbls>
          <c:showLegendKey val="0"/>
          <c:showVal val="0"/>
          <c:showCatName val="0"/>
          <c:showSerName val="0"/>
          <c:showPercent val="0"/>
          <c:showBubbleSize val="0"/>
        </c:dLbls>
        <c:gapWidth val="150"/>
        <c:axId val="162539008"/>
        <c:axId val="1625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62539008"/>
        <c:axId val="162540928"/>
      </c:lineChart>
      <c:dateAx>
        <c:axId val="162539008"/>
        <c:scaling>
          <c:orientation val="minMax"/>
        </c:scaling>
        <c:delete val="1"/>
        <c:axPos val="b"/>
        <c:numFmt formatCode="ge" sourceLinked="1"/>
        <c:majorTickMark val="none"/>
        <c:minorTickMark val="none"/>
        <c:tickLblPos val="none"/>
        <c:crossAx val="162540928"/>
        <c:crosses val="autoZero"/>
        <c:auto val="1"/>
        <c:lblOffset val="100"/>
        <c:baseTimeUnit val="years"/>
      </c:dateAx>
      <c:valAx>
        <c:axId val="1625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85.71</c:v>
                </c:pt>
                <c:pt idx="1">
                  <c:v>89.61</c:v>
                </c:pt>
                <c:pt idx="2">
                  <c:v>89.86</c:v>
                </c:pt>
                <c:pt idx="3">
                  <c:v>96.83</c:v>
                </c:pt>
                <c:pt idx="4">
                  <c:v>93.65</c:v>
                </c:pt>
              </c:numCache>
            </c:numRef>
          </c:val>
        </c:ser>
        <c:dLbls>
          <c:showLegendKey val="0"/>
          <c:showVal val="0"/>
          <c:showCatName val="0"/>
          <c:showSerName val="0"/>
          <c:showPercent val="0"/>
          <c:showBubbleSize val="0"/>
        </c:dLbls>
        <c:gapWidth val="150"/>
        <c:axId val="163656832"/>
        <c:axId val="1636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63656832"/>
        <c:axId val="163658752"/>
      </c:lineChart>
      <c:dateAx>
        <c:axId val="163656832"/>
        <c:scaling>
          <c:orientation val="minMax"/>
        </c:scaling>
        <c:delete val="1"/>
        <c:axPos val="b"/>
        <c:numFmt formatCode="ge" sourceLinked="1"/>
        <c:majorTickMark val="none"/>
        <c:minorTickMark val="none"/>
        <c:tickLblPos val="none"/>
        <c:crossAx val="163658752"/>
        <c:crosses val="autoZero"/>
        <c:auto val="1"/>
        <c:lblOffset val="100"/>
        <c:baseTimeUnit val="years"/>
      </c:dateAx>
      <c:valAx>
        <c:axId val="1636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88.13</c:v>
                </c:pt>
                <c:pt idx="1">
                  <c:v>78.53</c:v>
                </c:pt>
                <c:pt idx="2">
                  <c:v>66.03</c:v>
                </c:pt>
                <c:pt idx="3">
                  <c:v>63.76</c:v>
                </c:pt>
                <c:pt idx="4">
                  <c:v>66.59</c:v>
                </c:pt>
              </c:numCache>
            </c:numRef>
          </c:val>
        </c:ser>
        <c:dLbls>
          <c:showLegendKey val="0"/>
          <c:showVal val="0"/>
          <c:showCatName val="0"/>
          <c:showSerName val="0"/>
          <c:showPercent val="0"/>
          <c:showBubbleSize val="0"/>
        </c:dLbls>
        <c:gapWidth val="150"/>
        <c:axId val="160842496"/>
        <c:axId val="1608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842496"/>
        <c:axId val="160844416"/>
      </c:lineChart>
      <c:dateAx>
        <c:axId val="160842496"/>
        <c:scaling>
          <c:orientation val="minMax"/>
        </c:scaling>
        <c:delete val="1"/>
        <c:axPos val="b"/>
        <c:numFmt formatCode="ge" sourceLinked="1"/>
        <c:majorTickMark val="none"/>
        <c:minorTickMark val="none"/>
        <c:tickLblPos val="none"/>
        <c:crossAx val="160844416"/>
        <c:crosses val="autoZero"/>
        <c:auto val="1"/>
        <c:lblOffset val="100"/>
        <c:baseTimeUnit val="years"/>
      </c:dateAx>
      <c:valAx>
        <c:axId val="1608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878976"/>
        <c:axId val="1608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878976"/>
        <c:axId val="160880896"/>
      </c:lineChart>
      <c:dateAx>
        <c:axId val="160878976"/>
        <c:scaling>
          <c:orientation val="minMax"/>
        </c:scaling>
        <c:delete val="1"/>
        <c:axPos val="b"/>
        <c:numFmt formatCode="ge" sourceLinked="1"/>
        <c:majorTickMark val="none"/>
        <c:minorTickMark val="none"/>
        <c:tickLblPos val="none"/>
        <c:crossAx val="160880896"/>
        <c:crosses val="autoZero"/>
        <c:auto val="1"/>
        <c:lblOffset val="100"/>
        <c:baseTimeUnit val="years"/>
      </c:dateAx>
      <c:valAx>
        <c:axId val="1608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911360"/>
        <c:axId val="1609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11360"/>
        <c:axId val="160913280"/>
      </c:lineChart>
      <c:dateAx>
        <c:axId val="160911360"/>
        <c:scaling>
          <c:orientation val="minMax"/>
        </c:scaling>
        <c:delete val="1"/>
        <c:axPos val="b"/>
        <c:numFmt formatCode="ge" sourceLinked="1"/>
        <c:majorTickMark val="none"/>
        <c:minorTickMark val="none"/>
        <c:tickLblPos val="none"/>
        <c:crossAx val="160913280"/>
        <c:crosses val="autoZero"/>
        <c:auto val="1"/>
        <c:lblOffset val="100"/>
        <c:baseTimeUnit val="years"/>
      </c:dateAx>
      <c:valAx>
        <c:axId val="1609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947584"/>
        <c:axId val="1610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47584"/>
        <c:axId val="161089024"/>
      </c:lineChart>
      <c:dateAx>
        <c:axId val="160947584"/>
        <c:scaling>
          <c:orientation val="minMax"/>
        </c:scaling>
        <c:delete val="1"/>
        <c:axPos val="b"/>
        <c:numFmt formatCode="ge" sourceLinked="1"/>
        <c:majorTickMark val="none"/>
        <c:minorTickMark val="none"/>
        <c:tickLblPos val="none"/>
        <c:crossAx val="161089024"/>
        <c:crosses val="autoZero"/>
        <c:auto val="1"/>
        <c:lblOffset val="100"/>
        <c:baseTimeUnit val="years"/>
      </c:dateAx>
      <c:valAx>
        <c:axId val="1610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102848"/>
        <c:axId val="1611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102848"/>
        <c:axId val="161137792"/>
      </c:lineChart>
      <c:dateAx>
        <c:axId val="161102848"/>
        <c:scaling>
          <c:orientation val="minMax"/>
        </c:scaling>
        <c:delete val="1"/>
        <c:axPos val="b"/>
        <c:numFmt formatCode="ge" sourceLinked="1"/>
        <c:majorTickMark val="none"/>
        <c:minorTickMark val="none"/>
        <c:tickLblPos val="none"/>
        <c:crossAx val="161137792"/>
        <c:crosses val="autoZero"/>
        <c:auto val="1"/>
        <c:lblOffset val="100"/>
        <c:baseTimeUnit val="years"/>
      </c:dateAx>
      <c:valAx>
        <c:axId val="1611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1721.75</c:v>
                </c:pt>
                <c:pt idx="1">
                  <c:v>1782.95</c:v>
                </c:pt>
                <c:pt idx="2">
                  <c:v>1728.21</c:v>
                </c:pt>
                <c:pt idx="3">
                  <c:v>1538.6</c:v>
                </c:pt>
                <c:pt idx="4">
                  <c:v>1526.98</c:v>
                </c:pt>
              </c:numCache>
            </c:numRef>
          </c:val>
        </c:ser>
        <c:dLbls>
          <c:showLegendKey val="0"/>
          <c:showVal val="0"/>
          <c:showCatName val="0"/>
          <c:showSerName val="0"/>
          <c:showPercent val="0"/>
          <c:showBubbleSize val="0"/>
        </c:dLbls>
        <c:gapWidth val="150"/>
        <c:axId val="161233536"/>
        <c:axId val="1612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61233536"/>
        <c:axId val="161239808"/>
      </c:lineChart>
      <c:dateAx>
        <c:axId val="161233536"/>
        <c:scaling>
          <c:orientation val="minMax"/>
        </c:scaling>
        <c:delete val="1"/>
        <c:axPos val="b"/>
        <c:numFmt formatCode="ge" sourceLinked="1"/>
        <c:majorTickMark val="none"/>
        <c:minorTickMark val="none"/>
        <c:tickLblPos val="none"/>
        <c:crossAx val="161239808"/>
        <c:crosses val="autoZero"/>
        <c:auto val="1"/>
        <c:lblOffset val="100"/>
        <c:baseTimeUnit val="years"/>
      </c:dateAx>
      <c:valAx>
        <c:axId val="1612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16.52</c:v>
                </c:pt>
                <c:pt idx="1">
                  <c:v>15.06</c:v>
                </c:pt>
                <c:pt idx="2">
                  <c:v>14.98</c:v>
                </c:pt>
                <c:pt idx="3">
                  <c:v>15.06</c:v>
                </c:pt>
                <c:pt idx="4">
                  <c:v>12.18</c:v>
                </c:pt>
              </c:numCache>
            </c:numRef>
          </c:val>
        </c:ser>
        <c:dLbls>
          <c:showLegendKey val="0"/>
          <c:showVal val="0"/>
          <c:showCatName val="0"/>
          <c:showSerName val="0"/>
          <c:showPercent val="0"/>
          <c:showBubbleSize val="0"/>
        </c:dLbls>
        <c:gapWidth val="150"/>
        <c:axId val="161274112"/>
        <c:axId val="1612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61274112"/>
        <c:axId val="161284480"/>
      </c:lineChart>
      <c:dateAx>
        <c:axId val="161274112"/>
        <c:scaling>
          <c:orientation val="minMax"/>
        </c:scaling>
        <c:delete val="1"/>
        <c:axPos val="b"/>
        <c:numFmt formatCode="ge" sourceLinked="1"/>
        <c:majorTickMark val="none"/>
        <c:minorTickMark val="none"/>
        <c:tickLblPos val="none"/>
        <c:crossAx val="161284480"/>
        <c:crosses val="autoZero"/>
        <c:auto val="1"/>
        <c:lblOffset val="100"/>
        <c:baseTimeUnit val="years"/>
      </c:dateAx>
      <c:valAx>
        <c:axId val="1612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902.2</c:v>
                </c:pt>
                <c:pt idx="1">
                  <c:v>989.2</c:v>
                </c:pt>
                <c:pt idx="2">
                  <c:v>977.31</c:v>
                </c:pt>
                <c:pt idx="3">
                  <c:v>1010.89</c:v>
                </c:pt>
                <c:pt idx="4">
                  <c:v>1361.45</c:v>
                </c:pt>
              </c:numCache>
            </c:numRef>
          </c:val>
        </c:ser>
        <c:dLbls>
          <c:showLegendKey val="0"/>
          <c:showVal val="0"/>
          <c:showCatName val="0"/>
          <c:showSerName val="0"/>
          <c:showPercent val="0"/>
          <c:showBubbleSize val="0"/>
        </c:dLbls>
        <c:gapWidth val="150"/>
        <c:axId val="161351552"/>
        <c:axId val="1613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61351552"/>
        <c:axId val="161394688"/>
      </c:lineChart>
      <c:dateAx>
        <c:axId val="161351552"/>
        <c:scaling>
          <c:orientation val="minMax"/>
        </c:scaling>
        <c:delete val="1"/>
        <c:axPos val="b"/>
        <c:numFmt formatCode="ge" sourceLinked="1"/>
        <c:majorTickMark val="none"/>
        <c:minorTickMark val="none"/>
        <c:tickLblPos val="none"/>
        <c:crossAx val="161394688"/>
        <c:crosses val="autoZero"/>
        <c:auto val="1"/>
        <c:lblOffset val="100"/>
        <c:baseTimeUnit val="years"/>
      </c:dateAx>
      <c:valAx>
        <c:axId val="1613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今治市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166059</v>
      </c>
      <c r="AM8" s="47"/>
      <c r="AN8" s="47"/>
      <c r="AO8" s="47"/>
      <c r="AP8" s="47"/>
      <c r="AQ8" s="47"/>
      <c r="AR8" s="47"/>
      <c r="AS8" s="47"/>
      <c r="AT8" s="43">
        <f>データ!S6</f>
        <v>419.13</v>
      </c>
      <c r="AU8" s="43"/>
      <c r="AV8" s="43"/>
      <c r="AW8" s="43"/>
      <c r="AX8" s="43"/>
      <c r="AY8" s="43"/>
      <c r="AZ8" s="43"/>
      <c r="BA8" s="43"/>
      <c r="BB8" s="43">
        <f>データ!T6</f>
        <v>396.2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0.04</v>
      </c>
      <c r="Q10" s="43"/>
      <c r="R10" s="43"/>
      <c r="S10" s="43"/>
      <c r="T10" s="43"/>
      <c r="U10" s="43"/>
      <c r="V10" s="43"/>
      <c r="W10" s="43">
        <f>データ!P6</f>
        <v>100</v>
      </c>
      <c r="X10" s="43"/>
      <c r="Y10" s="43"/>
      <c r="Z10" s="43"/>
      <c r="AA10" s="43"/>
      <c r="AB10" s="43"/>
      <c r="AC10" s="43"/>
      <c r="AD10" s="47">
        <f>データ!Q6</f>
        <v>2741</v>
      </c>
      <c r="AE10" s="47"/>
      <c r="AF10" s="47"/>
      <c r="AG10" s="47"/>
      <c r="AH10" s="47"/>
      <c r="AI10" s="47"/>
      <c r="AJ10" s="47"/>
      <c r="AK10" s="2"/>
      <c r="AL10" s="47">
        <f>データ!U6</f>
        <v>63</v>
      </c>
      <c r="AM10" s="47"/>
      <c r="AN10" s="47"/>
      <c r="AO10" s="47"/>
      <c r="AP10" s="47"/>
      <c r="AQ10" s="47"/>
      <c r="AR10" s="47"/>
      <c r="AS10" s="47"/>
      <c r="AT10" s="43">
        <f>データ!V6</f>
        <v>0.02</v>
      </c>
      <c r="AU10" s="43"/>
      <c r="AV10" s="43"/>
      <c r="AW10" s="43"/>
      <c r="AX10" s="43"/>
      <c r="AY10" s="43"/>
      <c r="AZ10" s="43"/>
      <c r="BA10" s="43"/>
      <c r="BB10" s="43">
        <f>データ!W6</f>
        <v>3150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C79:T80"/>
    <mergeCell ref="W79:AN80"/>
    <mergeCell ref="AQ79:BH80"/>
    <mergeCell ref="BL66:BZ82"/>
    <mergeCell ref="BL45:BZ46"/>
    <mergeCell ref="C56:P57"/>
    <mergeCell ref="R56:AE57"/>
    <mergeCell ref="AG56:AT57"/>
    <mergeCell ref="AV56:BI57"/>
    <mergeCell ref="B60:BJ61"/>
    <mergeCell ref="BL47:BZ63"/>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P14" sqref="CP14"/>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382027</v>
      </c>
      <c r="D6" s="31">
        <f t="shared" si="3"/>
        <v>47</v>
      </c>
      <c r="E6" s="31">
        <f t="shared" si="3"/>
        <v>18</v>
      </c>
      <c r="F6" s="31">
        <f t="shared" si="3"/>
        <v>0</v>
      </c>
      <c r="G6" s="31">
        <f t="shared" si="3"/>
        <v>0</v>
      </c>
      <c r="H6" s="31" t="str">
        <f t="shared" si="3"/>
        <v>愛媛県　今治市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0.04</v>
      </c>
      <c r="P6" s="32">
        <f t="shared" si="3"/>
        <v>100</v>
      </c>
      <c r="Q6" s="32">
        <f t="shared" si="3"/>
        <v>2741</v>
      </c>
      <c r="R6" s="32">
        <f t="shared" si="3"/>
        <v>166059</v>
      </c>
      <c r="S6" s="32">
        <f t="shared" si="3"/>
        <v>419.13</v>
      </c>
      <c r="T6" s="32">
        <f t="shared" si="3"/>
        <v>396.2</v>
      </c>
      <c r="U6" s="32">
        <f t="shared" si="3"/>
        <v>63</v>
      </c>
      <c r="V6" s="32">
        <f t="shared" si="3"/>
        <v>0.02</v>
      </c>
      <c r="W6" s="32">
        <f t="shared" si="3"/>
        <v>3150</v>
      </c>
      <c r="X6" s="33">
        <f>IF(X7="",NA(),X7)</f>
        <v>88.13</v>
      </c>
      <c r="Y6" s="33">
        <f t="shared" ref="Y6:AG6" si="4">IF(Y7="",NA(),Y7)</f>
        <v>78.53</v>
      </c>
      <c r="Z6" s="33">
        <f t="shared" si="4"/>
        <v>66.03</v>
      </c>
      <c r="AA6" s="33">
        <f t="shared" si="4"/>
        <v>63.76</v>
      </c>
      <c r="AB6" s="33">
        <f t="shared" si="4"/>
        <v>66.59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1721.75</v>
      </c>
      <c r="BF6" s="33">
        <f t="shared" ref="BF6:BN6" si="7">IF(BF7="",NA(),BF7)</f>
        <v>1782.95</v>
      </c>
      <c r="BG6" s="33">
        <f t="shared" si="7"/>
        <v>1728.21</v>
      </c>
      <c r="BH6" s="33">
        <f t="shared" si="7"/>
        <v>1538.6</v>
      </c>
      <c r="BI6" s="33">
        <f t="shared" si="7"/>
        <v>1526.98</v>
      </c>
      <c r="BJ6" s="33">
        <f t="shared" si="7"/>
        <v>442.18</v>
      </c>
      <c r="BK6" s="33">
        <f t="shared" si="7"/>
        <v>421.01</v>
      </c>
      <c r="BL6" s="33">
        <f t="shared" si="7"/>
        <v>430.64</v>
      </c>
      <c r="BM6" s="33">
        <f t="shared" si="7"/>
        <v>446.63</v>
      </c>
      <c r="BN6" s="33">
        <f t="shared" si="7"/>
        <v>416.91</v>
      </c>
      <c r="BO6" s="32" t="str">
        <f>IF(BO7="","",IF(BO7="-","【-】","【"&amp;SUBSTITUTE(TEXT(BO7,"#,##0.00"),"-","△")&amp;"】"))</f>
        <v>【375.36】</v>
      </c>
      <c r="BP6" s="33">
        <f>IF(BP7="",NA(),BP7)</f>
        <v>16.52</v>
      </c>
      <c r="BQ6" s="33">
        <f t="shared" ref="BQ6:BY6" si="8">IF(BQ7="",NA(),BQ7)</f>
        <v>15.06</v>
      </c>
      <c r="BR6" s="33">
        <f t="shared" si="8"/>
        <v>14.98</v>
      </c>
      <c r="BS6" s="33">
        <f t="shared" si="8"/>
        <v>15.06</v>
      </c>
      <c r="BT6" s="33">
        <f t="shared" si="8"/>
        <v>12.18</v>
      </c>
      <c r="BU6" s="33">
        <f t="shared" si="8"/>
        <v>61.59</v>
      </c>
      <c r="BV6" s="33">
        <f t="shared" si="8"/>
        <v>58.98</v>
      </c>
      <c r="BW6" s="33">
        <f t="shared" si="8"/>
        <v>58.78</v>
      </c>
      <c r="BX6" s="33">
        <f t="shared" si="8"/>
        <v>58.53</v>
      </c>
      <c r="BY6" s="33">
        <f t="shared" si="8"/>
        <v>57.93</v>
      </c>
      <c r="BZ6" s="32" t="str">
        <f>IF(BZ7="","",IF(BZ7="-","【-】","【"&amp;SUBSTITUTE(TEXT(BZ7,"#,##0.00"),"-","△")&amp;"】"))</f>
        <v>【60.44】</v>
      </c>
      <c r="CA6" s="33">
        <f>IF(CA7="",NA(),CA7)</f>
        <v>902.2</v>
      </c>
      <c r="CB6" s="33">
        <f t="shared" ref="CB6:CJ6" si="9">IF(CB7="",NA(),CB7)</f>
        <v>989.2</v>
      </c>
      <c r="CC6" s="33">
        <f t="shared" si="9"/>
        <v>977.31</v>
      </c>
      <c r="CD6" s="33">
        <f t="shared" si="9"/>
        <v>1010.89</v>
      </c>
      <c r="CE6" s="33">
        <f t="shared" si="9"/>
        <v>1361.45</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26.32</v>
      </c>
      <c r="CM6" s="33">
        <f t="shared" ref="CM6:CU6" si="10">IF(CM7="",NA(),CM7)</f>
        <v>24.56</v>
      </c>
      <c r="CN6" s="33">
        <f t="shared" si="10"/>
        <v>22.81</v>
      </c>
      <c r="CO6" s="33">
        <f t="shared" si="10"/>
        <v>22.81</v>
      </c>
      <c r="CP6" s="33">
        <f t="shared" si="10"/>
        <v>19.64</v>
      </c>
      <c r="CQ6" s="33">
        <f t="shared" si="10"/>
        <v>57.53</v>
      </c>
      <c r="CR6" s="33">
        <f t="shared" si="10"/>
        <v>60.03</v>
      </c>
      <c r="CS6" s="33">
        <f t="shared" si="10"/>
        <v>61.93</v>
      </c>
      <c r="CT6" s="33">
        <f t="shared" si="10"/>
        <v>58.06</v>
      </c>
      <c r="CU6" s="33">
        <f t="shared" si="10"/>
        <v>59.08</v>
      </c>
      <c r="CV6" s="32" t="str">
        <f>IF(CV7="","",IF(CV7="-","【-】","【"&amp;SUBSTITUTE(TEXT(CV7,"#,##0.00"),"-","△")&amp;"】"))</f>
        <v>【57.75】</v>
      </c>
      <c r="CW6" s="33">
        <f>IF(CW7="",NA(),CW7)</f>
        <v>85.71</v>
      </c>
      <c r="CX6" s="33">
        <f t="shared" ref="CX6:DF6" si="11">IF(CX7="",NA(),CX7)</f>
        <v>89.61</v>
      </c>
      <c r="CY6" s="33">
        <f t="shared" si="11"/>
        <v>89.86</v>
      </c>
      <c r="CZ6" s="33">
        <f t="shared" si="11"/>
        <v>96.83</v>
      </c>
      <c r="DA6" s="33">
        <f t="shared" si="11"/>
        <v>93.65</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382027</v>
      </c>
      <c r="D7" s="35">
        <v>47</v>
      </c>
      <c r="E7" s="35">
        <v>18</v>
      </c>
      <c r="F7" s="35">
        <v>0</v>
      </c>
      <c r="G7" s="35">
        <v>0</v>
      </c>
      <c r="H7" s="35" t="s">
        <v>96</v>
      </c>
      <c r="I7" s="35" t="s">
        <v>97</v>
      </c>
      <c r="J7" s="35" t="s">
        <v>98</v>
      </c>
      <c r="K7" s="35" t="s">
        <v>99</v>
      </c>
      <c r="L7" s="35" t="s">
        <v>100</v>
      </c>
      <c r="M7" s="36" t="s">
        <v>101</v>
      </c>
      <c r="N7" s="36" t="s">
        <v>102</v>
      </c>
      <c r="O7" s="36">
        <v>0.04</v>
      </c>
      <c r="P7" s="36">
        <v>100</v>
      </c>
      <c r="Q7" s="36">
        <v>2741</v>
      </c>
      <c r="R7" s="36">
        <v>166059</v>
      </c>
      <c r="S7" s="36">
        <v>419.13</v>
      </c>
      <c r="T7" s="36">
        <v>396.2</v>
      </c>
      <c r="U7" s="36">
        <v>63</v>
      </c>
      <c r="V7" s="36">
        <v>0.02</v>
      </c>
      <c r="W7" s="36">
        <v>3150</v>
      </c>
      <c r="X7" s="36">
        <v>88.13</v>
      </c>
      <c r="Y7" s="36">
        <v>78.53</v>
      </c>
      <c r="Z7" s="36">
        <v>66.03</v>
      </c>
      <c r="AA7" s="36">
        <v>63.76</v>
      </c>
      <c r="AB7" s="36">
        <v>66.59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1721.75</v>
      </c>
      <c r="BF7" s="36">
        <v>1782.95</v>
      </c>
      <c r="BG7" s="36">
        <v>1728.21</v>
      </c>
      <c r="BH7" s="36">
        <v>1538.6</v>
      </c>
      <c r="BI7" s="36">
        <v>1526.98</v>
      </c>
      <c r="BJ7" s="36">
        <v>442.18</v>
      </c>
      <c r="BK7" s="36">
        <v>421.01</v>
      </c>
      <c r="BL7" s="36">
        <v>430.64</v>
      </c>
      <c r="BM7" s="36">
        <v>446.63</v>
      </c>
      <c r="BN7" s="36">
        <v>416.91</v>
      </c>
      <c r="BO7" s="36">
        <v>375.36</v>
      </c>
      <c r="BP7" s="36">
        <v>16.52</v>
      </c>
      <c r="BQ7" s="36">
        <v>15.06</v>
      </c>
      <c r="BR7" s="36">
        <v>14.98</v>
      </c>
      <c r="BS7" s="36">
        <v>15.06</v>
      </c>
      <c r="BT7" s="36">
        <v>12.18</v>
      </c>
      <c r="BU7" s="36">
        <v>61.59</v>
      </c>
      <c r="BV7" s="36">
        <v>58.98</v>
      </c>
      <c r="BW7" s="36">
        <v>58.78</v>
      </c>
      <c r="BX7" s="36">
        <v>58.53</v>
      </c>
      <c r="BY7" s="36">
        <v>57.93</v>
      </c>
      <c r="BZ7" s="36">
        <v>60.44</v>
      </c>
      <c r="CA7" s="36">
        <v>902.2</v>
      </c>
      <c r="CB7" s="36">
        <v>989.2</v>
      </c>
      <c r="CC7" s="36">
        <v>977.31</v>
      </c>
      <c r="CD7" s="36">
        <v>1010.89</v>
      </c>
      <c r="CE7" s="36">
        <v>1361.45</v>
      </c>
      <c r="CF7" s="36">
        <v>242.92</v>
      </c>
      <c r="CG7" s="36">
        <v>253.84</v>
      </c>
      <c r="CH7" s="36">
        <v>257.02999999999997</v>
      </c>
      <c r="CI7" s="36">
        <v>266.57</v>
      </c>
      <c r="CJ7" s="36">
        <v>276.93</v>
      </c>
      <c r="CK7" s="36">
        <v>267.61</v>
      </c>
      <c r="CL7" s="36">
        <v>26.32</v>
      </c>
      <c r="CM7" s="36">
        <v>24.56</v>
      </c>
      <c r="CN7" s="36">
        <v>22.81</v>
      </c>
      <c r="CO7" s="36">
        <v>22.81</v>
      </c>
      <c r="CP7" s="36">
        <v>19.64</v>
      </c>
      <c r="CQ7" s="36">
        <v>57.53</v>
      </c>
      <c r="CR7" s="36">
        <v>60.03</v>
      </c>
      <c r="CS7" s="36">
        <v>61.93</v>
      </c>
      <c r="CT7" s="36">
        <v>58.06</v>
      </c>
      <c r="CU7" s="36">
        <v>59.08</v>
      </c>
      <c r="CV7" s="36">
        <v>57.75</v>
      </c>
      <c r="CW7" s="36">
        <v>85.71</v>
      </c>
      <c r="CX7" s="36">
        <v>89.61</v>
      </c>
      <c r="CY7" s="36">
        <v>89.86</v>
      </c>
      <c r="CZ7" s="36">
        <v>96.83</v>
      </c>
      <c r="DA7" s="36">
        <v>93.65</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正岡拓也</cp:lastModifiedBy>
  <dcterms:created xsi:type="dcterms:W3CDTF">2016-02-03T09:26:27Z</dcterms:created>
  <dcterms:modified xsi:type="dcterms:W3CDTF">2016-02-10T07:56:25Z</dcterms:modified>
  <cp:category/>
</cp:coreProperties>
</file>