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tabRatio="8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BE36" i="10"/>
  <c r="AM36"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BE34" i="10" s="1"/>
  <c r="BE35" i="10" l="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<sst xmlns="http://schemas.openxmlformats.org/spreadsheetml/2006/main" count="1138" uniqueCount="623">
  <si>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</si>
  <si>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</si>
  <si>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</si>
  <si>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</si>
  <si>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</si>
  <si>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</si>
  <si>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</si>
  <si>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</si>
  <si>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</si>
  <si>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</si>
  <si>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</si>
  <si>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</si>
  <si>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</si>
  <si>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</si>
  <si>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</si>
  <si>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</si>
  <si>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</si>
  <si>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</si>
  <si>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</si>
  <si>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</si>
  <si>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</si>
  <si>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</si>
  <si>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</si>
  <si>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</si>
  <si>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</si>
  <si>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</si>
  <si>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</si>
  <si>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</si>
  <si>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</si>
  <si>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</si>
  <si>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</si>
  <si>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</si>
  <si>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</si>
  <si>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</si>
  <si>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</si>
  <si>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</si>
  <si>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</si>
  <si>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</si>
  <si>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</si>
  <si>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</si>
  <si>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</si>
  <si>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</si>
  <si>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</si>
  <si>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</si>
  <si>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</si>
  <si>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</si>
  <si>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</si>
  <si>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</si>
  <si>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</si>
  <si>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</si>
  <si>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</si>
  <si>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</si>
  <si>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</si>
  <si>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</si>
  <si>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</si>
  <si>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</si>
  <si>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</si>
  <si>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</si>
  <si>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</si>
  <si>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</si>
  <si>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</si>
  <si>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</si>
  <si>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</si>
  <si>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</si>
  <si>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</si>
  <si>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</si>
  <si>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</si>
  <si>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</si>
  <si>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</si>
  <si>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</si>
  <si>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</si>
  <si>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</si>
  <si>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</si>
  <si>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</si>
  <si>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</si>
  <si>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</si>
  <si>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</si>
  <si>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</si>
  <si>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</si>
  <si>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</si>
  <si>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</si>
  <si>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</si>
  <si>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</si>
  <si>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</si>
  <si>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</si>
  <si>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</si>
  <si>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</si>
  <si>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</si>
  <si>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</si>
  <si>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</si>
  <si>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</si>
  <si>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</si>
  <si>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</si>
  <si>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</si>
  <si>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</si>
  <si>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</si>
  <si>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</si>
  <si>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</si>
  <si>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</si>
  <si>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</si>
  <si>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</si>
  <si>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</si>
  <si>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</si>
  <si>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</si>
  <si>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</si>
  <si>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</si>
  <si>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</si>
  <si>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</si>
  <si>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</si>
  <si>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</si>
  <si>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</si>
  <si>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</si>
  <si>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</si>
  <si>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</si>
  <si>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</si>
  <si>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</si>
  <si>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</si>
  <si>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</si>
  <si>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</si>
  <si>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</si>
  <si>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</si>
  <si>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</si>
  <si>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</si>
  <si>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</si>
  <si>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</si>
  <si>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</si>
  <si>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</si>
  <si>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</si>
  <si>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</si>
  <si>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</si>
  <si>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</si>
  <si>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</si>
  <si>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</si>
  <si>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</si>
  <si>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</si>
  <si>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</si>
  <si>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</si>
  <si>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</si>
  <si>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</si>
  <si>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</si>
  <si>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</si>
  <si>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</si>
  <si>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</si>
  <si>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</si>
  <si>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</si>
  <si>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</si>
  <si>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</si>
  <si>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</si>
  <si>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</si>
  <si>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</si>
  <si>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</si>
  <si>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</si>
  <si>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</si>
  <si>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</si>
  <si>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</si>
  <si>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</si>
  <si>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</si>
  <si>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</si>
  <si>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</si>
  <si>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</si>
  <si>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</si>
  <si>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</si>
  <si>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</si>
  <si>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</si>
  <si>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</si>
  <si>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</si>
  <si>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</si>
  <si>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</si>
  <si>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</si>
  <si>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</si>
  <si>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</si>
  <si>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</si>
  <si>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</si>
  <si>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</si>
  <si>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</si>
  <si>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</si>
  <si>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</si>
  <si>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</si>
  <si>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</si>
  <si>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</si>
  <si>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</si>
  <si>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</si>
  <si>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</si>
  <si>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</si>
  <si>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</si>
  <si>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</si>
  <si>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</si>
  <si>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</si>
  <si>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</si>
  <si>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</si>
  <si>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</si>
  <si>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</si>
  <si>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</si>
  <si>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</si>
  <si>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</si>
  <si>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</si>
  <si>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</si>
  <si>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</si>
  <si>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</si>
  <si>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</si>
  <si>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</si>
  <si>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</si>
  <si>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</si>
  <si>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</si>
  <si>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</si>
  <si>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</si>
  <si>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</si>
  <si>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</si>
  <si>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</si>
  <si>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愛媛県鬼北町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</si>
  <si>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</si>
  <si>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</si>
  <si>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</si>
  <si>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</si>
  <si>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</si>
  <si>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</si>
  <si>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</si>
  <si>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</si>
  <si>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</si>
  <si>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</si>
  <si>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</si>
  <si>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</si>
  <si>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</si>
  <si>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</si>
  <si>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</si>
  <si>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</si>
  <si>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</si>
  <si>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</si>
  <si>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</si>
  <si>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</si>
  <si>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</si>
  <si>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</si>
  <si>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</si>
  <si>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</si>
  <si>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</si>
  <si>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</si>
  <si>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</si>
  <si>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</si>
  <si>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</si>
  <si>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</si>
  <si>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</si>
  <si>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</si>
  <si>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</si>
  <si>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</si>
  <si>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</si>
  <si>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</si>
  <si>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</si>
  <si>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</si>
  <si>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</si>
  <si>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</si>
  <si>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</si>
  <si>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</si>
  <si>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</si>
  <si>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</si>
  <si>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</si>
  <si>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</si>
  <si>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</si>
  <si>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</si>
  <si>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</si>
  <si>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</si>
  <si>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</si>
  <si>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</si>
  <si>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</si>
  <si>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</si>
  <si>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</si>
  <si>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</si>
  <si>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</si>
  <si>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</si>
  <si>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</si>
  <si>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</si>
  <si>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</si>
  <si>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</si>
  <si>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</si>
  <si>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</si>
  <si>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</si>
  <si>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</si>
  <si>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</si>
  <si>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</si>
  <si>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</si>
  <si>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</si>
  <si>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</si>
  <si>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</si>
  <si>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</si>
  <si>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</si>
  <si>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</si>
  <si>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</si>
  <si>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</si>
  <si>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</si>
  <si>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</si>
  <si>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</si>
  <si>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</si>
  <si>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</si>
  <si>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</si>
  <si>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</si>
  <si>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</si>
  <si>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</si>
  <si>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</si>
  <si>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</si>
  <si>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</si>
  <si>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</si>
  <si>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</si>
  <si>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</si>
  <si>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</si>
  <si>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</si>
  <si>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</si>
  <si>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</si>
  <si>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</si>
  <si>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</si>
  <si>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</si>
  <si>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</si>
  <si>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</si>
  <si>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</si>
  <si>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</si>
  <si>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</si>
  <si>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</si>
  <si>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</si>
  <si>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</si>
  <si>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</si>
  <si>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</si>
  <si>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</si>
  <si>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</si>
  <si>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</si>
  <si>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</si>
  <si>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</si>
  <si>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</si>
  <si>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</si>
  <si>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</si>
  <si>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</si>
  <si>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</si>
  <si>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</si>
  <si>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</si>
  <si>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</si>
  <si>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</si>
  <si>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</si>
  <si>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</si>
  <si>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</si>
  <si>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</si>
  <si>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</si>
  <si>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</si>
  <si>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</si>
  <si>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</si>
  <si>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</si>
  <si>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</si>
  <si>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</si>
  <si>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</si>
  <si>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</si>
  <si>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</si>
  <si>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</si>
  <si>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</si>
  <si>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</si>
  <si>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</si>
  <si>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</si>
  <si>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</si>
  <si>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</si>
  <si>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</si>
  <si>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</si>
  <si>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</si>
  <si>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</si>
  <si>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愛媛県鬼北町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</si>
  <si>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</si>
  <si>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</si>
  <si>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</si>
  <si>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</si>
  <si>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</si>
  <si>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</si>
  <si>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</si>
  <si>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</si>
  <si>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</si>
  <si>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</si>
  <si>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</si>
  <si>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</si>
  <si>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</si>
  <si>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</si>
  <si>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</si>
  <si>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</si>
  <si>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</si>
  <si>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</si>
  <si>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</si>
  <si>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</si>
  <si>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</si>
  <si>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</si>
  <si>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ニュータウン鬼北の里特別会計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</si>
  <si>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</si>
  <si>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</si>
  <si>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</si>
  <si>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</si>
  <si>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</si>
  <si>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</si>
  <si>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</si>
  <si>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</si>
  <si>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</si>
  <si>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</si>
  <si>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</si>
  <si>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</si>
  <si>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</si>
  <si>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</si>
  <si>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</si>
  <si>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</si>
  <si>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</si>
  <si>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</si>
  <si>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</si>
  <si>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</si>
  <si>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</si>
  <si>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</si>
  <si>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</si>
  <si>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</si>
  <si>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</si>
  <si>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</si>
  <si>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</si>
  <si>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</si>
  <si>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</si>
  <si>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</si>
  <si>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</si>
  <si>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</si>
  <si>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</si>
  <si>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</si>
  <si>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</si>
  <si>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</si>
  <si>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</si>
  <si>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</si>
  <si>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</si>
  <si>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</si>
  <si>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</si>
  <si>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</si>
  <si>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</si>
  <si>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</si>
  <si>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</si>
  <si>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</si>
  <si>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</si>
  <si>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</si>
  <si>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</si>
  <si>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</si>
  <si>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</si>
  <si>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</si>
  <si>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</si>
  <si>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</si>
  <si>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</si>
  <si>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</si>
  <si>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</si>
  <si>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</si>
  <si>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</si>
  <si>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</si>
  <si>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</si>
  <si>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</si>
  <si>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</si>
  <si>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</si>
  <si>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</si>
  <si>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</si>
  <si>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</si>
  <si>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</si>
  <si>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</si>
  <si>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</si>
  <si>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</si>
  <si>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</si>
  <si>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</si>
  <si>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</si>
  <si>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</si>
  <si>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</si>
  <si>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</si>
  <si>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</si>
  <si>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</si>
  <si>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</si>
  <si>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</si>
  <si>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</si>
  <si>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</si>
  <si>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</si>
  <si>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</si>
  <si>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</si>
  <si>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</si>
  <si>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</si>
  <si>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</si>
  <si>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</si>
  <si>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</si>
  <si>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</si>
  <si>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</si>
  <si>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</si>
  <si>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</si>
  <si>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</si>
  <si>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</si>
  <si>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</si>
  <si>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</si>
  <si>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</si>
  <si>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</si>
  <si>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</si>
  <si>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</si>
  <si>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</si>
  <si>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</si>
  <si>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</si>
  <si>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</si>
  <si>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</si>
  <si>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</si>
  <si>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</si>
  <si>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</si>
  <si>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</si>
  <si>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</si>
  <si>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</si>
  <si>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</si>
  <si>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</si>
  <si>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</si>
  <si>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</si>
  <si>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</si>
  <si>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</si>
  <si>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</si>
  <si>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</si>
  <si>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</si>
  <si>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</si>
  <si>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</si>
  <si>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</si>
  <si>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</si>
  <si>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</si>
  <si>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</si>
  <si>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</si>
  <si>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</si>
  <si>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</si>
  <si>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</si>
  <si>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</si>
  <si>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</si>
  <si>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</si>
  <si>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</si>
  <si>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</si>
  <si>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</si>
  <si>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</si>
  <si>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</si>
  <si>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</si>
  <si>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</si>
  <si>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</si>
  <si>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</si>
  <si>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</si>
  <si>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</si>
  <si>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</si>
  <si>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</si>
  <si>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</si>
  <si>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</si>
  <si>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</si>
  <si>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</si>
  <si>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</si>
  <si>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</si>
  <si>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</si>
  <si>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</si>
  <si>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</si>
  <si>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</si>
  <si>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</si>
  <si>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</si>
  <si>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</si>
  <si>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</si>
  <si>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</si>
  <si>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</si>
  <si>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</si>
  <si>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</si>
  <si>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</si>
  <si>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</si>
  <si>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</si>
  <si>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</si>
  <si>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</si>
  <si>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</si>
  <si>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</si>
  <si>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</si>
  <si>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</si>
  <si>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</si>
  <si>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</si>
  <si>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</si>
  <si>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</si>
  <si>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</si>
  <si>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</si>
  <si>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</si>
  <si>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</si>
  <si>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</si>
  <si>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</si>
  <si>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</si>
  <si>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</si>
  <si>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0.54</t>
  </si>
  <si>
    <t>▲ 7.80</t>
  </si>
  <si>
    <t>一般会計</t>
  </si>
  <si>
    <t>水道事業会計</t>
  </si>
  <si>
    <t>国民健康保険特別会計</t>
  </si>
  <si>
    <t>病院事業会計</t>
  </si>
  <si>
    <t>介護保険特別会計</t>
  </si>
  <si>
    <t>ニュータウン鬼北の里特別会計</t>
  </si>
  <si>
    <t>▲ 0.06</t>
  </si>
  <si>
    <t>後期高齢者医療保険特別会計</t>
  </si>
  <si>
    <t>用品調達特別会計</t>
  </si>
  <si>
    <t>その他会計（赤字）</t>
  </si>
  <si>
    <t>その他会計（黒字）</t>
  </si>
  <si>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</si>
  <si>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</si>
  <si>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</si>
  <si>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</si>
  <si>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</si>
  <si>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</si>
  <si>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</si>
  <si>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</si>
  <si>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</si>
  <si>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</si>
  <si>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</si>
  <si>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</si>
  <si>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</si>
  <si>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</si>
  <si>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</si>
  <si>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</si>
  <si>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t>
    <rPh sb="0" eb="3">
      <t>エヒメケン</t>
    </rPh>
    <rPh sb="3" eb="5">
      <t>コウキ</t>
    </rPh>
    <rPh sb="5" eb="8">
      <t>コウレイシャ</t>
    </rPh>
    <rPh sb="8" eb="10">
      <t>イリョウ</t>
    </rPh>
    <rPh sb="10" eb="12">
      <t>コウイキ</t>
    </rPh>
    <rPh sb="12" eb="14">
      <t>レンゴウ</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</si>
  <si>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</si>
  <si>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</si>
  <si>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</si>
  <si>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</si>
  <si>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</si>
  <si>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地域振興基金</t>
    <rPh sb="0" eb="2">
      <t>チイキ</t>
    </rPh>
    <rPh sb="2" eb="4">
      <t>シンコウ</t>
    </rPh>
    <rPh sb="4" eb="6">
      <t>キキン</t>
    </rPh>
    <phoneticPr fontId="11"/>
  </si>
  <si>
    <t>過疎地域自立促進基金</t>
    <rPh sb="0" eb="2">
      <t>カソ</t>
    </rPh>
    <rPh sb="2" eb="4">
      <t>チイキ</t>
    </rPh>
    <rPh sb="4" eb="6">
      <t>ジリツ</t>
    </rPh>
    <rPh sb="6" eb="8">
      <t>ソクシン</t>
    </rPh>
    <rPh sb="8" eb="10">
      <t>キキン</t>
    </rPh>
    <phoneticPr fontId="11"/>
  </si>
  <si>
    <t>廃棄物処理施設整備基金</t>
    <rPh sb="0" eb="3">
      <t>ハイキブツ</t>
    </rPh>
    <rPh sb="3" eb="5">
      <t>ショリ</t>
    </rPh>
    <rPh sb="5" eb="7">
      <t>シセツ</t>
    </rPh>
    <rPh sb="7" eb="9">
      <t>セイビ</t>
    </rPh>
    <rPh sb="9" eb="11">
      <t>キキン</t>
    </rPh>
    <phoneticPr fontId="11"/>
  </si>
  <si>
    <t>地域福祉基金</t>
    <rPh sb="0" eb="2">
      <t>チイキ</t>
    </rPh>
    <rPh sb="2" eb="4">
      <t>フクシ</t>
    </rPh>
    <rPh sb="4" eb="6">
      <t>キキン</t>
    </rPh>
    <phoneticPr fontId="11"/>
  </si>
  <si>
    <t>交流促進基金</t>
    <rPh sb="0" eb="2">
      <t>コウリュウ</t>
    </rPh>
    <rPh sb="2" eb="4">
      <t>ソクシン</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</si>
  <si>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</si>
  <si>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</si>
  <si>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</si>
  <si>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今後、建設事業が継続するため起債額が一時的に上昇するため比率は微増の傾向となる見通しである。一方で、有形固定資産原価償却率は類似団体よりも高い。これは、保育所施設が町内に７か所点在し統合等が難しいこと、公営住宅が昭和５０年代以前に建築されたものが多く耐用年数が経過しつつあること等が主な要因である。今後は、老朽化対策に積極的に取り組りくんでいくよう努める。</t>
    <rPh sb="36" eb="38">
      <t>ヒリツ</t>
    </rPh>
    <rPh sb="39" eb="41">
      <t>ビゾウ</t>
    </rPh>
    <rPh sb="42" eb="44">
      <t>ケイコウ</t>
    </rPh>
    <rPh sb="47" eb="49">
      <t>ミトオ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</si>
  <si>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</si>
  <si>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</si>
  <si>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</si>
  <si>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</si>
  <si>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</si>
  <si>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</si>
  <si>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低くなっている。これは、平成29年度に公共施設等整備管理基金を設置したことに伴い充当可能基金が増加しているためである。今後は、後年度に施設更新整備のため基金を取り崩しや広域施設の建設事業により起債額が一時的に上昇する見込みであり、比率は微増の傾向となる見通しである。交付税措置率の高い地方債や国庫支出金や特定目的基金を活用し、健全な財政運用に努める。</t>
    <rPh sb="6" eb="7">
      <t>オヨ</t>
    </rPh>
    <rPh sb="8" eb="10">
      <t>ジッシツ</t>
    </rPh>
    <rPh sb="10" eb="13">
      <t>コウサイヒ</t>
    </rPh>
    <rPh sb="13" eb="15">
      <t>ヒリツ</t>
    </rPh>
    <rPh sb="19" eb="20">
      <t>ヒク</t>
    </rPh>
    <rPh sb="31" eb="33">
      <t>ヘイセイ</t>
    </rPh>
    <rPh sb="35" eb="37">
      <t>ネンド</t>
    </rPh>
    <rPh sb="38" eb="40">
      <t>コウキョウ</t>
    </rPh>
    <rPh sb="40" eb="42">
      <t>シセツ</t>
    </rPh>
    <rPh sb="42" eb="43">
      <t>トウ</t>
    </rPh>
    <rPh sb="43" eb="45">
      <t>セイビ</t>
    </rPh>
    <rPh sb="45" eb="47">
      <t>カンリ</t>
    </rPh>
    <rPh sb="47" eb="49">
      <t>キキン</t>
    </rPh>
    <rPh sb="50" eb="52">
      <t>セッチ</t>
    </rPh>
    <rPh sb="57" eb="58">
      <t>トモナ</t>
    </rPh>
    <rPh sb="59" eb="61">
      <t>ジュウトウ</t>
    </rPh>
    <rPh sb="61" eb="63">
      <t>カノウ</t>
    </rPh>
    <rPh sb="63" eb="65">
      <t>キキン</t>
    </rPh>
    <rPh sb="66" eb="68">
      <t>ゾウカ</t>
    </rPh>
    <rPh sb="78" eb="80">
      <t>コンゴ</t>
    </rPh>
    <rPh sb="82" eb="85">
      <t>コウネンド</t>
    </rPh>
    <rPh sb="86" eb="88">
      <t>シセツ</t>
    </rPh>
    <rPh sb="88" eb="90">
      <t>コウシン</t>
    </rPh>
    <rPh sb="90" eb="92">
      <t>セイビ</t>
    </rPh>
    <rPh sb="95" eb="97">
      <t>キキン</t>
    </rPh>
    <rPh sb="98" eb="99">
      <t>ト</t>
    </rPh>
    <rPh sb="100" eb="101">
      <t>クズ</t>
    </rPh>
    <rPh sb="103" eb="105">
      <t>コウイキ</t>
    </rPh>
    <rPh sb="105" eb="107">
      <t>シセツ</t>
    </rPh>
    <rPh sb="108" eb="110">
      <t>ケンセツ</t>
    </rPh>
    <rPh sb="110" eb="112">
      <t>ジギョウ</t>
    </rPh>
    <rPh sb="115" eb="117">
      <t>キサイ</t>
    </rPh>
    <rPh sb="117" eb="118">
      <t>ガク</t>
    </rPh>
    <rPh sb="119" eb="122">
      <t>イチジテキ</t>
    </rPh>
    <rPh sb="123" eb="125">
      <t>ジョウショウ</t>
    </rPh>
    <rPh sb="127" eb="129">
      <t>ミコ</t>
    </rPh>
    <rPh sb="134" eb="136">
      <t>ヒリツ</t>
    </rPh>
    <rPh sb="137" eb="139">
      <t>ビゾウ</t>
    </rPh>
    <rPh sb="140" eb="142">
      <t>ケイコウ</t>
    </rPh>
    <rPh sb="145" eb="147">
      <t>ミトオ</t>
    </rPh>
    <rPh sb="152" eb="155">
      <t>コウフゼイ</t>
    </rPh>
    <rPh sb="155" eb="157">
      <t>ソチ</t>
    </rPh>
    <rPh sb="157" eb="158">
      <t>リツ</t>
    </rPh>
    <rPh sb="159" eb="160">
      <t>タカ</t>
    </rPh>
    <rPh sb="161" eb="164">
      <t>チホウサイ</t>
    </rPh>
    <rPh sb="165" eb="167">
      <t>コッコ</t>
    </rPh>
    <rPh sb="167" eb="170">
      <t>シシュツキン</t>
    </rPh>
    <rPh sb="171" eb="173">
      <t>トクテイ</t>
    </rPh>
    <rPh sb="173" eb="175">
      <t>モクテキ</t>
    </rPh>
    <rPh sb="175" eb="177">
      <t>キキン</t>
    </rPh>
    <rPh sb="178" eb="180">
      <t>カツヨウ</t>
    </rPh>
    <rPh sb="182" eb="184">
      <t>ケンゼン</t>
    </rPh>
    <rPh sb="185" eb="187">
      <t>ザイセイ</t>
    </rPh>
    <rPh sb="187" eb="189">
      <t>ウンヨウ</t>
    </rPh>
    <rPh sb="190" eb="191">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</si>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</sst>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D3D5-46FC-B74F-CDE981E9D7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116418</c:v>
                </c:pt>
                <c:pt idx="1">
                  <c:v>121985</c:v>
                </c:pt>
                <c:pt idx="2">
                  <c:v>103457</c:v>
                </c:pt>
                <c:pt idx="3">
                  <c:v>69203</c:v>
                </c:pt>
                <c:pt idx="4">
                  <c:v>62223</c:v>
                </c:pt>
              </c:numCache>
            </c:numRef>
          </c:val>
          <c:smooth val="0"/>
          <c:extLst>
            <c:ext xmlns:c16="http://schemas.microsoft.com/office/drawing/2014/chart" uri="{C3380CC4-5D6E-409C-BE32-E72D297353CC}">
              <c16:uniqueId val="{00000001-D3D5-46FC-B74F-CDE981E9D758}"/>
            </c:ext>
          </c:extLst>
        </c:ser>
        <c:dLbls>
          <c:showLegendKey val="0"/>
          <c:showVal val="0"/>
          <c:showCatName val="0"/>
          <c:showSerName val="0"/>
          <c:showPercent val="0"/>
          <c:showBubbleSize val="0"/>
        </c:dLbls>
        <c:marker val="1"/>
        <c:smooth val="0"/>
        <c:axId val="117628288"/>
        <c:axId val="117630464"/>
      </c:lineChart>
      <c:catAx>
        <c:axId val="117628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30464"/>
        <c:crosses val="autoZero"/>
        <c:auto val="1"/>
        <c:lblAlgn val="ctr"/>
        <c:lblOffset val="100"/>
        <c:tickLblSkip val="1"/>
        <c:tickMarkSkip val="1"/>
        <c:noMultiLvlLbl val="0"/>
      </c:catAx>
      <c:valAx>
        <c:axId val="1176304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2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2.75</c:v>
                </c:pt>
                <c:pt idx="1">
                  <c:v>4.5999999999999996</c:v>
                </c:pt>
                <c:pt idx="2">
                  <c:v>7.83</c:v>
                </c:pt>
                <c:pt idx="3">
                  <c:v>8.4499999999999993</c:v>
                </c:pt>
                <c:pt idx="4">
                  <c:v>5.37</c:v>
                </c:pt>
              </c:numCache>
            </c:numRef>
          </c:val>
          <c:extLst>
            <c:ext xmlns:c16="http://schemas.microsoft.com/office/drawing/2014/chart" uri="{C3380CC4-5D6E-409C-BE32-E72D297353CC}">
              <c16:uniqueId val="{00000000-38A4-4974-8B47-069E618FFC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24.26</c:v>
                </c:pt>
                <c:pt idx="1">
                  <c:v>28.51</c:v>
                </c:pt>
                <c:pt idx="2">
                  <c:v>35.17</c:v>
                </c:pt>
                <c:pt idx="3">
                  <c:v>42.75</c:v>
                </c:pt>
                <c:pt idx="4">
                  <c:v>43.36</c:v>
                </c:pt>
              </c:numCache>
            </c:numRef>
          </c:val>
          <c:extLst>
            <c:ext xmlns:c16="http://schemas.microsoft.com/office/drawing/2014/chart" uri="{C3380CC4-5D6E-409C-BE32-E72D297353CC}">
              <c16:uniqueId val="{00000001-38A4-4974-8B47-069E618FFCAA}"/>
            </c:ext>
          </c:extLst>
        </c:ser>
        <c:dLbls>
          <c:showLegendKey val="0"/>
          <c:showVal val="0"/>
          <c:showCatName val="0"/>
          <c:showSerName val="0"/>
          <c:showPercent val="0"/>
          <c:showBubbleSize val="0"/>
        </c:dLbls>
        <c:gapWidth val="250"/>
        <c:overlap val="100"/>
        <c:axId val="118760960"/>
        <c:axId val="11876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-0.54</c:v>
                </c:pt>
                <c:pt idx="1">
                  <c:v>3.89</c:v>
                </c:pt>
                <c:pt idx="2">
                  <c:v>7.43</c:v>
                </c:pt>
                <c:pt idx="3">
                  <c:v>2.5299999999999998</c:v>
                </c:pt>
                <c:pt idx="4">
                  <c:v>-7.8</c:v>
                </c:pt>
              </c:numCache>
            </c:numRef>
          </c:val>
          <c:smooth val="0"/>
          <c:extLst>
            <c:ext xmlns:c16="http://schemas.microsoft.com/office/drawing/2014/chart" uri="{C3380CC4-5D6E-409C-BE32-E72D297353CC}">
              <c16:uniqueId val="{00000002-38A4-4974-8B47-069E618FFCAA}"/>
            </c:ext>
          </c:extLst>
        </c:ser>
        <c:dLbls>
          <c:showLegendKey val="0"/>
          <c:showVal val="0"/>
          <c:showCatName val="0"/>
          <c:showSerName val="0"/>
          <c:showPercent val="0"/>
          <c:showBubbleSize val="0"/>
        </c:dLbls>
        <c:marker val="1"/>
        <c:smooth val="0"/>
        <c:axId val="118760960"/>
        <c:axId val="118762880"/>
      </c:lineChart>
      <c:catAx>
        <c:axId val="11876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62880"/>
        <c:crosses val="autoZero"/>
        <c:auto val="1"/>
        <c:lblAlgn val="ctr"/>
        <c:lblOffset val="100"/>
        <c:tickLblSkip val="1"/>
        <c:tickMarkSkip val="1"/>
        <c:noMultiLvlLbl val="0"/>
      </c:catAx>
      <c:valAx>
        <c:axId val="11876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6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CA4-4BDA-A300-E952DBB23A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A4-4BDA-A300-E952DBB23AC8}"/>
            </c:ext>
          </c:extLst>
        </c:ser>
        <c:ser>
          <c:idx val="2"/>
          <c:order val="2"/>
          <c:tx>
            <c:strRef>
              <c:f>データシート!$A$29</c:f>
              <c:strCache>
                <c:ptCount val="1"/>
                <c:pt idx="0">
                  <c:v>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BCA4-4BDA-A300-E952DBB23AC8}"/>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0.08</c:v>
                </c:pt>
                <c:pt idx="8">
                  <c:v>#N/A</c:v>
                </c:pt>
                <c:pt idx="9">
                  <c:v>0.08</c:v>
                </c:pt>
              </c:numCache>
            </c:numRef>
          </c:val>
          <c:extLst>
            <c:ext xmlns:c16="http://schemas.microsoft.com/office/drawing/2014/chart" uri="{C3380CC4-5D6E-409C-BE32-E72D297353CC}">
              <c16:uniqueId val="{00000003-BCA4-4BDA-A300-E952DBB23AC8}"/>
            </c:ext>
          </c:extLst>
        </c:ser>
        <c:ser>
          <c:idx val="4"/>
          <c:order val="4"/>
          <c:tx>
            <c:strRef>
              <c:f>データシート!$A$31</c:f>
              <c:strCache>
                <c:ptCount val="1"/>
                <c:pt idx="0">
                  <c:v>ニュータウン鬼北の里特別会計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0.06</c:v>
                </c:pt>
                <c:pt idx="1">
                  <c:v>#N/A</c:v>
                </c:pt>
                <c:pt idx="2">
                  <c:v>#N/A</c:v>
                </c:pt>
                <c:pt idx="3">
                  <c:v>0.06</c:v>
                </c:pt>
                <c:pt idx="4">
                  <c:v>#N/A</c:v>
                </c:pt>
                <c:pt idx="5">
                  <c:v>0.13</c:v>
                </c:pt>
                <c:pt idx="6">
                  <c:v>#N/A</c:v>
                </c:pt>
                <c:pt idx="7">
                  <c:v>0.03</c:v>
                </c:pt>
                <c:pt idx="8">
                  <c:v>#N/A</c:v>
                </c:pt>
                <c:pt idx="9">
                  <c:v>0.67</c:v>
                </c:pt>
              </c:numCache>
            </c:numRef>
          </c:val>
          <c:extLst>
            <c:ext xmlns:c16="http://schemas.microsoft.com/office/drawing/2014/chart" uri="{C3380CC4-5D6E-409C-BE32-E72D297353CC}">
              <c16:uniqueId val="{00000004-BCA4-4BDA-A300-E952DBB23AC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0.54</c:v>
                </c:pt>
                <c:pt idx="2">
                  <c:v>#N/A</c:v>
                </c:pt>
                <c:pt idx="3">
                  <c:v>0.99</c:v>
                </c:pt>
                <c:pt idx="4">
                  <c:v>#N/A</c:v>
                </c:pt>
                <c:pt idx="5">
                  <c:v>1.47</c:v>
                </c:pt>
                <c:pt idx="6">
                  <c:v>#N/A</c:v>
                </c:pt>
                <c:pt idx="7">
                  <c:v>0.77</c:v>
                </c:pt>
                <c:pt idx="8">
                  <c:v>#N/A</c:v>
                </c:pt>
                <c:pt idx="9">
                  <c:v>1.52</c:v>
                </c:pt>
              </c:numCache>
            </c:numRef>
          </c:val>
          <c:extLst>
            <c:ext xmlns:c16="http://schemas.microsoft.com/office/drawing/2014/chart" uri="{C3380CC4-5D6E-409C-BE32-E72D297353CC}">
              <c16:uniqueId val="{00000005-BCA4-4BDA-A300-E952DBB23AC8}"/>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3.61</c:v>
                </c:pt>
                <c:pt idx="2">
                  <c:v>#N/A</c:v>
                </c:pt>
                <c:pt idx="3">
                  <c:v>3.64</c:v>
                </c:pt>
                <c:pt idx="4">
                  <c:v>#N/A</c:v>
                </c:pt>
                <c:pt idx="5">
                  <c:v>3.16</c:v>
                </c:pt>
                <c:pt idx="6">
                  <c:v>#N/A</c:v>
                </c:pt>
                <c:pt idx="7">
                  <c:v>2.33</c:v>
                </c:pt>
                <c:pt idx="8">
                  <c:v>#N/A</c:v>
                </c:pt>
                <c:pt idx="9">
                  <c:v>1.93</c:v>
                </c:pt>
              </c:numCache>
            </c:numRef>
          </c:val>
          <c:extLst>
            <c:ext xmlns:c16="http://schemas.microsoft.com/office/drawing/2014/chart" uri="{C3380CC4-5D6E-409C-BE32-E72D297353CC}">
              <c16:uniqueId val="{00000006-BCA4-4BDA-A300-E952DBB23A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1.72</c:v>
                </c:pt>
                <c:pt idx="2">
                  <c:v>#N/A</c:v>
                </c:pt>
                <c:pt idx="3">
                  <c:v>2.09</c:v>
                </c:pt>
                <c:pt idx="4">
                  <c:v>#N/A</c:v>
                </c:pt>
                <c:pt idx="5">
                  <c:v>2.4900000000000002</c:v>
                </c:pt>
                <c:pt idx="6">
                  <c:v>#N/A</c:v>
                </c:pt>
                <c:pt idx="7">
                  <c:v>2.88</c:v>
                </c:pt>
                <c:pt idx="8">
                  <c:v>#N/A</c:v>
                </c:pt>
                <c:pt idx="9">
                  <c:v>2.16</c:v>
                </c:pt>
              </c:numCache>
            </c:numRef>
          </c:val>
          <c:extLst>
            <c:ext xmlns:c16="http://schemas.microsoft.com/office/drawing/2014/chart" uri="{C3380CC4-5D6E-409C-BE32-E72D297353CC}">
              <c16:uniqueId val="{00000007-BCA4-4BDA-A300-E952DBB23A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4.71</c:v>
                </c:pt>
                <c:pt idx="2">
                  <c:v>#N/A</c:v>
                </c:pt>
                <c:pt idx="3">
                  <c:v>5.0999999999999996</c:v>
                </c:pt>
                <c:pt idx="4">
                  <c:v>#N/A</c:v>
                </c:pt>
                <c:pt idx="5">
                  <c:v>4.7</c:v>
                </c:pt>
                <c:pt idx="6">
                  <c:v>#N/A</c:v>
                </c:pt>
                <c:pt idx="7">
                  <c:v>4.67</c:v>
                </c:pt>
                <c:pt idx="8">
                  <c:v>#N/A</c:v>
                </c:pt>
                <c:pt idx="9">
                  <c:v>4.59</c:v>
                </c:pt>
              </c:numCache>
            </c:numRef>
          </c:val>
          <c:extLst>
            <c:ext xmlns:c16="http://schemas.microsoft.com/office/drawing/2014/chart" uri="{C3380CC4-5D6E-409C-BE32-E72D297353CC}">
              <c16:uniqueId val="{00000008-BCA4-4BDA-A300-E952DBB23A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2.81</c:v>
                </c:pt>
                <c:pt idx="2">
                  <c:v>#N/A</c:v>
                </c:pt>
                <c:pt idx="3">
                  <c:v>4.76</c:v>
                </c:pt>
                <c:pt idx="4">
                  <c:v>#N/A</c:v>
                </c:pt>
                <c:pt idx="5">
                  <c:v>7.74</c:v>
                </c:pt>
                <c:pt idx="6">
                  <c:v>#N/A</c:v>
                </c:pt>
                <c:pt idx="7">
                  <c:v>8.41</c:v>
                </c:pt>
                <c:pt idx="8">
                  <c:v>#N/A</c:v>
                </c:pt>
                <c:pt idx="9">
                  <c:v>4.6900000000000004</c:v>
                </c:pt>
              </c:numCache>
            </c:numRef>
          </c:val>
          <c:extLst>
            <c:ext xmlns:c16="http://schemas.microsoft.com/office/drawing/2014/chart" uri="{C3380CC4-5D6E-409C-BE32-E72D297353CC}">
              <c16:uniqueId val="{00000009-BCA4-4BDA-A300-E952DBB23AC8}"/>
            </c:ext>
          </c:extLst>
        </c:ser>
        <c:dLbls>
          <c:showLegendKey val="0"/>
          <c:showVal val="0"/>
          <c:showCatName val="0"/>
          <c:showSerName val="0"/>
          <c:showPercent val="0"/>
          <c:showBubbleSize val="0"/>
        </c:dLbls>
        <c:gapWidth val="150"/>
        <c:overlap val="100"/>
        <c:axId val="124538880"/>
        <c:axId val="124540416"/>
      </c:barChart>
      <c:catAx>
        <c:axId val="1245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40416"/>
        <c:crosses val="autoZero"/>
        <c:auto val="1"/>
        <c:lblAlgn val="ctr"/>
        <c:lblOffset val="100"/>
        <c:tickLblSkip val="1"/>
        <c:tickMarkSkip val="1"/>
        <c:noMultiLvlLbl val="0"/>
      </c:catAx>
      <c:valAx>
        <c:axId val="12454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3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899</c:v>
                </c:pt>
                <c:pt idx="5">
                  <c:v>860</c:v>
                </c:pt>
                <c:pt idx="8">
                  <c:v>820</c:v>
                </c:pt>
                <c:pt idx="11">
                  <c:v>764</c:v>
                </c:pt>
                <c:pt idx="14">
                  <c:v>738</c:v>
                </c:pt>
              </c:numCache>
            </c:numRef>
          </c:val>
          <c:extLst>
            <c:ext xmlns:c16="http://schemas.microsoft.com/office/drawing/2014/chart" uri="{C3380CC4-5D6E-409C-BE32-E72D297353CC}">
              <c16:uniqueId val="{00000000-BD20-47DF-853E-823BCE3B3C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20-47DF-853E-823BCE3B3C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27</c:v>
                </c:pt>
                <c:pt idx="6">
                  <c:v>27</c:v>
                </c:pt>
                <c:pt idx="9">
                  <c:v>27</c:v>
                </c:pt>
                <c:pt idx="12">
                  <c:v>24</c:v>
                </c:pt>
              </c:numCache>
            </c:numRef>
          </c:val>
          <c:extLst>
            <c:ext xmlns:c16="http://schemas.microsoft.com/office/drawing/2014/chart" uri="{C3380CC4-5D6E-409C-BE32-E72D297353CC}">
              <c16:uniqueId val="{00000002-BD20-47DF-853E-823BCE3B3C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81</c:v>
                </c:pt>
                <c:pt idx="6">
                  <c:v>74</c:v>
                </c:pt>
                <c:pt idx="9">
                  <c:v>34</c:v>
                </c:pt>
                <c:pt idx="12">
                  <c:v>22</c:v>
                </c:pt>
              </c:numCache>
            </c:numRef>
          </c:val>
          <c:extLst>
            <c:ext xmlns:c16="http://schemas.microsoft.com/office/drawing/2014/chart" uri="{C3380CC4-5D6E-409C-BE32-E72D297353CC}">
              <c16:uniqueId val="{00000003-BD20-47DF-853E-823BCE3B3C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246</c:v>
                </c:pt>
                <c:pt idx="3">
                  <c:v>214</c:v>
                </c:pt>
                <c:pt idx="6">
                  <c:v>190</c:v>
                </c:pt>
                <c:pt idx="9">
                  <c:v>176</c:v>
                </c:pt>
                <c:pt idx="12">
                  <c:v>152</c:v>
                </c:pt>
              </c:numCache>
            </c:numRef>
          </c:val>
          <c:extLst>
            <c:ext xmlns:c16="http://schemas.microsoft.com/office/drawing/2014/chart" uri="{C3380CC4-5D6E-409C-BE32-E72D297353CC}">
              <c16:uniqueId val="{00000004-BD20-47DF-853E-823BCE3B3C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20-47DF-853E-823BCE3B3C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20-47DF-853E-823BCE3B3C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1051</c:v>
                </c:pt>
                <c:pt idx="3">
                  <c:v>961</c:v>
                </c:pt>
                <c:pt idx="6">
                  <c:v>871</c:v>
                </c:pt>
                <c:pt idx="9">
                  <c:v>793</c:v>
                </c:pt>
                <c:pt idx="12">
                  <c:v>770</c:v>
                </c:pt>
              </c:numCache>
            </c:numRef>
          </c:val>
          <c:extLst>
            <c:ext xmlns:c16="http://schemas.microsoft.com/office/drawing/2014/chart" uri="{C3380CC4-5D6E-409C-BE32-E72D297353CC}">
              <c16:uniqueId val="{00000007-BD20-47DF-853E-823BCE3B3C5A}"/>
            </c:ext>
          </c:extLst>
        </c:ser>
        <c:dLbls>
          <c:showLegendKey val="0"/>
          <c:showVal val="0"/>
          <c:showCatName val="0"/>
          <c:showSerName val="0"/>
          <c:showPercent val="0"/>
          <c:showBubbleSize val="0"/>
        </c:dLbls>
        <c:gapWidth val="100"/>
        <c:overlap val="100"/>
        <c:axId val="124579200"/>
        <c:axId val="12500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519</c:v>
                </c:pt>
                <c:pt idx="2">
                  <c:v>#N/A</c:v>
                </c:pt>
                <c:pt idx="3">
                  <c:v>#N/A</c:v>
                </c:pt>
                <c:pt idx="4">
                  <c:v>423</c:v>
                </c:pt>
                <c:pt idx="5">
                  <c:v>#N/A</c:v>
                </c:pt>
                <c:pt idx="6">
                  <c:v>#N/A</c:v>
                </c:pt>
                <c:pt idx="7">
                  <c:v>342</c:v>
                </c:pt>
                <c:pt idx="8">
                  <c:v>#N/A</c:v>
                </c:pt>
                <c:pt idx="9">
                  <c:v>#N/A</c:v>
                </c:pt>
                <c:pt idx="10">
                  <c:v>266</c:v>
                </c:pt>
                <c:pt idx="11">
                  <c:v>#N/A</c:v>
                </c:pt>
                <c:pt idx="12">
                  <c:v>#N/A</c:v>
                </c:pt>
                <c:pt idx="13">
                  <c:v>230</c:v>
                </c:pt>
                <c:pt idx="14">
                  <c:v>#N/A</c:v>
                </c:pt>
              </c:numCache>
            </c:numRef>
          </c:val>
          <c:smooth val="0"/>
          <c:extLst>
            <c:ext xmlns:c16="http://schemas.microsoft.com/office/drawing/2014/chart" uri="{C3380CC4-5D6E-409C-BE32-E72D297353CC}">
              <c16:uniqueId val="{00000008-BD20-47DF-853E-823BCE3B3C5A}"/>
            </c:ext>
          </c:extLst>
        </c:ser>
        <c:dLbls>
          <c:showLegendKey val="0"/>
          <c:showVal val="0"/>
          <c:showCatName val="0"/>
          <c:showSerName val="0"/>
          <c:showPercent val="0"/>
          <c:showBubbleSize val="0"/>
        </c:dLbls>
        <c:marker val="1"/>
        <c:smooth val="0"/>
        <c:axId val="124579200"/>
        <c:axId val="125003264"/>
      </c:lineChart>
      <c:catAx>
        <c:axId val="1245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03264"/>
        <c:crosses val="autoZero"/>
        <c:auto val="1"/>
        <c:lblAlgn val="ctr"/>
        <c:lblOffset val="100"/>
        <c:tickLblSkip val="1"/>
        <c:tickMarkSkip val="1"/>
        <c:noMultiLvlLbl val="0"/>
      </c:catAx>
      <c:valAx>
        <c:axId val="12500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6743</c:v>
                </c:pt>
                <c:pt idx="5">
                  <c:v>6686</c:v>
                </c:pt>
                <c:pt idx="8">
                  <c:v>6652</c:v>
                </c:pt>
                <c:pt idx="11">
                  <c:v>6657</c:v>
                </c:pt>
                <c:pt idx="14">
                  <c:v>6993</c:v>
                </c:pt>
              </c:numCache>
            </c:numRef>
          </c:val>
          <c:extLst>
            <c:ext xmlns:c16="http://schemas.microsoft.com/office/drawing/2014/chart" uri="{C3380CC4-5D6E-409C-BE32-E72D297353CC}">
              <c16:uniqueId val="{00000000-E1B1-46CC-B345-8304508BA3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291</c:v>
                </c:pt>
                <c:pt idx="5">
                  <c:v>265</c:v>
                </c:pt>
                <c:pt idx="8">
                  <c:v>242</c:v>
                </c:pt>
                <c:pt idx="11">
                  <c:v>209</c:v>
                </c:pt>
                <c:pt idx="14">
                  <c:v>181</c:v>
                </c:pt>
              </c:numCache>
            </c:numRef>
          </c:val>
          <c:extLst>
            <c:ext xmlns:c16="http://schemas.microsoft.com/office/drawing/2014/chart" uri="{C3380CC4-5D6E-409C-BE32-E72D297353CC}">
              <c16:uniqueId val="{00000001-E1B1-46CC-B345-8304508BA3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3178</c:v>
                </c:pt>
                <c:pt idx="5">
                  <c:v>3037</c:v>
                </c:pt>
                <c:pt idx="8">
                  <c:v>2891</c:v>
                </c:pt>
                <c:pt idx="11">
                  <c:v>3213</c:v>
                </c:pt>
                <c:pt idx="14">
                  <c:v>3604</c:v>
                </c:pt>
              </c:numCache>
            </c:numRef>
          </c:val>
          <c:extLst>
            <c:ext xmlns:c16="http://schemas.microsoft.com/office/drawing/2014/chart" uri="{C3380CC4-5D6E-409C-BE32-E72D297353CC}">
              <c16:uniqueId val="{00000002-E1B1-46CC-B345-8304508BA3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B1-46CC-B345-8304508BA3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B1-46CC-B345-8304508BA3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B1-46CC-B345-8304508BA3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1892</c:v>
                </c:pt>
                <c:pt idx="3">
                  <c:v>1728</c:v>
                </c:pt>
                <c:pt idx="6">
                  <c:v>1656</c:v>
                </c:pt>
                <c:pt idx="9">
                  <c:v>1549</c:v>
                </c:pt>
                <c:pt idx="12">
                  <c:v>1484</c:v>
                </c:pt>
              </c:numCache>
            </c:numRef>
          </c:val>
          <c:extLst>
            <c:ext xmlns:c16="http://schemas.microsoft.com/office/drawing/2014/chart" uri="{C3380CC4-5D6E-409C-BE32-E72D297353CC}">
              <c16:uniqueId val="{00000006-E1B1-46CC-B345-8304508BA3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359</c:v>
                </c:pt>
                <c:pt idx="3">
                  <c:v>270</c:v>
                </c:pt>
                <c:pt idx="6">
                  <c:v>194</c:v>
                </c:pt>
                <c:pt idx="9">
                  <c:v>193</c:v>
                </c:pt>
                <c:pt idx="12">
                  <c:v>154</c:v>
                </c:pt>
              </c:numCache>
            </c:numRef>
          </c:val>
          <c:extLst>
            <c:ext xmlns:c16="http://schemas.microsoft.com/office/drawing/2014/chart" uri="{C3380CC4-5D6E-409C-BE32-E72D297353CC}">
              <c16:uniqueId val="{00000007-E1B1-46CC-B345-8304508BA3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2293</c:v>
                </c:pt>
                <c:pt idx="3">
                  <c:v>2113</c:v>
                </c:pt>
                <c:pt idx="6">
                  <c:v>1867</c:v>
                </c:pt>
                <c:pt idx="9">
                  <c:v>1599</c:v>
                </c:pt>
                <c:pt idx="12">
                  <c:v>1375</c:v>
                </c:pt>
              </c:numCache>
            </c:numRef>
          </c:val>
          <c:extLst>
            <c:ext xmlns:c16="http://schemas.microsoft.com/office/drawing/2014/chart" uri="{C3380CC4-5D6E-409C-BE32-E72D297353CC}">
              <c16:uniqueId val="{00000008-E1B1-46CC-B345-8304508BA3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466</c:v>
                </c:pt>
                <c:pt idx="3">
                  <c:v>179</c:v>
                </c:pt>
                <c:pt idx="6">
                  <c:v>150</c:v>
                </c:pt>
                <c:pt idx="9">
                  <c:v>122</c:v>
                </c:pt>
                <c:pt idx="12">
                  <c:v>98</c:v>
                </c:pt>
              </c:numCache>
            </c:numRef>
          </c:val>
          <c:extLst>
            <c:ext xmlns:c16="http://schemas.microsoft.com/office/drawing/2014/chart" uri="{C3380CC4-5D6E-409C-BE32-E72D297353CC}">
              <c16:uniqueId val="{00000009-E1B1-46CC-B345-8304508BA3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7247</c:v>
                </c:pt>
                <c:pt idx="3">
                  <c:v>7145</c:v>
                </c:pt>
                <c:pt idx="6">
                  <c:v>7234</c:v>
                </c:pt>
                <c:pt idx="9">
                  <c:v>7747</c:v>
                </c:pt>
                <c:pt idx="12">
                  <c:v>7666</c:v>
                </c:pt>
              </c:numCache>
            </c:numRef>
          </c:val>
          <c:extLst>
            <c:ext xmlns:c16="http://schemas.microsoft.com/office/drawing/2014/chart" uri="{C3380CC4-5D6E-409C-BE32-E72D297353CC}">
              <c16:uniqueId val="{0000000A-E1B1-46CC-B345-8304508BA3DD}"/>
            </c:ext>
          </c:extLst>
        </c:ser>
        <c:dLbls>
          <c:showLegendKey val="0"/>
          <c:showVal val="0"/>
          <c:showCatName val="0"/>
          <c:showSerName val="0"/>
          <c:showPercent val="0"/>
          <c:showBubbleSize val="0"/>
        </c:dLbls>
        <c:gapWidth val="100"/>
        <c:overlap val="100"/>
        <c:axId val="125800832"/>
        <c:axId val="12580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2044</c:v>
                </c:pt>
                <c:pt idx="2">
                  <c:v>#N/A</c:v>
                </c:pt>
                <c:pt idx="3">
                  <c:v>#N/A</c:v>
                </c:pt>
                <c:pt idx="4">
                  <c:v>1448</c:v>
                </c:pt>
                <c:pt idx="5">
                  <c:v>#N/A</c:v>
                </c:pt>
                <c:pt idx="6">
                  <c:v>#N/A</c:v>
                </c:pt>
                <c:pt idx="7">
                  <c:v>1317</c:v>
                </c:pt>
                <c:pt idx="8">
                  <c:v>#N/A</c:v>
                </c:pt>
                <c:pt idx="9">
                  <c:v>#N/A</c:v>
                </c:pt>
                <c:pt idx="10">
                  <c:v>1131</c:v>
                </c:pt>
                <c:pt idx="11">
                  <c:v>#N/A</c:v>
                </c:pt>
                <c:pt idx="12">
                  <c:v>#N/A</c:v>
                </c:pt>
                <c:pt idx="13">
                  <c:v>0</c:v>
                </c:pt>
                <c:pt idx="14">
                  <c:v>#N/A</c:v>
                </c:pt>
              </c:numCache>
            </c:numRef>
          </c:val>
          <c:smooth val="0"/>
          <c:extLst>
            <c:ext xmlns:c16="http://schemas.microsoft.com/office/drawing/2014/chart" uri="{C3380CC4-5D6E-409C-BE32-E72D297353CC}">
              <c16:uniqueId val="{0000000B-E1B1-46CC-B345-8304508BA3DD}"/>
            </c:ext>
          </c:extLst>
        </c:ser>
        <c:dLbls>
          <c:showLegendKey val="0"/>
          <c:showVal val="0"/>
          <c:showCatName val="0"/>
          <c:showSerName val="0"/>
          <c:showPercent val="0"/>
          <c:showBubbleSize val="0"/>
        </c:dLbls>
        <c:marker val="1"/>
        <c:smooth val="0"/>
        <c:axId val="125800832"/>
        <c:axId val="125802752"/>
      </c:lineChart>
      <c:catAx>
        <c:axId val="1258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802752"/>
        <c:crosses val="autoZero"/>
        <c:auto val="1"/>
        <c:lblAlgn val="ctr"/>
        <c:lblOffset val="100"/>
        <c:tickLblSkip val="1"/>
        <c:tickMarkSkip val="1"/>
        <c:noMultiLvlLbl val="0"/>
      </c:catAx>
      <c:valAx>
        <c:axId val="12580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1690</c:v>
                </c:pt>
                <c:pt idx="1">
                  <c:v>1982</c:v>
                </c:pt>
                <c:pt idx="2">
                  <c:v>1974</c:v>
                </c:pt>
              </c:numCache>
            </c:numRef>
          </c:val>
          <c:extLst>
            <c:ext xmlns:c16="http://schemas.microsoft.com/office/drawing/2014/chart" uri="{C3380CC4-5D6E-409C-BE32-E72D297353CC}">
              <c16:uniqueId val="{00000000-0211-4D98-B15C-BFABBDA351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11-4D98-B15C-BFABBDA351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2132</c:v>
                </c:pt>
                <c:pt idx="1">
                  <c:v>2211</c:v>
                </c:pt>
                <c:pt idx="2">
                  <c:v>2545</c:v>
                </c:pt>
              </c:numCache>
            </c:numRef>
          </c:val>
          <c:extLst>
            <c:ext xmlns:c16="http://schemas.microsoft.com/office/drawing/2014/chart" uri="{C3380CC4-5D6E-409C-BE32-E72D297353CC}">
              <c16:uniqueId val="{00000002-0211-4D98-B15C-BFABBDA35182}"/>
            </c:ext>
          </c:extLst>
        </c:ser>
        <c:dLbls>
          <c:showLegendKey val="0"/>
          <c:showVal val="0"/>
          <c:showCatName val="0"/>
          <c:showSerName val="0"/>
          <c:showPercent val="0"/>
          <c:showBubbleSize val="0"/>
        </c:dLbls>
        <c:gapWidth val="120"/>
        <c:overlap val="100"/>
        <c:axId val="125097472"/>
        <c:axId val="125099008"/>
      </c:barChart>
      <c:catAx>
        <c:axId val="12509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099008"/>
        <c:crosses val="autoZero"/>
        <c:auto val="1"/>
        <c:lblAlgn val="ctr"/>
        <c:lblOffset val="100"/>
        <c:tickLblSkip val="1"/>
        <c:tickMarkSkip val="1"/>
        <c:noMultiLvlLbl val="0"/>
      </c:catAx>
      <c:valAx>
        <c:axId val="125099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09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{E9975255-132E-452B-B5E4-C68ED3D4D2FA}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576-49DD-83FE-2BE1FF9C84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{E982FAFD-0AF7-4551-88F7-ACAC44FA4235}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76-49DD-83FE-2BE1FF9C84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{77F1DF9F-B138-4FBC-B4D0-81581C0DC5EB}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76-49DD-83FE-2BE1FF9C84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{83073BB5-9132-4386-973D-0C3CF0388897}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76-49DD-83FE-2BE1FF9C84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{1C4D2A27-BEF8-4581-8637-08A80D290E2A}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76-49DD-83FE-2BE1FF9C84D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{98DBB992-FD22-427E-AFF6-2840BA8585B8}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576-49DD-83FE-2BE1FF9C84D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{9B95ADD8-5721-420C-8B69-6DBDC00E6BB0}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576-49DD-83FE-2BE1FF9C84D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{47DB4A98-818F-42CB-BF0A-5B68C9F52321}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576-49DD-83FE-2BE1FF9C84D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{B9BC0D6B-E541-45C7-87FA-A06499BA2E26}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576-49DD-83FE-2BE1FF9C84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61.1</c:v>
                </c:pt>
              </c:numCache>
            </c:numRef>
          </c:xVal>
          <c:yVal>
            <c:numRef>
              <c:f>公会計指標分析・財政指標組合せ分析表!$BP$51:$DC$51</c:f>
              <c:numCache>
                <c:formatCode>#,##0.0;"▲ "#,##0.0</c:formatCode>
                <c:ptCount val="40"/>
                <c:pt idx="16">
                  <c:v>32.6</c:v>
                </c:pt>
                <c:pt idx="24">
                  <c:v>28.9</c:v>
                </c:pt>
              </c:numCache>
            </c:numRef>
          </c:yVal>
          <c:smooth val="0"/>
          <c:extLst>
            <c:ext xmlns:c16="http://schemas.microsoft.com/office/drawing/2014/chart" uri="{C3380CC4-5D6E-409C-BE32-E72D297353CC}">
              <c16:uniqueId val="{00000009-1576-49DD-83FE-2BE1FF9C84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{41FC28B2-6F2C-4C88-892D-CADFF6757283}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576-49DD-83FE-2BE1FF9C84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{A35BABA7-8C22-433A-825D-21E4991F655D}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76-49DD-83FE-2BE1FF9C84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{582E6049-10DD-4692-B9DA-9DFDAAF29148}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76-49DD-83FE-2BE1FF9C84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{26C49E68-A653-4475-AA51-13AFBFDFF4C6}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76-49DD-83FE-2BE1FF9C84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{63E06AA0-9E6A-465F-B9A7-7C1E68C35DA4}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76-49DD-83FE-2BE1FF9C84D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{2F69B33F-D954-41D0-A51A-A674CAA9FD90}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576-49DD-83FE-2BE1FF9C84DB}"/>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{8C8D7A57-5338-4572-8499-F73640474FE7}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576-49DD-83FE-2BE1FF9C84DB}"/>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{64C39F4A-F966-4E30-B7D8-2C21E8F45ADA}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576-49DD-83FE-2BE1FF9C84D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{ECF3C223-2B17-4F0F-813D-DDA1C814C863}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576-49DD-83FE-2BE1FF9C84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c:ext xmlns:c16="http://schemas.microsoft.com/office/drawing/2014/chart" uri="{C3380CC4-5D6E-409C-BE32-E72D297353CC}">
              <c16:uniqueId val="{00000013-1576-49DD-83FE-2BE1FF9C84DB}"/>
            </c:ext>
          </c:extLst>
        </c:ser>
        <c:dLbls>
          <c:showLegendKey val="0"/>
          <c:showVal val="1"/>
          <c:showCatName val="0"/>
          <c:showSerName val="0"/>
          <c:showPercent val="0"/>
          <c:showBubbleSize val="0"/>
        </c:dLbls>
        <c:axId val="37650432"/>
        <c:axId val="37652352"/>
      </c:scatterChart>
      <c:valAx>
        <c:axId val="37650432"/>
        <c:scaling>
          <c:orientation val="minMax"/>
          <c:max val="61.9"/>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652352"/>
        <c:crosses val="autoZero"/>
        <c:crossBetween val="midCat"/>
      </c:valAx>
      <c:valAx>
        <c:axId val="37652352"/>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65043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{C96C95D9-8659-46F1-8FF4-8C6DA8728E1B}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38-45D3-8E3E-DF14307DE8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{44F2D45C-FA98-426F-ADCE-7E8F18BB354C}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38-45D3-8E3E-DF14307DE8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{92527A86-82A0-45B5-A224-3BDB15855D24}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38-45D3-8E3E-DF14307DE8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{2C47C8A8-B7D4-46A8-B308-69B1187A4F40}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38-45D3-8E3E-DF14307DE8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{8E1A632D-06BB-4F6A-B268-4255986E2168}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38-45D3-8E3E-DF14307DE82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{0E559974-D0A2-45DE-9017-1B6C6FACC863}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38-45D3-8E3E-DF14307DE82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{7D0D8910-B460-426E-A2AE-EF08BC575BC7}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38-45D3-8E3E-DF14307DE82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{0B1605DC-22D6-496F-8363-AB6B053F2789}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38-45D3-8E3E-DF14307DE82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{78C9AF73-9354-4184-9924-ACED9835BDFF}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38-45D3-8E3E-DF14307DE8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12.3</c:v>
                </c:pt>
                <c:pt idx="16">
                  <c:v>10.6</c:v>
                </c:pt>
                <c:pt idx="24">
                  <c:v>8.6</c:v>
                </c:pt>
                <c:pt idx="32">
                  <c:v>7</c:v>
                </c:pt>
              </c:numCache>
            </c:numRef>
          </c:xVal>
          <c:yVal>
            <c:numRef>
              <c:f>公会計指標分析・財政指標組合せ分析表!$BP$73:$DC$73</c:f>
              <c:numCache>
                <c:formatCode>#,##0.0;"▲ "#,##0.0</c:formatCode>
                <c:ptCount val="40"/>
                <c:pt idx="0">
                  <c:v>50.3</c:v>
                </c:pt>
                <c:pt idx="8">
                  <c:v>36.299999999999997</c:v>
                </c:pt>
                <c:pt idx="16">
                  <c:v>32.6</c:v>
                </c:pt>
                <c:pt idx="24">
                  <c:v>28.9</c:v>
                </c:pt>
              </c:numCache>
            </c:numRef>
          </c:yVal>
          <c:smooth val="0"/>
          <c:extLst>
            <c:ext xmlns:c16="http://schemas.microsoft.com/office/drawing/2014/chart" uri="{C3380CC4-5D6E-409C-BE32-E72D297353CC}">
              <c16:uniqueId val="{00000009-7338-45D3-8E3E-DF14307DE8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{8377381E-F481-49F6-8158-6BE1E7EB4140}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38-45D3-8E3E-DF14307DE8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{4C0F33F3-2AFA-40BB-A49B-2F9A311C79BA}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38-45D3-8E3E-DF14307DE8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{64E39CEE-965F-4CF8-B8A3-F77F08815467}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38-45D3-8E3E-DF14307DE8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{62CD54DA-4490-4715-A14E-E93CFE55EDB8}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38-45D3-8E3E-DF14307DE8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{A15A5405-BAA1-4BF2-97B9-5DE3C8087664}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38-45D3-8E3E-DF14307DE827}"/>
                </c:ext>
              </c:extLst>
            </c:dLbl>
            <c:dLbl>
              <c:idx val="8"/>
              <c:layout>
                <c:manualLayout>
                  <c:x val="-3.069934363484314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{7EC45F94-9BC2-41EE-86EB-F15349E2235C}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38-45D3-8E3E-DF14307DE827}"/>
                </c:ext>
              </c:extLst>
            </c:dLbl>
            <c:dLbl>
              <c:idx val="16"/>
              <c:layout>
                <c:manualLayout>
                  <c:x val="-3.269663960337808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{1B07195F-FA1D-42A7-8514-2C969AB9751C}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38-45D3-8E3E-DF14307DE827}"/>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{13B87A9D-7420-4EF8-83BA-C4FE2BFB29FB}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38-45D3-8E3E-DF14307DE827}"/>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{625C023F-8D08-4ACA-9DB0-5A641CECBE23}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38-45D3-8E3E-DF14307DE8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7338-45D3-8E3E-DF14307DE827}"/>
            </c:ext>
          </c:extLst>
        </c:ser>
        <c:dLbls>
          <c:showLegendKey val="0"/>
          <c:showVal val="1"/>
          <c:showCatName val="0"/>
          <c:showSerName val="0"/>
          <c:showPercent val="0"/>
          <c:showBubbleSize val="0"/>
        </c:dLbls>
        <c:axId val="42147200"/>
        <c:axId val="42157568"/>
      </c:scatterChart>
      <c:valAx>
        <c:axId val="42147200"/>
        <c:scaling>
          <c:orientation val="minMax"/>
          <c:max val="14.2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57568"/>
        <c:crosses val="autoZero"/>
        <c:crossBetween val="midCat"/>
      </c:valAx>
      <c:valAx>
        <c:axId val="42157568"/>
        <c:scaling>
          <c:orientation val="minMax"/>
          <c:max val="5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4720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元利償還金は、一般単独事業債が</a:t>
          </a:r>
          <a:r>
            <a:rPr lang="en-US" altLang="ja-JP" sz="1200" b="0" i="0" baseline="0">
              <a:solidFill>
                <a:schemeClr val="dk1"/>
              </a:solidFill>
              <a:effectLst/>
              <a:latin typeface="+mn-lt"/>
              <a:ea typeface="+mn-ea"/>
              <a:cs typeface="+mn-cs"/>
            </a:rPr>
            <a:t>22,934</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公営住宅建設事業</a:t>
          </a:r>
          <a:r>
            <a:rPr lang="ja-JP" altLang="ja-JP" sz="1200" b="0" i="0" baseline="0">
              <a:solidFill>
                <a:schemeClr val="dk1"/>
              </a:solidFill>
              <a:effectLst/>
              <a:latin typeface="+mn-lt"/>
              <a:ea typeface="+mn-ea"/>
              <a:cs typeface="+mn-cs"/>
            </a:rPr>
            <a:t>債が</a:t>
          </a:r>
          <a:r>
            <a:rPr lang="en-US" altLang="ja-JP" sz="1200" b="0" i="0" baseline="0">
              <a:solidFill>
                <a:schemeClr val="dk1"/>
              </a:solidFill>
              <a:effectLst/>
              <a:latin typeface="+mn-lt"/>
              <a:ea typeface="+mn-ea"/>
              <a:cs typeface="+mn-cs"/>
            </a:rPr>
            <a:t>8,621</a:t>
          </a:r>
          <a:r>
            <a:rPr lang="ja-JP" altLang="ja-JP" sz="1200" b="0" i="0" baseline="0">
              <a:solidFill>
                <a:schemeClr val="dk1"/>
              </a:solidFill>
              <a:effectLst/>
              <a:latin typeface="+mn-lt"/>
              <a:ea typeface="+mn-ea"/>
              <a:cs typeface="+mn-cs"/>
            </a:rPr>
            <a:t>千円減少するなどし、合計では</a:t>
          </a:r>
          <a:r>
            <a:rPr lang="en-US" altLang="ja-JP" sz="1200" b="0" i="0" baseline="0">
              <a:solidFill>
                <a:schemeClr val="dk1"/>
              </a:solidFill>
              <a:effectLst/>
              <a:latin typeface="+mn-lt"/>
              <a:ea typeface="+mn-ea"/>
              <a:cs typeface="+mn-cs"/>
            </a:rPr>
            <a:t>22,934</a:t>
          </a:r>
          <a:r>
            <a:rPr lang="ja-JP" altLang="ja-JP" sz="1200" b="0" i="0" baseline="0">
              <a:solidFill>
                <a:schemeClr val="dk1"/>
              </a:solidFill>
              <a:effectLst/>
              <a:latin typeface="+mn-lt"/>
              <a:ea typeface="+mn-ea"/>
              <a:cs typeface="+mn-cs"/>
            </a:rPr>
            <a:t>千円減少した。</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今後は、</a:t>
          </a:r>
          <a:r>
            <a:rPr lang="ja-JP" altLang="en-US" sz="1200" b="0" i="0" baseline="0">
              <a:solidFill>
                <a:schemeClr val="dk1"/>
              </a:solidFill>
              <a:effectLst/>
              <a:latin typeface="+mn-lt"/>
              <a:ea typeface="+mn-ea"/>
              <a:cs typeface="+mn-cs"/>
            </a:rPr>
            <a:t>宇和島地区広域事務組合で実施する福祉施設整備事業でその負担金に過疎債を充当しているため年々増加、</a:t>
          </a:r>
          <a:r>
            <a:rPr lang="en-US" altLang="ja-JP" sz="1200" b="0" i="0" baseline="0">
              <a:solidFill>
                <a:schemeClr val="dk1"/>
              </a:solidFill>
              <a:effectLst/>
              <a:latin typeface="+mn-lt"/>
              <a:ea typeface="+mn-ea"/>
              <a:cs typeface="+mn-cs"/>
            </a:rPr>
            <a:t>H37</a:t>
          </a:r>
          <a:r>
            <a:rPr lang="ja-JP" altLang="en-US" sz="1200" b="0" i="0" baseline="0">
              <a:solidFill>
                <a:schemeClr val="dk1"/>
              </a:solidFill>
              <a:effectLst/>
              <a:latin typeface="+mn-lt"/>
              <a:ea typeface="+mn-ea"/>
              <a:cs typeface="+mn-cs"/>
            </a:rPr>
            <a:t>年度が償還のピークとなっており比率も上昇する見通しである。</a:t>
          </a:r>
          <a:r>
            <a:rPr lang="ja-JP" altLang="ja-JP" sz="1200" b="0" i="0" baseline="0">
              <a:solidFill>
                <a:schemeClr val="dk1"/>
              </a:solidFill>
              <a:effectLst/>
              <a:latin typeface="+mn-lt"/>
              <a:ea typeface="+mn-ea"/>
              <a:cs typeface="+mn-cs"/>
            </a:rPr>
            <a:t>交付税措置へ有利な起債以外は借入しない方針とし、比率の減少に努める。</a:t>
          </a:r>
          <a:endParaRPr lang="ja-JP" altLang="ja-JP" sz="1200">
            <a:effectLst/>
          </a:endParaRPr>
        </a:p>
        <a:p>
          <a:pPr rtl="0" eaLnBrk="1" fontAlgn="base" latinLnBrk="0" hangingPunct="1"/>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公営企業債等繰入見込額」が</a:t>
          </a:r>
          <a:r>
            <a:rPr kumimoji="1" lang="en-US" altLang="ja-JP" sz="1100">
              <a:solidFill>
                <a:schemeClr val="dk1"/>
              </a:solidFill>
              <a:effectLst/>
              <a:latin typeface="+mn-lt"/>
              <a:ea typeface="+mn-ea"/>
              <a:cs typeface="+mn-cs"/>
            </a:rPr>
            <a:t>224,846</a:t>
          </a:r>
          <a:r>
            <a:rPr kumimoji="1" lang="ja-JP" altLang="en-US" sz="1100">
              <a:solidFill>
                <a:schemeClr val="dk1"/>
              </a:solidFill>
              <a:effectLst/>
              <a:latin typeface="+mn-lt"/>
              <a:ea typeface="+mn-ea"/>
              <a:cs typeface="+mn-cs"/>
            </a:rPr>
            <a:t>千円減（水道事業△</a:t>
          </a:r>
          <a:r>
            <a:rPr kumimoji="1" lang="en-US" altLang="ja-JP" sz="1100">
              <a:solidFill>
                <a:schemeClr val="dk1"/>
              </a:solidFill>
              <a:effectLst/>
              <a:latin typeface="+mn-lt"/>
              <a:ea typeface="+mn-ea"/>
              <a:cs typeface="+mn-cs"/>
            </a:rPr>
            <a:t>114,042</a:t>
          </a:r>
          <a:r>
            <a:rPr kumimoji="1" lang="ja-JP" altLang="en-US" sz="1100">
              <a:solidFill>
                <a:schemeClr val="dk1"/>
              </a:solidFill>
              <a:effectLst/>
              <a:latin typeface="+mn-lt"/>
              <a:ea typeface="+mn-ea"/>
              <a:cs typeface="+mn-cs"/>
            </a:rPr>
            <a:t>千円、農集△</a:t>
          </a:r>
          <a:r>
            <a:rPr kumimoji="1" lang="en-US" altLang="ja-JP" sz="1100">
              <a:solidFill>
                <a:schemeClr val="dk1"/>
              </a:solidFill>
              <a:effectLst/>
              <a:latin typeface="+mn-lt"/>
              <a:ea typeface="+mn-ea"/>
              <a:cs typeface="+mn-cs"/>
            </a:rPr>
            <a:t>42,551</a:t>
          </a:r>
          <a:r>
            <a:rPr kumimoji="1" lang="ja-JP" altLang="en-US" sz="1100">
              <a:solidFill>
                <a:schemeClr val="dk1"/>
              </a:solidFill>
              <a:effectLst/>
              <a:latin typeface="+mn-lt"/>
              <a:ea typeface="+mn-ea"/>
              <a:cs typeface="+mn-cs"/>
            </a:rPr>
            <a:t>千円等）、また「退職手当負担見込額が積立不足額の減や職員の勤続年数の低下に伴い</a:t>
          </a:r>
          <a:r>
            <a:rPr kumimoji="1" lang="en-US" altLang="ja-JP" sz="1100">
              <a:solidFill>
                <a:schemeClr val="dk1"/>
              </a:solidFill>
              <a:effectLst/>
              <a:latin typeface="+mn-lt"/>
              <a:ea typeface="+mn-ea"/>
              <a:cs typeface="+mn-cs"/>
            </a:rPr>
            <a:t>65,017</a:t>
          </a:r>
          <a:r>
            <a:rPr kumimoji="1" lang="ja-JP" altLang="en-US" sz="1100">
              <a:solidFill>
                <a:schemeClr val="dk1"/>
              </a:solidFill>
              <a:effectLst/>
              <a:latin typeface="+mn-lt"/>
              <a:ea typeface="+mn-ea"/>
              <a:cs typeface="+mn-cs"/>
            </a:rPr>
            <a:t>千円減、「充当可能基金」が</a:t>
          </a:r>
          <a:r>
            <a:rPr kumimoji="1" lang="en-US" altLang="ja-JP" sz="1100">
              <a:solidFill>
                <a:schemeClr val="dk1"/>
              </a:solidFill>
              <a:effectLst/>
              <a:latin typeface="+mn-lt"/>
              <a:ea typeface="+mn-ea"/>
              <a:cs typeface="+mn-cs"/>
            </a:rPr>
            <a:t>390,550</a:t>
          </a:r>
          <a:r>
            <a:rPr kumimoji="1" lang="ja-JP" altLang="en-US" sz="1100">
              <a:solidFill>
                <a:schemeClr val="dk1"/>
              </a:solidFill>
              <a:effectLst/>
              <a:latin typeface="+mn-lt"/>
              <a:ea typeface="+mn-ea"/>
              <a:cs typeface="+mn-cs"/>
            </a:rPr>
            <a:t>千円増（公共施設等整備管理基金</a:t>
          </a:r>
          <a:r>
            <a:rPr kumimoji="1" lang="en-US" altLang="ja-JP" sz="1100">
              <a:solidFill>
                <a:schemeClr val="dk1"/>
              </a:solidFill>
              <a:effectLst/>
              <a:latin typeface="+mn-lt"/>
              <a:ea typeface="+mn-ea"/>
              <a:cs typeface="+mn-cs"/>
            </a:rPr>
            <a:t>300,000</a:t>
          </a:r>
          <a:r>
            <a:rPr kumimoji="1" lang="ja-JP" altLang="en-US" sz="1100">
              <a:solidFill>
                <a:schemeClr val="dk1"/>
              </a:solidFill>
              <a:effectLst/>
              <a:latin typeface="+mn-lt"/>
              <a:ea typeface="+mn-ea"/>
              <a:cs typeface="+mn-cs"/>
            </a:rPr>
            <a:t>千円）、「基準財政需要額算入見込額」が</a:t>
          </a:r>
          <a:r>
            <a:rPr kumimoji="1" lang="en-US" altLang="ja-JP" sz="1100">
              <a:solidFill>
                <a:schemeClr val="dk1"/>
              </a:solidFill>
              <a:effectLst/>
              <a:latin typeface="+mn-lt"/>
              <a:ea typeface="+mn-ea"/>
              <a:cs typeface="+mn-cs"/>
            </a:rPr>
            <a:t>336,128</a:t>
          </a:r>
          <a:r>
            <a:rPr kumimoji="1" lang="ja-JP" altLang="en-US" sz="1100">
              <a:solidFill>
                <a:schemeClr val="dk1"/>
              </a:solidFill>
              <a:effectLst/>
              <a:latin typeface="+mn-lt"/>
              <a:ea typeface="+mn-ea"/>
              <a:cs typeface="+mn-cs"/>
            </a:rPr>
            <a:t>千円増（公債費算入額のうち過疎</a:t>
          </a:r>
          <a:r>
            <a:rPr kumimoji="1" lang="en-US" altLang="ja-JP" sz="1100">
              <a:solidFill>
                <a:schemeClr val="dk1"/>
              </a:solidFill>
              <a:effectLst/>
              <a:latin typeface="+mn-lt"/>
              <a:ea typeface="+mn-ea"/>
              <a:cs typeface="+mn-cs"/>
            </a:rPr>
            <a:t>+580,519</a:t>
          </a:r>
          <a:r>
            <a:rPr kumimoji="1" lang="ja-JP" altLang="en-US" sz="1100">
              <a:solidFill>
                <a:schemeClr val="dk1"/>
              </a:solidFill>
              <a:effectLst/>
              <a:latin typeface="+mn-lt"/>
              <a:ea typeface="+mn-ea"/>
              <a:cs typeface="+mn-cs"/>
            </a:rPr>
            <a:t>千円）となり全体では前年度比</a:t>
          </a:r>
          <a:r>
            <a:rPr kumimoji="1" lang="en-US" altLang="ja-JP" sz="1100">
              <a:solidFill>
                <a:schemeClr val="dk1"/>
              </a:solidFill>
              <a:effectLst/>
              <a:latin typeface="+mn-lt"/>
              <a:ea typeface="+mn-ea"/>
              <a:cs typeface="+mn-cs"/>
            </a:rPr>
            <a:t>98.8%</a:t>
          </a:r>
          <a:r>
            <a:rPr kumimoji="1" lang="ja-JP" altLang="en-US" sz="1100">
              <a:solidFill>
                <a:schemeClr val="dk1"/>
              </a:solidFill>
              <a:effectLst/>
              <a:latin typeface="+mn-lt"/>
              <a:ea typeface="+mn-ea"/>
              <a:cs typeface="+mn-cs"/>
            </a:rPr>
            <a:t>の減となった。一方分母は、標準税収入額が</a:t>
          </a:r>
          <a:r>
            <a:rPr kumimoji="1" lang="en-US" altLang="ja-JP" sz="1100">
              <a:solidFill>
                <a:schemeClr val="dk1"/>
              </a:solidFill>
              <a:effectLst/>
              <a:latin typeface="+mn-lt"/>
              <a:ea typeface="+mn-ea"/>
              <a:cs typeface="+mn-cs"/>
            </a:rPr>
            <a:t>11,122</a:t>
          </a:r>
          <a:r>
            <a:rPr kumimoji="1" lang="ja-JP" altLang="en-US" sz="1100">
              <a:solidFill>
                <a:schemeClr val="dk1"/>
              </a:solidFill>
              <a:effectLst/>
              <a:latin typeface="+mn-lt"/>
              <a:ea typeface="+mn-ea"/>
              <a:cs typeface="+mn-cs"/>
            </a:rPr>
            <a:t>千円増加したが、普通交付税は</a:t>
          </a:r>
          <a:r>
            <a:rPr kumimoji="1" lang="en-US" altLang="ja-JP" sz="1100">
              <a:solidFill>
                <a:schemeClr val="dk1"/>
              </a:solidFill>
              <a:effectLst/>
              <a:latin typeface="+mn-lt"/>
              <a:ea typeface="+mn-ea"/>
              <a:cs typeface="+mn-cs"/>
            </a:rPr>
            <a:t>96,491</a:t>
          </a:r>
          <a:r>
            <a:rPr kumimoji="1" lang="ja-JP" altLang="en-US" sz="1100">
              <a:solidFill>
                <a:schemeClr val="dk1"/>
              </a:solidFill>
              <a:effectLst/>
              <a:latin typeface="+mn-lt"/>
              <a:ea typeface="+mn-ea"/>
              <a:cs typeface="+mn-cs"/>
            </a:rPr>
            <a:t>千円の減と、全体で</a:t>
          </a:r>
          <a:r>
            <a:rPr kumimoji="1" lang="en-US" altLang="ja-JP" sz="1100">
              <a:solidFill>
                <a:schemeClr val="dk1"/>
              </a:solidFill>
              <a:effectLst/>
              <a:latin typeface="+mn-lt"/>
              <a:ea typeface="+mn-ea"/>
              <a:cs typeface="+mn-cs"/>
            </a:rPr>
            <a:t>60,931</a:t>
          </a:r>
          <a:r>
            <a:rPr kumimoji="1" lang="ja-JP" altLang="en-US" sz="1100">
              <a:solidFill>
                <a:schemeClr val="dk1"/>
              </a:solidFill>
              <a:effectLst/>
              <a:latin typeface="+mn-lt"/>
              <a:ea typeface="+mn-ea"/>
              <a:cs typeface="+mn-cs"/>
            </a:rPr>
            <a:t>千円減、前年度比△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％となり、将来負担比率は</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28.6</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普通交付税と臨時財政対策債発行可能額の増減に大きく影響を受けるが、後年度の財源不足を財政調整基金や特定目的基金を取崩し財政運営をせざるをえない。平成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年度に公共施設等整備管理基金を設置したことに伴い充当可能基金が増加しているが、今後の施設整備のため取り崩し減少する見込みで、比率は微増の傾向となる見通しである。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愛媛県鬼北町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今後の公共施設とインフラ全体の更新を</a:t>
          </a:r>
          <a:r>
            <a:rPr kumimoji="1" lang="ja-JP" altLang="ja-JP" sz="1400">
              <a:solidFill>
                <a:schemeClr val="dk1"/>
              </a:solidFill>
              <a:effectLst/>
              <a:latin typeface="+mn-lt"/>
              <a:ea typeface="+mn-ea"/>
              <a:cs typeface="+mn-cs"/>
            </a:rPr>
            <a:t>円滑に推進するため</a:t>
          </a:r>
          <a:r>
            <a:rPr kumimoji="1" lang="ja-JP" altLang="en-US" sz="1400">
              <a:solidFill>
                <a:schemeClr val="dk1"/>
              </a:solidFill>
              <a:effectLst/>
              <a:latin typeface="+mn-lt"/>
              <a:ea typeface="+mn-ea"/>
              <a:cs typeface="+mn-cs"/>
            </a:rPr>
            <a:t>公共施設等整備管理基金を造成、</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億円</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積立てたことにより増となった。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公共施設整備事業の推進のため、特定目的基金を積み立てていくことを予定している。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lang="ja-JP" altLang="en-US" sz="1400"/>
            <a:t>地域の特性を活かした農林水産業を中心に振興を図り、活力のある町づくりを推進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a:t>
          </a:r>
          <a:r>
            <a:rPr lang="ja-JP" altLang="en-US" sz="1400"/>
            <a:t>地域住民が将来にわたり安全に安心して暮らすことができるよう過疎地域の自立促進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a:t>
          </a:r>
          <a:r>
            <a:rPr lang="ja-JP" altLang="en-US" sz="1400"/>
            <a:t>宇和島地区広域事務組合が進める廃棄物処理施設整備に係る負担金に必要な資金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今後の公共施設とインフラ全体の更新を円滑に推進するため公共施設等整備管理基金</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億円を造成したことにより増となった。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公共施設整備事業の推進のため、随時取崩しし事業充当を行う予定である。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更に、合併特例事業で造成した交流促進事業基金・地域振興基金についても、随時取崩しし事業充当を行う。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mn-lt"/>
              <a:ea typeface="+mn-ea"/>
              <a:cs typeface="+mn-cs"/>
            </a:rPr>
            <a:t>歳計剰余金の</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の額</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積立て</a:t>
          </a:r>
          <a:r>
            <a:rPr kumimoji="1" lang="ja-JP" altLang="en-US" sz="1200">
              <a:solidFill>
                <a:schemeClr val="dk1"/>
              </a:solidFill>
              <a:effectLst/>
              <a:latin typeface="+mn-lt"/>
              <a:ea typeface="+mn-ea"/>
              <a:cs typeface="+mn-cs"/>
            </a:rPr>
            <a:t>たが、財源不足により取り崩しを行い減となった。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財政調整基金の残高は、前年度とほぼ同額になるように努める。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決算剰余金の状況により積み立てることとしている。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有形固定資産減価償却率は類似団体より高く、また前年と比べても高くなっており、老朽化が進んでいる。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平成２８年度に策定した公共施設等総合計画に基づき個別施設計画を策定する中で、施設の統廃合を含めて更新・取り壊し等を検討する必要がある。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7" name="直線コネクタ 66"/>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8"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9" name="直線コネクタ 68"/>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0"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1" name="直線コネクタ 70"/>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2"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3" name="フローチャート: 判断 72"/>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4" name="フローチャート: 判断 73"/>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5" name="フローチャート: 判断 74"/>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49983</xdr:rowOff>
    </xdr:from>
    <xdr:to>
      <xdr:col>19</xdr:col>
      <xdr:colOff>187325</xdr:colOff>
      <xdr:row>29</xdr:row>
      <xdr:rowOff>151583</xdr:rowOff>
    </xdr:to>
    <xdr:sp macro="" textlink="">
      <xdr:nvSpPr>
        <xdr:cNvPr id="81" name="楕円 80"/>
        <xdr:cNvSpPr/>
      </xdr:nvSpPr>
      <xdr:spPr>
        <a:xfrm>
          <a:off x="4000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2" name="楕円 81"/>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100783</xdr:rowOff>
    </xdr:from>
    <xdr:to>
      <xdr:col>19</xdr:col>
      <xdr:colOff>136525</xdr:colOff>
      <xdr:row>29</xdr:row>
      <xdr:rowOff>147048</xdr:rowOff>
    </xdr:to>
    <xdr:cxnSp macro="">
      <xdr:nvCxnSpPr>
        <xdr:cNvPr id="83" name="直線コネクタ 82"/>
        <xdr:cNvCxnSpPr/>
      </xdr:nvCxnSpPr>
      <xdr:spPr>
        <a:xfrm flipV="1">
          <a:off x="3289300" y="584435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4"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5"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168110</xdr:rowOff>
    </xdr:from>
    <xdr:ext cx="405111" cy="259045"/>
    <xdr:sp macro="" textlink="">
      <xdr:nvSpPr>
        <xdr:cNvPr id="86" name="n_1mainValue有形固定資産減価償却率"/>
        <xdr:cNvSpPr txBox="1"/>
      </xdr:nvSpPr>
      <xdr:spPr>
        <a:xfrm>
          <a:off x="38360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87"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年度に公共施設等整備管理基金を設置したことに伴い充当可能基金が増加しているが、今後は、後年度に施設更新整備のため基金を取り崩すために年数は長くなる見通しである。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6" name="直線コネクタ 115"/>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9"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0" name="直線コネクタ 119"/>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1"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2" name="フローチャート: 判断 121"/>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8" name="楕円 127"/>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129" name="債務償還可能年数該当値テキスト"/>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0" name="楕円 69"/>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82550</xdr:rowOff>
    </xdr:from>
    <xdr:to>
      <xdr:col>15</xdr:col>
      <xdr:colOff>101600</xdr:colOff>
      <xdr:row>39</xdr:row>
      <xdr:rowOff>12700</xdr:rowOff>
    </xdr:to>
    <xdr:sp macro="" textlink="">
      <xdr:nvSpPr>
        <xdr:cNvPr id="71" name="楕円 70"/>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38</xdr:row>
      <xdr:rowOff>133350</xdr:rowOff>
    </xdr:to>
    <xdr:cxnSp macro="">
      <xdr:nvCxnSpPr>
        <xdr:cNvPr id="72" name="直線コネクタ 71"/>
        <xdr:cNvCxnSpPr/>
      </xdr:nvCxnSpPr>
      <xdr:spPr>
        <a:xfrm flipV="1">
          <a:off x="2908300" y="662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3"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75" name="n_1mainValue【道路】&#10;有形固定資産減価償却率"/>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76" name="n_2mainValue【道路】&#10;有形固定資産減価償却率"/>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78827</xdr:rowOff>
    </xdr:from>
    <xdr:to>
      <xdr:col>50</xdr:col>
      <xdr:colOff>165100</xdr:colOff>
      <xdr:row>34</xdr:row>
      <xdr:rowOff>8977</xdr:rowOff>
    </xdr:to>
    <xdr:sp macro="" textlink="">
      <xdr:nvSpPr>
        <xdr:cNvPr id="116" name="楕円 115"/>
        <xdr:cNvSpPr/>
      </xdr:nvSpPr>
      <xdr:spPr>
        <a:xfrm>
          <a:off x="9588500" y="57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104202</xdr:rowOff>
    </xdr:from>
    <xdr:to>
      <xdr:col>46</xdr:col>
      <xdr:colOff>38100</xdr:colOff>
      <xdr:row>34</xdr:row>
      <xdr:rowOff>34352</xdr:rowOff>
    </xdr:to>
    <xdr:sp macro="" textlink="">
      <xdr:nvSpPr>
        <xdr:cNvPr id="117" name="楕円 116"/>
        <xdr:cNvSpPr/>
      </xdr:nvSpPr>
      <xdr:spPr>
        <a:xfrm>
          <a:off x="8699500" y="57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129627</xdr:rowOff>
    </xdr:from>
    <xdr:to>
      <xdr:col>50</xdr:col>
      <xdr:colOff>114300</xdr:colOff>
      <xdr:row>33</xdr:row>
      <xdr:rowOff>155002</xdr:rowOff>
    </xdr:to>
    <xdr:cxnSp macro="">
      <xdr:nvCxnSpPr>
        <xdr:cNvPr id="118" name="直線コネクタ 117"/>
        <xdr:cNvCxnSpPr/>
      </xdr:nvCxnSpPr>
      <xdr:spPr>
        <a:xfrm flipV="1">
          <a:off x="8750300" y="57874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19" name="n_1aveValue【道路】&#10;一人当たり延長"/>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25504</xdr:rowOff>
    </xdr:from>
    <xdr:ext cx="534377" cy="259045"/>
    <xdr:sp macro="" textlink="">
      <xdr:nvSpPr>
        <xdr:cNvPr id="121" name="n_1mainValue【道路】&#10;一人当たり延長"/>
        <xdr:cNvSpPr txBox="1"/>
      </xdr:nvSpPr>
      <xdr:spPr>
        <a:xfrm>
          <a:off x="9359411" y="55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50879</xdr:rowOff>
    </xdr:from>
    <xdr:ext cx="534377" cy="259045"/>
    <xdr:sp macro="" textlink="">
      <xdr:nvSpPr>
        <xdr:cNvPr id="122" name="n_2mainValue【道路】&#10;一人当たり延長"/>
        <xdr:cNvSpPr txBox="1"/>
      </xdr:nvSpPr>
      <xdr:spPr>
        <a:xfrm>
          <a:off x="8483111" y="553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xdr:rowOff>
    </xdr:from>
    <xdr:to>
      <xdr:col>20</xdr:col>
      <xdr:colOff>38100</xdr:colOff>
      <xdr:row>58</xdr:row>
      <xdr:rowOff>115570</xdr:rowOff>
    </xdr:to>
    <xdr:sp macro="" textlink="">
      <xdr:nvSpPr>
        <xdr:cNvPr id="160" name="楕円 159"/>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33020</xdr:rowOff>
    </xdr:from>
    <xdr:to>
      <xdr:col>15</xdr:col>
      <xdr:colOff>101600</xdr:colOff>
      <xdr:row>58</xdr:row>
      <xdr:rowOff>134620</xdr:rowOff>
    </xdr:to>
    <xdr:sp macro="" textlink="">
      <xdr:nvSpPr>
        <xdr:cNvPr id="161" name="楕円 160"/>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64770</xdr:rowOff>
    </xdr:from>
    <xdr:to>
      <xdr:col>19</xdr:col>
      <xdr:colOff>177800</xdr:colOff>
      <xdr:row>58</xdr:row>
      <xdr:rowOff>83820</xdr:rowOff>
    </xdr:to>
    <xdr:cxnSp macro="">
      <xdr:nvCxnSpPr>
        <xdr:cNvPr id="162" name="直線コネクタ 161"/>
        <xdr:cNvCxnSpPr/>
      </xdr:nvCxnSpPr>
      <xdr:spPr>
        <a:xfrm flipV="1">
          <a:off x="2908300" y="10008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63"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4"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132097</xdr:rowOff>
    </xdr:from>
    <xdr:ext cx="405111" cy="259045"/>
    <xdr:sp macro="" textlink="">
      <xdr:nvSpPr>
        <xdr:cNvPr id="165" name="n_1mainValue【橋りょう・トンネル】&#10;有形固定資産減価償却率"/>
        <xdr:cNvSpPr txBox="1"/>
      </xdr:nvSpPr>
      <xdr:spPr>
        <a:xfrm>
          <a:off x="3582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66" name="n_2mainValue【橋りょう・トンネル】&#10;有形固定資産減価償却率"/>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6152</xdr:rowOff>
    </xdr:from>
    <xdr:to>
      <xdr:col>50</xdr:col>
      <xdr:colOff>165100</xdr:colOff>
      <xdr:row>58</xdr:row>
      <xdr:rowOff>107752</xdr:rowOff>
    </xdr:to>
    <xdr:sp macro="" textlink="">
      <xdr:nvSpPr>
        <xdr:cNvPr id="204" name="楕円 203"/>
        <xdr:cNvSpPr/>
      </xdr:nvSpPr>
      <xdr:spPr>
        <a:xfrm>
          <a:off x="9588500" y="99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34186</xdr:rowOff>
    </xdr:from>
    <xdr:to>
      <xdr:col>46</xdr:col>
      <xdr:colOff>38100</xdr:colOff>
      <xdr:row>58</xdr:row>
      <xdr:rowOff>135786</xdr:rowOff>
    </xdr:to>
    <xdr:sp macro="" textlink="">
      <xdr:nvSpPr>
        <xdr:cNvPr id="205" name="楕円 204"/>
        <xdr:cNvSpPr/>
      </xdr:nvSpPr>
      <xdr:spPr>
        <a:xfrm>
          <a:off x="8699500" y="99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56952</xdr:rowOff>
    </xdr:from>
    <xdr:to>
      <xdr:col>50</xdr:col>
      <xdr:colOff>114300</xdr:colOff>
      <xdr:row>58</xdr:row>
      <xdr:rowOff>84986</xdr:rowOff>
    </xdr:to>
    <xdr:cxnSp macro="">
      <xdr:nvCxnSpPr>
        <xdr:cNvPr id="206" name="直線コネクタ 205"/>
        <xdr:cNvCxnSpPr/>
      </xdr:nvCxnSpPr>
      <xdr:spPr>
        <a:xfrm flipV="1">
          <a:off x="8750300" y="10001052"/>
          <a:ext cx="8890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07" name="n_1aveValue【橋りょう・トンネル】&#10;一人当たり有形固定資産（償却資産）額"/>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139533</xdr:rowOff>
    </xdr:from>
    <xdr:ext cx="599010" cy="259045"/>
    <xdr:sp macro="" textlink="">
      <xdr:nvSpPr>
        <xdr:cNvPr id="208" name="n_2aveValue【橋りょう・トンネル】&#10;一人当たり有形固定資産（償却資産）額"/>
        <xdr:cNvSpPr txBox="1"/>
      </xdr:nvSpPr>
      <xdr:spPr>
        <a:xfrm>
          <a:off x="8450795" y="1059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124279</xdr:rowOff>
    </xdr:from>
    <xdr:ext cx="599010" cy="259045"/>
    <xdr:sp macro="" textlink="">
      <xdr:nvSpPr>
        <xdr:cNvPr id="209" name="n_1mainValue【橋りょう・トンネル】&#10;一人当たり有形固定資産（償却資産）額"/>
        <xdr:cNvSpPr txBox="1"/>
      </xdr:nvSpPr>
      <xdr:spPr>
        <a:xfrm>
          <a:off x="9327095" y="972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152313</xdr:rowOff>
    </xdr:from>
    <xdr:ext cx="599010" cy="259045"/>
    <xdr:sp macro="" textlink="">
      <xdr:nvSpPr>
        <xdr:cNvPr id="210" name="n_2mainValue【橋りょう・トンネル】&#10;一人当たり有形固定資産（償却資産）額"/>
        <xdr:cNvSpPr txBox="1"/>
      </xdr:nvSpPr>
      <xdr:spPr>
        <a:xfrm>
          <a:off x="8450795" y="975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47" name="楕円 246"/>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37592</xdr:rowOff>
    </xdr:from>
    <xdr:to>
      <xdr:col>15</xdr:col>
      <xdr:colOff>101600</xdr:colOff>
      <xdr:row>81</xdr:row>
      <xdr:rowOff>139192</xdr:rowOff>
    </xdr:to>
    <xdr:sp macro="" textlink="">
      <xdr:nvSpPr>
        <xdr:cNvPr id="248" name="楕円 247"/>
        <xdr:cNvSpPr/>
      </xdr:nvSpPr>
      <xdr:spPr>
        <a:xfrm>
          <a:off x="2857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88392</xdr:rowOff>
    </xdr:to>
    <xdr:cxnSp macro="">
      <xdr:nvCxnSpPr>
        <xdr:cNvPr id="249" name="直線コネクタ 248"/>
        <xdr:cNvCxnSpPr/>
      </xdr:nvCxnSpPr>
      <xdr:spPr>
        <a:xfrm flipV="1">
          <a:off x="2908300" y="139141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50"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51"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2" name="n_1main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155719</xdr:rowOff>
    </xdr:from>
    <xdr:ext cx="405111" cy="259045"/>
    <xdr:sp macro="" textlink="">
      <xdr:nvSpPr>
        <xdr:cNvPr id="253" name="n_2mainValue【公営住宅】&#10;有形固定資産減価償却率"/>
        <xdr:cNvSpPr txBox="1"/>
      </xdr:nvSpPr>
      <xdr:spPr>
        <a:xfrm>
          <a:off x="2705744" y="1370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20447</xdr:rowOff>
    </xdr:from>
    <xdr:to>
      <xdr:col>50</xdr:col>
      <xdr:colOff>165100</xdr:colOff>
      <xdr:row>82</xdr:row>
      <xdr:rowOff>122047</xdr:rowOff>
    </xdr:to>
    <xdr:sp macro="" textlink="">
      <xdr:nvSpPr>
        <xdr:cNvPr id="291" name="楕円 290"/>
        <xdr:cNvSpPr/>
      </xdr:nvSpPr>
      <xdr:spPr>
        <a:xfrm>
          <a:off x="9588500" y="140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27687</xdr:rowOff>
    </xdr:from>
    <xdr:to>
      <xdr:col>46</xdr:col>
      <xdr:colOff>38100</xdr:colOff>
      <xdr:row>82</xdr:row>
      <xdr:rowOff>129287</xdr:rowOff>
    </xdr:to>
    <xdr:sp macro="" textlink="">
      <xdr:nvSpPr>
        <xdr:cNvPr id="292" name="楕円 291"/>
        <xdr:cNvSpPr/>
      </xdr:nvSpPr>
      <xdr:spPr>
        <a:xfrm>
          <a:off x="86995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71247</xdr:rowOff>
    </xdr:from>
    <xdr:to>
      <xdr:col>50</xdr:col>
      <xdr:colOff>114300</xdr:colOff>
      <xdr:row>82</xdr:row>
      <xdr:rowOff>78487</xdr:rowOff>
    </xdr:to>
    <xdr:cxnSp macro="">
      <xdr:nvCxnSpPr>
        <xdr:cNvPr id="293" name="直線コネクタ 292"/>
        <xdr:cNvCxnSpPr/>
      </xdr:nvCxnSpPr>
      <xdr:spPr>
        <a:xfrm flipV="1">
          <a:off x="8750300" y="14130147"/>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161562</xdr:rowOff>
    </xdr:from>
    <xdr:ext cx="469744" cy="259045"/>
    <xdr:sp macro="" textlink="">
      <xdr:nvSpPr>
        <xdr:cNvPr id="294" name="n_1aveValue【公営住宅】&#10;一人当たり面積"/>
        <xdr:cNvSpPr txBox="1"/>
      </xdr:nvSpPr>
      <xdr:spPr>
        <a:xfrm>
          <a:off x="9391727" y="1439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40022</xdr:rowOff>
    </xdr:from>
    <xdr:ext cx="469744" cy="259045"/>
    <xdr:sp macro="" textlink="">
      <xdr:nvSpPr>
        <xdr:cNvPr id="295" name="n_2aveValue【公営住宅】&#10;一人当たり面積"/>
        <xdr:cNvSpPr txBox="1"/>
      </xdr:nvSpPr>
      <xdr:spPr>
        <a:xfrm>
          <a:off x="85154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138574</xdr:rowOff>
    </xdr:from>
    <xdr:ext cx="469744" cy="259045"/>
    <xdr:sp macro="" textlink="">
      <xdr:nvSpPr>
        <xdr:cNvPr id="296" name="n_1mainValue【公営住宅】&#10;一人当たり面積"/>
        <xdr:cNvSpPr txBox="1"/>
      </xdr:nvSpPr>
      <xdr:spPr>
        <a:xfrm>
          <a:off x="9391727" y="1385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145814</xdr:rowOff>
    </xdr:from>
    <xdr:ext cx="469744" cy="259045"/>
    <xdr:sp macro="" textlink="">
      <xdr:nvSpPr>
        <xdr:cNvPr id="297" name="n_2mainValue【公営住宅】&#10;一人当たり面積"/>
        <xdr:cNvSpPr txBox="1"/>
      </xdr:nvSpPr>
      <xdr:spPr>
        <a:xfrm>
          <a:off x="8515427" y="138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338" name="直線コネクタ 337"/>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339"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340" name="直線コネクタ 339"/>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2" name="直線コネクタ 34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343"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44" name="フローチャート: 判断 343"/>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45" name="フローチャート: 判断 344"/>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46" name="フローチャート: 判断 345"/>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352" name="楕円 351"/>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130175</xdr:rowOff>
    </xdr:from>
    <xdr:to>
      <xdr:col>76</xdr:col>
      <xdr:colOff>165100</xdr:colOff>
      <xdr:row>37</xdr:row>
      <xdr:rowOff>60325</xdr:rowOff>
    </xdr:to>
    <xdr:sp macro="" textlink="">
      <xdr:nvSpPr>
        <xdr:cNvPr id="353" name="楕円 352"/>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37</xdr:row>
      <xdr:rowOff>9525</xdr:rowOff>
    </xdr:to>
    <xdr:cxnSp macro="">
      <xdr:nvCxnSpPr>
        <xdr:cNvPr id="354" name="直線コネクタ 353"/>
        <xdr:cNvCxnSpPr/>
      </xdr:nvCxnSpPr>
      <xdr:spPr>
        <a:xfrm flipV="1">
          <a:off x="14592300" y="6301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55"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56"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25417</xdr:rowOff>
    </xdr:from>
    <xdr:ext cx="405111" cy="259045"/>
    <xdr:sp macro="" textlink="">
      <xdr:nvSpPr>
        <xdr:cNvPr id="357" name="n_1mainValue【認定こども園・幼稚園・保育所】&#10;有形固定資産減価償却率"/>
        <xdr:cNvSpPr txBox="1"/>
      </xdr:nvSpPr>
      <xdr:spPr>
        <a:xfrm>
          <a:off x="15266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76852</xdr:rowOff>
    </xdr:from>
    <xdr:ext cx="405111" cy="259045"/>
    <xdr:sp macro="" textlink="">
      <xdr:nvSpPr>
        <xdr:cNvPr id="358" name="n_2mainValue【認定こども園・幼稚園・保育所】&#10;有形固定資産減価償却率"/>
        <xdr:cNvSpPr txBox="1"/>
      </xdr:nvSpPr>
      <xdr:spPr>
        <a:xfrm>
          <a:off x="14389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82" name="直線コネクタ 381"/>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83"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84" name="直線コネクタ 383"/>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5"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6" name="直線コネクタ 385"/>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87"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88" name="フローチャート: 判断 387"/>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89" name="フローチャート: 判断 388"/>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90" name="フローチャート: 判断 389"/>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xdr:rowOff>
    </xdr:from>
    <xdr:to>
      <xdr:col>112</xdr:col>
      <xdr:colOff>38100</xdr:colOff>
      <xdr:row>38</xdr:row>
      <xdr:rowOff>109855</xdr:rowOff>
    </xdr:to>
    <xdr:sp macro="" textlink="">
      <xdr:nvSpPr>
        <xdr:cNvPr id="396" name="楕円 395"/>
        <xdr:cNvSpPr/>
      </xdr:nvSpPr>
      <xdr:spPr>
        <a:xfrm>
          <a:off x="21272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17780</xdr:rowOff>
    </xdr:from>
    <xdr:to>
      <xdr:col>107</xdr:col>
      <xdr:colOff>101600</xdr:colOff>
      <xdr:row>38</xdr:row>
      <xdr:rowOff>119380</xdr:rowOff>
    </xdr:to>
    <xdr:sp macro="" textlink="">
      <xdr:nvSpPr>
        <xdr:cNvPr id="397" name="楕円 396"/>
        <xdr:cNvSpPr/>
      </xdr:nvSpPr>
      <xdr:spPr>
        <a:xfrm>
          <a:off x="2038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59055</xdr:rowOff>
    </xdr:from>
    <xdr:to>
      <xdr:col>111</xdr:col>
      <xdr:colOff>177800</xdr:colOff>
      <xdr:row>38</xdr:row>
      <xdr:rowOff>68580</xdr:rowOff>
    </xdr:to>
    <xdr:cxnSp macro="">
      <xdr:nvCxnSpPr>
        <xdr:cNvPr id="398" name="直線コネクタ 397"/>
        <xdr:cNvCxnSpPr/>
      </xdr:nvCxnSpPr>
      <xdr:spPr>
        <a:xfrm flipV="1">
          <a:off x="20434300" y="6574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399"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5732</xdr:rowOff>
    </xdr:from>
    <xdr:ext cx="469744" cy="259045"/>
    <xdr:sp macro="" textlink="">
      <xdr:nvSpPr>
        <xdr:cNvPr id="400" name="n_2aveValue【認定こども園・幼稚園・保育所】&#10;一人当たり面積"/>
        <xdr:cNvSpPr txBox="1"/>
      </xdr:nvSpPr>
      <xdr:spPr>
        <a:xfrm>
          <a:off x="20199427" y="669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126382</xdr:rowOff>
    </xdr:from>
    <xdr:ext cx="469744" cy="259045"/>
    <xdr:sp macro="" textlink="">
      <xdr:nvSpPr>
        <xdr:cNvPr id="401" name="n_1mainValue【認定こども園・幼稚園・保育所】&#10;一人当たり面積"/>
        <xdr:cNvSpPr txBox="1"/>
      </xdr:nvSpPr>
      <xdr:spPr>
        <a:xfrm>
          <a:off x="21075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135907</xdr:rowOff>
    </xdr:from>
    <xdr:ext cx="469744" cy="259045"/>
    <xdr:sp macro="" textlink="">
      <xdr:nvSpPr>
        <xdr:cNvPr id="402" name="n_2mainValue【認定こども園・幼稚園・保育所】&#10;一人当たり面積"/>
        <xdr:cNvSpPr txBox="1"/>
      </xdr:nvSpPr>
      <xdr:spPr>
        <a:xfrm>
          <a:off x="20199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3" name="テキスト ボックス 4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4" name="直線コネクタ 4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5" name="テキスト ボックス 4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6" name="直線コネクタ 4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7" name="テキスト ボックス 4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8" name="直線コネクタ 4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9" name="テキスト ボックス 4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0" name="直線コネクタ 4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1" name="テキスト ボックス 4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425" name="直線コネクタ 424"/>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426"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427" name="直線コネクタ 426"/>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428"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429" name="直線コネクタ 428"/>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430"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431" name="フローチャート: 判断 43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432" name="フローチャート: 判断 431"/>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433" name="フローチャート: 判断 432"/>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58928</xdr:rowOff>
    </xdr:from>
    <xdr:to>
      <xdr:col>81</xdr:col>
      <xdr:colOff>101600</xdr:colOff>
      <xdr:row>56</xdr:row>
      <xdr:rowOff>160528</xdr:rowOff>
    </xdr:to>
    <xdr:sp macro="" textlink="">
      <xdr:nvSpPr>
        <xdr:cNvPr id="439" name="楕円 438"/>
        <xdr:cNvSpPr/>
      </xdr:nvSpPr>
      <xdr:spPr>
        <a:xfrm>
          <a:off x="15430500" y="9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111506</xdr:rowOff>
    </xdr:from>
    <xdr:to>
      <xdr:col>76</xdr:col>
      <xdr:colOff>165100</xdr:colOff>
      <xdr:row>57</xdr:row>
      <xdr:rowOff>41656</xdr:rowOff>
    </xdr:to>
    <xdr:sp macro="" textlink="">
      <xdr:nvSpPr>
        <xdr:cNvPr id="440" name="楕円 439"/>
        <xdr:cNvSpPr/>
      </xdr:nvSpPr>
      <xdr:spPr>
        <a:xfrm>
          <a:off x="14541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109728</xdr:rowOff>
    </xdr:from>
    <xdr:to>
      <xdr:col>81</xdr:col>
      <xdr:colOff>50800</xdr:colOff>
      <xdr:row>56</xdr:row>
      <xdr:rowOff>162306</xdr:rowOff>
    </xdr:to>
    <xdr:cxnSp macro="">
      <xdr:nvCxnSpPr>
        <xdr:cNvPr id="441" name="直線コネクタ 440"/>
        <xdr:cNvCxnSpPr/>
      </xdr:nvCxnSpPr>
      <xdr:spPr>
        <a:xfrm flipV="1">
          <a:off x="14592300" y="97109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442"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443"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5605</xdr:rowOff>
    </xdr:from>
    <xdr:ext cx="405111" cy="259045"/>
    <xdr:sp macro="" textlink="">
      <xdr:nvSpPr>
        <xdr:cNvPr id="444" name="n_1mainValue【学校施設】&#10;有形固定資産減価償却率"/>
        <xdr:cNvSpPr txBox="1"/>
      </xdr:nvSpPr>
      <xdr:spPr>
        <a:xfrm>
          <a:off x="15266044" y="943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58183</xdr:rowOff>
    </xdr:from>
    <xdr:ext cx="405111" cy="259045"/>
    <xdr:sp macro="" textlink="">
      <xdr:nvSpPr>
        <xdr:cNvPr id="445" name="n_2mainValue【学校施設】&#10;有形固定資産減価償却率"/>
        <xdr:cNvSpPr txBox="1"/>
      </xdr:nvSpPr>
      <xdr:spPr>
        <a:xfrm>
          <a:off x="143897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68" name="直線コネクタ 467"/>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69"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70" name="直線コネクタ 469"/>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71"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72" name="直線コネクタ 471"/>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73"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74" name="フローチャート: 判断 473"/>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75" name="フローチャート: 判断 474"/>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76" name="フローチャート: 判断 475"/>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xdr:rowOff>
    </xdr:from>
    <xdr:to>
      <xdr:col>112</xdr:col>
      <xdr:colOff>38100</xdr:colOff>
      <xdr:row>59</xdr:row>
      <xdr:rowOff>102006</xdr:rowOff>
    </xdr:to>
    <xdr:sp macro="" textlink="">
      <xdr:nvSpPr>
        <xdr:cNvPr id="482" name="楕円 481"/>
        <xdr:cNvSpPr/>
      </xdr:nvSpPr>
      <xdr:spPr>
        <a:xfrm>
          <a:off x="21272500" y="101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21437</xdr:rowOff>
    </xdr:from>
    <xdr:to>
      <xdr:col>107</xdr:col>
      <xdr:colOff>101600</xdr:colOff>
      <xdr:row>59</xdr:row>
      <xdr:rowOff>123037</xdr:rowOff>
    </xdr:to>
    <xdr:sp macro="" textlink="">
      <xdr:nvSpPr>
        <xdr:cNvPr id="483" name="楕円 482"/>
        <xdr:cNvSpPr/>
      </xdr:nvSpPr>
      <xdr:spPr>
        <a:xfrm>
          <a:off x="20383500" y="1013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51206</xdr:rowOff>
    </xdr:from>
    <xdr:to>
      <xdr:col>111</xdr:col>
      <xdr:colOff>177800</xdr:colOff>
      <xdr:row>59</xdr:row>
      <xdr:rowOff>72237</xdr:rowOff>
    </xdr:to>
    <xdr:cxnSp macro="">
      <xdr:nvCxnSpPr>
        <xdr:cNvPr id="484" name="直線コネクタ 483"/>
        <xdr:cNvCxnSpPr/>
      </xdr:nvCxnSpPr>
      <xdr:spPr>
        <a:xfrm flipV="1">
          <a:off x="20434300" y="1016675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85"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486"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118533</xdr:rowOff>
    </xdr:from>
    <xdr:ext cx="469744" cy="259045"/>
    <xdr:sp macro="" textlink="">
      <xdr:nvSpPr>
        <xdr:cNvPr id="487" name="n_1mainValue【学校施設】&#10;一人当たり面積"/>
        <xdr:cNvSpPr txBox="1"/>
      </xdr:nvSpPr>
      <xdr:spPr>
        <a:xfrm>
          <a:off x="21075727" y="98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139564</xdr:rowOff>
    </xdr:from>
    <xdr:ext cx="469744" cy="259045"/>
    <xdr:sp macro="" textlink="">
      <xdr:nvSpPr>
        <xdr:cNvPr id="488" name="n_2mainValue【学校施設】&#10;一人当たり面積"/>
        <xdr:cNvSpPr txBox="1"/>
      </xdr:nvSpPr>
      <xdr:spPr>
        <a:xfrm>
          <a:off x="20199427" y="99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0" name="直線コネクタ 52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2" name="直線コネクタ 53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4" name="直線コネクタ 53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6" name="フローチャート: 判断 53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7" name="フローチャート: 判断 53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38" name="フローチャート: 判断 53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58057</xdr:rowOff>
    </xdr:from>
    <xdr:to>
      <xdr:col>81</xdr:col>
      <xdr:colOff>101600</xdr:colOff>
      <xdr:row>102</xdr:row>
      <xdr:rowOff>159657</xdr:rowOff>
    </xdr:to>
    <xdr:sp macro="" textlink="">
      <xdr:nvSpPr>
        <xdr:cNvPr id="544" name="楕円 543"/>
        <xdr:cNvSpPr/>
      </xdr:nvSpPr>
      <xdr:spPr>
        <a:xfrm>
          <a:off x="15430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545" name="楕円 544"/>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102</xdr:row>
      <xdr:rowOff>141514</xdr:rowOff>
    </xdr:to>
    <xdr:cxnSp macro="">
      <xdr:nvCxnSpPr>
        <xdr:cNvPr id="546" name="直線コネクタ 545"/>
        <xdr:cNvCxnSpPr/>
      </xdr:nvCxnSpPr>
      <xdr:spPr>
        <a:xfrm flipV="1">
          <a:off x="14592300" y="17596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7"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548"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4734</xdr:rowOff>
    </xdr:from>
    <xdr:ext cx="405111" cy="259045"/>
    <xdr:sp macro="" textlink="">
      <xdr:nvSpPr>
        <xdr:cNvPr id="549" name="n_1mainValue【公民館】&#10;有形固定資産減価償却率"/>
        <xdr:cNvSpPr txBox="1"/>
      </xdr:nvSpPr>
      <xdr:spPr>
        <a:xfrm>
          <a:off x="152660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550" name="n_2mainValue【公民館】&#10;有形固定資産減価償却率"/>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1" name="直線コネクタ 5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2" name="テキスト ボックス 5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3" name="直線コネクタ 5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4" name="テキスト ボックス 5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5" name="直線コネクタ 5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6" name="テキスト ボックス 5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7" name="直線コネクタ 5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8" name="テキスト ボックス 5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9" name="直線コネクタ 5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0" name="テキスト ボックス 5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4" name="直線コネクタ 573"/>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5"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6" name="直線コネクタ 575"/>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7"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78" name="直線コネクタ 577"/>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79"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0" name="フローチャート: 判断 579"/>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1" name="フローチャート: 判断 580"/>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2" name="フローチャート: 判断 581"/>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588" name="楕円 587"/>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91439</xdr:rowOff>
    </xdr:from>
    <xdr:to>
      <xdr:col>107</xdr:col>
      <xdr:colOff>101600</xdr:colOff>
      <xdr:row>105</xdr:row>
      <xdr:rowOff>21589</xdr:rowOff>
    </xdr:to>
    <xdr:sp macro="" textlink="">
      <xdr:nvSpPr>
        <xdr:cNvPr id="589" name="楕円 588"/>
        <xdr:cNvSpPr/>
      </xdr:nvSpPr>
      <xdr:spPr>
        <a:xfrm>
          <a:off x="203835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142239</xdr:rowOff>
    </xdr:to>
    <xdr:cxnSp macro="">
      <xdr:nvCxnSpPr>
        <xdr:cNvPr id="590" name="直線コネクタ 589"/>
        <xdr:cNvCxnSpPr/>
      </xdr:nvCxnSpPr>
      <xdr:spPr>
        <a:xfrm flipV="1">
          <a:off x="20434300" y="179603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40657</xdr:rowOff>
    </xdr:from>
    <xdr:ext cx="469744" cy="259045"/>
    <xdr:sp macro="" textlink="">
      <xdr:nvSpPr>
        <xdr:cNvPr id="591" name="n_1aveValue【公民館】&#10;一人当たり面積"/>
        <xdr:cNvSpPr txBox="1"/>
      </xdr:nvSpPr>
      <xdr:spPr>
        <a:xfrm>
          <a:off x="210757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592"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593"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38116</xdr:rowOff>
    </xdr:from>
    <xdr:ext cx="469744" cy="259045"/>
    <xdr:sp macro="" textlink="">
      <xdr:nvSpPr>
        <xdr:cNvPr id="594" name="n_2mainValue【公民館】&#10;一人当たり面積"/>
        <xdr:cNvSpPr txBox="1"/>
      </xdr:nvSpPr>
      <xdr:spPr>
        <a:xfrm>
          <a:off x="201994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類似団体と比較して、公営住宅、認定こども園・幼稚園・保育所、学校施設の数値が高くなっており、県平均値も上回っている。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公営住宅については、公営住宅等長寿化計画に基づき、引き続き修繕や建替、用途廃止等を計画的に進めていく。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保育所については、老朽化が進んでおり計画的に日々の修繕を行っているが、少子化も進んでいるため今後は施設の統廃合も視野に入れた計画を策定していく必要がある。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も、町内すべての学校が築後２０年以上経過し各所に修繕を必要とする箇所が発生しており、計画的に改修工事を進めている。昭和５０年以前に建築された施設の建替を含めた個別施設計画を令和２年度に策定し、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82"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88" name="楕円 87"/>
        <xdr:cNvSpPr/>
      </xdr:nvSpPr>
      <xdr:spPr>
        <a:xfrm>
          <a:off x="3746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89" name="楕円 88"/>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89535</xdr:rowOff>
    </xdr:from>
    <xdr:to>
      <xdr:col>19</xdr:col>
      <xdr:colOff>177800</xdr:colOff>
      <xdr:row>57</xdr:row>
      <xdr:rowOff>129540</xdr:rowOff>
    </xdr:to>
    <xdr:cxnSp macro="">
      <xdr:nvCxnSpPr>
        <xdr:cNvPr id="90" name="直線コネクタ 89"/>
        <xdr:cNvCxnSpPr/>
      </xdr:nvCxnSpPr>
      <xdr:spPr>
        <a:xfrm flipV="1">
          <a:off x="2908300" y="9862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156862</xdr:rowOff>
    </xdr:from>
    <xdr:ext cx="405111" cy="259045"/>
    <xdr:sp macro="" textlink="">
      <xdr:nvSpPr>
        <xdr:cNvPr id="91" name="n_1mainValue【体育館・プール】&#10;有形固定資産減価償却率"/>
        <xdr:cNvSpPr txBox="1"/>
      </xdr:nvSpPr>
      <xdr:spPr>
        <a:xfrm>
          <a:off x="35820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92" name="n_2main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6" name="直線コネクタ 115"/>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8" name="直線コネクタ 11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9"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0" name="直線コネクタ 119"/>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1"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2" name="フローチャート: 判断 121"/>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3" name="フローチャート: 判断 122"/>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4"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5" name="フローチャート: 判断 124"/>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6"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53975</xdr:rowOff>
    </xdr:from>
    <xdr:to>
      <xdr:col>50</xdr:col>
      <xdr:colOff>165100</xdr:colOff>
      <xdr:row>60</xdr:row>
      <xdr:rowOff>155575</xdr:rowOff>
    </xdr:to>
    <xdr:sp macro="" textlink="">
      <xdr:nvSpPr>
        <xdr:cNvPr id="132" name="楕円 131"/>
        <xdr:cNvSpPr/>
      </xdr:nvSpPr>
      <xdr:spPr>
        <a:xfrm>
          <a:off x="9588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65405</xdr:rowOff>
    </xdr:from>
    <xdr:to>
      <xdr:col>46</xdr:col>
      <xdr:colOff>38100</xdr:colOff>
      <xdr:row>60</xdr:row>
      <xdr:rowOff>167005</xdr:rowOff>
    </xdr:to>
    <xdr:sp macro="" textlink="">
      <xdr:nvSpPr>
        <xdr:cNvPr id="133" name="楕円 132"/>
        <xdr:cNvSpPr/>
      </xdr:nvSpPr>
      <xdr:spPr>
        <a:xfrm>
          <a:off x="8699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104775</xdr:rowOff>
    </xdr:from>
    <xdr:to>
      <xdr:col>50</xdr:col>
      <xdr:colOff>114300</xdr:colOff>
      <xdr:row>60</xdr:row>
      <xdr:rowOff>116205</xdr:rowOff>
    </xdr:to>
    <xdr:cxnSp macro="">
      <xdr:nvCxnSpPr>
        <xdr:cNvPr id="134" name="直線コネクタ 133"/>
        <xdr:cNvCxnSpPr/>
      </xdr:nvCxnSpPr>
      <xdr:spPr>
        <a:xfrm flipV="1">
          <a:off x="8750300" y="10391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146702</xdr:rowOff>
    </xdr:from>
    <xdr:ext cx="469744" cy="259045"/>
    <xdr:sp macro="" textlink="">
      <xdr:nvSpPr>
        <xdr:cNvPr id="135" name="n_1mainValue【体育館・プール】&#10;一人当たり面積"/>
        <xdr:cNvSpPr txBox="1"/>
      </xdr:nvSpPr>
      <xdr:spPr>
        <a:xfrm>
          <a:off x="93917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158132</xdr:rowOff>
    </xdr:from>
    <xdr:ext cx="469744" cy="259045"/>
    <xdr:sp macro="" textlink="">
      <xdr:nvSpPr>
        <xdr:cNvPr id="136" name="n_2mainValue【体育館・プール】&#10;一人当たり面積"/>
        <xdr:cNvSpPr txBox="1"/>
      </xdr:nvSpPr>
      <xdr:spPr>
        <a:xfrm>
          <a:off x="851542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1" name="直線コネクタ 160"/>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3" name="直線コネクタ 16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5" name="直線コネクタ 16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6"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7" name="フローチャート: 判断 166"/>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8" name="フローチャート: 判断 16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169"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70" name="フローチャート: 判断 169"/>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171"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177" name="楕円 176"/>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116839</xdr:rowOff>
    </xdr:from>
    <xdr:to>
      <xdr:col>15</xdr:col>
      <xdr:colOff>101600</xdr:colOff>
      <xdr:row>84</xdr:row>
      <xdr:rowOff>46989</xdr:rowOff>
    </xdr:to>
    <xdr:sp macro="" textlink="">
      <xdr:nvSpPr>
        <xdr:cNvPr id="178" name="楕円 177"/>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167639</xdr:rowOff>
    </xdr:to>
    <xdr:cxnSp macro="">
      <xdr:nvCxnSpPr>
        <xdr:cNvPr id="179" name="直線コネクタ 178"/>
        <xdr:cNvCxnSpPr/>
      </xdr:nvCxnSpPr>
      <xdr:spPr>
        <a:xfrm flipV="1">
          <a:off x="2908300" y="14359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xdr:rowOff>
    </xdr:from>
    <xdr:ext cx="405111" cy="259045"/>
    <xdr:sp macro="" textlink="">
      <xdr:nvSpPr>
        <xdr:cNvPr id="180"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181" name="n_2mainValue【福祉施設】&#10;有形固定資産減価償却率"/>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05" name="直線コネクタ 204"/>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0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07" name="直線コネクタ 20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0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9" name="直線コネクタ 20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10"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11" name="フローチャート: 判断 210"/>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12" name="フローチャート: 判断 211"/>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110507</xdr:rowOff>
    </xdr:from>
    <xdr:ext cx="469744" cy="259045"/>
    <xdr:sp macro="" textlink="">
      <xdr:nvSpPr>
        <xdr:cNvPr id="213" name="n_1aveValue【福祉施設】&#10;一人当たり面積"/>
        <xdr:cNvSpPr txBox="1"/>
      </xdr:nvSpPr>
      <xdr:spPr>
        <a:xfrm>
          <a:off x="9391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14" name="フローチャート: 判断 213"/>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146702</xdr:rowOff>
    </xdr:from>
    <xdr:ext cx="469744" cy="259045"/>
    <xdr:sp macro="" textlink="">
      <xdr:nvSpPr>
        <xdr:cNvPr id="215" name="n_2aveValue【福祉施設】&#10;一人当たり面積"/>
        <xdr:cNvSpPr txBox="1"/>
      </xdr:nvSpPr>
      <xdr:spPr>
        <a:xfrm>
          <a:off x="8515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xdr:rowOff>
    </xdr:from>
    <xdr:to>
      <xdr:col>50</xdr:col>
      <xdr:colOff>165100</xdr:colOff>
      <xdr:row>84</xdr:row>
      <xdr:rowOff>107950</xdr:rowOff>
    </xdr:to>
    <xdr:sp macro="" textlink="">
      <xdr:nvSpPr>
        <xdr:cNvPr id="221" name="楕円 220"/>
        <xdr:cNvSpPr/>
      </xdr:nvSpPr>
      <xdr:spPr>
        <a:xfrm>
          <a:off x="958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13970</xdr:rowOff>
    </xdr:from>
    <xdr:to>
      <xdr:col>46</xdr:col>
      <xdr:colOff>38100</xdr:colOff>
      <xdr:row>84</xdr:row>
      <xdr:rowOff>115570</xdr:rowOff>
    </xdr:to>
    <xdr:sp macro="" textlink="">
      <xdr:nvSpPr>
        <xdr:cNvPr id="222" name="楕円 221"/>
        <xdr:cNvSpPr/>
      </xdr:nvSpPr>
      <xdr:spPr>
        <a:xfrm>
          <a:off x="869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57150</xdr:rowOff>
    </xdr:from>
    <xdr:to>
      <xdr:col>50</xdr:col>
      <xdr:colOff>114300</xdr:colOff>
      <xdr:row>84</xdr:row>
      <xdr:rowOff>64770</xdr:rowOff>
    </xdr:to>
    <xdr:cxnSp macro="">
      <xdr:nvCxnSpPr>
        <xdr:cNvPr id="223" name="直線コネクタ 222"/>
        <xdr:cNvCxnSpPr/>
      </xdr:nvCxnSpPr>
      <xdr:spPr>
        <a:xfrm flipV="1">
          <a:off x="8750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124477</xdr:rowOff>
    </xdr:from>
    <xdr:ext cx="469744" cy="259045"/>
    <xdr:sp macro="" textlink="">
      <xdr:nvSpPr>
        <xdr:cNvPr id="224" name="n_1mainValue【福祉施設】&#10;一人当たり面積"/>
        <xdr:cNvSpPr txBox="1"/>
      </xdr:nvSpPr>
      <xdr:spPr>
        <a:xfrm>
          <a:off x="9391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132097</xdr:rowOff>
    </xdr:from>
    <xdr:ext cx="469744" cy="259045"/>
    <xdr:sp macro="" textlink="">
      <xdr:nvSpPr>
        <xdr:cNvPr id="225" name="n_2mainValue【福祉施設】&#10;一人当たり面積"/>
        <xdr:cNvSpPr txBox="1"/>
      </xdr:nvSpPr>
      <xdr:spPr>
        <a:xfrm>
          <a:off x="8515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66" name="直線コネクタ 265"/>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67"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68" name="直線コネクタ 267"/>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69"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70" name="直線コネクタ 269"/>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271"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72" name="フローチャート: 判断 27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73" name="フローチャート: 判断 272"/>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74"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275" name="フローチャート: 判断 274"/>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8272</xdr:rowOff>
    </xdr:from>
    <xdr:ext cx="405111" cy="259045"/>
    <xdr:sp macro="" textlink="">
      <xdr:nvSpPr>
        <xdr:cNvPr id="276"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282" name="楕円 281"/>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283" name="楕円 282"/>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49530</xdr:rowOff>
    </xdr:to>
    <xdr:cxnSp macro="">
      <xdr:nvCxnSpPr>
        <xdr:cNvPr id="284" name="直線コネクタ 283"/>
        <xdr:cNvCxnSpPr/>
      </xdr:nvCxnSpPr>
      <xdr:spPr>
        <a:xfrm>
          <a:off x="14592300" y="6692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91457</xdr:rowOff>
    </xdr:from>
    <xdr:ext cx="405111" cy="259045"/>
    <xdr:sp macro="" textlink="">
      <xdr:nvSpPr>
        <xdr:cNvPr id="285" name="n_1mainValue【一般廃棄物処理施設】&#10;有形固定資産減価償却率"/>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286" name="n_2main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7" name="直線コネクタ 2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8" name="テキスト ボックス 2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9" name="直線コネクタ 2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0" name="テキスト ボックス 2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1" name="直線コネクタ 3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2" name="テキスト ボックス 3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3" name="直線コネクタ 3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4" name="テキスト ボックス 3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5" name="直線コネクタ 3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6" name="テキスト ボックス 3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08" name="直線コネクタ 307"/>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09"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10" name="直線コネクタ 309"/>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11"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12" name="直線コネクタ 311"/>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13"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14" name="フローチャート: 判断 313"/>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15" name="フローチャート: 判断 314"/>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16"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17" name="フローチャート: 判断 316"/>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43884</xdr:rowOff>
    </xdr:from>
    <xdr:ext cx="599010" cy="259045"/>
    <xdr:sp macro="" textlink="">
      <xdr:nvSpPr>
        <xdr:cNvPr id="318" name="n_2aveValue【一般廃棄物処理施設】&#10;一人当たり有形固定資産（償却資産）額"/>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19" name="テキスト ボックス 3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0" name="テキスト ボックス 3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1" name="テキスト ボックス 3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2" name="テキスト ボックス 3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3" name="テキスト ボックス 3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22300</xdr:rowOff>
    </xdr:from>
    <xdr:to>
      <xdr:col>112</xdr:col>
      <xdr:colOff>38100</xdr:colOff>
      <xdr:row>40</xdr:row>
      <xdr:rowOff>123900</xdr:rowOff>
    </xdr:to>
    <xdr:sp macro="" textlink="">
      <xdr:nvSpPr>
        <xdr:cNvPr id="324" name="楕円 323"/>
        <xdr:cNvSpPr/>
      </xdr:nvSpPr>
      <xdr:spPr>
        <a:xfrm>
          <a:off x="21272500" y="6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52802</xdr:rowOff>
    </xdr:from>
    <xdr:to>
      <xdr:col>107</xdr:col>
      <xdr:colOff>101600</xdr:colOff>
      <xdr:row>39</xdr:row>
      <xdr:rowOff>154402</xdr:rowOff>
    </xdr:to>
    <xdr:sp macro="" textlink="">
      <xdr:nvSpPr>
        <xdr:cNvPr id="325" name="楕円 324"/>
        <xdr:cNvSpPr/>
      </xdr:nvSpPr>
      <xdr:spPr>
        <a:xfrm>
          <a:off x="20383500" y="67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103602</xdr:rowOff>
    </xdr:from>
    <xdr:to>
      <xdr:col>111</xdr:col>
      <xdr:colOff>177800</xdr:colOff>
      <xdr:row>40</xdr:row>
      <xdr:rowOff>73100</xdr:rowOff>
    </xdr:to>
    <xdr:cxnSp macro="">
      <xdr:nvCxnSpPr>
        <xdr:cNvPr id="326" name="直線コネクタ 325"/>
        <xdr:cNvCxnSpPr/>
      </xdr:nvCxnSpPr>
      <xdr:spPr>
        <a:xfrm>
          <a:off x="20434300" y="6790152"/>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115027</xdr:rowOff>
    </xdr:from>
    <xdr:ext cx="599010" cy="259045"/>
    <xdr:sp macro="" textlink="">
      <xdr:nvSpPr>
        <xdr:cNvPr id="327" name="n_1mainValue【一般廃棄物処理施設】&#10;一人当たり有形固定資産（償却資産）額"/>
        <xdr:cNvSpPr txBox="1"/>
      </xdr:nvSpPr>
      <xdr:spPr>
        <a:xfrm>
          <a:off x="21011095" y="69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170929</xdr:rowOff>
    </xdr:from>
    <xdr:ext cx="599010" cy="259045"/>
    <xdr:sp macro="" textlink="">
      <xdr:nvSpPr>
        <xdr:cNvPr id="328" name="n_2mainValue【一般廃棄物処理施設】&#10;一人当たり有形固定資産（償却資産）額"/>
        <xdr:cNvSpPr txBox="1"/>
      </xdr:nvSpPr>
      <xdr:spPr>
        <a:xfrm>
          <a:off x="20134795" y="651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9" name="正方形/長方形 3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0" name="正方形/長方形 3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1" name="正方形/長方形 3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2" name="正方形/長方形 3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3" name="正方形/長方形 3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4" name="正方形/長方形 3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5" name="正方形/長方形 3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正方形/長方形 3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7" name="テキスト ボックス 3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8" name="直線コネクタ 3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9" name="テキスト ボックス 3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0" name="直線コネクタ 3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1" name="テキスト ボックス 3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2" name="直線コネクタ 3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3" name="テキスト ボックス 3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4" name="直線コネクタ 3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5" name="テキスト ボックス 3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6" name="直線コネクタ 3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7" name="テキスト ボックス 3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8" name="直線コネクタ 3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9" name="テキスト ボックス 3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353" name="直線コネクタ 352"/>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54"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55" name="直線コネクタ 35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5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57" name="直線コネクタ 35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358"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359" name="フローチャート: 判断 358"/>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360" name="フローチャート: 判断 359"/>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361"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62" name="フローチャート: 判断 361"/>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63"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369" name="楕円 368"/>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70" name="楕円 369"/>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60</xdr:row>
      <xdr:rowOff>102870</xdr:rowOff>
    </xdr:to>
    <xdr:cxnSp macro="">
      <xdr:nvCxnSpPr>
        <xdr:cNvPr id="371" name="直線コネクタ 370"/>
        <xdr:cNvCxnSpPr/>
      </xdr:nvCxnSpPr>
      <xdr:spPr>
        <a:xfrm flipV="1">
          <a:off x="14592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372" name="n_1mainValue【保健センター・保健所】&#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73" name="n_2mainValue【保健センター・保健所】&#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397" name="直線コネクタ 396"/>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98"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99" name="直線コネクタ 398"/>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0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01" name="直線コネクタ 40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02"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03" name="フローチャート: 判断 402"/>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04" name="フローチャート: 判断 403"/>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05"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06" name="フローチャート: 判断 405"/>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07"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413" name="楕円 412"/>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414" name="楕円 413"/>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45720</xdr:rowOff>
    </xdr:to>
    <xdr:cxnSp macro="">
      <xdr:nvCxnSpPr>
        <xdr:cNvPr id="415" name="直線コネクタ 414"/>
        <xdr:cNvCxnSpPr/>
      </xdr:nvCxnSpPr>
      <xdr:spPr>
        <a:xfrm flipV="1">
          <a:off x="20434300" y="10671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83837</xdr:rowOff>
    </xdr:from>
    <xdr:ext cx="469744" cy="259045"/>
    <xdr:sp macro="" textlink="">
      <xdr:nvSpPr>
        <xdr:cNvPr id="416" name="n_1mainValue【保健センター・保健所】&#10;一人当たり面積"/>
        <xdr:cNvSpPr txBox="1"/>
      </xdr:nvSpPr>
      <xdr:spPr>
        <a:xfrm>
          <a:off x="21075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417"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443" name="直線コネクタ 442"/>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44"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45" name="直線コネクタ 44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46"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47" name="直線コネクタ 446"/>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448"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449" name="フローチャート: 判断 448"/>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450" name="フローチャート: 判断 449"/>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451"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452" name="フローチャート: 判断 451"/>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453"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129358</xdr:rowOff>
    </xdr:from>
    <xdr:to>
      <xdr:col>81</xdr:col>
      <xdr:colOff>101600</xdr:colOff>
      <xdr:row>80</xdr:row>
      <xdr:rowOff>59508</xdr:rowOff>
    </xdr:to>
    <xdr:sp macro="" textlink="">
      <xdr:nvSpPr>
        <xdr:cNvPr id="459" name="楕円 458"/>
        <xdr:cNvSpPr/>
      </xdr:nvSpPr>
      <xdr:spPr>
        <a:xfrm>
          <a:off x="15430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163649</xdr:rowOff>
    </xdr:from>
    <xdr:to>
      <xdr:col>76</xdr:col>
      <xdr:colOff>165100</xdr:colOff>
      <xdr:row>80</xdr:row>
      <xdr:rowOff>93799</xdr:rowOff>
    </xdr:to>
    <xdr:sp macro="" textlink="">
      <xdr:nvSpPr>
        <xdr:cNvPr id="460" name="楕円 459"/>
        <xdr:cNvSpPr/>
      </xdr:nvSpPr>
      <xdr:spPr>
        <a:xfrm>
          <a:off x="14541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xdr:rowOff>
    </xdr:from>
    <xdr:to>
      <xdr:col>81</xdr:col>
      <xdr:colOff>50800</xdr:colOff>
      <xdr:row>80</xdr:row>
      <xdr:rowOff>42999</xdr:rowOff>
    </xdr:to>
    <xdr:cxnSp macro="">
      <xdr:nvCxnSpPr>
        <xdr:cNvPr id="461" name="直線コネクタ 460"/>
        <xdr:cNvCxnSpPr/>
      </xdr:nvCxnSpPr>
      <xdr:spPr>
        <a:xfrm flipV="1">
          <a:off x="14592300" y="137247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76035</xdr:rowOff>
    </xdr:from>
    <xdr:ext cx="405111" cy="259045"/>
    <xdr:sp macro="" textlink="">
      <xdr:nvSpPr>
        <xdr:cNvPr id="462" name="n_1mainValue【消防施設】&#10;有形固定資産減価償却率"/>
        <xdr:cNvSpPr txBox="1"/>
      </xdr:nvSpPr>
      <xdr:spPr>
        <a:xfrm>
          <a:off x="15266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110326</xdr:rowOff>
    </xdr:from>
    <xdr:ext cx="405111" cy="259045"/>
    <xdr:sp macro="" textlink="">
      <xdr:nvSpPr>
        <xdr:cNvPr id="463" name="n_2mainValue【消防施設】&#10;有形固定資産減価償却率"/>
        <xdr:cNvSpPr txBox="1"/>
      </xdr:nvSpPr>
      <xdr:spPr>
        <a:xfrm>
          <a:off x="14389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4" name="直線コネクタ 4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5" name="テキスト ボックス 4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6" name="直線コネクタ 4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7" name="テキスト ボックス 4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8" name="直線コネクタ 4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9" name="テキスト ボックス 4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80" name="直線コネクタ 4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81" name="テキスト ボックス 4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82" name="直線コネクタ 4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3" name="テキスト ボックス 4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4" name="直線コネクタ 4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5" name="テキスト ボックス 4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89" name="直線コネクタ 488"/>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90"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91" name="直線コネクタ 490"/>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92"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93" name="直線コネクタ 492"/>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94"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95" name="フローチャート: 判断 494"/>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96" name="フローチャート: 判断 49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97"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498" name="フローチャート: 判断 497"/>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499"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0" name="テキスト ボックス 4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65677</xdr:rowOff>
    </xdr:from>
    <xdr:to>
      <xdr:col>112</xdr:col>
      <xdr:colOff>38100</xdr:colOff>
      <xdr:row>82</xdr:row>
      <xdr:rowOff>167277</xdr:rowOff>
    </xdr:to>
    <xdr:sp macro="" textlink="">
      <xdr:nvSpPr>
        <xdr:cNvPr id="505" name="楕円 504"/>
        <xdr:cNvSpPr/>
      </xdr:nvSpPr>
      <xdr:spPr>
        <a:xfrm>
          <a:off x="21272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72208</xdr:rowOff>
    </xdr:from>
    <xdr:to>
      <xdr:col>107</xdr:col>
      <xdr:colOff>101600</xdr:colOff>
      <xdr:row>83</xdr:row>
      <xdr:rowOff>2358</xdr:rowOff>
    </xdr:to>
    <xdr:sp macro="" textlink="">
      <xdr:nvSpPr>
        <xdr:cNvPr id="506" name="楕円 505"/>
        <xdr:cNvSpPr/>
      </xdr:nvSpPr>
      <xdr:spPr>
        <a:xfrm>
          <a:off x="20383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116477</xdr:rowOff>
    </xdr:from>
    <xdr:to>
      <xdr:col>111</xdr:col>
      <xdr:colOff>177800</xdr:colOff>
      <xdr:row>82</xdr:row>
      <xdr:rowOff>123008</xdr:rowOff>
    </xdr:to>
    <xdr:cxnSp macro="">
      <xdr:nvCxnSpPr>
        <xdr:cNvPr id="507" name="直線コネクタ 506"/>
        <xdr:cNvCxnSpPr/>
      </xdr:nvCxnSpPr>
      <xdr:spPr>
        <a:xfrm flipV="1">
          <a:off x="20434300" y="141753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12354</xdr:rowOff>
    </xdr:from>
    <xdr:ext cx="469744" cy="259045"/>
    <xdr:sp macro="" textlink="">
      <xdr:nvSpPr>
        <xdr:cNvPr id="508" name="n_1mainValue【消防施設】&#10;一人当たり面積"/>
        <xdr:cNvSpPr txBox="1"/>
      </xdr:nvSpPr>
      <xdr:spPr>
        <a:xfrm>
          <a:off x="210757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18885</xdr:rowOff>
    </xdr:from>
    <xdr:ext cx="469744" cy="259045"/>
    <xdr:sp macro="" textlink="">
      <xdr:nvSpPr>
        <xdr:cNvPr id="509" name="n_2mainValue【消防施設】&#10;一人当たり面積"/>
        <xdr:cNvSpPr txBox="1"/>
      </xdr:nvSpPr>
      <xdr:spPr>
        <a:xfrm>
          <a:off x="20199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5" name="直線コネクタ 534"/>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7" name="直線コネクタ 53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8"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39" name="直線コネクタ 538"/>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540"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41" name="フローチャート: 判断 540"/>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42" name="フローチャート: 判断 541"/>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543" name="n_1ave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544" name="フローチャート: 判断 54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545"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551" name="楕円 550"/>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552" name="楕円 551"/>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35379</xdr:rowOff>
    </xdr:from>
    <xdr:to>
      <xdr:col>81</xdr:col>
      <xdr:colOff>50800</xdr:colOff>
      <xdr:row>107</xdr:row>
      <xdr:rowOff>79466</xdr:rowOff>
    </xdr:to>
    <xdr:cxnSp macro="">
      <xdr:nvCxnSpPr>
        <xdr:cNvPr id="553" name="直線コネクタ 552"/>
        <xdr:cNvCxnSpPr/>
      </xdr:nvCxnSpPr>
      <xdr:spPr>
        <a:xfrm flipV="1">
          <a:off x="14592300" y="183805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77306</xdr:rowOff>
    </xdr:from>
    <xdr:ext cx="405111" cy="259045"/>
    <xdr:sp macro="" textlink="">
      <xdr:nvSpPr>
        <xdr:cNvPr id="554" name="n_1mainValue【庁舎】&#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555" name="n_2mainValue【庁舎】&#10;有形固定資産減価償却率"/>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81" name="直線コネクタ 580"/>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82"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83" name="直線コネクタ 582"/>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4"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5" name="直線コネクタ 584"/>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6"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7" name="フローチャート: 判断 586"/>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8" name="フローチャート: 判断 587"/>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89"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590" name="フローチャート: 判断 58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591"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79829</xdr:rowOff>
    </xdr:from>
    <xdr:to>
      <xdr:col>112</xdr:col>
      <xdr:colOff>38100</xdr:colOff>
      <xdr:row>107</xdr:row>
      <xdr:rowOff>9979</xdr:rowOff>
    </xdr:to>
    <xdr:sp macro="" textlink="">
      <xdr:nvSpPr>
        <xdr:cNvPr id="597" name="楕円 596"/>
        <xdr:cNvSpPr/>
      </xdr:nvSpPr>
      <xdr:spPr>
        <a:xfrm>
          <a:off x="21272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86361</xdr:rowOff>
    </xdr:from>
    <xdr:to>
      <xdr:col>107</xdr:col>
      <xdr:colOff>101600</xdr:colOff>
      <xdr:row>107</xdr:row>
      <xdr:rowOff>16511</xdr:rowOff>
    </xdr:to>
    <xdr:sp macro="" textlink="">
      <xdr:nvSpPr>
        <xdr:cNvPr id="598" name="楕円 597"/>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130629</xdr:rowOff>
    </xdr:from>
    <xdr:to>
      <xdr:col>111</xdr:col>
      <xdr:colOff>177800</xdr:colOff>
      <xdr:row>106</xdr:row>
      <xdr:rowOff>137161</xdr:rowOff>
    </xdr:to>
    <xdr:cxnSp macro="">
      <xdr:nvCxnSpPr>
        <xdr:cNvPr id="599" name="直線コネクタ 598"/>
        <xdr:cNvCxnSpPr/>
      </xdr:nvCxnSpPr>
      <xdr:spPr>
        <a:xfrm flipV="1">
          <a:off x="20434300" y="183043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1106</xdr:rowOff>
    </xdr:from>
    <xdr:ext cx="469744" cy="259045"/>
    <xdr:sp macro="" textlink="">
      <xdr:nvSpPr>
        <xdr:cNvPr id="600" name="n_1mainValue【庁舎】&#10;一人当たり面積"/>
        <xdr:cNvSpPr txBox="1"/>
      </xdr:nvSpPr>
      <xdr:spPr>
        <a:xfrm>
          <a:off x="21075727" y="183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33038</xdr:rowOff>
    </xdr:from>
    <xdr:ext cx="469744" cy="259045"/>
    <xdr:sp macro="" textlink="">
      <xdr:nvSpPr>
        <xdr:cNvPr id="601" name="n_2mainValue【庁舎】&#10;一人当たり面積"/>
        <xdr:cNvSpPr txBox="1"/>
      </xdr:nvSpPr>
      <xdr:spPr>
        <a:xfrm>
          <a:off x="20199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特に体育館・プール</a:t>
          </a:r>
          <a:r>
            <a:rPr kumimoji="1" lang="ja-JP" altLang="ja-JP" sz="1300">
              <a:solidFill>
                <a:schemeClr val="dk1"/>
              </a:solidFill>
              <a:effectLst/>
              <a:latin typeface="+mn-lt"/>
              <a:ea typeface="+mn-ea"/>
              <a:cs typeface="+mn-cs"/>
            </a:rPr>
            <a:t>の数値が高くなっており、</a:t>
          </a:r>
          <a:r>
            <a:rPr kumimoji="1" lang="ja-JP" altLang="en-US" sz="1300">
              <a:solidFill>
                <a:schemeClr val="dk1"/>
              </a:solidFill>
              <a:effectLst/>
              <a:latin typeface="+mn-lt"/>
              <a:ea typeface="+mn-ea"/>
              <a:cs typeface="+mn-cs"/>
            </a:rPr>
            <a:t>老朽化が進んでいることがわかる。日々点検・保守を行い必要に応じて修繕し、安全に利用できるよう運営していく。</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庁舎は本庁舎を改修し耐震改修工事を行ったことにより低くなっており、今後も維持管理に係る経費の増加に留意しつつ、引き続き住民の生活に密着した施設運営、管理に努めていく。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前年度と同じ</a:t>
          </a:r>
          <a:r>
            <a:rPr lang="en-US" altLang="ja-JP" sz="1200" b="0" i="0" baseline="0">
              <a:solidFill>
                <a:schemeClr val="dk1"/>
              </a:solidFill>
              <a:effectLst/>
              <a:latin typeface="+mn-lt"/>
              <a:ea typeface="+mn-ea"/>
              <a:cs typeface="+mn-cs"/>
            </a:rPr>
            <a:t>0.22</a:t>
          </a:r>
          <a:r>
            <a:rPr lang="ja-JP" altLang="ja-JP" sz="1200" b="0" i="0" baseline="0">
              <a:solidFill>
                <a:schemeClr val="dk1"/>
              </a:solidFill>
              <a:effectLst/>
              <a:latin typeface="+mn-lt"/>
              <a:ea typeface="+mn-ea"/>
              <a:cs typeface="+mn-cs"/>
            </a:rPr>
            <a:t>となった。過去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年間も横ばいの状況である。人口の減少や高齢化率</a:t>
          </a:r>
          <a:r>
            <a:rPr lang="en-US" altLang="ja-JP" sz="1200" b="0" i="0" baseline="0">
              <a:solidFill>
                <a:schemeClr val="dk1"/>
              </a:solidFill>
              <a:effectLst/>
              <a:latin typeface="+mn-lt"/>
              <a:ea typeface="+mn-ea"/>
              <a:cs typeface="+mn-cs"/>
            </a:rPr>
            <a:t>43.7</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Ｈ</a:t>
          </a:r>
          <a:r>
            <a:rPr lang="en-US" altLang="ja-JP" sz="1200" b="0" i="0" baseline="0">
              <a:solidFill>
                <a:schemeClr val="dk1"/>
              </a:solidFill>
              <a:effectLst/>
              <a:latin typeface="+mn-lt"/>
              <a:ea typeface="+mn-ea"/>
              <a:cs typeface="+mn-cs"/>
            </a:rPr>
            <a:t>31</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日現在）に加え、基幹産業である農林業の低迷、町内に大きな企業がないこと等により、財政基盤が弱く、類似団体平均をかなり下回っている。</a:t>
          </a:r>
          <a:endParaRPr lang="ja-JP" altLang="ja-JP" sz="1200">
            <a:effectLst/>
          </a:endParaRPr>
        </a:p>
        <a:p>
          <a:pPr rtl="0" fontAlgn="base"/>
          <a:r>
            <a:rPr lang="ja-JP" altLang="ja-JP" sz="1200" b="0" i="0" baseline="0">
              <a:solidFill>
                <a:schemeClr val="dk1"/>
              </a:solidFill>
              <a:effectLst/>
              <a:latin typeface="+mn-lt"/>
              <a:ea typeface="+mn-ea"/>
              <a:cs typeface="+mn-cs"/>
            </a:rPr>
            <a:t>　職員数の削減や施設の統廃合、投資的事業の見直しなどによる経費の削減に努めるほか、町税の徴収体制の強化による自主財源の安定確保に努め、財政の健全化を図る。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50195</xdr:rowOff>
    </xdr:to>
    <xdr:cxnSp macro="">
      <xdr:nvCxnSpPr>
        <xdr:cNvPr id="70" name="直線コネクタ 69"/>
        <xdr:cNvCxnSpPr/>
      </xdr:nvCxnSpPr>
      <xdr:spPr>
        <a:xfrm>
          <a:off x="4114800" y="7593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前年度と比較すると</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％の増となった。要因としては、分母である普通交付税が</a:t>
          </a:r>
          <a:r>
            <a:rPr lang="en-US" altLang="ja-JP" sz="1200" b="0" i="0" baseline="0">
              <a:solidFill>
                <a:schemeClr val="dk1"/>
              </a:solidFill>
              <a:effectLst/>
              <a:latin typeface="+mn-lt"/>
              <a:ea typeface="+mn-ea"/>
              <a:cs typeface="+mn-cs"/>
            </a:rPr>
            <a:t>96,491</a:t>
          </a:r>
          <a:r>
            <a:rPr lang="ja-JP" altLang="ja-JP" sz="1200" b="0" i="0" baseline="0">
              <a:solidFill>
                <a:schemeClr val="dk1"/>
              </a:solidFill>
              <a:effectLst/>
              <a:latin typeface="+mn-lt"/>
              <a:ea typeface="+mn-ea"/>
              <a:cs typeface="+mn-cs"/>
            </a:rPr>
            <a:t>千円減少したことが影響している。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ただ、今年度の比率は全国、愛媛県、類似団体すべての平均を下回った。今後も適正な人員管理による人件費の抑制、施設の統廃合・民間委託などによる経常経費の削減、普通建設事業の見直しによる公債費の抑制に努めることにより、経常収支比率の低下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63</xdr:row>
      <xdr:rowOff>56388</xdr:rowOff>
    </xdr:to>
    <xdr:cxnSp macro="">
      <xdr:nvCxnSpPr>
        <xdr:cNvPr id="131" name="直線コネクタ 130"/>
        <xdr:cNvCxnSpPr/>
      </xdr:nvCxnSpPr>
      <xdr:spPr>
        <a:xfrm>
          <a:off x="4114800" y="108094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83058</xdr:rowOff>
    </xdr:from>
    <xdr:to>
      <xdr:col>19</xdr:col>
      <xdr:colOff>133350</xdr:colOff>
      <xdr:row>63</xdr:row>
      <xdr:rowOff>8128</xdr:rowOff>
    </xdr:to>
    <xdr:cxnSp macro="">
      <xdr:nvCxnSpPr>
        <xdr:cNvPr id="134" name="直線コネクタ 133"/>
        <xdr:cNvCxnSpPr/>
      </xdr:nvCxnSpPr>
      <xdr:spPr>
        <a:xfrm>
          <a:off x="3225800" y="1071295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63</xdr:row>
      <xdr:rowOff>75692</xdr:rowOff>
    </xdr:to>
    <xdr:cxnSp macro="">
      <xdr:nvCxnSpPr>
        <xdr:cNvPr id="137" name="直線コネクタ 136"/>
        <xdr:cNvCxnSpPr/>
      </xdr:nvCxnSpPr>
      <xdr:spPr>
        <a:xfrm flipV="1">
          <a:off x="2336800" y="1071295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75692</xdr:rowOff>
    </xdr:to>
    <xdr:cxnSp macro="">
      <xdr:nvCxnSpPr>
        <xdr:cNvPr id="140" name="直線コネクタ 139"/>
        <xdr:cNvCxnSpPr/>
      </xdr:nvCxnSpPr>
      <xdr:spPr>
        <a:xfrm>
          <a:off x="1447800" y="108722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128778</xdr:rowOff>
    </xdr:from>
    <xdr:to>
      <xdr:col>19</xdr:col>
      <xdr:colOff>184150</xdr:colOff>
      <xdr:row>63</xdr:row>
      <xdr:rowOff>58928</xdr:rowOff>
    </xdr:to>
    <xdr:sp macro="" textlink="">
      <xdr:nvSpPr>
        <xdr:cNvPr id="152" name="楕円 151"/>
        <xdr:cNvSpPr/>
      </xdr:nvSpPr>
      <xdr:spPr>
        <a:xfrm>
          <a:off x="4064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53" name="テキスト ボックス 152"/>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32258</xdr:rowOff>
    </xdr:from>
    <xdr:to>
      <xdr:col>15</xdr:col>
      <xdr:colOff>133350</xdr:colOff>
      <xdr:row>62</xdr:row>
      <xdr:rowOff>133858</xdr:rowOff>
    </xdr:to>
    <xdr:sp macro="" textlink="">
      <xdr:nvSpPr>
        <xdr:cNvPr id="154" name="楕円 153"/>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55" name="テキスト ボックス 154"/>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6" name="楕円 155"/>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7" name="テキスト ボックス 156"/>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8" name="楕円 157"/>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9" name="テキスト ボックス 158"/>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a:t>
          </a:r>
          <a:r>
            <a:rPr lang="en-US" altLang="ja-JP" sz="1200" b="0" i="0" baseline="0">
              <a:solidFill>
                <a:schemeClr val="dk1"/>
              </a:solidFill>
              <a:effectLst/>
              <a:latin typeface="+mn-lt"/>
              <a:ea typeface="+mn-ea"/>
              <a:cs typeface="+mn-cs"/>
            </a:rPr>
            <a:t>22,455</a:t>
          </a:r>
          <a:r>
            <a:rPr lang="ja-JP" altLang="ja-JP" sz="1200" b="0" i="0" baseline="0">
              <a:solidFill>
                <a:schemeClr val="dk1"/>
              </a:solidFill>
              <a:effectLst/>
              <a:latin typeface="+mn-lt"/>
              <a:ea typeface="+mn-ea"/>
              <a:cs typeface="+mn-cs"/>
            </a:rPr>
            <a:t>円の増、全国平均と比較すると</a:t>
          </a:r>
          <a:r>
            <a:rPr lang="en-US" altLang="ja-JP" sz="1200" b="0" i="0" baseline="0">
              <a:solidFill>
                <a:schemeClr val="dk1"/>
              </a:solidFill>
              <a:effectLst/>
              <a:latin typeface="+mn-lt"/>
              <a:ea typeface="+mn-ea"/>
              <a:cs typeface="+mn-cs"/>
            </a:rPr>
            <a:t>62,467</a:t>
          </a:r>
          <a:r>
            <a:rPr lang="ja-JP" altLang="ja-JP" sz="1200" b="0" i="0" baseline="0">
              <a:solidFill>
                <a:schemeClr val="dk1"/>
              </a:solidFill>
              <a:effectLst/>
              <a:latin typeface="+mn-lt"/>
              <a:ea typeface="+mn-ea"/>
              <a:cs typeface="+mn-cs"/>
            </a:rPr>
            <a:t>円の大幅増となっている。これは中山間地域であるがゆえ集落が点在し、その集落ごとに保育所が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ヶ所、また小学校が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校、中学校が</a:t>
          </a:r>
          <a:r>
            <a:rPr lang="en-US" altLang="ja-JP" sz="1200" b="0" i="0" baseline="0">
              <a:solidFill>
                <a:schemeClr val="dk1"/>
              </a:solidFill>
              <a:effectLst/>
              <a:latin typeface="+mn-lt"/>
              <a:ea typeface="+mn-ea"/>
              <a:cs typeface="+mn-cs"/>
            </a:rPr>
            <a:t>2</a:t>
          </a:r>
          <a:r>
            <a:rPr lang="ja-JP" altLang="ja-JP" sz="1200" b="0" i="0" baseline="0">
              <a:solidFill>
                <a:schemeClr val="dk1"/>
              </a:solidFill>
              <a:effectLst/>
              <a:latin typeface="+mn-lt"/>
              <a:ea typeface="+mn-ea"/>
              <a:cs typeface="+mn-cs"/>
            </a:rPr>
            <a:t>校あることが人件費・物件費等を増加させている。また、それぞれ業務が電算化され人件費等が抑制する一方、更新費用やシステム構築に年々費用が増加していることも要因となっている。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適正な人員管理による人件費の削減や施設の統廃合、見直し等により維持管理経費をいかに削減していくかが今後の課題である。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120290</xdr:rowOff>
    </xdr:from>
    <xdr:to>
      <xdr:col>23</xdr:col>
      <xdr:colOff>133350</xdr:colOff>
      <xdr:row>82</xdr:row>
      <xdr:rowOff>122324</xdr:rowOff>
    </xdr:to>
    <xdr:cxnSp macro="">
      <xdr:nvCxnSpPr>
        <xdr:cNvPr id="194" name="直線コネクタ 193"/>
        <xdr:cNvCxnSpPr/>
      </xdr:nvCxnSpPr>
      <xdr:spPr>
        <a:xfrm flipV="1">
          <a:off x="4114800" y="14179190"/>
          <a:ext cx="8382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118951</xdr:rowOff>
    </xdr:from>
    <xdr:to>
      <xdr:col>19</xdr:col>
      <xdr:colOff>133350</xdr:colOff>
      <xdr:row>82</xdr:row>
      <xdr:rowOff>122324</xdr:rowOff>
    </xdr:to>
    <xdr:cxnSp macro="">
      <xdr:nvCxnSpPr>
        <xdr:cNvPr id="197" name="直線コネクタ 196"/>
        <xdr:cNvCxnSpPr/>
      </xdr:nvCxnSpPr>
      <xdr:spPr>
        <a:xfrm>
          <a:off x="3225800" y="14177851"/>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65901</xdr:rowOff>
    </xdr:from>
    <xdr:to>
      <xdr:col>15</xdr:col>
      <xdr:colOff>82550</xdr:colOff>
      <xdr:row>82</xdr:row>
      <xdr:rowOff>118951</xdr:rowOff>
    </xdr:to>
    <xdr:cxnSp macro="">
      <xdr:nvCxnSpPr>
        <xdr:cNvPr id="200" name="直線コネクタ 199"/>
        <xdr:cNvCxnSpPr/>
      </xdr:nvCxnSpPr>
      <xdr:spPr>
        <a:xfrm>
          <a:off x="2336800" y="14124801"/>
          <a:ext cx="8890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66339</xdr:rowOff>
    </xdr:from>
    <xdr:ext cx="762000" cy="259045"/>
    <xdr:sp macro="" textlink="">
      <xdr:nvSpPr>
        <xdr:cNvPr id="202" name="テキスト ボックス 201"/>
        <xdr:cNvSpPr txBox="1"/>
      </xdr:nvSpPr>
      <xdr:spPr>
        <a:xfrm>
          <a:off x="2844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11295</xdr:rowOff>
    </xdr:from>
    <xdr:to>
      <xdr:col>11</xdr:col>
      <xdr:colOff>31750</xdr:colOff>
      <xdr:row>82</xdr:row>
      <xdr:rowOff>65901</xdr:rowOff>
    </xdr:to>
    <xdr:cxnSp macro="">
      <xdr:nvCxnSpPr>
        <xdr:cNvPr id="203" name="直線コネクタ 202"/>
        <xdr:cNvCxnSpPr/>
      </xdr:nvCxnSpPr>
      <xdr:spPr>
        <a:xfrm>
          <a:off x="1447800" y="14070195"/>
          <a:ext cx="8890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5" name="テキスト ボックス 204"/>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7" name="テキスト ボックス 206"/>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69490</xdr:rowOff>
    </xdr:from>
    <xdr:to>
      <xdr:col>23</xdr:col>
      <xdr:colOff>184150</xdr:colOff>
      <xdr:row>82</xdr:row>
      <xdr:rowOff>171090</xdr:rowOff>
    </xdr:to>
    <xdr:sp macro="" textlink="">
      <xdr:nvSpPr>
        <xdr:cNvPr id="213" name="楕円 212"/>
        <xdr:cNvSpPr/>
      </xdr:nvSpPr>
      <xdr:spPr>
        <a:xfrm>
          <a:off x="4902200" y="141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41567</xdr:rowOff>
    </xdr:from>
    <xdr:ext cx="762000" cy="259045"/>
    <xdr:sp macro="" textlink="">
      <xdr:nvSpPr>
        <xdr:cNvPr id="214" name="人件費・物件費等の状況該当値テキスト"/>
        <xdr:cNvSpPr txBox="1"/>
      </xdr:nvSpPr>
      <xdr:spPr>
        <a:xfrm>
          <a:off x="5041900" y="141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71524</xdr:rowOff>
    </xdr:from>
    <xdr:to>
      <xdr:col>19</xdr:col>
      <xdr:colOff>184150</xdr:colOff>
      <xdr:row>83</xdr:row>
      <xdr:rowOff>1674</xdr:rowOff>
    </xdr:to>
    <xdr:sp macro="" textlink="">
      <xdr:nvSpPr>
        <xdr:cNvPr id="215" name="楕円 214"/>
        <xdr:cNvSpPr/>
      </xdr:nvSpPr>
      <xdr:spPr>
        <a:xfrm>
          <a:off x="4064000" y="141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157901</xdr:rowOff>
    </xdr:from>
    <xdr:ext cx="736600" cy="259045"/>
    <xdr:sp macro="" textlink="">
      <xdr:nvSpPr>
        <xdr:cNvPr id="216" name="テキスト ボックス 215"/>
        <xdr:cNvSpPr txBox="1"/>
      </xdr:nvSpPr>
      <xdr:spPr>
        <a:xfrm>
          <a:off x="3733800" y="1421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68151</xdr:rowOff>
    </xdr:from>
    <xdr:to>
      <xdr:col>15</xdr:col>
      <xdr:colOff>133350</xdr:colOff>
      <xdr:row>82</xdr:row>
      <xdr:rowOff>169751</xdr:rowOff>
    </xdr:to>
    <xdr:sp macro="" textlink="">
      <xdr:nvSpPr>
        <xdr:cNvPr id="217" name="楕円 216"/>
        <xdr:cNvSpPr/>
      </xdr:nvSpPr>
      <xdr:spPr>
        <a:xfrm>
          <a:off x="3175000" y="141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154528</xdr:rowOff>
    </xdr:from>
    <xdr:ext cx="762000" cy="259045"/>
    <xdr:sp macro="" textlink="">
      <xdr:nvSpPr>
        <xdr:cNvPr id="218" name="テキスト ボックス 217"/>
        <xdr:cNvSpPr txBox="1"/>
      </xdr:nvSpPr>
      <xdr:spPr>
        <a:xfrm>
          <a:off x="2844800" y="1421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15101</xdr:rowOff>
    </xdr:from>
    <xdr:to>
      <xdr:col>11</xdr:col>
      <xdr:colOff>82550</xdr:colOff>
      <xdr:row>82</xdr:row>
      <xdr:rowOff>116701</xdr:rowOff>
    </xdr:to>
    <xdr:sp macro="" textlink="">
      <xdr:nvSpPr>
        <xdr:cNvPr id="219" name="楕円 218"/>
        <xdr:cNvSpPr/>
      </xdr:nvSpPr>
      <xdr:spPr>
        <a:xfrm>
          <a:off x="2286000" y="140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101478</xdr:rowOff>
    </xdr:from>
    <xdr:ext cx="762000" cy="259045"/>
    <xdr:sp macro="" textlink="">
      <xdr:nvSpPr>
        <xdr:cNvPr id="220" name="テキスト ボックス 219"/>
        <xdr:cNvSpPr txBox="1"/>
      </xdr:nvSpPr>
      <xdr:spPr>
        <a:xfrm>
          <a:off x="1955800" y="141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131945</xdr:rowOff>
    </xdr:from>
    <xdr:to>
      <xdr:col>7</xdr:col>
      <xdr:colOff>31750</xdr:colOff>
      <xdr:row>82</xdr:row>
      <xdr:rowOff>62095</xdr:rowOff>
    </xdr:to>
    <xdr:sp macro="" textlink="">
      <xdr:nvSpPr>
        <xdr:cNvPr id="221" name="楕円 220"/>
        <xdr:cNvSpPr/>
      </xdr:nvSpPr>
      <xdr:spPr>
        <a:xfrm>
          <a:off x="1397000" y="140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46872</xdr:rowOff>
    </xdr:from>
    <xdr:ext cx="762000" cy="259045"/>
    <xdr:sp macro="" textlink="">
      <xdr:nvSpPr>
        <xdr:cNvPr id="222" name="テキスト ボックス 221"/>
        <xdr:cNvSpPr txBox="1"/>
      </xdr:nvSpPr>
      <xdr:spPr>
        <a:xfrm>
          <a:off x="1066800" y="141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前年度と同じ</a:t>
          </a:r>
          <a:r>
            <a:rPr kumimoji="1" lang="en-US" altLang="ja-JP" sz="1200" b="0" i="0" baseline="0">
              <a:solidFill>
                <a:schemeClr val="dk1"/>
              </a:solidFill>
              <a:effectLst/>
              <a:latin typeface="+mn-lt"/>
              <a:ea typeface="+mn-ea"/>
              <a:cs typeface="+mn-cs"/>
            </a:rPr>
            <a:t>93.9</a:t>
          </a:r>
          <a:r>
            <a:rPr kumimoji="1" lang="ja-JP" altLang="ja-JP" sz="1200" b="0" i="0" baseline="0">
              <a:solidFill>
                <a:schemeClr val="dk1"/>
              </a:solidFill>
              <a:effectLst/>
              <a:latin typeface="+mn-lt"/>
              <a:ea typeface="+mn-ea"/>
              <a:cs typeface="+mn-cs"/>
            </a:rPr>
            <a:t>となっている。ただし、類似団体、全国町村平均をともに下回っており、類似団体の中でも低い水準となっている。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今後は各種手当の総点検を行うなど、より一層の給与の適正化に努める。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58" name="直線コネクタ 257"/>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134257</xdr:rowOff>
    </xdr:to>
    <xdr:cxnSp macro="">
      <xdr:nvCxnSpPr>
        <xdr:cNvPr id="261" name="直線コネクタ 260"/>
        <xdr:cNvCxnSpPr/>
      </xdr:nvCxnSpPr>
      <xdr:spPr>
        <a:xfrm>
          <a:off x="15290800" y="144441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42334</xdr:rowOff>
    </xdr:to>
    <xdr:cxnSp macro="">
      <xdr:nvCxnSpPr>
        <xdr:cNvPr id="264" name="直線コネクタ 263"/>
        <xdr:cNvCxnSpPr/>
      </xdr:nvCxnSpPr>
      <xdr:spPr>
        <a:xfrm>
          <a:off x="14401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42334</xdr:rowOff>
    </xdr:to>
    <xdr:cxnSp macro="">
      <xdr:nvCxnSpPr>
        <xdr:cNvPr id="267" name="直線コネクタ 266"/>
        <xdr:cNvCxnSpPr/>
      </xdr:nvCxnSpPr>
      <xdr:spPr>
        <a:xfrm>
          <a:off x="13512800" y="14260286"/>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7" name="楕円 276"/>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8"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9" name="楕円 278"/>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0" name="テキスト ボックス 27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3" name="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5" name="楕円 284"/>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6" name="テキスト ボックス 285"/>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集中改革プランにおける目標は達成しているものの、類似団体平均を</a:t>
          </a:r>
          <a:r>
            <a:rPr kumimoji="1" lang="en-US" altLang="ja-JP" sz="1200" b="0" i="0" baseline="0">
              <a:solidFill>
                <a:schemeClr val="dk1"/>
              </a:solidFill>
              <a:effectLst/>
              <a:latin typeface="+mn-lt"/>
              <a:ea typeface="+mn-ea"/>
              <a:cs typeface="+mn-cs"/>
            </a:rPr>
            <a:t>2.85</a:t>
          </a:r>
          <a:r>
            <a:rPr kumimoji="1" lang="ja-JP" altLang="ja-JP" sz="1200" b="0" i="0" baseline="0">
              <a:solidFill>
                <a:schemeClr val="dk1"/>
              </a:solidFill>
              <a:effectLst/>
              <a:latin typeface="+mn-lt"/>
              <a:ea typeface="+mn-ea"/>
              <a:cs typeface="+mn-cs"/>
            </a:rPr>
            <a:t>人上回っている。これは面積が広く</a:t>
          </a:r>
          <a:r>
            <a:rPr lang="ja-JP" altLang="ja-JP" sz="1200" b="0" i="0" baseline="0">
              <a:solidFill>
                <a:schemeClr val="dk1"/>
              </a:solidFill>
              <a:effectLst/>
              <a:latin typeface="+mn-lt"/>
              <a:ea typeface="+mn-ea"/>
              <a:cs typeface="+mn-cs"/>
            </a:rPr>
            <a:t>中山間地域であるがゆえ集落が点在し、その集落ごとに保育所が</a:t>
          </a:r>
          <a:r>
            <a:rPr lang="en-US" altLang="ja-JP" sz="1200" b="0" i="0" baseline="0">
              <a:solidFill>
                <a:schemeClr val="dk1"/>
              </a:solidFill>
              <a:effectLst/>
              <a:latin typeface="+mn-lt"/>
              <a:ea typeface="+mn-ea"/>
              <a:cs typeface="+mn-cs"/>
            </a:rPr>
            <a:t>7</a:t>
          </a:r>
          <a:r>
            <a:rPr lang="ja-JP" altLang="ja-JP" sz="1200" b="0" i="0" baseline="0">
              <a:solidFill>
                <a:schemeClr val="dk1"/>
              </a:solidFill>
              <a:effectLst/>
              <a:latin typeface="+mn-lt"/>
              <a:ea typeface="+mn-ea"/>
              <a:cs typeface="+mn-cs"/>
            </a:rPr>
            <a:t>ヶ所、また診療所が</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ヶ所、公民館が</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ヶ所ある地理的な条件から、保育所職員・診療所職員数が多いことなどが要因と考えられる。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住民サービスを低下させることなく、地域に理解を求めながら、施設の統廃合、機構改革及び事務事業の見直し等を行い、適正な定員管理に努める。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50241</xdr:rowOff>
    </xdr:from>
    <xdr:to>
      <xdr:col>81</xdr:col>
      <xdr:colOff>44450</xdr:colOff>
      <xdr:row>62</xdr:row>
      <xdr:rowOff>63754</xdr:rowOff>
    </xdr:to>
    <xdr:cxnSp macro="">
      <xdr:nvCxnSpPr>
        <xdr:cNvPr id="318" name="直線コネクタ 317"/>
        <xdr:cNvCxnSpPr/>
      </xdr:nvCxnSpPr>
      <xdr:spPr>
        <a:xfrm>
          <a:off x="16179800" y="10680141"/>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50241</xdr:rowOff>
    </xdr:from>
    <xdr:to>
      <xdr:col>77</xdr:col>
      <xdr:colOff>44450</xdr:colOff>
      <xdr:row>62</xdr:row>
      <xdr:rowOff>57480</xdr:rowOff>
    </xdr:to>
    <xdr:cxnSp macro="">
      <xdr:nvCxnSpPr>
        <xdr:cNvPr id="321" name="直線コネクタ 320"/>
        <xdr:cNvCxnSpPr/>
      </xdr:nvCxnSpPr>
      <xdr:spPr>
        <a:xfrm flipV="1">
          <a:off x="15290800" y="1068014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45415</xdr:rowOff>
    </xdr:from>
    <xdr:to>
      <xdr:col>72</xdr:col>
      <xdr:colOff>203200</xdr:colOff>
      <xdr:row>62</xdr:row>
      <xdr:rowOff>57480</xdr:rowOff>
    </xdr:to>
    <xdr:cxnSp macro="">
      <xdr:nvCxnSpPr>
        <xdr:cNvPr id="324" name="直線コネクタ 323"/>
        <xdr:cNvCxnSpPr/>
      </xdr:nvCxnSpPr>
      <xdr:spPr>
        <a:xfrm>
          <a:off x="14401800" y="1067531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26" name="テキスト ボックス 325"/>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34316</xdr:rowOff>
    </xdr:from>
    <xdr:to>
      <xdr:col>68</xdr:col>
      <xdr:colOff>152400</xdr:colOff>
      <xdr:row>62</xdr:row>
      <xdr:rowOff>45415</xdr:rowOff>
    </xdr:to>
    <xdr:cxnSp macro="">
      <xdr:nvCxnSpPr>
        <xdr:cNvPr id="327" name="直線コネクタ 326"/>
        <xdr:cNvCxnSpPr/>
      </xdr:nvCxnSpPr>
      <xdr:spPr>
        <a:xfrm>
          <a:off x="13512800" y="10664216"/>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12954</xdr:rowOff>
    </xdr:from>
    <xdr:to>
      <xdr:col>81</xdr:col>
      <xdr:colOff>95250</xdr:colOff>
      <xdr:row>62</xdr:row>
      <xdr:rowOff>114554</xdr:rowOff>
    </xdr:to>
    <xdr:sp macro="" textlink="">
      <xdr:nvSpPr>
        <xdr:cNvPr id="337" name="楕円 336"/>
        <xdr:cNvSpPr/>
      </xdr:nvSpPr>
      <xdr:spPr>
        <a:xfrm>
          <a:off x="16967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156481</xdr:rowOff>
    </xdr:from>
    <xdr:ext cx="762000" cy="259045"/>
    <xdr:sp macro="" textlink="">
      <xdr:nvSpPr>
        <xdr:cNvPr id="338" name="定員管理の状況該当値テキスト"/>
        <xdr:cNvSpPr txBox="1"/>
      </xdr:nvSpPr>
      <xdr:spPr>
        <a:xfrm>
          <a:off x="17106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170891</xdr:rowOff>
    </xdr:from>
    <xdr:to>
      <xdr:col>77</xdr:col>
      <xdr:colOff>95250</xdr:colOff>
      <xdr:row>62</xdr:row>
      <xdr:rowOff>101041</xdr:rowOff>
    </xdr:to>
    <xdr:sp macro="" textlink="">
      <xdr:nvSpPr>
        <xdr:cNvPr id="339" name="楕円 338"/>
        <xdr:cNvSpPr/>
      </xdr:nvSpPr>
      <xdr:spPr>
        <a:xfrm>
          <a:off x="16129000" y="106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85818</xdr:rowOff>
    </xdr:from>
    <xdr:ext cx="736600" cy="259045"/>
    <xdr:sp macro="" textlink="">
      <xdr:nvSpPr>
        <xdr:cNvPr id="340" name="テキスト ボックス 339"/>
        <xdr:cNvSpPr txBox="1"/>
      </xdr:nvSpPr>
      <xdr:spPr>
        <a:xfrm>
          <a:off x="15798800" y="1071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6680</xdr:rowOff>
    </xdr:from>
    <xdr:to>
      <xdr:col>73</xdr:col>
      <xdr:colOff>44450</xdr:colOff>
      <xdr:row>62</xdr:row>
      <xdr:rowOff>108280</xdr:rowOff>
    </xdr:to>
    <xdr:sp macro="" textlink="">
      <xdr:nvSpPr>
        <xdr:cNvPr id="341" name="楕円 340"/>
        <xdr:cNvSpPr/>
      </xdr:nvSpPr>
      <xdr:spPr>
        <a:xfrm>
          <a:off x="15240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93057</xdr:rowOff>
    </xdr:from>
    <xdr:ext cx="762000" cy="259045"/>
    <xdr:sp macro="" textlink="">
      <xdr:nvSpPr>
        <xdr:cNvPr id="342" name="テキスト ボックス 341"/>
        <xdr:cNvSpPr txBox="1"/>
      </xdr:nvSpPr>
      <xdr:spPr>
        <a:xfrm>
          <a:off x="14909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166065</xdr:rowOff>
    </xdr:from>
    <xdr:to>
      <xdr:col>68</xdr:col>
      <xdr:colOff>203200</xdr:colOff>
      <xdr:row>62</xdr:row>
      <xdr:rowOff>96215</xdr:rowOff>
    </xdr:to>
    <xdr:sp macro="" textlink="">
      <xdr:nvSpPr>
        <xdr:cNvPr id="343" name="楕円 342"/>
        <xdr:cNvSpPr/>
      </xdr:nvSpPr>
      <xdr:spPr>
        <a:xfrm>
          <a:off x="14351000" y="106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80992</xdr:rowOff>
    </xdr:from>
    <xdr:ext cx="762000" cy="259045"/>
    <xdr:sp macro="" textlink="">
      <xdr:nvSpPr>
        <xdr:cNvPr id="344" name="テキスト ボックス 343"/>
        <xdr:cNvSpPr txBox="1"/>
      </xdr:nvSpPr>
      <xdr:spPr>
        <a:xfrm>
          <a:off x="14020800" y="1071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154966</xdr:rowOff>
    </xdr:from>
    <xdr:to>
      <xdr:col>64</xdr:col>
      <xdr:colOff>152400</xdr:colOff>
      <xdr:row>62</xdr:row>
      <xdr:rowOff>85116</xdr:rowOff>
    </xdr:to>
    <xdr:sp macro="" textlink="">
      <xdr:nvSpPr>
        <xdr:cNvPr id="345" name="楕円 344"/>
        <xdr:cNvSpPr/>
      </xdr:nvSpPr>
      <xdr:spPr>
        <a:xfrm>
          <a:off x="13462000" y="106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69893</xdr:rowOff>
    </xdr:from>
    <xdr:ext cx="762000" cy="259045"/>
    <xdr:sp macro="" textlink="">
      <xdr:nvSpPr>
        <xdr:cNvPr id="346" name="テキスト ボックス 345"/>
        <xdr:cNvSpPr txBox="1"/>
      </xdr:nvSpPr>
      <xdr:spPr>
        <a:xfrm>
          <a:off x="13131800" y="106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前年度比較すると</a:t>
          </a:r>
          <a:r>
            <a:rPr lang="en-US" altLang="ja-JP" sz="1200" b="0" i="0" baseline="0">
              <a:solidFill>
                <a:schemeClr val="dk1"/>
              </a:solidFill>
              <a:effectLst/>
              <a:latin typeface="+mn-lt"/>
              <a:ea typeface="+mn-ea"/>
              <a:cs typeface="+mn-cs"/>
            </a:rPr>
            <a:t>0.7</a:t>
          </a:r>
          <a:r>
            <a:rPr lang="ja-JP" altLang="ja-JP" sz="1200" b="0" i="0" baseline="0">
              <a:solidFill>
                <a:schemeClr val="dk1"/>
              </a:solidFill>
              <a:effectLst/>
              <a:latin typeface="+mn-lt"/>
              <a:ea typeface="+mn-ea"/>
              <a:cs typeface="+mn-cs"/>
            </a:rPr>
            <a:t>％の減となっている。分子である元利償還金（一般単独債△</a:t>
          </a:r>
          <a:r>
            <a:rPr lang="en-US" altLang="ja-JP" sz="1200" b="0" i="0" baseline="0">
              <a:solidFill>
                <a:schemeClr val="dk1"/>
              </a:solidFill>
              <a:effectLst/>
              <a:latin typeface="+mn-lt"/>
              <a:ea typeface="+mn-ea"/>
              <a:cs typeface="+mn-cs"/>
            </a:rPr>
            <a:t>41,109</a:t>
          </a:r>
          <a:r>
            <a:rPr lang="ja-JP" altLang="ja-JP" sz="1200" b="0" i="0" baseline="0">
              <a:solidFill>
                <a:schemeClr val="dk1"/>
              </a:solidFill>
              <a:effectLst/>
              <a:latin typeface="+mn-lt"/>
              <a:ea typeface="+mn-ea"/>
              <a:cs typeface="+mn-cs"/>
            </a:rPr>
            <a:t>千円</a:t>
          </a:r>
          <a:r>
            <a:rPr lang="ja-JP" altLang="en-US" sz="1200" b="0" i="0" baseline="0">
              <a:solidFill>
                <a:schemeClr val="dk1"/>
              </a:solidFill>
              <a:effectLst/>
              <a:latin typeface="+mn-lt"/>
              <a:ea typeface="+mn-ea"/>
              <a:cs typeface="+mn-cs"/>
            </a:rPr>
            <a:t>、公営住宅建設事業債△</a:t>
          </a:r>
          <a:r>
            <a:rPr lang="en-US" altLang="ja-JP" sz="1200" b="0" i="0" baseline="0">
              <a:solidFill>
                <a:schemeClr val="dk1"/>
              </a:solidFill>
              <a:effectLst/>
              <a:latin typeface="+mn-lt"/>
              <a:ea typeface="+mn-ea"/>
              <a:cs typeface="+mn-cs"/>
            </a:rPr>
            <a:t>8,621</a:t>
          </a:r>
          <a:r>
            <a:rPr lang="ja-JP" altLang="en-US" sz="1200" b="0" i="0" baseline="0">
              <a:solidFill>
                <a:schemeClr val="dk1"/>
              </a:solidFill>
              <a:effectLst/>
              <a:latin typeface="+mn-lt"/>
              <a:ea typeface="+mn-ea"/>
              <a:cs typeface="+mn-cs"/>
            </a:rPr>
            <a:t>千円</a:t>
          </a:r>
          <a:r>
            <a:rPr lang="ja-JP" altLang="ja-JP" sz="1200" b="0" i="0" baseline="0">
              <a:solidFill>
                <a:schemeClr val="dk1"/>
              </a:solidFill>
              <a:effectLst/>
              <a:latin typeface="+mn-lt"/>
              <a:ea typeface="+mn-ea"/>
              <a:cs typeface="+mn-cs"/>
            </a:rPr>
            <a:t>等）や公営企業債の償還の財源にしたと認められる繰入金</a:t>
          </a:r>
          <a:r>
            <a:rPr lang="en-US" altLang="ja-JP" sz="1200" b="0" i="0" baseline="0">
              <a:solidFill>
                <a:schemeClr val="dk1"/>
              </a:solidFill>
              <a:effectLst/>
              <a:latin typeface="+mn-lt"/>
              <a:ea typeface="+mn-ea"/>
              <a:cs typeface="+mn-cs"/>
            </a:rPr>
            <a:t>23,523</a:t>
          </a:r>
          <a:r>
            <a:rPr lang="ja-JP" altLang="en-US" sz="1200" b="0" i="0" baseline="0">
              <a:solidFill>
                <a:schemeClr val="dk1"/>
              </a:solidFill>
              <a:effectLst/>
              <a:latin typeface="+mn-lt"/>
              <a:ea typeface="+mn-ea"/>
              <a:cs typeface="+mn-cs"/>
            </a:rPr>
            <a:t>千円など、</a:t>
          </a:r>
          <a:r>
            <a:rPr lang="ja-JP" altLang="ja-JP" sz="1200" b="0" i="0" baseline="0">
              <a:solidFill>
                <a:schemeClr val="dk1"/>
              </a:solidFill>
              <a:effectLst/>
              <a:latin typeface="+mn-lt"/>
              <a:ea typeface="+mn-ea"/>
              <a:cs typeface="+mn-cs"/>
            </a:rPr>
            <a:t>全体で</a:t>
          </a:r>
          <a:r>
            <a:rPr lang="en-US" altLang="ja-JP" sz="1200" b="0" i="0" baseline="0">
              <a:solidFill>
                <a:schemeClr val="dk1"/>
              </a:solidFill>
              <a:effectLst/>
              <a:latin typeface="+mn-lt"/>
              <a:ea typeface="+mn-ea"/>
              <a:cs typeface="+mn-cs"/>
            </a:rPr>
            <a:t>36,292</a:t>
          </a:r>
          <a:r>
            <a:rPr lang="ja-JP" altLang="ja-JP" sz="1200" b="0" i="0" baseline="0">
              <a:solidFill>
                <a:schemeClr val="dk1"/>
              </a:solidFill>
              <a:effectLst/>
              <a:latin typeface="+mn-lt"/>
              <a:ea typeface="+mn-ea"/>
              <a:cs typeface="+mn-cs"/>
            </a:rPr>
            <a:t>千円減少したことが主な要因である。</a:t>
          </a:r>
          <a:endParaRPr lang="en-US" altLang="ja-JP" sz="1200" b="0" i="0" baseline="0">
            <a:solidFill>
              <a:schemeClr val="dk1"/>
            </a:solidFill>
            <a:effectLst/>
            <a:latin typeface="+mn-lt"/>
            <a:ea typeface="+mn-ea"/>
            <a:cs typeface="+mn-cs"/>
          </a:endParaRPr>
        </a:p>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類似団体及び愛媛県平均では</a:t>
          </a:r>
          <a:r>
            <a:rPr lang="en-US" altLang="ja-JP" sz="1200" b="0" i="0" baseline="0">
              <a:solidFill>
                <a:schemeClr val="dk1"/>
              </a:solidFill>
              <a:effectLst/>
              <a:latin typeface="+mn-lt"/>
              <a:ea typeface="+mn-ea"/>
              <a:cs typeface="+mn-cs"/>
            </a:rPr>
            <a:t>0.9</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低い</a:t>
          </a:r>
          <a:r>
            <a:rPr lang="ja-JP" altLang="ja-JP" sz="1200" b="0" i="0" baseline="0">
              <a:solidFill>
                <a:schemeClr val="dk1"/>
              </a:solidFill>
              <a:effectLst/>
              <a:latin typeface="+mn-lt"/>
              <a:ea typeface="+mn-ea"/>
              <a:cs typeface="+mn-cs"/>
            </a:rPr>
            <a:t>比率となっている</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、緊急度・住民ニーズを的確に把握した事業の選択により、起債に大きく頼ることのない、基金等を活用した健全な財政運営に努める。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41</xdr:row>
      <xdr:rowOff>61722</xdr:rowOff>
    </xdr:to>
    <xdr:cxnSp macro="">
      <xdr:nvCxnSpPr>
        <xdr:cNvPr id="378" name="直線コネクタ 377"/>
        <xdr:cNvCxnSpPr/>
      </xdr:nvCxnSpPr>
      <xdr:spPr>
        <a:xfrm flipV="1">
          <a:off x="16179800" y="69367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42</xdr:row>
      <xdr:rowOff>83312</xdr:rowOff>
    </xdr:to>
    <xdr:cxnSp macro="">
      <xdr:nvCxnSpPr>
        <xdr:cNvPr id="381" name="直線コネクタ 380"/>
        <xdr:cNvCxnSpPr/>
      </xdr:nvCxnSpPr>
      <xdr:spPr>
        <a:xfrm flipV="1">
          <a:off x="15290800" y="70911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83" name="テキスト ボックス 382"/>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43</xdr:row>
      <xdr:rowOff>75946</xdr:rowOff>
    </xdr:to>
    <xdr:cxnSp macro="">
      <xdr:nvCxnSpPr>
        <xdr:cNvPr id="384" name="直線コネクタ 383"/>
        <xdr:cNvCxnSpPr/>
      </xdr:nvCxnSpPr>
      <xdr:spPr>
        <a:xfrm flipV="1">
          <a:off x="14401800" y="728421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6" name="テキスト ボックス 38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75946</xdr:rowOff>
    </xdr:from>
    <xdr:to>
      <xdr:col>68</xdr:col>
      <xdr:colOff>152400</xdr:colOff>
      <xdr:row>44</xdr:row>
      <xdr:rowOff>49276</xdr:rowOff>
    </xdr:to>
    <xdr:cxnSp macro="">
      <xdr:nvCxnSpPr>
        <xdr:cNvPr id="387" name="直線コネクタ 386"/>
        <xdr:cNvCxnSpPr/>
      </xdr:nvCxnSpPr>
      <xdr:spPr>
        <a:xfrm flipV="1">
          <a:off x="13512800" y="744829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89" name="テキスト ボックス 388"/>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91" name="テキスト ボックス 390"/>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7" name="楕円 396"/>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8"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9" name="楕円 398"/>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0" name="テキスト ボックス 399"/>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1" name="楕円 400"/>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2" name="テキスト ボックス 401"/>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25146</xdr:rowOff>
    </xdr:from>
    <xdr:to>
      <xdr:col>68</xdr:col>
      <xdr:colOff>203200</xdr:colOff>
      <xdr:row>43</xdr:row>
      <xdr:rowOff>126746</xdr:rowOff>
    </xdr:to>
    <xdr:sp macro="" textlink="">
      <xdr:nvSpPr>
        <xdr:cNvPr id="403" name="楕円 402"/>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111523</xdr:rowOff>
    </xdr:from>
    <xdr:ext cx="762000" cy="259045"/>
    <xdr:sp macro="" textlink="">
      <xdr:nvSpPr>
        <xdr:cNvPr id="404" name="テキスト ボックス 403"/>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5" name="楕円 404"/>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6" name="テキスト ボックス 405"/>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前年度と比較すると</a:t>
          </a:r>
          <a:r>
            <a:rPr lang="en-US" altLang="ja-JP" sz="1200" b="0" i="0" baseline="0">
              <a:solidFill>
                <a:schemeClr val="dk1"/>
              </a:solidFill>
              <a:effectLst/>
              <a:latin typeface="+mn-lt"/>
              <a:ea typeface="+mn-ea"/>
              <a:cs typeface="+mn-cs"/>
            </a:rPr>
            <a:t>28.9</a:t>
          </a:r>
          <a:r>
            <a:rPr lang="ja-JP" altLang="en-US" sz="1200" b="0" i="0" baseline="0">
              <a:solidFill>
                <a:schemeClr val="dk1"/>
              </a:solidFill>
              <a:effectLst/>
              <a:latin typeface="+mn-lt"/>
              <a:ea typeface="+mn-ea"/>
              <a:cs typeface="+mn-cs"/>
            </a:rPr>
            <a:t>％の減となっている。主な減の要因は、「公営企業債等繰入見込額」が</a:t>
          </a:r>
          <a:r>
            <a:rPr lang="en-US" altLang="ja-JP" sz="1200" b="0" i="0" baseline="0">
              <a:solidFill>
                <a:schemeClr val="dk1"/>
              </a:solidFill>
              <a:effectLst/>
              <a:latin typeface="+mn-lt"/>
              <a:ea typeface="+mn-ea"/>
              <a:cs typeface="+mn-cs"/>
            </a:rPr>
            <a:t>224,846</a:t>
          </a:r>
          <a:r>
            <a:rPr lang="ja-JP" altLang="en-US" sz="1200" b="0" i="0" baseline="0">
              <a:solidFill>
                <a:schemeClr val="dk1"/>
              </a:solidFill>
              <a:effectLst/>
              <a:latin typeface="+mn-lt"/>
              <a:ea typeface="+mn-ea"/>
              <a:cs typeface="+mn-cs"/>
            </a:rPr>
            <a:t>千円減、また「退職手当負担見込額が積立不足額の減や職員の勤続年数の低下に伴い</a:t>
          </a:r>
          <a:r>
            <a:rPr lang="en-US" altLang="ja-JP" sz="1200" b="0" i="0" baseline="0">
              <a:solidFill>
                <a:schemeClr val="dk1"/>
              </a:solidFill>
              <a:effectLst/>
              <a:latin typeface="+mn-lt"/>
              <a:ea typeface="+mn-ea"/>
              <a:cs typeface="+mn-cs"/>
            </a:rPr>
            <a:t>65,017</a:t>
          </a:r>
          <a:r>
            <a:rPr lang="ja-JP" altLang="en-US" sz="1200" b="0" i="0" baseline="0">
              <a:solidFill>
                <a:schemeClr val="dk1"/>
              </a:solidFill>
              <a:effectLst/>
              <a:latin typeface="+mn-lt"/>
              <a:ea typeface="+mn-ea"/>
              <a:cs typeface="+mn-cs"/>
            </a:rPr>
            <a:t>千円減、「充当可能基金」が</a:t>
          </a:r>
          <a:r>
            <a:rPr lang="en-US" altLang="ja-JP" sz="1200" b="0" i="0" baseline="0">
              <a:solidFill>
                <a:schemeClr val="dk1"/>
              </a:solidFill>
              <a:effectLst/>
              <a:latin typeface="+mn-lt"/>
              <a:ea typeface="+mn-ea"/>
              <a:cs typeface="+mn-cs"/>
            </a:rPr>
            <a:t>390,550</a:t>
          </a:r>
          <a:r>
            <a:rPr lang="ja-JP" altLang="en-US" sz="1200" b="0" i="0" baseline="0">
              <a:solidFill>
                <a:schemeClr val="dk1"/>
              </a:solidFill>
              <a:effectLst/>
              <a:latin typeface="+mn-lt"/>
              <a:ea typeface="+mn-ea"/>
              <a:cs typeface="+mn-cs"/>
            </a:rPr>
            <a:t>千円増、「基準財政需要額算入見込額」が</a:t>
          </a:r>
          <a:r>
            <a:rPr lang="en-US" altLang="ja-JP" sz="1200" b="0" i="0" baseline="0">
              <a:solidFill>
                <a:schemeClr val="dk1"/>
              </a:solidFill>
              <a:effectLst/>
              <a:latin typeface="+mn-lt"/>
              <a:ea typeface="+mn-ea"/>
              <a:cs typeface="+mn-cs"/>
            </a:rPr>
            <a:t>336,128</a:t>
          </a:r>
          <a:r>
            <a:rPr lang="ja-JP" altLang="en-US" sz="1200" b="0" i="0" baseline="0">
              <a:solidFill>
                <a:schemeClr val="dk1"/>
              </a:solidFill>
              <a:effectLst/>
              <a:latin typeface="+mn-lt"/>
              <a:ea typeface="+mn-ea"/>
              <a:cs typeface="+mn-cs"/>
            </a:rPr>
            <a:t>千円増なり全体では前年度比</a:t>
          </a:r>
          <a:r>
            <a:rPr lang="en-US" altLang="ja-JP" sz="1200" b="0" i="0" baseline="0">
              <a:solidFill>
                <a:schemeClr val="dk1"/>
              </a:solidFill>
              <a:effectLst/>
              <a:latin typeface="+mn-lt"/>
              <a:ea typeface="+mn-ea"/>
              <a:cs typeface="+mn-cs"/>
            </a:rPr>
            <a:t>98.8%</a:t>
          </a:r>
          <a:r>
            <a:rPr lang="ja-JP" altLang="en-US" sz="1200" b="0" i="0" baseline="0">
              <a:solidFill>
                <a:schemeClr val="dk1"/>
              </a:solidFill>
              <a:effectLst/>
              <a:latin typeface="+mn-lt"/>
              <a:ea typeface="+mn-ea"/>
              <a:cs typeface="+mn-cs"/>
            </a:rPr>
            <a:t>の減となったことによるものである。</a:t>
          </a:r>
          <a:endParaRPr lang="en-US" altLang="ja-JP" sz="1200" b="0" i="0" baseline="0">
            <a:solidFill>
              <a:schemeClr val="dk1"/>
            </a:solidFill>
            <a:effectLst/>
            <a:latin typeface="+mn-lt"/>
            <a:ea typeface="+mn-ea"/>
            <a:cs typeface="+mn-cs"/>
          </a:endParaRPr>
        </a:p>
        <a:p>
          <a:pPr rtl="0" eaLnBrk="1" fontAlgn="base" latinLnBrk="0" hangingPunct="1"/>
          <a:r>
            <a:rPr lang="ja-JP" altLang="en-US" sz="1200" b="0" i="0" baseline="0">
              <a:solidFill>
                <a:schemeClr val="dk1"/>
              </a:solidFill>
              <a:effectLst/>
              <a:latin typeface="+mn-lt"/>
              <a:ea typeface="+mn-ea"/>
              <a:cs typeface="+mn-cs"/>
            </a:rPr>
            <a:t>　</a:t>
          </a:r>
          <a:r>
            <a:rPr lang="ja-JP" altLang="en-US" sz="1200">
              <a:effectLst/>
            </a:rPr>
            <a:t>後年度の財源不足を財政調整基金や特定目的基金を取崩し財政運営をせざるをえない状況であり比率は微増の傾向となる見通しである。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31369</xdr:rowOff>
    </xdr:from>
    <xdr:to>
      <xdr:col>77</xdr:col>
      <xdr:colOff>44450</xdr:colOff>
      <xdr:row>15</xdr:row>
      <xdr:rowOff>61129</xdr:rowOff>
    </xdr:to>
    <xdr:cxnSp macro="">
      <xdr:nvCxnSpPr>
        <xdr:cNvPr id="440" name="直線コネクタ 439"/>
        <xdr:cNvCxnSpPr/>
      </xdr:nvCxnSpPr>
      <xdr:spPr>
        <a:xfrm flipV="1">
          <a:off x="15290800" y="2603119"/>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61129</xdr:rowOff>
    </xdr:from>
    <xdr:to>
      <xdr:col>72</xdr:col>
      <xdr:colOff>203200</xdr:colOff>
      <xdr:row>15</xdr:row>
      <xdr:rowOff>90890</xdr:rowOff>
    </xdr:to>
    <xdr:cxnSp macro="">
      <xdr:nvCxnSpPr>
        <xdr:cNvPr id="443" name="直線コネクタ 442"/>
        <xdr:cNvCxnSpPr/>
      </xdr:nvCxnSpPr>
      <xdr:spPr>
        <a:xfrm flipV="1">
          <a:off x="14401800" y="2632879"/>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90890</xdr:rowOff>
    </xdr:from>
    <xdr:to>
      <xdr:col>68</xdr:col>
      <xdr:colOff>152400</xdr:colOff>
      <xdr:row>16</xdr:row>
      <xdr:rowOff>32046</xdr:rowOff>
    </xdr:to>
    <xdr:cxnSp macro="">
      <xdr:nvCxnSpPr>
        <xdr:cNvPr id="446" name="直線コネクタ 445"/>
        <xdr:cNvCxnSpPr/>
      </xdr:nvCxnSpPr>
      <xdr:spPr>
        <a:xfrm flipV="1">
          <a:off x="13512800" y="26626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9" name="フローチャート: 判断 448"/>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0" name="テキスト ボックス 449"/>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1" name="フローチャート: 判断 450"/>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2" name="テキスト ボックス 451"/>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152019</xdr:rowOff>
    </xdr:from>
    <xdr:to>
      <xdr:col>77</xdr:col>
      <xdr:colOff>95250</xdr:colOff>
      <xdr:row>15</xdr:row>
      <xdr:rowOff>82169</xdr:rowOff>
    </xdr:to>
    <xdr:sp macro="" textlink="">
      <xdr:nvSpPr>
        <xdr:cNvPr id="458" name="楕円 457"/>
        <xdr:cNvSpPr/>
      </xdr:nvSpPr>
      <xdr:spPr>
        <a:xfrm>
          <a:off x="16129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66946</xdr:rowOff>
    </xdr:from>
    <xdr:ext cx="736600" cy="259045"/>
    <xdr:sp macro="" textlink="">
      <xdr:nvSpPr>
        <xdr:cNvPr id="459" name="テキスト ボックス 458"/>
        <xdr:cNvSpPr txBox="1"/>
      </xdr:nvSpPr>
      <xdr:spPr>
        <a:xfrm>
          <a:off x="15798800" y="263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10329</xdr:rowOff>
    </xdr:from>
    <xdr:to>
      <xdr:col>73</xdr:col>
      <xdr:colOff>44450</xdr:colOff>
      <xdr:row>15</xdr:row>
      <xdr:rowOff>111929</xdr:rowOff>
    </xdr:to>
    <xdr:sp macro="" textlink="">
      <xdr:nvSpPr>
        <xdr:cNvPr id="460" name="楕円 459"/>
        <xdr:cNvSpPr/>
      </xdr:nvSpPr>
      <xdr:spPr>
        <a:xfrm>
          <a:off x="15240000" y="25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96706</xdr:rowOff>
    </xdr:from>
    <xdr:ext cx="762000" cy="259045"/>
    <xdr:sp macro="" textlink="">
      <xdr:nvSpPr>
        <xdr:cNvPr id="461" name="テキスト ボックス 460"/>
        <xdr:cNvSpPr txBox="1"/>
      </xdr:nvSpPr>
      <xdr:spPr>
        <a:xfrm>
          <a:off x="14909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40090</xdr:rowOff>
    </xdr:from>
    <xdr:to>
      <xdr:col>68</xdr:col>
      <xdr:colOff>203200</xdr:colOff>
      <xdr:row>15</xdr:row>
      <xdr:rowOff>141690</xdr:rowOff>
    </xdr:to>
    <xdr:sp macro="" textlink="">
      <xdr:nvSpPr>
        <xdr:cNvPr id="462" name="楕円 461"/>
        <xdr:cNvSpPr/>
      </xdr:nvSpPr>
      <xdr:spPr>
        <a:xfrm>
          <a:off x="14351000" y="26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126467</xdr:rowOff>
    </xdr:from>
    <xdr:ext cx="762000" cy="259045"/>
    <xdr:sp macro="" textlink="">
      <xdr:nvSpPr>
        <xdr:cNvPr id="463" name="テキスト ボックス 462"/>
        <xdr:cNvSpPr txBox="1"/>
      </xdr:nvSpPr>
      <xdr:spPr>
        <a:xfrm>
          <a:off x="14020800" y="269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64" name="楕円 463"/>
        <xdr:cNvSpPr/>
      </xdr:nvSpPr>
      <xdr:spPr>
        <a:xfrm>
          <a:off x="134620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65" name="テキスト ボックス 46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類似団体平均とほぼ同比率となっている。しかし、一部事務組合の人件費に充てる負担金や農業集落排水事業などの公営企業会計の人件費に充てる繰出金といった人件費に準ずる費用を合計した場合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上回っており今後はこれらも含めた広義な人件費経費について抑制していく必要がある。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42418</xdr:rowOff>
    </xdr:to>
    <xdr:cxnSp macro="">
      <xdr:nvCxnSpPr>
        <xdr:cNvPr id="64" name="直線コネクタ 63"/>
        <xdr:cNvCxnSpPr/>
      </xdr:nvCxnSpPr>
      <xdr:spPr>
        <a:xfrm>
          <a:off x="3987800" y="6381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37846</xdr:rowOff>
    </xdr:to>
    <xdr:cxnSp macro="">
      <xdr:nvCxnSpPr>
        <xdr:cNvPr id="67" name="直線コネクタ 66"/>
        <xdr:cNvCxnSpPr/>
      </xdr:nvCxnSpPr>
      <xdr:spPr>
        <a:xfrm>
          <a:off x="3098800" y="6326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19558</xdr:rowOff>
    </xdr:to>
    <xdr:cxnSp macro="">
      <xdr:nvCxnSpPr>
        <xdr:cNvPr id="70" name="直線コネクタ 69"/>
        <xdr:cNvCxnSpPr/>
      </xdr:nvCxnSpPr>
      <xdr:spPr>
        <a:xfrm flipV="1">
          <a:off x="2209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72" name="テキスト ボックス 71"/>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19558</xdr:rowOff>
    </xdr:to>
    <xdr:cxnSp macro="">
      <xdr:nvCxnSpPr>
        <xdr:cNvPr id="73" name="直線コネクタ 72"/>
        <xdr:cNvCxnSpPr/>
      </xdr:nvCxnSpPr>
      <xdr:spPr>
        <a:xfrm>
          <a:off x="1320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％、愛媛県平均と比較すると</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％下回っているが、前年度と比較すると</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％増加している。</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臨時雇員賃金の単価を上げたことなどによる経常経費の増加が主な要因である。臨時雇員の配置、人数等適切な管理で経常的経費のさらなる削減に努める。</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また、保有する施設の指定管理者制度の導入を検討するなど、経常経費の削減に努める。</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9" name="直線コネクタ 128"/>
        <xdr:cNvCxnSpPr/>
      </xdr:nvCxnSpPr>
      <xdr:spPr>
        <a:xfrm>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12700</xdr:rowOff>
    </xdr:to>
    <xdr:cxnSp macro="">
      <xdr:nvCxnSpPr>
        <xdr:cNvPr id="132" name="直線コネクタ 131"/>
        <xdr:cNvCxnSpPr/>
      </xdr:nvCxnSpPr>
      <xdr:spPr>
        <a:xfrm>
          <a:off x="14782800" y="260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136525</xdr:rowOff>
    </xdr:from>
    <xdr:to>
      <xdr:col>73</xdr:col>
      <xdr:colOff>180975</xdr:colOff>
      <xdr:row>15</xdr:row>
      <xdr:rowOff>31750</xdr:rowOff>
    </xdr:to>
    <xdr:cxnSp macro="">
      <xdr:nvCxnSpPr>
        <xdr:cNvPr id="135" name="直線コネクタ 134"/>
        <xdr:cNvCxnSpPr/>
      </xdr:nvCxnSpPr>
      <xdr:spPr>
        <a:xfrm>
          <a:off x="13893800" y="2536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136525</xdr:rowOff>
    </xdr:from>
    <xdr:to>
      <xdr:col>69</xdr:col>
      <xdr:colOff>92075</xdr:colOff>
      <xdr:row>14</xdr:row>
      <xdr:rowOff>155575</xdr:rowOff>
    </xdr:to>
    <xdr:cxnSp macro="">
      <xdr:nvCxnSpPr>
        <xdr:cNvPr id="138" name="直線コネクタ 137"/>
        <xdr:cNvCxnSpPr/>
      </xdr:nvCxnSpPr>
      <xdr:spPr>
        <a:xfrm flipV="1">
          <a:off x="13004800" y="2536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85725</xdr:rowOff>
    </xdr:from>
    <xdr:to>
      <xdr:col>69</xdr:col>
      <xdr:colOff>142875</xdr:colOff>
      <xdr:row>15</xdr:row>
      <xdr:rowOff>15875</xdr:rowOff>
    </xdr:to>
    <xdr:sp macro="" textlink="">
      <xdr:nvSpPr>
        <xdr:cNvPr id="154" name="楕円 153"/>
        <xdr:cNvSpPr/>
      </xdr:nvSpPr>
      <xdr:spPr>
        <a:xfrm>
          <a:off x="13843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26052</xdr:rowOff>
    </xdr:from>
    <xdr:ext cx="762000" cy="259045"/>
    <xdr:sp macro="" textlink="">
      <xdr:nvSpPr>
        <xdr:cNvPr id="155" name="テキスト ボックス 154"/>
        <xdr:cNvSpPr txBox="1"/>
      </xdr:nvSpPr>
      <xdr:spPr>
        <a:xfrm>
          <a:off x="13512800" y="225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56" name="楕円 155"/>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45102</xdr:rowOff>
    </xdr:from>
    <xdr:ext cx="762000" cy="259045"/>
    <xdr:sp macro="" textlink="">
      <xdr:nvSpPr>
        <xdr:cNvPr id="157" name="テキスト ボックス 156"/>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％、愛媛県平均と比較すると</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％下回っている。</a:t>
          </a:r>
          <a:endParaRPr lang="ja-JP" altLang="ja-JP" sz="1200">
            <a:effectLst/>
          </a:endParaRPr>
        </a:p>
        <a:p>
          <a:pPr rtl="0" eaLnBrk="1" fontAlgn="auto" latinLnBrk="0" hangingPunct="1"/>
          <a:r>
            <a:rPr lang="ja-JP" altLang="ja-JP" sz="1100" b="0" i="0" baseline="0">
              <a:solidFill>
                <a:schemeClr val="dk1"/>
              </a:solidFill>
              <a:effectLst/>
              <a:latin typeface="+mn-lt"/>
              <a:ea typeface="+mn-ea"/>
              <a:cs typeface="+mn-cs"/>
            </a:rPr>
            <a:t>　人口減少に歯止めがかからず少子高齢化はますます進行し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社会保障経費は今後も増加していくことが予想される。法令を遵守しつつ、適正な給付・審査等により財政を圧迫しないよう努める必要がある。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12700</xdr:rowOff>
    </xdr:to>
    <xdr:cxnSp macro="">
      <xdr:nvCxnSpPr>
        <xdr:cNvPr id="192" name="直線コネクタ 191"/>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95" name="直線コネクタ 194"/>
        <xdr:cNvCxnSpPr/>
      </xdr:nvCxnSpPr>
      <xdr:spPr>
        <a:xfrm>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198" name="直線コネクタ 197"/>
        <xdr:cNvCxnSpPr/>
      </xdr:nvCxnSpPr>
      <xdr:spPr>
        <a:xfrm flipV="1">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201" name="直線コネクタ 200"/>
        <xdr:cNvCxnSpPr/>
      </xdr:nvCxnSpPr>
      <xdr:spPr>
        <a:xfrm>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4" name="テキスト ボックス 213"/>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5" name="楕円 214"/>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6" name="テキスト ボックス 215"/>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％、全国平均と比較すると</a:t>
          </a:r>
          <a:r>
            <a:rPr lang="en-US" altLang="ja-JP" sz="1200" b="0" i="0" baseline="0">
              <a:solidFill>
                <a:schemeClr val="dk1"/>
              </a:solidFill>
              <a:effectLst/>
              <a:latin typeface="+mn-lt"/>
              <a:ea typeface="+mn-ea"/>
              <a:cs typeface="+mn-cs"/>
            </a:rPr>
            <a:t>1.8</a:t>
          </a:r>
          <a:r>
            <a:rPr lang="ja-JP" altLang="ja-JP" sz="1200" b="0" i="0" baseline="0">
              <a:solidFill>
                <a:schemeClr val="dk1"/>
              </a:solidFill>
              <a:effectLst/>
              <a:latin typeface="+mn-lt"/>
              <a:ea typeface="+mn-ea"/>
              <a:cs typeface="+mn-cs"/>
            </a:rPr>
            <a:t>％下回っている。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公営企業については「経営戦略計画」をそれぞれ策定し、健全な運営に努めている。また「繰出基準」を遵守し、農業集落排水・浄化槽整備事業については維持管理経費を節減するとともに、適正な料金改定を検討する。また、簡易水道事業については法適化（上水道事業への統合）により繰出金を削減、普通会計の負担額を減らしていくよう努めている。</a:t>
          </a:r>
          <a:endParaRPr lang="ja-JP" altLang="ja-JP" sz="1200">
            <a:effectLst/>
          </a:endParaRPr>
        </a:p>
        <a:p>
          <a:pPr rtl="0" eaLnBrk="1" fontAlgn="auto" latinLnBrk="0" hangingPunct="1"/>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117856</xdr:rowOff>
    </xdr:to>
    <xdr:cxnSp macro="">
      <xdr:nvCxnSpPr>
        <xdr:cNvPr id="250" name="直線コネクタ 249"/>
        <xdr:cNvCxnSpPr/>
      </xdr:nvCxnSpPr>
      <xdr:spPr>
        <a:xfrm>
          <a:off x="15671800" y="96733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72136</xdr:rowOff>
    </xdr:to>
    <xdr:cxnSp macro="">
      <xdr:nvCxnSpPr>
        <xdr:cNvPr id="253" name="直線コネクタ 252"/>
        <xdr:cNvCxnSpPr/>
      </xdr:nvCxnSpPr>
      <xdr:spPr>
        <a:xfrm>
          <a:off x="14782800" y="9673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104140</xdr:rowOff>
    </xdr:to>
    <xdr:cxnSp macro="">
      <xdr:nvCxnSpPr>
        <xdr:cNvPr id="256" name="直線コネクタ 255"/>
        <xdr:cNvCxnSpPr/>
      </xdr:nvCxnSpPr>
      <xdr:spPr>
        <a:xfrm flipV="1">
          <a:off x="13893800" y="9673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104140</xdr:rowOff>
    </xdr:to>
    <xdr:cxnSp macro="">
      <xdr:nvCxnSpPr>
        <xdr:cNvPr id="259" name="直線コネクタ 258"/>
        <xdr:cNvCxnSpPr/>
      </xdr:nvCxnSpPr>
      <xdr:spPr>
        <a:xfrm>
          <a:off x="13004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9" name="楕円 268"/>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70"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71" name="楕円 270"/>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72" name="テキスト ボックス 271"/>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73" name="楕円 272"/>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74" name="テキスト ボックス 273"/>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5" name="楕円 274"/>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6" name="テキスト ボックス 27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7" name="楕円 276"/>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8" name="テキスト ボックス 277"/>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a:t>
          </a:r>
          <a:r>
            <a:rPr lang="ja-JP" altLang="en-US" sz="1200" b="0" i="0" baseline="0">
              <a:solidFill>
                <a:schemeClr val="dk1"/>
              </a:solidFill>
              <a:effectLst/>
              <a:latin typeface="+mn-lt"/>
              <a:ea typeface="+mn-ea"/>
              <a:cs typeface="+mn-cs"/>
            </a:rPr>
            <a:t>同比率となっているが</a:t>
          </a:r>
          <a:r>
            <a:rPr lang="ja-JP" altLang="ja-JP" sz="1200" b="0" i="0" baseline="0">
              <a:solidFill>
                <a:schemeClr val="dk1"/>
              </a:solidFill>
              <a:effectLst/>
              <a:latin typeface="+mn-lt"/>
              <a:ea typeface="+mn-ea"/>
              <a:cs typeface="+mn-cs"/>
            </a:rPr>
            <a:t>、愛媛県平均と比較すると</a:t>
          </a:r>
          <a:r>
            <a:rPr lang="en-US" altLang="ja-JP" sz="1200" b="0" i="0" baseline="0">
              <a:solidFill>
                <a:schemeClr val="dk1"/>
              </a:solidFill>
              <a:effectLst/>
              <a:latin typeface="+mn-lt"/>
              <a:ea typeface="+mn-ea"/>
              <a:cs typeface="+mn-cs"/>
            </a:rPr>
            <a:t>7.3</a:t>
          </a:r>
          <a:r>
            <a:rPr lang="ja-JP" altLang="ja-JP" sz="1200" b="0" i="0" baseline="0">
              <a:solidFill>
                <a:schemeClr val="dk1"/>
              </a:solidFill>
              <a:effectLst/>
              <a:latin typeface="+mn-lt"/>
              <a:ea typeface="+mn-ea"/>
              <a:cs typeface="+mn-cs"/>
            </a:rPr>
            <a:t>％上回っている。これは、ごみ・し尿処理業務や</a:t>
          </a:r>
          <a:r>
            <a:rPr lang="ja-JP" altLang="en-US" sz="1200" b="0" i="0" baseline="0">
              <a:solidFill>
                <a:schemeClr val="dk1"/>
              </a:solidFill>
              <a:effectLst/>
              <a:latin typeface="+mn-lt"/>
              <a:ea typeface="+mn-ea"/>
              <a:cs typeface="+mn-cs"/>
            </a:rPr>
            <a:t>社会福祉施設業務</a:t>
          </a:r>
          <a:r>
            <a:rPr lang="ja-JP" altLang="ja-JP" sz="1200" b="0" i="0" baseline="0">
              <a:solidFill>
                <a:schemeClr val="dk1"/>
              </a:solidFill>
              <a:effectLst/>
              <a:latin typeface="+mn-lt"/>
              <a:ea typeface="+mn-ea"/>
              <a:cs typeface="+mn-cs"/>
            </a:rPr>
            <a:t>等を一部事務組合で行っており、</a:t>
          </a:r>
          <a:r>
            <a:rPr lang="ja-JP" altLang="en-US" sz="1200" b="0" i="0" baseline="0">
              <a:solidFill>
                <a:schemeClr val="dk1"/>
              </a:solidFill>
              <a:effectLst/>
              <a:latin typeface="+mn-lt"/>
              <a:ea typeface="+mn-ea"/>
              <a:cs typeface="+mn-cs"/>
            </a:rPr>
            <a:t>施設改修等により</a:t>
          </a:r>
          <a:r>
            <a:rPr lang="ja-JP" altLang="ja-JP" sz="1200" b="0" i="0" baseline="0">
              <a:solidFill>
                <a:schemeClr val="dk1"/>
              </a:solidFill>
              <a:effectLst/>
              <a:latin typeface="+mn-lt"/>
              <a:ea typeface="+mn-ea"/>
              <a:cs typeface="+mn-cs"/>
            </a:rPr>
            <a:t>負担金が高いためである。また、町が出資する法人等への補助金が多額になっているためである。</a:t>
          </a:r>
          <a:endParaRPr lang="ja-JP" altLang="ja-JP" sz="1200">
            <a:effectLst/>
          </a:endParaRPr>
        </a:p>
        <a:p>
          <a:pPr rtl="0" eaLnBrk="1" fontAlgn="base"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今後、施設改修が終了し一部事務組合の負担金が減少するが、</a:t>
          </a:r>
          <a:r>
            <a:rPr lang="ja-JP" altLang="ja-JP" sz="1200" b="0" i="0" baseline="0">
              <a:solidFill>
                <a:schemeClr val="dk1"/>
              </a:solidFill>
              <a:effectLst/>
              <a:latin typeface="+mn-lt"/>
              <a:ea typeface="+mn-ea"/>
              <a:cs typeface="+mn-cs"/>
            </a:rPr>
            <a:t>補助金を交付するのが適当かどうか、必要性の低い補助金については見直しや廃止を行えないかどうか検討していく。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08" name="直線コネクタ 307"/>
        <xdr:cNvCxnSpPr/>
      </xdr:nvCxnSpPr>
      <xdr:spPr>
        <a:xfrm flipV="1">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124714</xdr:rowOff>
    </xdr:to>
    <xdr:cxnSp macro="">
      <xdr:nvCxnSpPr>
        <xdr:cNvPr id="311" name="直線コネクタ 310"/>
        <xdr:cNvCxnSpPr/>
      </xdr:nvCxnSpPr>
      <xdr:spPr>
        <a:xfrm flipV="1">
          <a:off x="14782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152146</xdr:rowOff>
    </xdr:to>
    <xdr:cxnSp macro="">
      <xdr:nvCxnSpPr>
        <xdr:cNvPr id="314" name="直線コネクタ 313"/>
        <xdr:cNvCxnSpPr/>
      </xdr:nvCxnSpPr>
      <xdr:spPr>
        <a:xfrm flipV="1">
          <a:off x="13893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152146</xdr:rowOff>
    </xdr:to>
    <xdr:cxnSp macro="">
      <xdr:nvCxnSpPr>
        <xdr:cNvPr id="317" name="直線コネクタ 316"/>
        <xdr:cNvCxnSpPr/>
      </xdr:nvCxnSpPr>
      <xdr:spPr>
        <a:xfrm>
          <a:off x="13004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7" name="楕円 326"/>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8"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9" name="楕円 328"/>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0" name="テキスト ボックス 329"/>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1" name="楕円 33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2" name="テキスト ボックス 33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3" name="楕円 332"/>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4" name="テキスト ボックス 333"/>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5" name="楕円 334"/>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6" name="テキスト ボックス 335"/>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が減少している</a:t>
          </a:r>
          <a:r>
            <a:rPr lang="ja-JP" altLang="ja-JP" sz="1100" b="0" i="0" baseline="0">
              <a:solidFill>
                <a:schemeClr val="dk1"/>
              </a:solidFill>
              <a:effectLst/>
              <a:latin typeface="+mn-lt"/>
              <a:ea typeface="+mn-ea"/>
              <a:cs typeface="+mn-cs"/>
            </a:rPr>
            <a:t>。主な要因としては、道路・橋りょう改良事業の臨時地方道整備事業債等の償還が終了しているためである。</a:t>
          </a:r>
          <a:endParaRPr lang="ja-JP" altLang="ja-JP" sz="1200">
            <a:effectLst/>
          </a:endParaRPr>
        </a:p>
        <a:p>
          <a:pPr rtl="0" eaLnBrk="1" fontAlgn="auto" latinLnBrk="0" hangingPunct="1"/>
          <a:r>
            <a:rPr lang="ja-JP" altLang="ja-JP" sz="1100" b="0" i="0" baseline="0">
              <a:solidFill>
                <a:schemeClr val="dk1"/>
              </a:solidFill>
              <a:effectLst/>
              <a:latin typeface="+mn-lt"/>
              <a:ea typeface="+mn-ea"/>
              <a:cs typeface="+mn-cs"/>
            </a:rPr>
            <a:t>　今後も交付税措置率の低い地方債はできる限り借りない方針とし、必要な普通建設事業に良好な地方債を必要最低限発行することで水準を超えないよう努める。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124713</xdr:rowOff>
    </xdr:to>
    <xdr:cxnSp macro="">
      <xdr:nvCxnSpPr>
        <xdr:cNvPr id="366" name="直線コネクタ 365"/>
        <xdr:cNvCxnSpPr/>
      </xdr:nvCxnSpPr>
      <xdr:spPr>
        <a:xfrm flipV="1">
          <a:off x="3987800" y="133172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161289</xdr:rowOff>
    </xdr:to>
    <xdr:cxnSp macro="">
      <xdr:nvCxnSpPr>
        <xdr:cNvPr id="369" name="直線コネクタ 368"/>
        <xdr:cNvCxnSpPr/>
      </xdr:nvCxnSpPr>
      <xdr:spPr>
        <a:xfrm flipV="1">
          <a:off x="3098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76708</xdr:rowOff>
    </xdr:to>
    <xdr:cxnSp macro="">
      <xdr:nvCxnSpPr>
        <xdr:cNvPr id="372" name="直線コネクタ 371"/>
        <xdr:cNvCxnSpPr/>
      </xdr:nvCxnSpPr>
      <xdr:spPr>
        <a:xfrm flipV="1">
          <a:off x="2209800" y="13362939"/>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154432</xdr:rowOff>
    </xdr:to>
    <xdr:cxnSp macro="">
      <xdr:nvCxnSpPr>
        <xdr:cNvPr id="375" name="直線コネクタ 374"/>
        <xdr:cNvCxnSpPr/>
      </xdr:nvCxnSpPr>
      <xdr:spPr>
        <a:xfrm flipV="1">
          <a:off x="1320800" y="134498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5" name="楕円 38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6"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87" name="楕円 386"/>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88" name="テキスト ボックス 38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9" name="楕円 388"/>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0" name="テキスト ボックス 389"/>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1" name="楕円 390"/>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2" name="テキスト ボックス 391"/>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3" name="楕円 392"/>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4" name="テキスト ボックス 393"/>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類似団体平均と比較すると</a:t>
          </a:r>
          <a:r>
            <a:rPr lang="en-US" altLang="ja-JP" sz="1200" b="0" i="0" baseline="0">
              <a:solidFill>
                <a:schemeClr val="dk1"/>
              </a:solidFill>
              <a:effectLst/>
              <a:latin typeface="+mn-lt"/>
              <a:ea typeface="+mn-ea"/>
              <a:cs typeface="+mn-cs"/>
            </a:rPr>
            <a:t>3.3</a:t>
          </a:r>
          <a:r>
            <a:rPr lang="ja-JP" altLang="ja-JP" sz="1200" b="0" i="0" baseline="0">
              <a:solidFill>
                <a:schemeClr val="dk1"/>
              </a:solidFill>
              <a:effectLst/>
              <a:latin typeface="+mn-lt"/>
              <a:ea typeface="+mn-ea"/>
              <a:cs typeface="+mn-cs"/>
            </a:rPr>
            <a:t>％、愛媛県平均と比較すると</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％下回っている。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普通交付税が歳入の約半分を占め、主な産業もない脆弱な当町であるが、必要最小限の経費で最大の効果が得られる事業を厳選し、住民サービスを低下させることなく質を高め、今後も経常的経費の削減に努めることはもちろんのこと、中長期的な視点で行財政運営の健全化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76</xdr:row>
      <xdr:rowOff>26415</xdr:rowOff>
    </xdr:to>
    <xdr:cxnSp macro="">
      <xdr:nvCxnSpPr>
        <xdr:cNvPr id="425" name="直線コネクタ 424"/>
        <xdr:cNvCxnSpPr/>
      </xdr:nvCxnSpPr>
      <xdr:spPr>
        <a:xfrm>
          <a:off x="15671800" y="130017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143002</xdr:rowOff>
    </xdr:to>
    <xdr:cxnSp macro="">
      <xdr:nvCxnSpPr>
        <xdr:cNvPr id="428" name="直線コネクタ 427"/>
        <xdr:cNvCxnSpPr/>
      </xdr:nvCxnSpPr>
      <xdr:spPr>
        <a:xfrm>
          <a:off x="14782800" y="128737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83566</xdr:rowOff>
    </xdr:to>
    <xdr:cxnSp macro="">
      <xdr:nvCxnSpPr>
        <xdr:cNvPr id="431" name="直線コネクタ 430"/>
        <xdr:cNvCxnSpPr/>
      </xdr:nvCxnSpPr>
      <xdr:spPr>
        <a:xfrm flipV="1">
          <a:off x="13893800" y="128737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33" name="テキスト ボックス 43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83566</xdr:rowOff>
    </xdr:to>
    <xdr:cxnSp macro="">
      <xdr:nvCxnSpPr>
        <xdr:cNvPr id="434" name="直線コネクタ 433"/>
        <xdr:cNvCxnSpPr/>
      </xdr:nvCxnSpPr>
      <xdr:spPr>
        <a:xfrm>
          <a:off x="13004800" y="128600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4" name="楕円 443"/>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5"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6" name="楕円 445"/>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47" name="テキスト ボックス 446"/>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8" name="楕円 447"/>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9" name="テキスト ボックス 448"/>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0" name="楕円 449"/>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1" name="テキスト ボックス 450"/>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2" name="楕円 451"/>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3" name="テキスト ボックス 452"/>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88717</xdr:rowOff>
    </xdr:from>
    <xdr:to>
      <xdr:col>29</xdr:col>
      <xdr:colOff>127000</xdr:colOff>
      <xdr:row>16</xdr:row>
      <xdr:rowOff>100498</xdr:rowOff>
    </xdr:to>
    <xdr:cxnSp macro="">
      <xdr:nvCxnSpPr>
        <xdr:cNvPr id="50" name="直線コネクタ 49"/>
        <xdr:cNvCxnSpPr/>
      </xdr:nvCxnSpPr>
      <xdr:spPr bwMode="auto">
        <a:xfrm flipV="1">
          <a:off x="5003800" y="2879542"/>
          <a:ext cx="647700" cy="1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100498</xdr:rowOff>
    </xdr:from>
    <xdr:to>
      <xdr:col>26</xdr:col>
      <xdr:colOff>50800</xdr:colOff>
      <xdr:row>16</xdr:row>
      <xdr:rowOff>112674</xdr:rowOff>
    </xdr:to>
    <xdr:cxnSp macro="">
      <xdr:nvCxnSpPr>
        <xdr:cNvPr id="53" name="直線コネクタ 52"/>
        <xdr:cNvCxnSpPr/>
      </xdr:nvCxnSpPr>
      <xdr:spPr bwMode="auto">
        <a:xfrm flipV="1">
          <a:off x="4305300" y="2891323"/>
          <a:ext cx="6985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90820</xdr:rowOff>
    </xdr:from>
    <xdr:to>
      <xdr:col>22</xdr:col>
      <xdr:colOff>114300</xdr:colOff>
      <xdr:row>16</xdr:row>
      <xdr:rowOff>112674</xdr:rowOff>
    </xdr:to>
    <xdr:cxnSp macro="">
      <xdr:nvCxnSpPr>
        <xdr:cNvPr id="56" name="直線コネクタ 55"/>
        <xdr:cNvCxnSpPr/>
      </xdr:nvCxnSpPr>
      <xdr:spPr bwMode="auto">
        <a:xfrm>
          <a:off x="3606800" y="2881645"/>
          <a:ext cx="698500" cy="2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90820</xdr:rowOff>
    </xdr:from>
    <xdr:to>
      <xdr:col>18</xdr:col>
      <xdr:colOff>177800</xdr:colOff>
      <xdr:row>17</xdr:row>
      <xdr:rowOff>4745</xdr:rowOff>
    </xdr:to>
    <xdr:cxnSp macro="">
      <xdr:nvCxnSpPr>
        <xdr:cNvPr id="59" name="直線コネクタ 58"/>
        <xdr:cNvCxnSpPr/>
      </xdr:nvCxnSpPr>
      <xdr:spPr bwMode="auto">
        <a:xfrm flipV="1">
          <a:off x="2908300" y="2881645"/>
          <a:ext cx="698500" cy="85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37917</xdr:rowOff>
    </xdr:from>
    <xdr:to>
      <xdr:col>29</xdr:col>
      <xdr:colOff>177800</xdr:colOff>
      <xdr:row>16</xdr:row>
      <xdr:rowOff>139517</xdr:rowOff>
    </xdr:to>
    <xdr:sp macro="" textlink="">
      <xdr:nvSpPr>
        <xdr:cNvPr id="69" name="楕円 68"/>
        <xdr:cNvSpPr/>
      </xdr:nvSpPr>
      <xdr:spPr bwMode="auto">
        <a:xfrm>
          <a:off x="5600700" y="282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54444</xdr:rowOff>
    </xdr:from>
    <xdr:ext cx="762000" cy="259045"/>
    <xdr:sp macro="" textlink="">
      <xdr:nvSpPr>
        <xdr:cNvPr id="70" name="人口1人当たり決算額の推移該当値テキスト130"/>
        <xdr:cNvSpPr txBox="1"/>
      </xdr:nvSpPr>
      <xdr:spPr>
        <a:xfrm>
          <a:off x="5740400" y="2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49698</xdr:rowOff>
    </xdr:from>
    <xdr:to>
      <xdr:col>26</xdr:col>
      <xdr:colOff>101600</xdr:colOff>
      <xdr:row>16</xdr:row>
      <xdr:rowOff>151298</xdr:rowOff>
    </xdr:to>
    <xdr:sp macro="" textlink="">
      <xdr:nvSpPr>
        <xdr:cNvPr id="71" name="楕円 70"/>
        <xdr:cNvSpPr/>
      </xdr:nvSpPr>
      <xdr:spPr bwMode="auto">
        <a:xfrm>
          <a:off x="4953000" y="284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161475</xdr:rowOff>
    </xdr:from>
    <xdr:ext cx="736600" cy="259045"/>
    <xdr:sp macro="" textlink="">
      <xdr:nvSpPr>
        <xdr:cNvPr id="72" name="テキスト ボックス 71"/>
        <xdr:cNvSpPr txBox="1"/>
      </xdr:nvSpPr>
      <xdr:spPr>
        <a:xfrm>
          <a:off x="4622800" y="260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61874</xdr:rowOff>
    </xdr:from>
    <xdr:to>
      <xdr:col>22</xdr:col>
      <xdr:colOff>165100</xdr:colOff>
      <xdr:row>16</xdr:row>
      <xdr:rowOff>163474</xdr:rowOff>
    </xdr:to>
    <xdr:sp macro="" textlink="">
      <xdr:nvSpPr>
        <xdr:cNvPr id="73" name="楕円 72"/>
        <xdr:cNvSpPr/>
      </xdr:nvSpPr>
      <xdr:spPr bwMode="auto">
        <a:xfrm>
          <a:off x="42545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2201</xdr:rowOff>
    </xdr:from>
    <xdr:ext cx="762000" cy="259045"/>
    <xdr:sp macro="" textlink="">
      <xdr:nvSpPr>
        <xdr:cNvPr id="74" name="テキスト ボックス 73"/>
        <xdr:cNvSpPr txBox="1"/>
      </xdr:nvSpPr>
      <xdr:spPr>
        <a:xfrm>
          <a:off x="3924300" y="26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40020</xdr:rowOff>
    </xdr:from>
    <xdr:to>
      <xdr:col>19</xdr:col>
      <xdr:colOff>38100</xdr:colOff>
      <xdr:row>16</xdr:row>
      <xdr:rowOff>141620</xdr:rowOff>
    </xdr:to>
    <xdr:sp macro="" textlink="">
      <xdr:nvSpPr>
        <xdr:cNvPr id="75" name="楕円 74"/>
        <xdr:cNvSpPr/>
      </xdr:nvSpPr>
      <xdr:spPr bwMode="auto">
        <a:xfrm>
          <a:off x="3556000" y="283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151797</xdr:rowOff>
    </xdr:from>
    <xdr:ext cx="762000" cy="259045"/>
    <xdr:sp macro="" textlink="">
      <xdr:nvSpPr>
        <xdr:cNvPr id="76" name="テキスト ボックス 75"/>
        <xdr:cNvSpPr txBox="1"/>
      </xdr:nvSpPr>
      <xdr:spPr>
        <a:xfrm>
          <a:off x="3225800" y="259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125395</xdr:rowOff>
    </xdr:from>
    <xdr:to>
      <xdr:col>15</xdr:col>
      <xdr:colOff>101600</xdr:colOff>
      <xdr:row>17</xdr:row>
      <xdr:rowOff>55545</xdr:rowOff>
    </xdr:to>
    <xdr:sp macro="" textlink="">
      <xdr:nvSpPr>
        <xdr:cNvPr id="77" name="楕円 76"/>
        <xdr:cNvSpPr/>
      </xdr:nvSpPr>
      <xdr:spPr bwMode="auto">
        <a:xfrm>
          <a:off x="2857500" y="29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65722</xdr:rowOff>
    </xdr:from>
    <xdr:ext cx="762000" cy="259045"/>
    <xdr:sp macro="" textlink="">
      <xdr:nvSpPr>
        <xdr:cNvPr id="78" name="テキスト ボックス 77"/>
        <xdr:cNvSpPr txBox="1"/>
      </xdr:nvSpPr>
      <xdr:spPr>
        <a:xfrm>
          <a:off x="2527300" y="268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98406</xdr:rowOff>
    </xdr:from>
    <xdr:to>
      <xdr:col>29</xdr:col>
      <xdr:colOff>127000</xdr:colOff>
      <xdr:row>35</xdr:row>
      <xdr:rowOff>152927</xdr:rowOff>
    </xdr:to>
    <xdr:cxnSp macro="">
      <xdr:nvCxnSpPr>
        <xdr:cNvPr id="111" name="直線コネクタ 110"/>
        <xdr:cNvCxnSpPr/>
      </xdr:nvCxnSpPr>
      <xdr:spPr bwMode="auto">
        <a:xfrm>
          <a:off x="5003800" y="6708756"/>
          <a:ext cx="6477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137704</xdr:rowOff>
    </xdr:from>
    <xdr:ext cx="762000" cy="259045"/>
    <xdr:sp macro="" textlink="">
      <xdr:nvSpPr>
        <xdr:cNvPr id="112" name="人口1人当たり決算額の推移平均値テキスト445"/>
        <xdr:cNvSpPr txBox="1"/>
      </xdr:nvSpPr>
      <xdr:spPr>
        <a:xfrm>
          <a:off x="5740400" y="6748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317995</xdr:rowOff>
    </xdr:from>
    <xdr:to>
      <xdr:col>26</xdr:col>
      <xdr:colOff>50800</xdr:colOff>
      <xdr:row>35</xdr:row>
      <xdr:rowOff>98406</xdr:rowOff>
    </xdr:to>
    <xdr:cxnSp macro="">
      <xdr:nvCxnSpPr>
        <xdr:cNvPr id="114" name="直線コネクタ 113"/>
        <xdr:cNvCxnSpPr/>
      </xdr:nvCxnSpPr>
      <xdr:spPr bwMode="auto">
        <a:xfrm>
          <a:off x="4305300" y="6585445"/>
          <a:ext cx="698500" cy="12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188189</xdr:rowOff>
    </xdr:from>
    <xdr:to>
      <xdr:col>22</xdr:col>
      <xdr:colOff>114300</xdr:colOff>
      <xdr:row>34</xdr:row>
      <xdr:rowOff>317995</xdr:rowOff>
    </xdr:to>
    <xdr:cxnSp macro="">
      <xdr:nvCxnSpPr>
        <xdr:cNvPr id="117" name="直線コネクタ 116"/>
        <xdr:cNvCxnSpPr/>
      </xdr:nvCxnSpPr>
      <xdr:spPr bwMode="auto">
        <a:xfrm>
          <a:off x="3606800" y="6455639"/>
          <a:ext cx="698500" cy="129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40742</xdr:rowOff>
    </xdr:from>
    <xdr:to>
      <xdr:col>18</xdr:col>
      <xdr:colOff>177800</xdr:colOff>
      <xdr:row>34</xdr:row>
      <xdr:rowOff>188189</xdr:rowOff>
    </xdr:to>
    <xdr:cxnSp macro="">
      <xdr:nvCxnSpPr>
        <xdr:cNvPr id="120" name="直線コネクタ 119"/>
        <xdr:cNvCxnSpPr/>
      </xdr:nvCxnSpPr>
      <xdr:spPr bwMode="auto">
        <a:xfrm>
          <a:off x="2908300" y="6308192"/>
          <a:ext cx="698500" cy="147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102127</xdr:rowOff>
    </xdr:from>
    <xdr:to>
      <xdr:col>29</xdr:col>
      <xdr:colOff>177800</xdr:colOff>
      <xdr:row>35</xdr:row>
      <xdr:rowOff>203727</xdr:rowOff>
    </xdr:to>
    <xdr:sp macro="" textlink="">
      <xdr:nvSpPr>
        <xdr:cNvPr id="130" name="楕円 129"/>
        <xdr:cNvSpPr/>
      </xdr:nvSpPr>
      <xdr:spPr bwMode="auto">
        <a:xfrm>
          <a:off x="5600700" y="67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290104</xdr:rowOff>
    </xdr:from>
    <xdr:ext cx="762000" cy="259045"/>
    <xdr:sp macro="" textlink="">
      <xdr:nvSpPr>
        <xdr:cNvPr id="131" name="人口1人当たり決算額の推移該当値テキスト445"/>
        <xdr:cNvSpPr txBox="1"/>
      </xdr:nvSpPr>
      <xdr:spPr>
        <a:xfrm>
          <a:off x="5740400" y="65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47606</xdr:rowOff>
    </xdr:from>
    <xdr:to>
      <xdr:col>26</xdr:col>
      <xdr:colOff>101600</xdr:colOff>
      <xdr:row>35</xdr:row>
      <xdr:rowOff>149206</xdr:rowOff>
    </xdr:to>
    <xdr:sp macro="" textlink="">
      <xdr:nvSpPr>
        <xdr:cNvPr id="132" name="楕円 131"/>
        <xdr:cNvSpPr/>
      </xdr:nvSpPr>
      <xdr:spPr bwMode="auto">
        <a:xfrm>
          <a:off x="4953000" y="6657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159383</xdr:rowOff>
    </xdr:from>
    <xdr:ext cx="736600" cy="259045"/>
    <xdr:sp macro="" textlink="">
      <xdr:nvSpPr>
        <xdr:cNvPr id="133" name="テキスト ボックス 132"/>
        <xdr:cNvSpPr txBox="1"/>
      </xdr:nvSpPr>
      <xdr:spPr>
        <a:xfrm>
          <a:off x="4622800" y="642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267195</xdr:rowOff>
    </xdr:from>
    <xdr:to>
      <xdr:col>22</xdr:col>
      <xdr:colOff>165100</xdr:colOff>
      <xdr:row>35</xdr:row>
      <xdr:rowOff>25895</xdr:rowOff>
    </xdr:to>
    <xdr:sp macro="" textlink="">
      <xdr:nvSpPr>
        <xdr:cNvPr id="134" name="楕円 133"/>
        <xdr:cNvSpPr/>
      </xdr:nvSpPr>
      <xdr:spPr bwMode="auto">
        <a:xfrm>
          <a:off x="4254500" y="653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36072</xdr:rowOff>
    </xdr:from>
    <xdr:ext cx="762000" cy="259045"/>
    <xdr:sp macro="" textlink="">
      <xdr:nvSpPr>
        <xdr:cNvPr id="135" name="テキスト ボックス 134"/>
        <xdr:cNvSpPr txBox="1"/>
      </xdr:nvSpPr>
      <xdr:spPr>
        <a:xfrm>
          <a:off x="3924300" y="630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137389</xdr:rowOff>
    </xdr:from>
    <xdr:to>
      <xdr:col>19</xdr:col>
      <xdr:colOff>38100</xdr:colOff>
      <xdr:row>34</xdr:row>
      <xdr:rowOff>238989</xdr:rowOff>
    </xdr:to>
    <xdr:sp macro="" textlink="">
      <xdr:nvSpPr>
        <xdr:cNvPr id="136" name="楕円 135"/>
        <xdr:cNvSpPr/>
      </xdr:nvSpPr>
      <xdr:spPr bwMode="auto">
        <a:xfrm>
          <a:off x="3556000" y="64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249166</xdr:rowOff>
    </xdr:from>
    <xdr:ext cx="762000" cy="259045"/>
    <xdr:sp macro="" textlink="">
      <xdr:nvSpPr>
        <xdr:cNvPr id="137" name="テキスト ボックス 136"/>
        <xdr:cNvSpPr txBox="1"/>
      </xdr:nvSpPr>
      <xdr:spPr>
        <a:xfrm>
          <a:off x="3225800" y="617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332842</xdr:rowOff>
    </xdr:from>
    <xdr:to>
      <xdr:col>15</xdr:col>
      <xdr:colOff>101600</xdr:colOff>
      <xdr:row>34</xdr:row>
      <xdr:rowOff>91542</xdr:rowOff>
    </xdr:to>
    <xdr:sp macro="" textlink="">
      <xdr:nvSpPr>
        <xdr:cNvPr id="138" name="楕円 137"/>
        <xdr:cNvSpPr/>
      </xdr:nvSpPr>
      <xdr:spPr bwMode="auto">
        <a:xfrm>
          <a:off x="2857500" y="625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101719</xdr:rowOff>
    </xdr:from>
    <xdr:ext cx="762000" cy="259045"/>
    <xdr:sp macro="" textlink="">
      <xdr:nvSpPr>
        <xdr:cNvPr id="139" name="テキスト ボックス 138"/>
        <xdr:cNvSpPr txBox="1"/>
      </xdr:nvSpPr>
      <xdr:spPr>
        <a:xfrm>
          <a:off x="2527300" y="602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91938</xdr:rowOff>
    </xdr:from>
    <xdr:to>
      <xdr:col>24</xdr:col>
      <xdr:colOff>63500</xdr:colOff>
      <xdr:row>36</xdr:row>
      <xdr:rowOff>96258</xdr:rowOff>
    </xdr:to>
    <xdr:cxnSp macro="">
      <xdr:nvCxnSpPr>
        <xdr:cNvPr id="61" name="直線コネクタ 60"/>
        <xdr:cNvCxnSpPr/>
      </xdr:nvCxnSpPr>
      <xdr:spPr>
        <a:xfrm flipV="1">
          <a:off x="3797300" y="6264138"/>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32488</xdr:rowOff>
    </xdr:from>
    <xdr:ext cx="534377" cy="259045"/>
    <xdr:sp macro="" textlink="">
      <xdr:nvSpPr>
        <xdr:cNvPr id="62" name="人件費平均値テキスト"/>
        <xdr:cNvSpPr txBox="1"/>
      </xdr:nvSpPr>
      <xdr:spPr>
        <a:xfrm>
          <a:off x="4686300" y="63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96258</xdr:rowOff>
    </xdr:from>
    <xdr:to>
      <xdr:col>19</xdr:col>
      <xdr:colOff>177800</xdr:colOff>
      <xdr:row>36</xdr:row>
      <xdr:rowOff>105722</xdr:rowOff>
    </xdr:to>
    <xdr:cxnSp macro="">
      <xdr:nvCxnSpPr>
        <xdr:cNvPr id="64" name="直線コネクタ 63"/>
        <xdr:cNvCxnSpPr/>
      </xdr:nvCxnSpPr>
      <xdr:spPr>
        <a:xfrm flipV="1">
          <a:off x="2908300" y="626845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157342</xdr:rowOff>
    </xdr:from>
    <xdr:ext cx="534377" cy="259045"/>
    <xdr:sp macro="" textlink="">
      <xdr:nvSpPr>
        <xdr:cNvPr id="66" name="テキスト ボックス 65"/>
        <xdr:cNvSpPr txBox="1"/>
      </xdr:nvSpPr>
      <xdr:spPr>
        <a:xfrm>
          <a:off x="3530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89210</xdr:rowOff>
    </xdr:from>
    <xdr:to>
      <xdr:col>15</xdr:col>
      <xdr:colOff>50800</xdr:colOff>
      <xdr:row>36</xdr:row>
      <xdr:rowOff>105722</xdr:rowOff>
    </xdr:to>
    <xdr:cxnSp macro="">
      <xdr:nvCxnSpPr>
        <xdr:cNvPr id="67" name="直線コネクタ 66"/>
        <xdr:cNvCxnSpPr/>
      </xdr:nvCxnSpPr>
      <xdr:spPr>
        <a:xfrm>
          <a:off x="2019300" y="6261410"/>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89210</xdr:rowOff>
    </xdr:from>
    <xdr:to>
      <xdr:col>10</xdr:col>
      <xdr:colOff>114300</xdr:colOff>
      <xdr:row>36</xdr:row>
      <xdr:rowOff>126754</xdr:rowOff>
    </xdr:to>
    <xdr:cxnSp macro="">
      <xdr:nvCxnSpPr>
        <xdr:cNvPr id="70" name="直線コネクタ 69"/>
        <xdr:cNvCxnSpPr/>
      </xdr:nvCxnSpPr>
      <xdr:spPr>
        <a:xfrm flipV="1">
          <a:off x="1130300" y="6261410"/>
          <a:ext cx="8890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41138</xdr:rowOff>
    </xdr:from>
    <xdr:to>
      <xdr:col>24</xdr:col>
      <xdr:colOff>114300</xdr:colOff>
      <xdr:row>36</xdr:row>
      <xdr:rowOff>142738</xdr:rowOff>
    </xdr:to>
    <xdr:sp macro="" textlink="">
      <xdr:nvSpPr>
        <xdr:cNvPr id="80" name="楕円 79"/>
        <xdr:cNvSpPr/>
      </xdr:nvSpPr>
      <xdr:spPr>
        <a:xfrm>
          <a:off x="4584700" y="62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64015</xdr:rowOff>
    </xdr:from>
    <xdr:ext cx="599010" cy="259045"/>
    <xdr:sp macro="" textlink="">
      <xdr:nvSpPr>
        <xdr:cNvPr id="81" name="人件費該当値テキスト"/>
        <xdr:cNvSpPr txBox="1"/>
      </xdr:nvSpPr>
      <xdr:spPr>
        <a:xfrm>
          <a:off x="4686300" y="606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45458</xdr:rowOff>
    </xdr:from>
    <xdr:to>
      <xdr:col>20</xdr:col>
      <xdr:colOff>38100</xdr:colOff>
      <xdr:row>36</xdr:row>
      <xdr:rowOff>147058</xdr:rowOff>
    </xdr:to>
    <xdr:sp macro="" textlink="">
      <xdr:nvSpPr>
        <xdr:cNvPr id="82" name="楕円 81"/>
        <xdr:cNvSpPr/>
      </xdr:nvSpPr>
      <xdr:spPr>
        <a:xfrm>
          <a:off x="3746500" y="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163585</xdr:rowOff>
    </xdr:from>
    <xdr:ext cx="599010" cy="259045"/>
    <xdr:sp macro="" textlink="">
      <xdr:nvSpPr>
        <xdr:cNvPr id="83" name="テキスト ボックス 82"/>
        <xdr:cNvSpPr txBox="1"/>
      </xdr:nvSpPr>
      <xdr:spPr>
        <a:xfrm>
          <a:off x="3497795" y="59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54922</xdr:rowOff>
    </xdr:from>
    <xdr:to>
      <xdr:col>15</xdr:col>
      <xdr:colOff>101600</xdr:colOff>
      <xdr:row>36</xdr:row>
      <xdr:rowOff>156522</xdr:rowOff>
    </xdr:to>
    <xdr:sp macro="" textlink="">
      <xdr:nvSpPr>
        <xdr:cNvPr id="84" name="楕円 83"/>
        <xdr:cNvSpPr/>
      </xdr:nvSpPr>
      <xdr:spPr>
        <a:xfrm>
          <a:off x="2857500" y="62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1599</xdr:rowOff>
    </xdr:from>
    <xdr:ext cx="599010" cy="259045"/>
    <xdr:sp macro="" textlink="">
      <xdr:nvSpPr>
        <xdr:cNvPr id="85" name="テキスト ボックス 84"/>
        <xdr:cNvSpPr txBox="1"/>
      </xdr:nvSpPr>
      <xdr:spPr>
        <a:xfrm>
          <a:off x="2608795" y="600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38410</xdr:rowOff>
    </xdr:from>
    <xdr:to>
      <xdr:col>10</xdr:col>
      <xdr:colOff>165100</xdr:colOff>
      <xdr:row>36</xdr:row>
      <xdr:rowOff>140010</xdr:rowOff>
    </xdr:to>
    <xdr:sp macro="" textlink="">
      <xdr:nvSpPr>
        <xdr:cNvPr id="86" name="楕円 85"/>
        <xdr:cNvSpPr/>
      </xdr:nvSpPr>
      <xdr:spPr>
        <a:xfrm>
          <a:off x="1968500" y="62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156537</xdr:rowOff>
    </xdr:from>
    <xdr:ext cx="599010" cy="259045"/>
    <xdr:sp macro="" textlink="">
      <xdr:nvSpPr>
        <xdr:cNvPr id="87" name="テキスト ボックス 86"/>
        <xdr:cNvSpPr txBox="1"/>
      </xdr:nvSpPr>
      <xdr:spPr>
        <a:xfrm>
          <a:off x="1719795" y="598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75954</xdr:rowOff>
    </xdr:from>
    <xdr:to>
      <xdr:col>6</xdr:col>
      <xdr:colOff>38100</xdr:colOff>
      <xdr:row>37</xdr:row>
      <xdr:rowOff>6104</xdr:rowOff>
    </xdr:to>
    <xdr:sp macro="" textlink="">
      <xdr:nvSpPr>
        <xdr:cNvPr id="88" name="楕円 87"/>
        <xdr:cNvSpPr/>
      </xdr:nvSpPr>
      <xdr:spPr>
        <a:xfrm>
          <a:off x="1079500" y="62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22631</xdr:rowOff>
    </xdr:from>
    <xdr:ext cx="599010" cy="259045"/>
    <xdr:sp macro="" textlink="">
      <xdr:nvSpPr>
        <xdr:cNvPr id="89" name="テキスト ボックス 88"/>
        <xdr:cNvSpPr txBox="1"/>
      </xdr:nvSpPr>
      <xdr:spPr>
        <a:xfrm>
          <a:off x="830795" y="602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40533</xdr:rowOff>
    </xdr:from>
    <xdr:to>
      <xdr:col>24</xdr:col>
      <xdr:colOff>63500</xdr:colOff>
      <xdr:row>56</xdr:row>
      <xdr:rowOff>43679</xdr:rowOff>
    </xdr:to>
    <xdr:cxnSp macro="">
      <xdr:nvCxnSpPr>
        <xdr:cNvPr id="116" name="直線コネクタ 115"/>
        <xdr:cNvCxnSpPr/>
      </xdr:nvCxnSpPr>
      <xdr:spPr>
        <a:xfrm>
          <a:off x="3797300" y="9641733"/>
          <a:ext cx="8382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40533</xdr:rowOff>
    </xdr:from>
    <xdr:to>
      <xdr:col>19</xdr:col>
      <xdr:colOff>177800</xdr:colOff>
      <xdr:row>56</xdr:row>
      <xdr:rowOff>41896</xdr:rowOff>
    </xdr:to>
    <xdr:cxnSp macro="">
      <xdr:nvCxnSpPr>
        <xdr:cNvPr id="119" name="直線コネクタ 118"/>
        <xdr:cNvCxnSpPr/>
      </xdr:nvCxnSpPr>
      <xdr:spPr>
        <a:xfrm flipV="1">
          <a:off x="2908300" y="9641733"/>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41896</xdr:rowOff>
    </xdr:from>
    <xdr:to>
      <xdr:col>15</xdr:col>
      <xdr:colOff>50800</xdr:colOff>
      <xdr:row>56</xdr:row>
      <xdr:rowOff>104239</xdr:rowOff>
    </xdr:to>
    <xdr:cxnSp macro="">
      <xdr:nvCxnSpPr>
        <xdr:cNvPr id="122" name="直線コネクタ 121"/>
        <xdr:cNvCxnSpPr/>
      </xdr:nvCxnSpPr>
      <xdr:spPr>
        <a:xfrm flipV="1">
          <a:off x="2019300" y="9643096"/>
          <a:ext cx="889000" cy="6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160614</xdr:rowOff>
    </xdr:from>
    <xdr:ext cx="534377" cy="259045"/>
    <xdr:sp macro="" textlink="">
      <xdr:nvSpPr>
        <xdr:cNvPr id="124" name="テキスト ボックス 123"/>
        <xdr:cNvSpPr txBox="1"/>
      </xdr:nvSpPr>
      <xdr:spPr>
        <a:xfrm>
          <a:off x="2641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104239</xdr:rowOff>
    </xdr:from>
    <xdr:to>
      <xdr:col>10</xdr:col>
      <xdr:colOff>114300</xdr:colOff>
      <xdr:row>56</xdr:row>
      <xdr:rowOff>149768</xdr:rowOff>
    </xdr:to>
    <xdr:cxnSp macro="">
      <xdr:nvCxnSpPr>
        <xdr:cNvPr id="125" name="直線コネクタ 124"/>
        <xdr:cNvCxnSpPr/>
      </xdr:nvCxnSpPr>
      <xdr:spPr>
        <a:xfrm flipV="1">
          <a:off x="1130300" y="9705439"/>
          <a:ext cx="889000" cy="4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7" name="テキスト ボックス 126"/>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29" name="テキスト ボックス 128"/>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164329</xdr:rowOff>
    </xdr:from>
    <xdr:to>
      <xdr:col>24</xdr:col>
      <xdr:colOff>114300</xdr:colOff>
      <xdr:row>56</xdr:row>
      <xdr:rowOff>94479</xdr:rowOff>
    </xdr:to>
    <xdr:sp macro="" textlink="">
      <xdr:nvSpPr>
        <xdr:cNvPr id="135" name="楕円 134"/>
        <xdr:cNvSpPr/>
      </xdr:nvSpPr>
      <xdr:spPr>
        <a:xfrm>
          <a:off x="4584700" y="9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15756</xdr:rowOff>
    </xdr:from>
    <xdr:ext cx="534377" cy="259045"/>
    <xdr:sp macro="" textlink="">
      <xdr:nvSpPr>
        <xdr:cNvPr id="136" name="物件費該当値テキスト"/>
        <xdr:cNvSpPr txBox="1"/>
      </xdr:nvSpPr>
      <xdr:spPr>
        <a:xfrm>
          <a:off x="4686300" y="94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161183</xdr:rowOff>
    </xdr:from>
    <xdr:to>
      <xdr:col>20</xdr:col>
      <xdr:colOff>38100</xdr:colOff>
      <xdr:row>56</xdr:row>
      <xdr:rowOff>91333</xdr:rowOff>
    </xdr:to>
    <xdr:sp macro="" textlink="">
      <xdr:nvSpPr>
        <xdr:cNvPr id="137" name="楕円 136"/>
        <xdr:cNvSpPr/>
      </xdr:nvSpPr>
      <xdr:spPr>
        <a:xfrm>
          <a:off x="3746500" y="95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107860</xdr:rowOff>
    </xdr:from>
    <xdr:ext cx="534377" cy="259045"/>
    <xdr:sp macro="" textlink="">
      <xdr:nvSpPr>
        <xdr:cNvPr id="138" name="テキスト ボックス 137"/>
        <xdr:cNvSpPr txBox="1"/>
      </xdr:nvSpPr>
      <xdr:spPr>
        <a:xfrm>
          <a:off x="3530111" y="93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162546</xdr:rowOff>
    </xdr:from>
    <xdr:to>
      <xdr:col>15</xdr:col>
      <xdr:colOff>101600</xdr:colOff>
      <xdr:row>56</xdr:row>
      <xdr:rowOff>92696</xdr:rowOff>
    </xdr:to>
    <xdr:sp macro="" textlink="">
      <xdr:nvSpPr>
        <xdr:cNvPr id="139" name="楕円 138"/>
        <xdr:cNvSpPr/>
      </xdr:nvSpPr>
      <xdr:spPr>
        <a:xfrm>
          <a:off x="2857500" y="9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109223</xdr:rowOff>
    </xdr:from>
    <xdr:ext cx="534377" cy="259045"/>
    <xdr:sp macro="" textlink="">
      <xdr:nvSpPr>
        <xdr:cNvPr id="140" name="テキスト ボックス 139"/>
        <xdr:cNvSpPr txBox="1"/>
      </xdr:nvSpPr>
      <xdr:spPr>
        <a:xfrm>
          <a:off x="2641111" y="93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53439</xdr:rowOff>
    </xdr:from>
    <xdr:to>
      <xdr:col>10</xdr:col>
      <xdr:colOff>165100</xdr:colOff>
      <xdr:row>56</xdr:row>
      <xdr:rowOff>155039</xdr:rowOff>
    </xdr:to>
    <xdr:sp macro="" textlink="">
      <xdr:nvSpPr>
        <xdr:cNvPr id="141" name="楕円 140"/>
        <xdr:cNvSpPr/>
      </xdr:nvSpPr>
      <xdr:spPr>
        <a:xfrm>
          <a:off x="1968500" y="96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xdr:rowOff>
    </xdr:from>
    <xdr:ext cx="534377" cy="259045"/>
    <xdr:sp macro="" textlink="">
      <xdr:nvSpPr>
        <xdr:cNvPr id="142" name="テキスト ボックス 141"/>
        <xdr:cNvSpPr txBox="1"/>
      </xdr:nvSpPr>
      <xdr:spPr>
        <a:xfrm>
          <a:off x="1752111" y="94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98968</xdr:rowOff>
    </xdr:from>
    <xdr:to>
      <xdr:col>6</xdr:col>
      <xdr:colOff>38100</xdr:colOff>
      <xdr:row>57</xdr:row>
      <xdr:rowOff>29118</xdr:rowOff>
    </xdr:to>
    <xdr:sp macro="" textlink="">
      <xdr:nvSpPr>
        <xdr:cNvPr id="143" name="楕円 142"/>
        <xdr:cNvSpPr/>
      </xdr:nvSpPr>
      <xdr:spPr>
        <a:xfrm>
          <a:off x="1079500" y="97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45645</xdr:rowOff>
    </xdr:from>
    <xdr:ext cx="534377" cy="259045"/>
    <xdr:sp macro="" textlink="">
      <xdr:nvSpPr>
        <xdr:cNvPr id="144" name="テキスト ボックス 143"/>
        <xdr:cNvSpPr txBox="1"/>
      </xdr:nvSpPr>
      <xdr:spPr>
        <a:xfrm>
          <a:off x="863111" y="94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92791</xdr:rowOff>
    </xdr:from>
    <xdr:to>
      <xdr:col>24</xdr:col>
      <xdr:colOff>63500</xdr:colOff>
      <xdr:row>78</xdr:row>
      <xdr:rowOff>102209</xdr:rowOff>
    </xdr:to>
    <xdr:cxnSp macro="">
      <xdr:nvCxnSpPr>
        <xdr:cNvPr id="171" name="直線コネクタ 170"/>
        <xdr:cNvCxnSpPr/>
      </xdr:nvCxnSpPr>
      <xdr:spPr>
        <a:xfrm flipV="1">
          <a:off x="3797300" y="13465891"/>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102209</xdr:rowOff>
    </xdr:from>
    <xdr:to>
      <xdr:col>19</xdr:col>
      <xdr:colOff>177800</xdr:colOff>
      <xdr:row>78</xdr:row>
      <xdr:rowOff>110210</xdr:rowOff>
    </xdr:to>
    <xdr:cxnSp macro="">
      <xdr:nvCxnSpPr>
        <xdr:cNvPr id="174" name="直線コネクタ 173"/>
        <xdr:cNvCxnSpPr/>
      </xdr:nvCxnSpPr>
      <xdr:spPr>
        <a:xfrm flipV="1">
          <a:off x="2908300" y="134753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104496</xdr:rowOff>
    </xdr:from>
    <xdr:to>
      <xdr:col>15</xdr:col>
      <xdr:colOff>50800</xdr:colOff>
      <xdr:row>78</xdr:row>
      <xdr:rowOff>110210</xdr:rowOff>
    </xdr:to>
    <xdr:cxnSp macro="">
      <xdr:nvCxnSpPr>
        <xdr:cNvPr id="177" name="直線コネクタ 176"/>
        <xdr:cNvCxnSpPr/>
      </xdr:nvCxnSpPr>
      <xdr:spPr>
        <a:xfrm>
          <a:off x="2019300" y="1347759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104496</xdr:rowOff>
    </xdr:from>
    <xdr:to>
      <xdr:col>10</xdr:col>
      <xdr:colOff>114300</xdr:colOff>
      <xdr:row>78</xdr:row>
      <xdr:rowOff>109434</xdr:rowOff>
    </xdr:to>
    <xdr:cxnSp macro="">
      <xdr:nvCxnSpPr>
        <xdr:cNvPr id="180" name="直線コネクタ 179"/>
        <xdr:cNvCxnSpPr/>
      </xdr:nvCxnSpPr>
      <xdr:spPr>
        <a:xfrm flipV="1">
          <a:off x="1130300" y="1347759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41991</xdr:rowOff>
    </xdr:from>
    <xdr:to>
      <xdr:col>24</xdr:col>
      <xdr:colOff>114300</xdr:colOff>
      <xdr:row>78</xdr:row>
      <xdr:rowOff>143591</xdr:rowOff>
    </xdr:to>
    <xdr:sp macro="" textlink="">
      <xdr:nvSpPr>
        <xdr:cNvPr id="190" name="楕円 189"/>
        <xdr:cNvSpPr/>
      </xdr:nvSpPr>
      <xdr:spPr>
        <a:xfrm>
          <a:off x="4584700" y="134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128368</xdr:rowOff>
    </xdr:from>
    <xdr:ext cx="469744" cy="259045"/>
    <xdr:sp macro="" textlink="">
      <xdr:nvSpPr>
        <xdr:cNvPr id="191" name="維持補修費該当値テキスト"/>
        <xdr:cNvSpPr txBox="1"/>
      </xdr:nvSpPr>
      <xdr:spPr>
        <a:xfrm>
          <a:off x="4686300" y="1333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51409</xdr:rowOff>
    </xdr:from>
    <xdr:to>
      <xdr:col>20</xdr:col>
      <xdr:colOff>38100</xdr:colOff>
      <xdr:row>78</xdr:row>
      <xdr:rowOff>153009</xdr:rowOff>
    </xdr:to>
    <xdr:sp macro="" textlink="">
      <xdr:nvSpPr>
        <xdr:cNvPr id="192" name="楕円 191"/>
        <xdr:cNvSpPr/>
      </xdr:nvSpPr>
      <xdr:spPr>
        <a:xfrm>
          <a:off x="3746500" y="134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144136</xdr:rowOff>
    </xdr:from>
    <xdr:ext cx="378565" cy="259045"/>
    <xdr:sp macro="" textlink="">
      <xdr:nvSpPr>
        <xdr:cNvPr id="193" name="テキスト ボックス 192"/>
        <xdr:cNvSpPr txBox="1"/>
      </xdr:nvSpPr>
      <xdr:spPr>
        <a:xfrm>
          <a:off x="3608017" y="1351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59410</xdr:rowOff>
    </xdr:from>
    <xdr:to>
      <xdr:col>15</xdr:col>
      <xdr:colOff>101600</xdr:colOff>
      <xdr:row>78</xdr:row>
      <xdr:rowOff>161010</xdr:rowOff>
    </xdr:to>
    <xdr:sp macro="" textlink="">
      <xdr:nvSpPr>
        <xdr:cNvPr id="194" name="楕円 193"/>
        <xdr:cNvSpPr/>
      </xdr:nvSpPr>
      <xdr:spPr>
        <a:xfrm>
          <a:off x="2857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152137</xdr:rowOff>
    </xdr:from>
    <xdr:ext cx="378565" cy="259045"/>
    <xdr:sp macro="" textlink="">
      <xdr:nvSpPr>
        <xdr:cNvPr id="195" name="テキスト ボックス 194"/>
        <xdr:cNvSpPr txBox="1"/>
      </xdr:nvSpPr>
      <xdr:spPr>
        <a:xfrm>
          <a:off x="2719017" y="1352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53696</xdr:rowOff>
    </xdr:from>
    <xdr:to>
      <xdr:col>10</xdr:col>
      <xdr:colOff>165100</xdr:colOff>
      <xdr:row>78</xdr:row>
      <xdr:rowOff>155296</xdr:rowOff>
    </xdr:to>
    <xdr:sp macro="" textlink="">
      <xdr:nvSpPr>
        <xdr:cNvPr id="196" name="楕円 195"/>
        <xdr:cNvSpPr/>
      </xdr:nvSpPr>
      <xdr:spPr>
        <a:xfrm>
          <a:off x="1968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146423</xdr:rowOff>
    </xdr:from>
    <xdr:ext cx="378565" cy="259045"/>
    <xdr:sp macro="" textlink="">
      <xdr:nvSpPr>
        <xdr:cNvPr id="197" name="テキスト ボックス 196"/>
        <xdr:cNvSpPr txBox="1"/>
      </xdr:nvSpPr>
      <xdr:spPr>
        <a:xfrm>
          <a:off x="1830017" y="13519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58634</xdr:rowOff>
    </xdr:from>
    <xdr:to>
      <xdr:col>6</xdr:col>
      <xdr:colOff>38100</xdr:colOff>
      <xdr:row>78</xdr:row>
      <xdr:rowOff>160234</xdr:rowOff>
    </xdr:to>
    <xdr:sp macro="" textlink="">
      <xdr:nvSpPr>
        <xdr:cNvPr id="198" name="楕円 197"/>
        <xdr:cNvSpPr/>
      </xdr:nvSpPr>
      <xdr:spPr>
        <a:xfrm>
          <a:off x="1079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151361</xdr:rowOff>
    </xdr:from>
    <xdr:ext cx="378565" cy="259045"/>
    <xdr:sp macro="" textlink="">
      <xdr:nvSpPr>
        <xdr:cNvPr id="199" name="テキスト ボックス 198"/>
        <xdr:cNvSpPr txBox="1"/>
      </xdr:nvSpPr>
      <xdr:spPr>
        <a:xfrm>
          <a:off x="941017" y="13524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7497</xdr:rowOff>
    </xdr:from>
    <xdr:to>
      <xdr:col>24</xdr:col>
      <xdr:colOff>63500</xdr:colOff>
      <xdr:row>96</xdr:row>
      <xdr:rowOff>32486</xdr:rowOff>
    </xdr:to>
    <xdr:cxnSp macro="">
      <xdr:nvCxnSpPr>
        <xdr:cNvPr id="233" name="直線コネクタ 232"/>
        <xdr:cNvCxnSpPr/>
      </xdr:nvCxnSpPr>
      <xdr:spPr>
        <a:xfrm>
          <a:off x="3797300" y="16466697"/>
          <a:ext cx="838200" cy="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7497</xdr:rowOff>
    </xdr:from>
    <xdr:to>
      <xdr:col>19</xdr:col>
      <xdr:colOff>177800</xdr:colOff>
      <xdr:row>96</xdr:row>
      <xdr:rowOff>137457</xdr:rowOff>
    </xdr:to>
    <xdr:cxnSp macro="">
      <xdr:nvCxnSpPr>
        <xdr:cNvPr id="236" name="直線コネクタ 235"/>
        <xdr:cNvCxnSpPr/>
      </xdr:nvCxnSpPr>
      <xdr:spPr>
        <a:xfrm flipV="1">
          <a:off x="2908300" y="16466697"/>
          <a:ext cx="889000" cy="1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124912</xdr:rowOff>
    </xdr:from>
    <xdr:to>
      <xdr:col>15</xdr:col>
      <xdr:colOff>50800</xdr:colOff>
      <xdr:row>96</xdr:row>
      <xdr:rowOff>137457</xdr:rowOff>
    </xdr:to>
    <xdr:cxnSp macro="">
      <xdr:nvCxnSpPr>
        <xdr:cNvPr id="239" name="直線コネクタ 238"/>
        <xdr:cNvCxnSpPr/>
      </xdr:nvCxnSpPr>
      <xdr:spPr>
        <a:xfrm>
          <a:off x="2019300" y="16584112"/>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124912</xdr:rowOff>
    </xdr:from>
    <xdr:to>
      <xdr:col>10</xdr:col>
      <xdr:colOff>114300</xdr:colOff>
      <xdr:row>97</xdr:row>
      <xdr:rowOff>38731</xdr:rowOff>
    </xdr:to>
    <xdr:cxnSp macro="">
      <xdr:nvCxnSpPr>
        <xdr:cNvPr id="242" name="直線コネクタ 241"/>
        <xdr:cNvCxnSpPr/>
      </xdr:nvCxnSpPr>
      <xdr:spPr>
        <a:xfrm flipV="1">
          <a:off x="1130300" y="16584112"/>
          <a:ext cx="889000" cy="8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153136</xdr:rowOff>
    </xdr:from>
    <xdr:to>
      <xdr:col>24</xdr:col>
      <xdr:colOff>114300</xdr:colOff>
      <xdr:row>96</xdr:row>
      <xdr:rowOff>83286</xdr:rowOff>
    </xdr:to>
    <xdr:sp macro="" textlink="">
      <xdr:nvSpPr>
        <xdr:cNvPr id="252" name="楕円 251"/>
        <xdr:cNvSpPr/>
      </xdr:nvSpPr>
      <xdr:spPr>
        <a:xfrm>
          <a:off x="4584700" y="164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131563</xdr:rowOff>
    </xdr:from>
    <xdr:ext cx="534377" cy="259045"/>
    <xdr:sp macro="" textlink="">
      <xdr:nvSpPr>
        <xdr:cNvPr id="253" name="扶助費該当値テキスト"/>
        <xdr:cNvSpPr txBox="1"/>
      </xdr:nvSpPr>
      <xdr:spPr>
        <a:xfrm>
          <a:off x="4686300" y="164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128147</xdr:rowOff>
    </xdr:from>
    <xdr:to>
      <xdr:col>20</xdr:col>
      <xdr:colOff>38100</xdr:colOff>
      <xdr:row>96</xdr:row>
      <xdr:rowOff>58297</xdr:rowOff>
    </xdr:to>
    <xdr:sp macro="" textlink="">
      <xdr:nvSpPr>
        <xdr:cNvPr id="254" name="楕円 253"/>
        <xdr:cNvSpPr/>
      </xdr:nvSpPr>
      <xdr:spPr>
        <a:xfrm>
          <a:off x="3746500" y="1641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49424</xdr:rowOff>
    </xdr:from>
    <xdr:ext cx="534377" cy="259045"/>
    <xdr:sp macro="" textlink="">
      <xdr:nvSpPr>
        <xdr:cNvPr id="255" name="テキスト ボックス 254"/>
        <xdr:cNvSpPr txBox="1"/>
      </xdr:nvSpPr>
      <xdr:spPr>
        <a:xfrm>
          <a:off x="3530111" y="165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86657</xdr:rowOff>
    </xdr:from>
    <xdr:to>
      <xdr:col>15</xdr:col>
      <xdr:colOff>101600</xdr:colOff>
      <xdr:row>97</xdr:row>
      <xdr:rowOff>16807</xdr:rowOff>
    </xdr:to>
    <xdr:sp macro="" textlink="">
      <xdr:nvSpPr>
        <xdr:cNvPr id="256" name="楕円 255"/>
        <xdr:cNvSpPr/>
      </xdr:nvSpPr>
      <xdr:spPr>
        <a:xfrm>
          <a:off x="2857500" y="165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7934</xdr:rowOff>
    </xdr:from>
    <xdr:ext cx="534377" cy="259045"/>
    <xdr:sp macro="" textlink="">
      <xdr:nvSpPr>
        <xdr:cNvPr id="257" name="テキスト ボックス 256"/>
        <xdr:cNvSpPr txBox="1"/>
      </xdr:nvSpPr>
      <xdr:spPr>
        <a:xfrm>
          <a:off x="2641111" y="1663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74112</xdr:rowOff>
    </xdr:from>
    <xdr:to>
      <xdr:col>10</xdr:col>
      <xdr:colOff>165100</xdr:colOff>
      <xdr:row>97</xdr:row>
      <xdr:rowOff>4262</xdr:rowOff>
    </xdr:to>
    <xdr:sp macro="" textlink="">
      <xdr:nvSpPr>
        <xdr:cNvPr id="258" name="楕円 257"/>
        <xdr:cNvSpPr/>
      </xdr:nvSpPr>
      <xdr:spPr>
        <a:xfrm>
          <a:off x="1968500" y="165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166839</xdr:rowOff>
    </xdr:from>
    <xdr:ext cx="534377" cy="259045"/>
    <xdr:sp macro="" textlink="">
      <xdr:nvSpPr>
        <xdr:cNvPr id="259" name="テキスト ボックス 258"/>
        <xdr:cNvSpPr txBox="1"/>
      </xdr:nvSpPr>
      <xdr:spPr>
        <a:xfrm>
          <a:off x="1752111" y="166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159381</xdr:rowOff>
    </xdr:from>
    <xdr:to>
      <xdr:col>6</xdr:col>
      <xdr:colOff>38100</xdr:colOff>
      <xdr:row>97</xdr:row>
      <xdr:rowOff>89531</xdr:rowOff>
    </xdr:to>
    <xdr:sp macro="" textlink="">
      <xdr:nvSpPr>
        <xdr:cNvPr id="260" name="楕円 259"/>
        <xdr:cNvSpPr/>
      </xdr:nvSpPr>
      <xdr:spPr>
        <a:xfrm>
          <a:off x="1079500" y="166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80658</xdr:rowOff>
    </xdr:from>
    <xdr:ext cx="534377" cy="259045"/>
    <xdr:sp macro="" textlink="">
      <xdr:nvSpPr>
        <xdr:cNvPr id="261" name="テキスト ボックス 260"/>
        <xdr:cNvSpPr txBox="1"/>
      </xdr:nvSpPr>
      <xdr:spPr>
        <a:xfrm>
          <a:off x="863111" y="167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108144</xdr:rowOff>
    </xdr:from>
    <xdr:to>
      <xdr:col>55</xdr:col>
      <xdr:colOff>0</xdr:colOff>
      <xdr:row>35</xdr:row>
      <xdr:rowOff>23361</xdr:rowOff>
    </xdr:to>
    <xdr:cxnSp macro="">
      <xdr:nvCxnSpPr>
        <xdr:cNvPr id="288" name="直線コネクタ 287"/>
        <xdr:cNvCxnSpPr/>
      </xdr:nvCxnSpPr>
      <xdr:spPr>
        <a:xfrm>
          <a:off x="9639300" y="5937444"/>
          <a:ext cx="838200" cy="8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108144</xdr:rowOff>
    </xdr:from>
    <xdr:to>
      <xdr:col>50</xdr:col>
      <xdr:colOff>114300</xdr:colOff>
      <xdr:row>35</xdr:row>
      <xdr:rowOff>43459</xdr:rowOff>
    </xdr:to>
    <xdr:cxnSp macro="">
      <xdr:nvCxnSpPr>
        <xdr:cNvPr id="291" name="直線コネクタ 290"/>
        <xdr:cNvCxnSpPr/>
      </xdr:nvCxnSpPr>
      <xdr:spPr>
        <a:xfrm flipV="1">
          <a:off x="8750300" y="5937444"/>
          <a:ext cx="889000" cy="10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43459</xdr:rowOff>
    </xdr:from>
    <xdr:to>
      <xdr:col>45</xdr:col>
      <xdr:colOff>177800</xdr:colOff>
      <xdr:row>36</xdr:row>
      <xdr:rowOff>49600</xdr:rowOff>
    </xdr:to>
    <xdr:cxnSp macro="">
      <xdr:nvCxnSpPr>
        <xdr:cNvPr id="294" name="直線コネクタ 293"/>
        <xdr:cNvCxnSpPr/>
      </xdr:nvCxnSpPr>
      <xdr:spPr>
        <a:xfrm flipV="1">
          <a:off x="7861300" y="6044209"/>
          <a:ext cx="889000" cy="1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12667</xdr:rowOff>
    </xdr:from>
    <xdr:to>
      <xdr:col>41</xdr:col>
      <xdr:colOff>50800</xdr:colOff>
      <xdr:row>36</xdr:row>
      <xdr:rowOff>49600</xdr:rowOff>
    </xdr:to>
    <xdr:cxnSp macro="">
      <xdr:nvCxnSpPr>
        <xdr:cNvPr id="297" name="直線コネクタ 296"/>
        <xdr:cNvCxnSpPr/>
      </xdr:nvCxnSpPr>
      <xdr:spPr>
        <a:xfrm>
          <a:off x="6972300" y="6184867"/>
          <a:ext cx="889000" cy="3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144011</xdr:rowOff>
    </xdr:from>
    <xdr:to>
      <xdr:col>55</xdr:col>
      <xdr:colOff>50800</xdr:colOff>
      <xdr:row>35</xdr:row>
      <xdr:rowOff>74161</xdr:rowOff>
    </xdr:to>
    <xdr:sp macro="" textlink="">
      <xdr:nvSpPr>
        <xdr:cNvPr id="307" name="楕円 306"/>
        <xdr:cNvSpPr/>
      </xdr:nvSpPr>
      <xdr:spPr>
        <a:xfrm>
          <a:off x="10426700" y="59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166888</xdr:rowOff>
    </xdr:from>
    <xdr:ext cx="599010" cy="259045"/>
    <xdr:sp macro="" textlink="">
      <xdr:nvSpPr>
        <xdr:cNvPr id="308" name="補助費等該当値テキスト"/>
        <xdr:cNvSpPr txBox="1"/>
      </xdr:nvSpPr>
      <xdr:spPr>
        <a:xfrm>
          <a:off x="10528300" y="58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57344</xdr:rowOff>
    </xdr:from>
    <xdr:to>
      <xdr:col>50</xdr:col>
      <xdr:colOff>165100</xdr:colOff>
      <xdr:row>34</xdr:row>
      <xdr:rowOff>158944</xdr:rowOff>
    </xdr:to>
    <xdr:sp macro="" textlink="">
      <xdr:nvSpPr>
        <xdr:cNvPr id="309" name="楕円 308"/>
        <xdr:cNvSpPr/>
      </xdr:nvSpPr>
      <xdr:spPr>
        <a:xfrm>
          <a:off x="9588500" y="58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4021</xdr:rowOff>
    </xdr:from>
    <xdr:ext cx="599010" cy="259045"/>
    <xdr:sp macro="" textlink="">
      <xdr:nvSpPr>
        <xdr:cNvPr id="310" name="テキスト ボックス 309"/>
        <xdr:cNvSpPr txBox="1"/>
      </xdr:nvSpPr>
      <xdr:spPr>
        <a:xfrm>
          <a:off x="9339795" y="566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164109</xdr:rowOff>
    </xdr:from>
    <xdr:to>
      <xdr:col>46</xdr:col>
      <xdr:colOff>38100</xdr:colOff>
      <xdr:row>35</xdr:row>
      <xdr:rowOff>94259</xdr:rowOff>
    </xdr:to>
    <xdr:sp macro="" textlink="">
      <xdr:nvSpPr>
        <xdr:cNvPr id="311" name="楕円 310"/>
        <xdr:cNvSpPr/>
      </xdr:nvSpPr>
      <xdr:spPr>
        <a:xfrm>
          <a:off x="8699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110786</xdr:rowOff>
    </xdr:from>
    <xdr:ext cx="599010" cy="259045"/>
    <xdr:sp macro="" textlink="">
      <xdr:nvSpPr>
        <xdr:cNvPr id="312" name="テキスト ボックス 311"/>
        <xdr:cNvSpPr txBox="1"/>
      </xdr:nvSpPr>
      <xdr:spPr>
        <a:xfrm>
          <a:off x="8450795" y="57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170250</xdr:rowOff>
    </xdr:from>
    <xdr:to>
      <xdr:col>41</xdr:col>
      <xdr:colOff>101600</xdr:colOff>
      <xdr:row>36</xdr:row>
      <xdr:rowOff>100400</xdr:rowOff>
    </xdr:to>
    <xdr:sp macro="" textlink="">
      <xdr:nvSpPr>
        <xdr:cNvPr id="313" name="楕円 312"/>
        <xdr:cNvSpPr/>
      </xdr:nvSpPr>
      <xdr:spPr>
        <a:xfrm>
          <a:off x="7810500" y="61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116927</xdr:rowOff>
    </xdr:from>
    <xdr:ext cx="534377" cy="259045"/>
    <xdr:sp macro="" textlink="">
      <xdr:nvSpPr>
        <xdr:cNvPr id="314" name="テキスト ボックス 313"/>
        <xdr:cNvSpPr txBox="1"/>
      </xdr:nvSpPr>
      <xdr:spPr>
        <a:xfrm>
          <a:off x="7594111" y="594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133317</xdr:rowOff>
    </xdr:from>
    <xdr:to>
      <xdr:col>36</xdr:col>
      <xdr:colOff>165100</xdr:colOff>
      <xdr:row>36</xdr:row>
      <xdr:rowOff>63467</xdr:rowOff>
    </xdr:to>
    <xdr:sp macro="" textlink="">
      <xdr:nvSpPr>
        <xdr:cNvPr id="315" name="楕円 314"/>
        <xdr:cNvSpPr/>
      </xdr:nvSpPr>
      <xdr:spPr>
        <a:xfrm>
          <a:off x="6921500" y="61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79994</xdr:rowOff>
    </xdr:from>
    <xdr:ext cx="599010" cy="259045"/>
    <xdr:sp macro="" textlink="">
      <xdr:nvSpPr>
        <xdr:cNvPr id="316" name="テキスト ボックス 315"/>
        <xdr:cNvSpPr txBox="1"/>
      </xdr:nvSpPr>
      <xdr:spPr>
        <a:xfrm>
          <a:off x="6672795" y="590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123686</xdr:rowOff>
    </xdr:from>
    <xdr:to>
      <xdr:col>55</xdr:col>
      <xdr:colOff>0</xdr:colOff>
      <xdr:row>57</xdr:row>
      <xdr:rowOff>150281</xdr:rowOff>
    </xdr:to>
    <xdr:cxnSp macro="">
      <xdr:nvCxnSpPr>
        <xdr:cNvPr id="345" name="直線コネクタ 344"/>
        <xdr:cNvCxnSpPr/>
      </xdr:nvCxnSpPr>
      <xdr:spPr>
        <a:xfrm>
          <a:off x="9639300" y="9896336"/>
          <a:ext cx="8382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164629</xdr:rowOff>
    </xdr:from>
    <xdr:to>
      <xdr:col>50</xdr:col>
      <xdr:colOff>114300</xdr:colOff>
      <xdr:row>57</xdr:row>
      <xdr:rowOff>123686</xdr:rowOff>
    </xdr:to>
    <xdr:cxnSp macro="">
      <xdr:nvCxnSpPr>
        <xdr:cNvPr id="348" name="直線コネクタ 347"/>
        <xdr:cNvCxnSpPr/>
      </xdr:nvCxnSpPr>
      <xdr:spPr>
        <a:xfrm>
          <a:off x="8750300" y="9765829"/>
          <a:ext cx="889000" cy="1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94037</xdr:rowOff>
    </xdr:from>
    <xdr:to>
      <xdr:col>45</xdr:col>
      <xdr:colOff>177800</xdr:colOff>
      <xdr:row>56</xdr:row>
      <xdr:rowOff>164629</xdr:rowOff>
    </xdr:to>
    <xdr:cxnSp macro="">
      <xdr:nvCxnSpPr>
        <xdr:cNvPr id="351" name="直線コネクタ 350"/>
        <xdr:cNvCxnSpPr/>
      </xdr:nvCxnSpPr>
      <xdr:spPr>
        <a:xfrm>
          <a:off x="7861300" y="9695237"/>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139823</xdr:rowOff>
    </xdr:from>
    <xdr:ext cx="534377" cy="259045"/>
    <xdr:sp macro="" textlink="">
      <xdr:nvSpPr>
        <xdr:cNvPr id="353" name="テキスト ボックス 352"/>
        <xdr:cNvSpPr txBox="1"/>
      </xdr:nvSpPr>
      <xdr:spPr>
        <a:xfrm>
          <a:off x="8483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94037</xdr:rowOff>
    </xdr:from>
    <xdr:to>
      <xdr:col>41</xdr:col>
      <xdr:colOff>50800</xdr:colOff>
      <xdr:row>56</xdr:row>
      <xdr:rowOff>115247</xdr:rowOff>
    </xdr:to>
    <xdr:cxnSp macro="">
      <xdr:nvCxnSpPr>
        <xdr:cNvPr id="354" name="直線コネクタ 353"/>
        <xdr:cNvCxnSpPr/>
      </xdr:nvCxnSpPr>
      <xdr:spPr>
        <a:xfrm flipV="1">
          <a:off x="6972300" y="9695237"/>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99481</xdr:rowOff>
    </xdr:from>
    <xdr:to>
      <xdr:col>55</xdr:col>
      <xdr:colOff>50800</xdr:colOff>
      <xdr:row>58</xdr:row>
      <xdr:rowOff>29631</xdr:rowOff>
    </xdr:to>
    <xdr:sp macro="" textlink="">
      <xdr:nvSpPr>
        <xdr:cNvPr id="364" name="楕円 363"/>
        <xdr:cNvSpPr/>
      </xdr:nvSpPr>
      <xdr:spPr>
        <a:xfrm>
          <a:off x="10426700" y="98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77908</xdr:rowOff>
    </xdr:from>
    <xdr:ext cx="534377" cy="259045"/>
    <xdr:sp macro="" textlink="">
      <xdr:nvSpPr>
        <xdr:cNvPr id="365" name="普通建設事業費該当値テキスト"/>
        <xdr:cNvSpPr txBox="1"/>
      </xdr:nvSpPr>
      <xdr:spPr>
        <a:xfrm>
          <a:off x="10528300" y="985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72886</xdr:rowOff>
    </xdr:from>
    <xdr:to>
      <xdr:col>50</xdr:col>
      <xdr:colOff>165100</xdr:colOff>
      <xdr:row>58</xdr:row>
      <xdr:rowOff>3036</xdr:rowOff>
    </xdr:to>
    <xdr:sp macro="" textlink="">
      <xdr:nvSpPr>
        <xdr:cNvPr id="366" name="楕円 365"/>
        <xdr:cNvSpPr/>
      </xdr:nvSpPr>
      <xdr:spPr>
        <a:xfrm>
          <a:off x="9588500" y="98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165613</xdr:rowOff>
    </xdr:from>
    <xdr:ext cx="534377" cy="259045"/>
    <xdr:sp macro="" textlink="">
      <xdr:nvSpPr>
        <xdr:cNvPr id="367" name="テキスト ボックス 366"/>
        <xdr:cNvSpPr txBox="1"/>
      </xdr:nvSpPr>
      <xdr:spPr>
        <a:xfrm>
          <a:off x="9372111" y="99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113829</xdr:rowOff>
    </xdr:from>
    <xdr:to>
      <xdr:col>46</xdr:col>
      <xdr:colOff>38100</xdr:colOff>
      <xdr:row>57</xdr:row>
      <xdr:rowOff>43979</xdr:rowOff>
    </xdr:to>
    <xdr:sp macro="" textlink="">
      <xdr:nvSpPr>
        <xdr:cNvPr id="368" name="楕円 367"/>
        <xdr:cNvSpPr/>
      </xdr:nvSpPr>
      <xdr:spPr>
        <a:xfrm>
          <a:off x="8699500" y="971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60506</xdr:rowOff>
    </xdr:from>
    <xdr:ext cx="599010" cy="259045"/>
    <xdr:sp macro="" textlink="">
      <xdr:nvSpPr>
        <xdr:cNvPr id="369" name="テキスト ボックス 368"/>
        <xdr:cNvSpPr txBox="1"/>
      </xdr:nvSpPr>
      <xdr:spPr>
        <a:xfrm>
          <a:off x="8450795" y="949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43237</xdr:rowOff>
    </xdr:from>
    <xdr:to>
      <xdr:col>41</xdr:col>
      <xdr:colOff>101600</xdr:colOff>
      <xdr:row>56</xdr:row>
      <xdr:rowOff>144837</xdr:rowOff>
    </xdr:to>
    <xdr:sp macro="" textlink="">
      <xdr:nvSpPr>
        <xdr:cNvPr id="370" name="楕円 369"/>
        <xdr:cNvSpPr/>
      </xdr:nvSpPr>
      <xdr:spPr>
        <a:xfrm>
          <a:off x="7810500" y="96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161364</xdr:rowOff>
    </xdr:from>
    <xdr:ext cx="599010" cy="259045"/>
    <xdr:sp macro="" textlink="">
      <xdr:nvSpPr>
        <xdr:cNvPr id="371" name="テキスト ボックス 370"/>
        <xdr:cNvSpPr txBox="1"/>
      </xdr:nvSpPr>
      <xdr:spPr>
        <a:xfrm>
          <a:off x="7561795" y="941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64447</xdr:rowOff>
    </xdr:from>
    <xdr:to>
      <xdr:col>36</xdr:col>
      <xdr:colOff>165100</xdr:colOff>
      <xdr:row>56</xdr:row>
      <xdr:rowOff>166047</xdr:rowOff>
    </xdr:to>
    <xdr:sp macro="" textlink="">
      <xdr:nvSpPr>
        <xdr:cNvPr id="372" name="楕円 371"/>
        <xdr:cNvSpPr/>
      </xdr:nvSpPr>
      <xdr:spPr>
        <a:xfrm>
          <a:off x="6921500" y="96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11124</xdr:rowOff>
    </xdr:from>
    <xdr:ext cx="599010" cy="259045"/>
    <xdr:sp macro="" textlink="">
      <xdr:nvSpPr>
        <xdr:cNvPr id="373" name="テキスト ボックス 372"/>
        <xdr:cNvSpPr txBox="1"/>
      </xdr:nvSpPr>
      <xdr:spPr>
        <a:xfrm>
          <a:off x="6672795" y="944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118768</xdr:rowOff>
    </xdr:from>
    <xdr:to>
      <xdr:col>55</xdr:col>
      <xdr:colOff>0</xdr:colOff>
      <xdr:row>78</xdr:row>
      <xdr:rowOff>95397</xdr:rowOff>
    </xdr:to>
    <xdr:cxnSp macro="">
      <xdr:nvCxnSpPr>
        <xdr:cNvPr id="402" name="直線コネクタ 401"/>
        <xdr:cNvCxnSpPr/>
      </xdr:nvCxnSpPr>
      <xdr:spPr>
        <a:xfrm flipV="1">
          <a:off x="9639300" y="13320418"/>
          <a:ext cx="838200" cy="14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164762</xdr:rowOff>
    </xdr:from>
    <xdr:to>
      <xdr:col>50</xdr:col>
      <xdr:colOff>114300</xdr:colOff>
      <xdr:row>78</xdr:row>
      <xdr:rowOff>95397</xdr:rowOff>
    </xdr:to>
    <xdr:cxnSp macro="">
      <xdr:nvCxnSpPr>
        <xdr:cNvPr id="405" name="直線コネクタ 404"/>
        <xdr:cNvCxnSpPr/>
      </xdr:nvCxnSpPr>
      <xdr:spPr>
        <a:xfrm>
          <a:off x="8750300" y="13023512"/>
          <a:ext cx="889000" cy="4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164762</xdr:rowOff>
    </xdr:from>
    <xdr:to>
      <xdr:col>45</xdr:col>
      <xdr:colOff>177800</xdr:colOff>
      <xdr:row>77</xdr:row>
      <xdr:rowOff>41081</xdr:rowOff>
    </xdr:to>
    <xdr:cxnSp macro="">
      <xdr:nvCxnSpPr>
        <xdr:cNvPr id="408" name="直線コネクタ 407"/>
        <xdr:cNvCxnSpPr/>
      </xdr:nvCxnSpPr>
      <xdr:spPr>
        <a:xfrm flipV="1">
          <a:off x="7861300" y="13023512"/>
          <a:ext cx="889000" cy="2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40665</xdr:rowOff>
    </xdr:from>
    <xdr:ext cx="534377" cy="259045"/>
    <xdr:sp macro="" textlink="">
      <xdr:nvSpPr>
        <xdr:cNvPr id="410" name="テキスト ボックス 409"/>
        <xdr:cNvSpPr txBox="1"/>
      </xdr:nvSpPr>
      <xdr:spPr>
        <a:xfrm>
          <a:off x="8483111" y="1341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67968</xdr:rowOff>
    </xdr:from>
    <xdr:to>
      <xdr:col>55</xdr:col>
      <xdr:colOff>50800</xdr:colOff>
      <xdr:row>77</xdr:row>
      <xdr:rowOff>169568</xdr:rowOff>
    </xdr:to>
    <xdr:sp macro="" textlink="">
      <xdr:nvSpPr>
        <xdr:cNvPr id="418" name="楕円 417"/>
        <xdr:cNvSpPr/>
      </xdr:nvSpPr>
      <xdr:spPr>
        <a:xfrm>
          <a:off x="10426700" y="132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90845</xdr:rowOff>
    </xdr:from>
    <xdr:ext cx="534377" cy="259045"/>
    <xdr:sp macro="" textlink="">
      <xdr:nvSpPr>
        <xdr:cNvPr id="419" name="普通建設事業費 （ うち新規整備　）該当値テキスト"/>
        <xdr:cNvSpPr txBox="1"/>
      </xdr:nvSpPr>
      <xdr:spPr>
        <a:xfrm>
          <a:off x="10528300" y="131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44597</xdr:rowOff>
    </xdr:from>
    <xdr:to>
      <xdr:col>50</xdr:col>
      <xdr:colOff>165100</xdr:colOff>
      <xdr:row>78</xdr:row>
      <xdr:rowOff>146197</xdr:rowOff>
    </xdr:to>
    <xdr:sp macro="" textlink="">
      <xdr:nvSpPr>
        <xdr:cNvPr id="420" name="楕円 419"/>
        <xdr:cNvSpPr/>
      </xdr:nvSpPr>
      <xdr:spPr>
        <a:xfrm>
          <a:off x="9588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137324</xdr:rowOff>
    </xdr:from>
    <xdr:ext cx="534377" cy="259045"/>
    <xdr:sp macro="" textlink="">
      <xdr:nvSpPr>
        <xdr:cNvPr id="421" name="テキスト ボックス 420"/>
        <xdr:cNvSpPr txBox="1"/>
      </xdr:nvSpPr>
      <xdr:spPr>
        <a:xfrm>
          <a:off x="9372111" y="135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113962</xdr:rowOff>
    </xdr:from>
    <xdr:to>
      <xdr:col>46</xdr:col>
      <xdr:colOff>38100</xdr:colOff>
      <xdr:row>76</xdr:row>
      <xdr:rowOff>44112</xdr:rowOff>
    </xdr:to>
    <xdr:sp macro="" textlink="">
      <xdr:nvSpPr>
        <xdr:cNvPr id="422" name="楕円 421"/>
        <xdr:cNvSpPr/>
      </xdr:nvSpPr>
      <xdr:spPr>
        <a:xfrm>
          <a:off x="8699500" y="129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60639</xdr:rowOff>
    </xdr:from>
    <xdr:ext cx="534377" cy="259045"/>
    <xdr:sp macro="" textlink="">
      <xdr:nvSpPr>
        <xdr:cNvPr id="423" name="テキスト ボックス 422"/>
        <xdr:cNvSpPr txBox="1"/>
      </xdr:nvSpPr>
      <xdr:spPr>
        <a:xfrm>
          <a:off x="8483111" y="127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161731</xdr:rowOff>
    </xdr:from>
    <xdr:to>
      <xdr:col>41</xdr:col>
      <xdr:colOff>101600</xdr:colOff>
      <xdr:row>77</xdr:row>
      <xdr:rowOff>91881</xdr:rowOff>
    </xdr:to>
    <xdr:sp macro="" textlink="">
      <xdr:nvSpPr>
        <xdr:cNvPr id="424" name="楕円 423"/>
        <xdr:cNvSpPr/>
      </xdr:nvSpPr>
      <xdr:spPr>
        <a:xfrm>
          <a:off x="7810500" y="131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108409</xdr:rowOff>
    </xdr:from>
    <xdr:ext cx="534377" cy="259045"/>
    <xdr:sp macro="" textlink="">
      <xdr:nvSpPr>
        <xdr:cNvPr id="425" name="テキスト ボックス 424"/>
        <xdr:cNvSpPr txBox="1"/>
      </xdr:nvSpPr>
      <xdr:spPr>
        <a:xfrm>
          <a:off x="7594111" y="129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40922</xdr:rowOff>
    </xdr:from>
    <xdr:to>
      <xdr:col>55</xdr:col>
      <xdr:colOff>0</xdr:colOff>
      <xdr:row>98</xdr:row>
      <xdr:rowOff>104549</xdr:rowOff>
    </xdr:to>
    <xdr:cxnSp macro="">
      <xdr:nvCxnSpPr>
        <xdr:cNvPr id="454" name="直線コネクタ 453"/>
        <xdr:cNvCxnSpPr/>
      </xdr:nvCxnSpPr>
      <xdr:spPr>
        <a:xfrm>
          <a:off x="9639300" y="16671572"/>
          <a:ext cx="838200" cy="2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40922</xdr:rowOff>
    </xdr:from>
    <xdr:to>
      <xdr:col>50</xdr:col>
      <xdr:colOff>114300</xdr:colOff>
      <xdr:row>98</xdr:row>
      <xdr:rowOff>74709</xdr:rowOff>
    </xdr:to>
    <xdr:cxnSp macro="">
      <xdr:nvCxnSpPr>
        <xdr:cNvPr id="457" name="直線コネクタ 456"/>
        <xdr:cNvCxnSpPr/>
      </xdr:nvCxnSpPr>
      <xdr:spPr>
        <a:xfrm flipV="1">
          <a:off x="8750300" y="16671572"/>
          <a:ext cx="889000" cy="20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42385</xdr:rowOff>
    </xdr:from>
    <xdr:to>
      <xdr:col>45</xdr:col>
      <xdr:colOff>177800</xdr:colOff>
      <xdr:row>98</xdr:row>
      <xdr:rowOff>74709</xdr:rowOff>
    </xdr:to>
    <xdr:cxnSp macro="">
      <xdr:nvCxnSpPr>
        <xdr:cNvPr id="460" name="直線コネクタ 459"/>
        <xdr:cNvCxnSpPr/>
      </xdr:nvCxnSpPr>
      <xdr:spPr>
        <a:xfrm>
          <a:off x="7861300" y="16501585"/>
          <a:ext cx="889000" cy="3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53749</xdr:rowOff>
    </xdr:from>
    <xdr:to>
      <xdr:col>55</xdr:col>
      <xdr:colOff>50800</xdr:colOff>
      <xdr:row>98</xdr:row>
      <xdr:rowOff>155349</xdr:rowOff>
    </xdr:to>
    <xdr:sp macro="" textlink="">
      <xdr:nvSpPr>
        <xdr:cNvPr id="470" name="楕円 469"/>
        <xdr:cNvSpPr/>
      </xdr:nvSpPr>
      <xdr:spPr>
        <a:xfrm>
          <a:off x="10426700" y="168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140126</xdr:rowOff>
    </xdr:from>
    <xdr:ext cx="534377" cy="259045"/>
    <xdr:sp macro="" textlink="">
      <xdr:nvSpPr>
        <xdr:cNvPr id="471" name="普通建設事業費 （ うち更新整備　）該当値テキスト"/>
        <xdr:cNvSpPr txBox="1"/>
      </xdr:nvSpPr>
      <xdr:spPr>
        <a:xfrm>
          <a:off x="10528300" y="167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161572</xdr:rowOff>
    </xdr:from>
    <xdr:to>
      <xdr:col>50</xdr:col>
      <xdr:colOff>165100</xdr:colOff>
      <xdr:row>97</xdr:row>
      <xdr:rowOff>91722</xdr:rowOff>
    </xdr:to>
    <xdr:sp macro="" textlink="">
      <xdr:nvSpPr>
        <xdr:cNvPr id="472" name="楕円 471"/>
        <xdr:cNvSpPr/>
      </xdr:nvSpPr>
      <xdr:spPr>
        <a:xfrm>
          <a:off x="9588500" y="1662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108249</xdr:rowOff>
    </xdr:from>
    <xdr:ext cx="534377" cy="259045"/>
    <xdr:sp macro="" textlink="">
      <xdr:nvSpPr>
        <xdr:cNvPr id="473" name="テキスト ボックス 472"/>
        <xdr:cNvSpPr txBox="1"/>
      </xdr:nvSpPr>
      <xdr:spPr>
        <a:xfrm>
          <a:off x="9372111" y="163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23909</xdr:rowOff>
    </xdr:from>
    <xdr:to>
      <xdr:col>46</xdr:col>
      <xdr:colOff>38100</xdr:colOff>
      <xdr:row>98</xdr:row>
      <xdr:rowOff>125509</xdr:rowOff>
    </xdr:to>
    <xdr:sp macro="" textlink="">
      <xdr:nvSpPr>
        <xdr:cNvPr id="474" name="楕円 473"/>
        <xdr:cNvSpPr/>
      </xdr:nvSpPr>
      <xdr:spPr>
        <a:xfrm>
          <a:off x="8699500" y="168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116636</xdr:rowOff>
    </xdr:from>
    <xdr:ext cx="534377" cy="259045"/>
    <xdr:sp macro="" textlink="">
      <xdr:nvSpPr>
        <xdr:cNvPr id="475" name="テキスト ボックス 474"/>
        <xdr:cNvSpPr txBox="1"/>
      </xdr:nvSpPr>
      <xdr:spPr>
        <a:xfrm>
          <a:off x="8483111" y="169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163035</xdr:rowOff>
    </xdr:from>
    <xdr:to>
      <xdr:col>41</xdr:col>
      <xdr:colOff>101600</xdr:colOff>
      <xdr:row>96</xdr:row>
      <xdr:rowOff>93185</xdr:rowOff>
    </xdr:to>
    <xdr:sp macro="" textlink="">
      <xdr:nvSpPr>
        <xdr:cNvPr id="476" name="楕円 475"/>
        <xdr:cNvSpPr/>
      </xdr:nvSpPr>
      <xdr:spPr>
        <a:xfrm>
          <a:off x="7810500" y="164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109712</xdr:rowOff>
    </xdr:from>
    <xdr:ext cx="534377" cy="259045"/>
    <xdr:sp macro="" textlink="">
      <xdr:nvSpPr>
        <xdr:cNvPr id="477" name="テキスト ボックス 476"/>
        <xdr:cNvSpPr txBox="1"/>
      </xdr:nvSpPr>
      <xdr:spPr>
        <a:xfrm>
          <a:off x="7594111" y="162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133376</xdr:rowOff>
    </xdr:from>
    <xdr:to>
      <xdr:col>85</xdr:col>
      <xdr:colOff>127000</xdr:colOff>
      <xdr:row>38</xdr:row>
      <xdr:rowOff>134493</xdr:rowOff>
    </xdr:to>
    <xdr:cxnSp macro="">
      <xdr:nvCxnSpPr>
        <xdr:cNvPr id="506" name="直線コネクタ 505"/>
        <xdr:cNvCxnSpPr/>
      </xdr:nvCxnSpPr>
      <xdr:spPr>
        <a:xfrm>
          <a:off x="15481300" y="6648476"/>
          <a:ext cx="8382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133376</xdr:rowOff>
    </xdr:from>
    <xdr:to>
      <xdr:col>81</xdr:col>
      <xdr:colOff>50800</xdr:colOff>
      <xdr:row>38</xdr:row>
      <xdr:rowOff>152273</xdr:rowOff>
    </xdr:to>
    <xdr:cxnSp macro="">
      <xdr:nvCxnSpPr>
        <xdr:cNvPr id="509" name="直線コネクタ 508"/>
        <xdr:cNvCxnSpPr/>
      </xdr:nvCxnSpPr>
      <xdr:spPr>
        <a:xfrm flipV="1">
          <a:off x="14592300" y="664847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136436</xdr:rowOff>
    </xdr:from>
    <xdr:to>
      <xdr:col>76</xdr:col>
      <xdr:colOff>114300</xdr:colOff>
      <xdr:row>38</xdr:row>
      <xdr:rowOff>152273</xdr:rowOff>
    </xdr:to>
    <xdr:cxnSp macro="">
      <xdr:nvCxnSpPr>
        <xdr:cNvPr id="512" name="直線コネクタ 511"/>
        <xdr:cNvCxnSpPr/>
      </xdr:nvCxnSpPr>
      <xdr:spPr>
        <a:xfrm>
          <a:off x="13703300" y="6651536"/>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65688</xdr:rowOff>
    </xdr:from>
    <xdr:ext cx="469744" cy="259045"/>
    <xdr:sp macro="" textlink="">
      <xdr:nvSpPr>
        <xdr:cNvPr id="514" name="テキスト ボックス 513"/>
        <xdr:cNvSpPr txBox="1"/>
      </xdr:nvSpPr>
      <xdr:spPr>
        <a:xfrm>
          <a:off x="14357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119850</xdr:rowOff>
    </xdr:from>
    <xdr:to>
      <xdr:col>71</xdr:col>
      <xdr:colOff>177800</xdr:colOff>
      <xdr:row>38</xdr:row>
      <xdr:rowOff>136436</xdr:rowOff>
    </xdr:to>
    <xdr:cxnSp macro="">
      <xdr:nvCxnSpPr>
        <xdr:cNvPr id="515" name="直線コネクタ 514"/>
        <xdr:cNvCxnSpPr/>
      </xdr:nvCxnSpPr>
      <xdr:spPr>
        <a:xfrm>
          <a:off x="12814300" y="6634950"/>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7" name="テキスト ボックス 516"/>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19" name="テキスト ボックス 518"/>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5" name="楕円 524"/>
        <xdr:cNvSpPr/>
      </xdr:nvSpPr>
      <xdr:spPr>
        <a:xfrm>
          <a:off x="16268700" y="65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43070</xdr:rowOff>
    </xdr:from>
    <xdr:ext cx="469744" cy="259045"/>
    <xdr:sp macro="" textlink="">
      <xdr:nvSpPr>
        <xdr:cNvPr id="526" name="災害復旧事業費該当値テキスト"/>
        <xdr:cNvSpPr txBox="1"/>
      </xdr:nvSpPr>
      <xdr:spPr>
        <a:xfrm>
          <a:off x="16370300" y="63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82576</xdr:rowOff>
    </xdr:from>
    <xdr:to>
      <xdr:col>81</xdr:col>
      <xdr:colOff>101600</xdr:colOff>
      <xdr:row>39</xdr:row>
      <xdr:rowOff>12726</xdr:rowOff>
    </xdr:to>
    <xdr:sp macro="" textlink="">
      <xdr:nvSpPr>
        <xdr:cNvPr id="527" name="楕円 526"/>
        <xdr:cNvSpPr/>
      </xdr:nvSpPr>
      <xdr:spPr>
        <a:xfrm>
          <a:off x="15430500" y="65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29253</xdr:rowOff>
    </xdr:from>
    <xdr:ext cx="469744" cy="259045"/>
    <xdr:sp macro="" textlink="">
      <xdr:nvSpPr>
        <xdr:cNvPr id="528" name="テキスト ボックス 527"/>
        <xdr:cNvSpPr txBox="1"/>
      </xdr:nvSpPr>
      <xdr:spPr>
        <a:xfrm>
          <a:off x="15246428" y="63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101473</xdr:rowOff>
    </xdr:from>
    <xdr:to>
      <xdr:col>76</xdr:col>
      <xdr:colOff>165100</xdr:colOff>
      <xdr:row>39</xdr:row>
      <xdr:rowOff>31623</xdr:rowOff>
    </xdr:to>
    <xdr:sp macro="" textlink="">
      <xdr:nvSpPr>
        <xdr:cNvPr id="529" name="楕円 528"/>
        <xdr:cNvSpPr/>
      </xdr:nvSpPr>
      <xdr:spPr>
        <a:xfrm>
          <a:off x="145415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48150</xdr:rowOff>
    </xdr:from>
    <xdr:ext cx="469744" cy="259045"/>
    <xdr:sp macro="" textlink="">
      <xdr:nvSpPr>
        <xdr:cNvPr id="530" name="テキスト ボックス 529"/>
        <xdr:cNvSpPr txBox="1"/>
      </xdr:nvSpPr>
      <xdr:spPr>
        <a:xfrm>
          <a:off x="14357428"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85636</xdr:rowOff>
    </xdr:from>
    <xdr:to>
      <xdr:col>72</xdr:col>
      <xdr:colOff>38100</xdr:colOff>
      <xdr:row>39</xdr:row>
      <xdr:rowOff>15786</xdr:rowOff>
    </xdr:to>
    <xdr:sp macro="" textlink="">
      <xdr:nvSpPr>
        <xdr:cNvPr id="531" name="楕円 530"/>
        <xdr:cNvSpPr/>
      </xdr:nvSpPr>
      <xdr:spPr>
        <a:xfrm>
          <a:off x="13652500" y="6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32313</xdr:rowOff>
    </xdr:from>
    <xdr:ext cx="469744" cy="259045"/>
    <xdr:sp macro="" textlink="">
      <xdr:nvSpPr>
        <xdr:cNvPr id="532" name="テキスト ボックス 531"/>
        <xdr:cNvSpPr txBox="1"/>
      </xdr:nvSpPr>
      <xdr:spPr>
        <a:xfrm>
          <a:off x="13468428" y="63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69050</xdr:rowOff>
    </xdr:from>
    <xdr:to>
      <xdr:col>67</xdr:col>
      <xdr:colOff>101600</xdr:colOff>
      <xdr:row>38</xdr:row>
      <xdr:rowOff>170650</xdr:rowOff>
    </xdr:to>
    <xdr:sp macro="" textlink="">
      <xdr:nvSpPr>
        <xdr:cNvPr id="533" name="楕円 532"/>
        <xdr:cNvSpPr/>
      </xdr:nvSpPr>
      <xdr:spPr>
        <a:xfrm>
          <a:off x="12763500" y="65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15727</xdr:rowOff>
    </xdr:from>
    <xdr:ext cx="469744" cy="259045"/>
    <xdr:sp macro="" textlink="">
      <xdr:nvSpPr>
        <xdr:cNvPr id="534" name="テキスト ボックス 533"/>
        <xdr:cNvSpPr txBox="1"/>
      </xdr:nvSpPr>
      <xdr:spPr>
        <a:xfrm>
          <a:off x="12579428" y="63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2395</xdr:rowOff>
    </xdr:from>
    <xdr:to>
      <xdr:col>85</xdr:col>
      <xdr:colOff>127000</xdr:colOff>
      <xdr:row>76</xdr:row>
      <xdr:rowOff>6214</xdr:rowOff>
    </xdr:to>
    <xdr:cxnSp macro="">
      <xdr:nvCxnSpPr>
        <xdr:cNvPr id="612" name="直線コネクタ 611"/>
        <xdr:cNvCxnSpPr/>
      </xdr:nvCxnSpPr>
      <xdr:spPr>
        <a:xfrm>
          <a:off x="15481300" y="13032595"/>
          <a:ext cx="8382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129131</xdr:rowOff>
    </xdr:from>
    <xdr:to>
      <xdr:col>81</xdr:col>
      <xdr:colOff>50800</xdr:colOff>
      <xdr:row>76</xdr:row>
      <xdr:rowOff>2395</xdr:rowOff>
    </xdr:to>
    <xdr:cxnSp macro="">
      <xdr:nvCxnSpPr>
        <xdr:cNvPr id="615" name="直線コネクタ 614"/>
        <xdr:cNvCxnSpPr/>
      </xdr:nvCxnSpPr>
      <xdr:spPr>
        <a:xfrm>
          <a:off x="14592300" y="12987881"/>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75105</xdr:rowOff>
    </xdr:from>
    <xdr:to>
      <xdr:col>76</xdr:col>
      <xdr:colOff>114300</xdr:colOff>
      <xdr:row>75</xdr:row>
      <xdr:rowOff>129131</xdr:rowOff>
    </xdr:to>
    <xdr:cxnSp macro="">
      <xdr:nvCxnSpPr>
        <xdr:cNvPr id="618" name="直線コネクタ 617"/>
        <xdr:cNvCxnSpPr/>
      </xdr:nvCxnSpPr>
      <xdr:spPr>
        <a:xfrm>
          <a:off x="13703300" y="12933855"/>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149965</xdr:rowOff>
    </xdr:from>
    <xdr:ext cx="534377" cy="259045"/>
    <xdr:sp macro="" textlink="">
      <xdr:nvSpPr>
        <xdr:cNvPr id="620" name="テキスト ボックス 619"/>
        <xdr:cNvSpPr txBox="1"/>
      </xdr:nvSpPr>
      <xdr:spPr>
        <a:xfrm>
          <a:off x="14325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26924</xdr:rowOff>
    </xdr:from>
    <xdr:to>
      <xdr:col>71</xdr:col>
      <xdr:colOff>177800</xdr:colOff>
      <xdr:row>75</xdr:row>
      <xdr:rowOff>75105</xdr:rowOff>
    </xdr:to>
    <xdr:cxnSp macro="">
      <xdr:nvCxnSpPr>
        <xdr:cNvPr id="621" name="直線コネクタ 620"/>
        <xdr:cNvCxnSpPr/>
      </xdr:nvCxnSpPr>
      <xdr:spPr>
        <a:xfrm>
          <a:off x="12814300" y="12885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126863</xdr:rowOff>
    </xdr:from>
    <xdr:to>
      <xdr:col>85</xdr:col>
      <xdr:colOff>177800</xdr:colOff>
      <xdr:row>76</xdr:row>
      <xdr:rowOff>57014</xdr:rowOff>
    </xdr:to>
    <xdr:sp macro="" textlink="">
      <xdr:nvSpPr>
        <xdr:cNvPr id="631" name="楕円 630"/>
        <xdr:cNvSpPr/>
      </xdr:nvSpPr>
      <xdr:spPr>
        <a:xfrm>
          <a:off x="16268700" y="12985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149740</xdr:rowOff>
    </xdr:from>
    <xdr:ext cx="534377" cy="259045"/>
    <xdr:sp macro="" textlink="">
      <xdr:nvSpPr>
        <xdr:cNvPr id="632" name="公債費該当値テキスト"/>
        <xdr:cNvSpPr txBox="1"/>
      </xdr:nvSpPr>
      <xdr:spPr>
        <a:xfrm>
          <a:off x="16370300" y="128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123045</xdr:rowOff>
    </xdr:from>
    <xdr:to>
      <xdr:col>81</xdr:col>
      <xdr:colOff>101600</xdr:colOff>
      <xdr:row>76</xdr:row>
      <xdr:rowOff>53195</xdr:rowOff>
    </xdr:to>
    <xdr:sp macro="" textlink="">
      <xdr:nvSpPr>
        <xdr:cNvPr id="633" name="楕円 632"/>
        <xdr:cNvSpPr/>
      </xdr:nvSpPr>
      <xdr:spPr>
        <a:xfrm>
          <a:off x="15430500" y="129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69722</xdr:rowOff>
    </xdr:from>
    <xdr:ext cx="534377" cy="259045"/>
    <xdr:sp macro="" textlink="">
      <xdr:nvSpPr>
        <xdr:cNvPr id="634" name="テキスト ボックス 633"/>
        <xdr:cNvSpPr txBox="1"/>
      </xdr:nvSpPr>
      <xdr:spPr>
        <a:xfrm>
          <a:off x="15214111" y="1275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78331</xdr:rowOff>
    </xdr:from>
    <xdr:to>
      <xdr:col>76</xdr:col>
      <xdr:colOff>165100</xdr:colOff>
      <xdr:row>76</xdr:row>
      <xdr:rowOff>8480</xdr:rowOff>
    </xdr:to>
    <xdr:sp macro="" textlink="">
      <xdr:nvSpPr>
        <xdr:cNvPr id="635" name="楕円 634"/>
        <xdr:cNvSpPr/>
      </xdr:nvSpPr>
      <xdr:spPr>
        <a:xfrm>
          <a:off x="14541500" y="12937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25008</xdr:rowOff>
    </xdr:from>
    <xdr:ext cx="534377" cy="259045"/>
    <xdr:sp macro="" textlink="">
      <xdr:nvSpPr>
        <xdr:cNvPr id="636" name="テキスト ボックス 635"/>
        <xdr:cNvSpPr txBox="1"/>
      </xdr:nvSpPr>
      <xdr:spPr>
        <a:xfrm>
          <a:off x="14325111" y="1271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24305</xdr:rowOff>
    </xdr:from>
    <xdr:to>
      <xdr:col>72</xdr:col>
      <xdr:colOff>38100</xdr:colOff>
      <xdr:row>75</xdr:row>
      <xdr:rowOff>125905</xdr:rowOff>
    </xdr:to>
    <xdr:sp macro="" textlink="">
      <xdr:nvSpPr>
        <xdr:cNvPr id="637" name="楕円 636"/>
        <xdr:cNvSpPr/>
      </xdr:nvSpPr>
      <xdr:spPr>
        <a:xfrm>
          <a:off x="13652500" y="1288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142432</xdr:rowOff>
    </xdr:from>
    <xdr:ext cx="534377" cy="259045"/>
    <xdr:sp macro="" textlink="">
      <xdr:nvSpPr>
        <xdr:cNvPr id="638" name="テキスト ボックス 637"/>
        <xdr:cNvSpPr txBox="1"/>
      </xdr:nvSpPr>
      <xdr:spPr>
        <a:xfrm>
          <a:off x="13436111" y="126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147574</xdr:rowOff>
    </xdr:from>
    <xdr:to>
      <xdr:col>67</xdr:col>
      <xdr:colOff>101600</xdr:colOff>
      <xdr:row>75</xdr:row>
      <xdr:rowOff>77724</xdr:rowOff>
    </xdr:to>
    <xdr:sp macro="" textlink="">
      <xdr:nvSpPr>
        <xdr:cNvPr id="639" name="楕円 638"/>
        <xdr:cNvSpPr/>
      </xdr:nvSpPr>
      <xdr:spPr>
        <a:xfrm>
          <a:off x="12763500" y="128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94251</xdr:rowOff>
    </xdr:from>
    <xdr:ext cx="534377" cy="259045"/>
    <xdr:sp macro="" textlink="">
      <xdr:nvSpPr>
        <xdr:cNvPr id="640" name="テキスト ボックス 639"/>
        <xdr:cNvSpPr txBox="1"/>
      </xdr:nvSpPr>
      <xdr:spPr>
        <a:xfrm>
          <a:off x="12547111" y="126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147696</xdr:rowOff>
    </xdr:from>
    <xdr:to>
      <xdr:col>85</xdr:col>
      <xdr:colOff>127000</xdr:colOff>
      <xdr:row>98</xdr:row>
      <xdr:rowOff>46148</xdr:rowOff>
    </xdr:to>
    <xdr:cxnSp macro="">
      <xdr:nvCxnSpPr>
        <xdr:cNvPr id="667" name="直線コネクタ 666"/>
        <xdr:cNvCxnSpPr/>
      </xdr:nvCxnSpPr>
      <xdr:spPr>
        <a:xfrm flipV="1">
          <a:off x="15481300" y="16778346"/>
          <a:ext cx="838200" cy="6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6041</xdr:rowOff>
    </xdr:from>
    <xdr:to>
      <xdr:col>81</xdr:col>
      <xdr:colOff>50800</xdr:colOff>
      <xdr:row>98</xdr:row>
      <xdr:rowOff>46148</xdr:rowOff>
    </xdr:to>
    <xdr:cxnSp macro="">
      <xdr:nvCxnSpPr>
        <xdr:cNvPr id="670" name="直線コネクタ 669"/>
        <xdr:cNvCxnSpPr/>
      </xdr:nvCxnSpPr>
      <xdr:spPr>
        <a:xfrm>
          <a:off x="14592300" y="16808141"/>
          <a:ext cx="889000" cy="4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6041</xdr:rowOff>
    </xdr:from>
    <xdr:to>
      <xdr:col>76</xdr:col>
      <xdr:colOff>114300</xdr:colOff>
      <xdr:row>98</xdr:row>
      <xdr:rowOff>48530</xdr:rowOff>
    </xdr:to>
    <xdr:cxnSp macro="">
      <xdr:nvCxnSpPr>
        <xdr:cNvPr id="673" name="直線コネクタ 672"/>
        <xdr:cNvCxnSpPr/>
      </xdr:nvCxnSpPr>
      <xdr:spPr>
        <a:xfrm flipV="1">
          <a:off x="13703300" y="16808141"/>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62847</xdr:rowOff>
    </xdr:from>
    <xdr:ext cx="534377" cy="259045"/>
    <xdr:sp macro="" textlink="">
      <xdr:nvSpPr>
        <xdr:cNvPr id="675" name="テキスト ボックス 674"/>
        <xdr:cNvSpPr txBox="1"/>
      </xdr:nvSpPr>
      <xdr:spPr>
        <a:xfrm>
          <a:off x="1432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60669</xdr:rowOff>
    </xdr:from>
    <xdr:to>
      <xdr:col>71</xdr:col>
      <xdr:colOff>177800</xdr:colOff>
      <xdr:row>98</xdr:row>
      <xdr:rowOff>48530</xdr:rowOff>
    </xdr:to>
    <xdr:cxnSp macro="">
      <xdr:nvCxnSpPr>
        <xdr:cNvPr id="676" name="直線コネクタ 675"/>
        <xdr:cNvCxnSpPr/>
      </xdr:nvCxnSpPr>
      <xdr:spPr>
        <a:xfrm>
          <a:off x="12814300" y="16691319"/>
          <a:ext cx="889000" cy="1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96896</xdr:rowOff>
    </xdr:from>
    <xdr:to>
      <xdr:col>85</xdr:col>
      <xdr:colOff>177800</xdr:colOff>
      <xdr:row>98</xdr:row>
      <xdr:rowOff>27046</xdr:rowOff>
    </xdr:to>
    <xdr:sp macro="" textlink="">
      <xdr:nvSpPr>
        <xdr:cNvPr id="686" name="楕円 685"/>
        <xdr:cNvSpPr/>
      </xdr:nvSpPr>
      <xdr:spPr>
        <a:xfrm>
          <a:off x="16268700" y="16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119773</xdr:rowOff>
    </xdr:from>
    <xdr:ext cx="534377" cy="259045"/>
    <xdr:sp macro="" textlink="">
      <xdr:nvSpPr>
        <xdr:cNvPr id="687" name="積立金該当値テキスト"/>
        <xdr:cNvSpPr txBox="1"/>
      </xdr:nvSpPr>
      <xdr:spPr>
        <a:xfrm>
          <a:off x="16370300" y="165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166798</xdr:rowOff>
    </xdr:from>
    <xdr:to>
      <xdr:col>81</xdr:col>
      <xdr:colOff>101600</xdr:colOff>
      <xdr:row>98</xdr:row>
      <xdr:rowOff>96948</xdr:rowOff>
    </xdr:to>
    <xdr:sp macro="" textlink="">
      <xdr:nvSpPr>
        <xdr:cNvPr id="688" name="楕円 687"/>
        <xdr:cNvSpPr/>
      </xdr:nvSpPr>
      <xdr:spPr>
        <a:xfrm>
          <a:off x="15430500" y="167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88075</xdr:rowOff>
    </xdr:from>
    <xdr:ext cx="534377" cy="259045"/>
    <xdr:sp macro="" textlink="">
      <xdr:nvSpPr>
        <xdr:cNvPr id="689" name="テキスト ボックス 688"/>
        <xdr:cNvSpPr txBox="1"/>
      </xdr:nvSpPr>
      <xdr:spPr>
        <a:xfrm>
          <a:off x="15214111" y="168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126691</xdr:rowOff>
    </xdr:from>
    <xdr:to>
      <xdr:col>76</xdr:col>
      <xdr:colOff>165100</xdr:colOff>
      <xdr:row>98</xdr:row>
      <xdr:rowOff>56841</xdr:rowOff>
    </xdr:to>
    <xdr:sp macro="" textlink="">
      <xdr:nvSpPr>
        <xdr:cNvPr id="690" name="楕円 689"/>
        <xdr:cNvSpPr/>
      </xdr:nvSpPr>
      <xdr:spPr>
        <a:xfrm>
          <a:off x="14541500" y="16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73368</xdr:rowOff>
    </xdr:from>
    <xdr:ext cx="534377" cy="259045"/>
    <xdr:sp macro="" textlink="">
      <xdr:nvSpPr>
        <xdr:cNvPr id="691" name="テキスト ボックス 690"/>
        <xdr:cNvSpPr txBox="1"/>
      </xdr:nvSpPr>
      <xdr:spPr>
        <a:xfrm>
          <a:off x="14325111" y="165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169180</xdr:rowOff>
    </xdr:from>
    <xdr:to>
      <xdr:col>72</xdr:col>
      <xdr:colOff>38100</xdr:colOff>
      <xdr:row>98</xdr:row>
      <xdr:rowOff>99330</xdr:rowOff>
    </xdr:to>
    <xdr:sp macro="" textlink="">
      <xdr:nvSpPr>
        <xdr:cNvPr id="692" name="楕円 691"/>
        <xdr:cNvSpPr/>
      </xdr:nvSpPr>
      <xdr:spPr>
        <a:xfrm>
          <a:off x="13652500" y="167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90457</xdr:rowOff>
    </xdr:from>
    <xdr:ext cx="534377" cy="259045"/>
    <xdr:sp macro="" textlink="">
      <xdr:nvSpPr>
        <xdr:cNvPr id="693" name="テキスト ボックス 692"/>
        <xdr:cNvSpPr txBox="1"/>
      </xdr:nvSpPr>
      <xdr:spPr>
        <a:xfrm>
          <a:off x="13436111" y="1689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9869</xdr:rowOff>
    </xdr:from>
    <xdr:to>
      <xdr:col>67</xdr:col>
      <xdr:colOff>101600</xdr:colOff>
      <xdr:row>97</xdr:row>
      <xdr:rowOff>111469</xdr:rowOff>
    </xdr:to>
    <xdr:sp macro="" textlink="">
      <xdr:nvSpPr>
        <xdr:cNvPr id="694" name="楕円 693"/>
        <xdr:cNvSpPr/>
      </xdr:nvSpPr>
      <xdr:spPr>
        <a:xfrm>
          <a:off x="12763500" y="166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127996</xdr:rowOff>
    </xdr:from>
    <xdr:ext cx="534377" cy="259045"/>
    <xdr:sp macro="" textlink="">
      <xdr:nvSpPr>
        <xdr:cNvPr id="695" name="テキスト ボックス 694"/>
        <xdr:cNvSpPr txBox="1"/>
      </xdr:nvSpPr>
      <xdr:spPr>
        <a:xfrm>
          <a:off x="12547111" y="164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36030</xdr:rowOff>
    </xdr:from>
    <xdr:to>
      <xdr:col>116</xdr:col>
      <xdr:colOff>63500</xdr:colOff>
      <xdr:row>59</xdr:row>
      <xdr:rowOff>42063</xdr:rowOff>
    </xdr:to>
    <xdr:cxnSp macro="">
      <xdr:nvCxnSpPr>
        <xdr:cNvPr id="781" name="直線コネクタ 780"/>
        <xdr:cNvCxnSpPr/>
      </xdr:nvCxnSpPr>
      <xdr:spPr>
        <a:xfrm>
          <a:off x="21323300" y="101515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36030</xdr:rowOff>
    </xdr:from>
    <xdr:to>
      <xdr:col>111</xdr:col>
      <xdr:colOff>177800</xdr:colOff>
      <xdr:row>59</xdr:row>
      <xdr:rowOff>36741</xdr:rowOff>
    </xdr:to>
    <xdr:cxnSp macro="">
      <xdr:nvCxnSpPr>
        <xdr:cNvPr id="784" name="直線コネクタ 783"/>
        <xdr:cNvCxnSpPr/>
      </xdr:nvCxnSpPr>
      <xdr:spPr>
        <a:xfrm flipV="1">
          <a:off x="20434300" y="10151580"/>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36741</xdr:rowOff>
    </xdr:from>
    <xdr:to>
      <xdr:col>107</xdr:col>
      <xdr:colOff>50800</xdr:colOff>
      <xdr:row>59</xdr:row>
      <xdr:rowOff>42176</xdr:rowOff>
    </xdr:to>
    <xdr:cxnSp macro="">
      <xdr:nvCxnSpPr>
        <xdr:cNvPr id="787" name="直線コネクタ 786"/>
        <xdr:cNvCxnSpPr/>
      </xdr:nvCxnSpPr>
      <xdr:spPr>
        <a:xfrm flipV="1">
          <a:off x="19545300" y="10152291"/>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42176</xdr:rowOff>
    </xdr:from>
    <xdr:to>
      <xdr:col>102</xdr:col>
      <xdr:colOff>114300</xdr:colOff>
      <xdr:row>59</xdr:row>
      <xdr:rowOff>42214</xdr:rowOff>
    </xdr:to>
    <xdr:cxnSp macro="">
      <xdr:nvCxnSpPr>
        <xdr:cNvPr id="790" name="直線コネクタ 789"/>
        <xdr:cNvCxnSpPr/>
      </xdr:nvCxnSpPr>
      <xdr:spPr>
        <a:xfrm flipV="1">
          <a:off x="18656300" y="1015772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162713</xdr:rowOff>
    </xdr:from>
    <xdr:to>
      <xdr:col>116</xdr:col>
      <xdr:colOff>114300</xdr:colOff>
      <xdr:row>59</xdr:row>
      <xdr:rowOff>92863</xdr:rowOff>
    </xdr:to>
    <xdr:sp macro="" textlink="">
      <xdr:nvSpPr>
        <xdr:cNvPr id="800" name="楕円 799"/>
        <xdr:cNvSpPr/>
      </xdr:nvSpPr>
      <xdr:spPr>
        <a:xfrm>
          <a:off x="22110700" y="101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78565" cy="259045"/>
    <xdr:sp macro="" textlink="">
      <xdr:nvSpPr>
        <xdr:cNvPr id="801" name="貸付金該当値テキスト"/>
        <xdr:cNvSpPr txBox="1"/>
      </xdr:nvSpPr>
      <xdr:spPr>
        <a:xfrm>
          <a:off x="22212300" y="1006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156680</xdr:rowOff>
    </xdr:from>
    <xdr:to>
      <xdr:col>112</xdr:col>
      <xdr:colOff>38100</xdr:colOff>
      <xdr:row>59</xdr:row>
      <xdr:rowOff>86830</xdr:rowOff>
    </xdr:to>
    <xdr:sp macro="" textlink="">
      <xdr:nvSpPr>
        <xdr:cNvPr id="802" name="楕円 801"/>
        <xdr:cNvSpPr/>
      </xdr:nvSpPr>
      <xdr:spPr>
        <a:xfrm>
          <a:off x="21272500" y="101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77957</xdr:rowOff>
    </xdr:from>
    <xdr:ext cx="378565" cy="259045"/>
    <xdr:sp macro="" textlink="">
      <xdr:nvSpPr>
        <xdr:cNvPr id="803" name="テキスト ボックス 802"/>
        <xdr:cNvSpPr txBox="1"/>
      </xdr:nvSpPr>
      <xdr:spPr>
        <a:xfrm>
          <a:off x="21134017" y="1019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157391</xdr:rowOff>
    </xdr:from>
    <xdr:to>
      <xdr:col>107</xdr:col>
      <xdr:colOff>101600</xdr:colOff>
      <xdr:row>59</xdr:row>
      <xdr:rowOff>87541</xdr:rowOff>
    </xdr:to>
    <xdr:sp macro="" textlink="">
      <xdr:nvSpPr>
        <xdr:cNvPr id="804" name="楕円 803"/>
        <xdr:cNvSpPr/>
      </xdr:nvSpPr>
      <xdr:spPr>
        <a:xfrm>
          <a:off x="20383500" y="101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78668</xdr:rowOff>
    </xdr:from>
    <xdr:ext cx="378565" cy="259045"/>
    <xdr:sp macro="" textlink="">
      <xdr:nvSpPr>
        <xdr:cNvPr id="805" name="テキスト ボックス 804"/>
        <xdr:cNvSpPr txBox="1"/>
      </xdr:nvSpPr>
      <xdr:spPr>
        <a:xfrm>
          <a:off x="20245017" y="1019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162826</xdr:rowOff>
    </xdr:from>
    <xdr:to>
      <xdr:col>102</xdr:col>
      <xdr:colOff>165100</xdr:colOff>
      <xdr:row>59</xdr:row>
      <xdr:rowOff>92976</xdr:rowOff>
    </xdr:to>
    <xdr:sp macro="" textlink="">
      <xdr:nvSpPr>
        <xdr:cNvPr id="806" name="楕円 805"/>
        <xdr:cNvSpPr/>
      </xdr:nvSpPr>
      <xdr:spPr>
        <a:xfrm>
          <a:off x="19494500" y="101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84103</xdr:rowOff>
    </xdr:from>
    <xdr:ext cx="378565" cy="259045"/>
    <xdr:sp macro="" textlink="">
      <xdr:nvSpPr>
        <xdr:cNvPr id="807" name="テキスト ボックス 806"/>
        <xdr:cNvSpPr txBox="1"/>
      </xdr:nvSpPr>
      <xdr:spPr>
        <a:xfrm>
          <a:off x="19356017" y="10199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162864</xdr:rowOff>
    </xdr:from>
    <xdr:to>
      <xdr:col>98</xdr:col>
      <xdr:colOff>38100</xdr:colOff>
      <xdr:row>59</xdr:row>
      <xdr:rowOff>93014</xdr:rowOff>
    </xdr:to>
    <xdr:sp macro="" textlink="">
      <xdr:nvSpPr>
        <xdr:cNvPr id="808" name="楕円 807"/>
        <xdr:cNvSpPr/>
      </xdr:nvSpPr>
      <xdr:spPr>
        <a:xfrm>
          <a:off x="18605500" y="10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84141</xdr:rowOff>
    </xdr:from>
    <xdr:ext cx="378565" cy="259045"/>
    <xdr:sp macro="" textlink="">
      <xdr:nvSpPr>
        <xdr:cNvPr id="809" name="テキスト ボックス 808"/>
        <xdr:cNvSpPr txBox="1"/>
      </xdr:nvSpPr>
      <xdr:spPr>
        <a:xfrm>
          <a:off x="18467017" y="10199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5555</xdr:rowOff>
    </xdr:from>
    <xdr:to>
      <xdr:col>116</xdr:col>
      <xdr:colOff>63500</xdr:colOff>
      <xdr:row>75</xdr:row>
      <xdr:rowOff>40411</xdr:rowOff>
    </xdr:to>
    <xdr:cxnSp macro="">
      <xdr:nvCxnSpPr>
        <xdr:cNvPr id="840" name="直線コネクタ 839"/>
        <xdr:cNvCxnSpPr/>
      </xdr:nvCxnSpPr>
      <xdr:spPr>
        <a:xfrm flipV="1">
          <a:off x="21323300" y="12864305"/>
          <a:ext cx="838200" cy="3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37571</xdr:rowOff>
    </xdr:from>
    <xdr:to>
      <xdr:col>111</xdr:col>
      <xdr:colOff>177800</xdr:colOff>
      <xdr:row>75</xdr:row>
      <xdr:rowOff>40411</xdr:rowOff>
    </xdr:to>
    <xdr:cxnSp macro="">
      <xdr:nvCxnSpPr>
        <xdr:cNvPr id="843" name="直線コネクタ 842"/>
        <xdr:cNvCxnSpPr/>
      </xdr:nvCxnSpPr>
      <xdr:spPr>
        <a:xfrm>
          <a:off x="20434300" y="12896321"/>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37571</xdr:rowOff>
    </xdr:from>
    <xdr:to>
      <xdr:col>107</xdr:col>
      <xdr:colOff>50800</xdr:colOff>
      <xdr:row>75</xdr:row>
      <xdr:rowOff>43274</xdr:rowOff>
    </xdr:to>
    <xdr:cxnSp macro="">
      <xdr:nvCxnSpPr>
        <xdr:cNvPr id="846" name="直線コネクタ 845"/>
        <xdr:cNvCxnSpPr/>
      </xdr:nvCxnSpPr>
      <xdr:spPr>
        <a:xfrm flipV="1">
          <a:off x="19545300" y="12896321"/>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43274</xdr:rowOff>
    </xdr:from>
    <xdr:to>
      <xdr:col>102</xdr:col>
      <xdr:colOff>114300</xdr:colOff>
      <xdr:row>75</xdr:row>
      <xdr:rowOff>86491</xdr:rowOff>
    </xdr:to>
    <xdr:cxnSp macro="">
      <xdr:nvCxnSpPr>
        <xdr:cNvPr id="849" name="直線コネクタ 848"/>
        <xdr:cNvCxnSpPr/>
      </xdr:nvCxnSpPr>
      <xdr:spPr>
        <a:xfrm flipV="1">
          <a:off x="18656300" y="12902024"/>
          <a:ext cx="889000" cy="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126205</xdr:rowOff>
    </xdr:from>
    <xdr:to>
      <xdr:col>116</xdr:col>
      <xdr:colOff>114300</xdr:colOff>
      <xdr:row>75</xdr:row>
      <xdr:rowOff>56355</xdr:rowOff>
    </xdr:to>
    <xdr:sp macro="" textlink="">
      <xdr:nvSpPr>
        <xdr:cNvPr id="859" name="楕円 858"/>
        <xdr:cNvSpPr/>
      </xdr:nvSpPr>
      <xdr:spPr>
        <a:xfrm>
          <a:off x="22110700" y="128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149082</xdr:rowOff>
    </xdr:from>
    <xdr:ext cx="534377" cy="259045"/>
    <xdr:sp macro="" textlink="">
      <xdr:nvSpPr>
        <xdr:cNvPr id="860" name="繰出金該当値テキスト"/>
        <xdr:cNvSpPr txBox="1"/>
      </xdr:nvSpPr>
      <xdr:spPr>
        <a:xfrm>
          <a:off x="22212300" y="126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161061</xdr:rowOff>
    </xdr:from>
    <xdr:to>
      <xdr:col>112</xdr:col>
      <xdr:colOff>38100</xdr:colOff>
      <xdr:row>75</xdr:row>
      <xdr:rowOff>91211</xdr:rowOff>
    </xdr:to>
    <xdr:sp macro="" textlink="">
      <xdr:nvSpPr>
        <xdr:cNvPr id="861" name="楕円 860"/>
        <xdr:cNvSpPr/>
      </xdr:nvSpPr>
      <xdr:spPr>
        <a:xfrm>
          <a:off x="21272500" y="128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107738</xdr:rowOff>
    </xdr:from>
    <xdr:ext cx="534377" cy="259045"/>
    <xdr:sp macro="" textlink="">
      <xdr:nvSpPr>
        <xdr:cNvPr id="862" name="テキスト ボックス 861"/>
        <xdr:cNvSpPr txBox="1"/>
      </xdr:nvSpPr>
      <xdr:spPr>
        <a:xfrm>
          <a:off x="21056111" y="1262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158221</xdr:rowOff>
    </xdr:from>
    <xdr:to>
      <xdr:col>107</xdr:col>
      <xdr:colOff>101600</xdr:colOff>
      <xdr:row>75</xdr:row>
      <xdr:rowOff>88371</xdr:rowOff>
    </xdr:to>
    <xdr:sp macro="" textlink="">
      <xdr:nvSpPr>
        <xdr:cNvPr id="863" name="楕円 862"/>
        <xdr:cNvSpPr/>
      </xdr:nvSpPr>
      <xdr:spPr>
        <a:xfrm>
          <a:off x="20383500" y="128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104898</xdr:rowOff>
    </xdr:from>
    <xdr:ext cx="534377" cy="259045"/>
    <xdr:sp macro="" textlink="">
      <xdr:nvSpPr>
        <xdr:cNvPr id="864" name="テキスト ボックス 863"/>
        <xdr:cNvSpPr txBox="1"/>
      </xdr:nvSpPr>
      <xdr:spPr>
        <a:xfrm>
          <a:off x="20167111" y="1262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163924</xdr:rowOff>
    </xdr:from>
    <xdr:to>
      <xdr:col>102</xdr:col>
      <xdr:colOff>165100</xdr:colOff>
      <xdr:row>75</xdr:row>
      <xdr:rowOff>94074</xdr:rowOff>
    </xdr:to>
    <xdr:sp macro="" textlink="">
      <xdr:nvSpPr>
        <xdr:cNvPr id="865" name="楕円 864"/>
        <xdr:cNvSpPr/>
      </xdr:nvSpPr>
      <xdr:spPr>
        <a:xfrm>
          <a:off x="19494500" y="12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110601</xdr:rowOff>
    </xdr:from>
    <xdr:ext cx="534377" cy="259045"/>
    <xdr:sp macro="" textlink="">
      <xdr:nvSpPr>
        <xdr:cNvPr id="866" name="テキスト ボックス 865"/>
        <xdr:cNvSpPr txBox="1"/>
      </xdr:nvSpPr>
      <xdr:spPr>
        <a:xfrm>
          <a:off x="19278111" y="126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35691</xdr:rowOff>
    </xdr:from>
    <xdr:to>
      <xdr:col>98</xdr:col>
      <xdr:colOff>38100</xdr:colOff>
      <xdr:row>75</xdr:row>
      <xdr:rowOff>137291</xdr:rowOff>
    </xdr:to>
    <xdr:sp macro="" textlink="">
      <xdr:nvSpPr>
        <xdr:cNvPr id="867" name="楕円 866"/>
        <xdr:cNvSpPr/>
      </xdr:nvSpPr>
      <xdr:spPr>
        <a:xfrm>
          <a:off x="18605500" y="128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153818</xdr:rowOff>
    </xdr:from>
    <xdr:ext cx="534377" cy="259045"/>
    <xdr:sp macro="" textlink="">
      <xdr:nvSpPr>
        <xdr:cNvPr id="868" name="テキスト ボックス 867"/>
        <xdr:cNvSpPr txBox="1"/>
      </xdr:nvSpPr>
      <xdr:spPr>
        <a:xfrm>
          <a:off x="18389111" y="126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658,408</a:t>
          </a:r>
          <a:r>
            <a:rPr kumimoji="1" lang="ja-JP" altLang="ja-JP" sz="1200">
              <a:solidFill>
                <a:schemeClr val="dk1"/>
              </a:solidFill>
              <a:effectLst/>
              <a:latin typeface="+mn-lt"/>
              <a:ea typeface="+mn-ea"/>
              <a:cs typeface="+mn-cs"/>
            </a:rPr>
            <a:t>円と</a:t>
          </a:r>
          <a:r>
            <a:rPr kumimoji="1" lang="ja-JP" altLang="en-US" sz="1200">
              <a:solidFill>
                <a:schemeClr val="dk1"/>
              </a:solidFill>
              <a:effectLst/>
              <a:latin typeface="+mn-lt"/>
              <a:ea typeface="+mn-ea"/>
              <a:cs typeface="+mn-cs"/>
            </a:rPr>
            <a:t>前年度と比較して</a:t>
          </a:r>
          <a:r>
            <a:rPr kumimoji="1" lang="en-US" altLang="ja-JP" sz="1200">
              <a:solidFill>
                <a:schemeClr val="dk1"/>
              </a:solidFill>
              <a:effectLst/>
              <a:latin typeface="+mn-lt"/>
              <a:ea typeface="+mn-ea"/>
              <a:cs typeface="+mn-cs"/>
            </a:rPr>
            <a:t>23,622</a:t>
          </a:r>
          <a:r>
            <a:rPr kumimoji="1" lang="ja-JP" altLang="en-US" sz="1200">
              <a:solidFill>
                <a:schemeClr val="dk1"/>
              </a:solidFill>
              <a:effectLst/>
              <a:latin typeface="+mn-lt"/>
              <a:ea typeface="+mn-ea"/>
              <a:cs typeface="+mn-cs"/>
            </a:rPr>
            <a:t>円の減と</a:t>
          </a:r>
          <a:r>
            <a:rPr kumimoji="1" lang="ja-JP" altLang="ja-JP" sz="1200">
              <a:solidFill>
                <a:schemeClr val="dk1"/>
              </a:solidFill>
              <a:effectLst/>
              <a:latin typeface="+mn-lt"/>
              <a:ea typeface="+mn-ea"/>
              <a:cs typeface="+mn-cs"/>
            </a:rPr>
            <a:t>なっている。主な構成項目である人件費は、住民一人当たり</a:t>
          </a:r>
          <a:r>
            <a:rPr kumimoji="1" lang="en-US" altLang="ja-JP" sz="1200">
              <a:solidFill>
                <a:schemeClr val="dk1"/>
              </a:solidFill>
              <a:effectLst/>
              <a:latin typeface="+mn-lt"/>
              <a:ea typeface="+mn-ea"/>
              <a:cs typeface="+mn-cs"/>
            </a:rPr>
            <a:t>111,268</a:t>
          </a:r>
          <a:r>
            <a:rPr kumimoji="1" lang="ja-JP" altLang="ja-JP" sz="1200">
              <a:solidFill>
                <a:schemeClr val="dk1"/>
              </a:solidFill>
              <a:effectLst/>
              <a:latin typeface="+mn-lt"/>
              <a:ea typeface="+mn-ea"/>
              <a:cs typeface="+mn-cs"/>
            </a:rPr>
            <a:t>円となっており、過去</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年間ほぼ横ばいで推移して</a:t>
          </a:r>
          <a:r>
            <a:rPr kumimoji="1" lang="ja-JP" altLang="en-US" sz="1200">
              <a:solidFill>
                <a:schemeClr val="dk1"/>
              </a:solidFill>
              <a:effectLst/>
              <a:latin typeface="+mn-lt"/>
              <a:ea typeface="+mn-ea"/>
              <a:cs typeface="+mn-cs"/>
            </a:rPr>
            <a:t>い</a:t>
          </a:r>
          <a:r>
            <a:rPr kumimoji="1" lang="ja-JP" altLang="ja-JP" sz="1200">
              <a:solidFill>
                <a:schemeClr val="dk1"/>
              </a:solidFill>
              <a:effectLst/>
              <a:latin typeface="+mn-lt"/>
              <a:ea typeface="+mn-ea"/>
              <a:cs typeface="+mn-cs"/>
            </a:rPr>
            <a:t>る。また、類似団体・全国・県の全ての平均より高い水準にある。</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ｍ級の山々に囲まれた典型的な中山間地域という地形的・地理的条件から、集落が点在し保育所・公民館等の公共施設が多く、従事する職員が多いためである。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歳出総額は前年度比</a:t>
          </a:r>
          <a:r>
            <a:rPr kumimoji="1" lang="en-US" altLang="ja-JP" sz="1200">
              <a:solidFill>
                <a:schemeClr val="dk1"/>
              </a:solidFill>
              <a:effectLst/>
              <a:latin typeface="+mn-lt"/>
              <a:ea typeface="+mn-ea"/>
              <a:cs typeface="+mn-cs"/>
            </a:rPr>
            <a:t>269,151</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3.7</a:t>
          </a:r>
          <a:r>
            <a:rPr kumimoji="1" lang="ja-JP" altLang="en-US" sz="1200">
              <a:solidFill>
                <a:schemeClr val="dk1"/>
              </a:solidFill>
              <a:effectLst/>
              <a:latin typeface="+mn-lt"/>
              <a:ea typeface="+mn-ea"/>
              <a:cs typeface="+mn-cs"/>
            </a:rPr>
            <a:t>％）の減となっている。この減の主な要因は補助費等で、一部事務組合に対する負担金が△</a:t>
          </a:r>
          <a:r>
            <a:rPr kumimoji="1" lang="en-US" altLang="ja-JP" sz="1200">
              <a:solidFill>
                <a:schemeClr val="dk1"/>
              </a:solidFill>
              <a:effectLst/>
              <a:latin typeface="+mn-lt"/>
              <a:ea typeface="+mn-ea"/>
              <a:cs typeface="+mn-cs"/>
            </a:rPr>
            <a:t>313,293</a:t>
          </a:r>
          <a:r>
            <a:rPr kumimoji="1" lang="ja-JP" altLang="en-US" sz="1200">
              <a:solidFill>
                <a:schemeClr val="dk1"/>
              </a:solidFill>
              <a:effectLst/>
              <a:latin typeface="+mn-lt"/>
              <a:ea typeface="+mn-ea"/>
              <a:cs typeface="+mn-cs"/>
            </a:rPr>
            <a:t>千円（熱回収施設建設事業）の減により負担金が大幅に減少したこと、また、普通建設事業（うち更新整備）についても公共施設大規模改修事業終了により減少した。</a:t>
          </a:r>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愛媛県鬼北町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10,618
10,535
241.88
7,250,314
6,990,982
244,418
4,552,178
7,666,164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148653</xdr:rowOff>
    </xdr:from>
    <xdr:to>
      <xdr:col>24</xdr:col>
      <xdr:colOff>63500</xdr:colOff>
      <xdr:row>37</xdr:row>
      <xdr:rowOff>19876</xdr:rowOff>
    </xdr:to>
    <xdr:cxnSp macro="">
      <xdr:nvCxnSpPr>
        <xdr:cNvPr id="61" name="直線コネクタ 60"/>
        <xdr:cNvCxnSpPr/>
      </xdr:nvCxnSpPr>
      <xdr:spPr>
        <a:xfrm>
          <a:off x="3797300" y="6320853"/>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43116</xdr:rowOff>
    </xdr:from>
    <xdr:to>
      <xdr:col>19</xdr:col>
      <xdr:colOff>177800</xdr:colOff>
      <xdr:row>36</xdr:row>
      <xdr:rowOff>148653</xdr:rowOff>
    </xdr:to>
    <xdr:cxnSp macro="">
      <xdr:nvCxnSpPr>
        <xdr:cNvPr id="64" name="直線コネクタ 63"/>
        <xdr:cNvCxnSpPr/>
      </xdr:nvCxnSpPr>
      <xdr:spPr>
        <a:xfrm>
          <a:off x="2908300" y="6215316"/>
          <a:ext cx="889000" cy="10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43116</xdr:rowOff>
    </xdr:from>
    <xdr:to>
      <xdr:col>15</xdr:col>
      <xdr:colOff>50800</xdr:colOff>
      <xdr:row>36</xdr:row>
      <xdr:rowOff>55690</xdr:rowOff>
    </xdr:to>
    <xdr:cxnSp macro="">
      <xdr:nvCxnSpPr>
        <xdr:cNvPr id="67" name="直線コネクタ 66"/>
        <xdr:cNvCxnSpPr/>
      </xdr:nvCxnSpPr>
      <xdr:spPr>
        <a:xfrm flipV="1">
          <a:off x="2019300" y="6215316"/>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55690</xdr:rowOff>
    </xdr:from>
    <xdr:to>
      <xdr:col>10</xdr:col>
      <xdr:colOff>114300</xdr:colOff>
      <xdr:row>36</xdr:row>
      <xdr:rowOff>140272</xdr:rowOff>
    </xdr:to>
    <xdr:cxnSp macro="">
      <xdr:nvCxnSpPr>
        <xdr:cNvPr id="70" name="直線コネクタ 69"/>
        <xdr:cNvCxnSpPr/>
      </xdr:nvCxnSpPr>
      <xdr:spPr>
        <a:xfrm flipV="1">
          <a:off x="1130300" y="622789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140526</xdr:rowOff>
    </xdr:from>
    <xdr:to>
      <xdr:col>24</xdr:col>
      <xdr:colOff>114300</xdr:colOff>
      <xdr:row>37</xdr:row>
      <xdr:rowOff>70676</xdr:rowOff>
    </xdr:to>
    <xdr:sp macro="" textlink="">
      <xdr:nvSpPr>
        <xdr:cNvPr id="80" name="楕円 79"/>
        <xdr:cNvSpPr/>
      </xdr:nvSpPr>
      <xdr:spPr>
        <a:xfrm>
          <a:off x="4584700" y="63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118953</xdr:rowOff>
    </xdr:from>
    <xdr:ext cx="469744" cy="259045"/>
    <xdr:sp macro="" textlink="">
      <xdr:nvSpPr>
        <xdr:cNvPr id="81" name="議会費該当値テキスト"/>
        <xdr:cNvSpPr txBox="1"/>
      </xdr:nvSpPr>
      <xdr:spPr>
        <a:xfrm>
          <a:off x="4686300" y="62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97853</xdr:rowOff>
    </xdr:from>
    <xdr:to>
      <xdr:col>20</xdr:col>
      <xdr:colOff>38100</xdr:colOff>
      <xdr:row>37</xdr:row>
      <xdr:rowOff>28003</xdr:rowOff>
    </xdr:to>
    <xdr:sp macro="" textlink="">
      <xdr:nvSpPr>
        <xdr:cNvPr id="82" name="楕円 81"/>
        <xdr:cNvSpPr/>
      </xdr:nvSpPr>
      <xdr:spPr>
        <a:xfrm>
          <a:off x="3746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19130</xdr:rowOff>
    </xdr:from>
    <xdr:ext cx="469744" cy="259045"/>
    <xdr:sp macro="" textlink="">
      <xdr:nvSpPr>
        <xdr:cNvPr id="83" name="テキスト ボックス 82"/>
        <xdr:cNvSpPr txBox="1"/>
      </xdr:nvSpPr>
      <xdr:spPr>
        <a:xfrm>
          <a:off x="3562428" y="63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163766</xdr:rowOff>
    </xdr:from>
    <xdr:to>
      <xdr:col>15</xdr:col>
      <xdr:colOff>101600</xdr:colOff>
      <xdr:row>36</xdr:row>
      <xdr:rowOff>93916</xdr:rowOff>
    </xdr:to>
    <xdr:sp macro="" textlink="">
      <xdr:nvSpPr>
        <xdr:cNvPr id="84" name="楕円 83"/>
        <xdr:cNvSpPr/>
      </xdr:nvSpPr>
      <xdr:spPr>
        <a:xfrm>
          <a:off x="28575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85043</xdr:rowOff>
    </xdr:from>
    <xdr:ext cx="469744" cy="259045"/>
    <xdr:sp macro="" textlink="">
      <xdr:nvSpPr>
        <xdr:cNvPr id="85" name="テキスト ボックス 84"/>
        <xdr:cNvSpPr txBox="1"/>
      </xdr:nvSpPr>
      <xdr:spPr>
        <a:xfrm>
          <a:off x="2673428" y="625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4890</xdr:rowOff>
    </xdr:from>
    <xdr:to>
      <xdr:col>10</xdr:col>
      <xdr:colOff>165100</xdr:colOff>
      <xdr:row>36</xdr:row>
      <xdr:rowOff>106490</xdr:rowOff>
    </xdr:to>
    <xdr:sp macro="" textlink="">
      <xdr:nvSpPr>
        <xdr:cNvPr id="86" name="楕円 85"/>
        <xdr:cNvSpPr/>
      </xdr:nvSpPr>
      <xdr:spPr>
        <a:xfrm>
          <a:off x="1968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97617</xdr:rowOff>
    </xdr:from>
    <xdr:ext cx="469744" cy="259045"/>
    <xdr:sp macro="" textlink="">
      <xdr:nvSpPr>
        <xdr:cNvPr id="87" name="テキスト ボックス 86"/>
        <xdr:cNvSpPr txBox="1"/>
      </xdr:nvSpPr>
      <xdr:spPr>
        <a:xfrm>
          <a:off x="1784428" y="626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89472</xdr:rowOff>
    </xdr:from>
    <xdr:to>
      <xdr:col>6</xdr:col>
      <xdr:colOff>38100</xdr:colOff>
      <xdr:row>37</xdr:row>
      <xdr:rowOff>19622</xdr:rowOff>
    </xdr:to>
    <xdr:sp macro="" textlink="">
      <xdr:nvSpPr>
        <xdr:cNvPr id="88" name="楕円 87"/>
        <xdr:cNvSpPr/>
      </xdr:nvSpPr>
      <xdr:spPr>
        <a:xfrm>
          <a:off x="1079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10749</xdr:rowOff>
    </xdr:from>
    <xdr:ext cx="469744" cy="259045"/>
    <xdr:sp macro="" textlink="">
      <xdr:nvSpPr>
        <xdr:cNvPr id="89" name="テキスト ボックス 88"/>
        <xdr:cNvSpPr txBox="1"/>
      </xdr:nvSpPr>
      <xdr:spPr>
        <a:xfrm>
          <a:off x="895428" y="63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11730</xdr:rowOff>
    </xdr:from>
    <xdr:to>
      <xdr:col>24</xdr:col>
      <xdr:colOff>63500</xdr:colOff>
      <xdr:row>57</xdr:row>
      <xdr:rowOff>111154</xdr:rowOff>
    </xdr:to>
    <xdr:cxnSp macro="">
      <xdr:nvCxnSpPr>
        <xdr:cNvPr id="120" name="直線コネクタ 119"/>
        <xdr:cNvCxnSpPr/>
      </xdr:nvCxnSpPr>
      <xdr:spPr>
        <a:xfrm flipV="1">
          <a:off x="3797300" y="9784380"/>
          <a:ext cx="838200" cy="9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20275</xdr:rowOff>
    </xdr:from>
    <xdr:ext cx="599010" cy="259045"/>
    <xdr:sp macro="" textlink="">
      <xdr:nvSpPr>
        <xdr:cNvPr id="121" name="総務費平均値テキスト"/>
        <xdr:cNvSpPr txBox="1"/>
      </xdr:nvSpPr>
      <xdr:spPr>
        <a:xfrm>
          <a:off x="4686300" y="9792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109903</xdr:rowOff>
    </xdr:from>
    <xdr:to>
      <xdr:col>19</xdr:col>
      <xdr:colOff>177800</xdr:colOff>
      <xdr:row>57</xdr:row>
      <xdr:rowOff>111154</xdr:rowOff>
    </xdr:to>
    <xdr:cxnSp macro="">
      <xdr:nvCxnSpPr>
        <xdr:cNvPr id="123" name="直線コネクタ 122"/>
        <xdr:cNvCxnSpPr/>
      </xdr:nvCxnSpPr>
      <xdr:spPr>
        <a:xfrm>
          <a:off x="2908300" y="9711103"/>
          <a:ext cx="889000" cy="17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167232</xdr:rowOff>
    </xdr:from>
    <xdr:ext cx="534377" cy="259045"/>
    <xdr:sp macro="" textlink="">
      <xdr:nvSpPr>
        <xdr:cNvPr id="125" name="テキスト ボックス 124"/>
        <xdr:cNvSpPr txBox="1"/>
      </xdr:nvSpPr>
      <xdr:spPr>
        <a:xfrm>
          <a:off x="3530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109903</xdr:rowOff>
    </xdr:from>
    <xdr:to>
      <xdr:col>15</xdr:col>
      <xdr:colOff>50800</xdr:colOff>
      <xdr:row>57</xdr:row>
      <xdr:rowOff>62623</xdr:rowOff>
    </xdr:to>
    <xdr:cxnSp macro="">
      <xdr:nvCxnSpPr>
        <xdr:cNvPr id="126" name="直線コネクタ 125"/>
        <xdr:cNvCxnSpPr/>
      </xdr:nvCxnSpPr>
      <xdr:spPr>
        <a:xfrm flipV="1">
          <a:off x="2019300" y="9711103"/>
          <a:ext cx="889000" cy="1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412</xdr:rowOff>
    </xdr:from>
    <xdr:ext cx="534377" cy="259045"/>
    <xdr:sp macro="" textlink="">
      <xdr:nvSpPr>
        <xdr:cNvPr id="128" name="テキスト ボックス 127"/>
        <xdr:cNvSpPr txBox="1"/>
      </xdr:nvSpPr>
      <xdr:spPr>
        <a:xfrm>
          <a:off x="2641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46389</xdr:rowOff>
    </xdr:from>
    <xdr:to>
      <xdr:col>10</xdr:col>
      <xdr:colOff>114300</xdr:colOff>
      <xdr:row>57</xdr:row>
      <xdr:rowOff>62623</xdr:rowOff>
    </xdr:to>
    <xdr:cxnSp macro="">
      <xdr:nvCxnSpPr>
        <xdr:cNvPr id="129" name="直線コネクタ 128"/>
        <xdr:cNvCxnSpPr/>
      </xdr:nvCxnSpPr>
      <xdr:spPr>
        <a:xfrm>
          <a:off x="1130300" y="9819039"/>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3" name="テキスト ボックス 132"/>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132380</xdr:rowOff>
    </xdr:from>
    <xdr:to>
      <xdr:col>24</xdr:col>
      <xdr:colOff>114300</xdr:colOff>
      <xdr:row>57</xdr:row>
      <xdr:rowOff>62530</xdr:rowOff>
    </xdr:to>
    <xdr:sp macro="" textlink="">
      <xdr:nvSpPr>
        <xdr:cNvPr id="139" name="楕円 138"/>
        <xdr:cNvSpPr/>
      </xdr:nvSpPr>
      <xdr:spPr>
        <a:xfrm>
          <a:off x="4584700" y="97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155257</xdr:rowOff>
    </xdr:from>
    <xdr:ext cx="599010" cy="259045"/>
    <xdr:sp macro="" textlink="">
      <xdr:nvSpPr>
        <xdr:cNvPr id="140" name="総務費該当値テキスト"/>
        <xdr:cNvSpPr txBox="1"/>
      </xdr:nvSpPr>
      <xdr:spPr>
        <a:xfrm>
          <a:off x="4686300" y="958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60354</xdr:rowOff>
    </xdr:from>
    <xdr:to>
      <xdr:col>20</xdr:col>
      <xdr:colOff>38100</xdr:colOff>
      <xdr:row>57</xdr:row>
      <xdr:rowOff>161954</xdr:rowOff>
    </xdr:to>
    <xdr:sp macro="" textlink="">
      <xdr:nvSpPr>
        <xdr:cNvPr id="141" name="楕円 140"/>
        <xdr:cNvSpPr/>
      </xdr:nvSpPr>
      <xdr:spPr>
        <a:xfrm>
          <a:off x="3746500" y="98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7031</xdr:rowOff>
    </xdr:from>
    <xdr:ext cx="599010" cy="259045"/>
    <xdr:sp macro="" textlink="">
      <xdr:nvSpPr>
        <xdr:cNvPr id="142" name="テキスト ボックス 141"/>
        <xdr:cNvSpPr txBox="1"/>
      </xdr:nvSpPr>
      <xdr:spPr>
        <a:xfrm>
          <a:off x="3497795" y="960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59103</xdr:rowOff>
    </xdr:from>
    <xdr:to>
      <xdr:col>15</xdr:col>
      <xdr:colOff>101600</xdr:colOff>
      <xdr:row>56</xdr:row>
      <xdr:rowOff>160703</xdr:rowOff>
    </xdr:to>
    <xdr:sp macro="" textlink="">
      <xdr:nvSpPr>
        <xdr:cNvPr id="143" name="楕円 142"/>
        <xdr:cNvSpPr/>
      </xdr:nvSpPr>
      <xdr:spPr>
        <a:xfrm>
          <a:off x="2857500" y="96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5780</xdr:rowOff>
    </xdr:from>
    <xdr:ext cx="599010" cy="259045"/>
    <xdr:sp macro="" textlink="">
      <xdr:nvSpPr>
        <xdr:cNvPr id="144" name="テキスト ボックス 143"/>
        <xdr:cNvSpPr txBox="1"/>
      </xdr:nvSpPr>
      <xdr:spPr>
        <a:xfrm>
          <a:off x="2608795" y="943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11823</xdr:rowOff>
    </xdr:from>
    <xdr:to>
      <xdr:col>10</xdr:col>
      <xdr:colOff>165100</xdr:colOff>
      <xdr:row>57</xdr:row>
      <xdr:rowOff>113423</xdr:rowOff>
    </xdr:to>
    <xdr:sp macro="" textlink="">
      <xdr:nvSpPr>
        <xdr:cNvPr id="145" name="楕円 144"/>
        <xdr:cNvSpPr/>
      </xdr:nvSpPr>
      <xdr:spPr>
        <a:xfrm>
          <a:off x="1968500" y="97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104550</xdr:rowOff>
    </xdr:from>
    <xdr:ext cx="599010" cy="259045"/>
    <xdr:sp macro="" textlink="">
      <xdr:nvSpPr>
        <xdr:cNvPr id="146" name="テキスト ボックス 145"/>
        <xdr:cNvSpPr txBox="1"/>
      </xdr:nvSpPr>
      <xdr:spPr>
        <a:xfrm>
          <a:off x="1719795" y="987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167039</xdr:rowOff>
    </xdr:from>
    <xdr:to>
      <xdr:col>6</xdr:col>
      <xdr:colOff>38100</xdr:colOff>
      <xdr:row>57</xdr:row>
      <xdr:rowOff>97189</xdr:rowOff>
    </xdr:to>
    <xdr:sp macro="" textlink="">
      <xdr:nvSpPr>
        <xdr:cNvPr id="147" name="楕円 146"/>
        <xdr:cNvSpPr/>
      </xdr:nvSpPr>
      <xdr:spPr>
        <a:xfrm>
          <a:off x="1079500" y="97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113716</xdr:rowOff>
    </xdr:from>
    <xdr:ext cx="599010" cy="259045"/>
    <xdr:sp macro="" textlink="">
      <xdr:nvSpPr>
        <xdr:cNvPr id="148" name="テキスト ボックス 147"/>
        <xdr:cNvSpPr txBox="1"/>
      </xdr:nvSpPr>
      <xdr:spPr>
        <a:xfrm>
          <a:off x="830795" y="954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11950</xdr:rowOff>
    </xdr:from>
    <xdr:to>
      <xdr:col>24</xdr:col>
      <xdr:colOff>63500</xdr:colOff>
      <xdr:row>75</xdr:row>
      <xdr:rowOff>52394</xdr:rowOff>
    </xdr:to>
    <xdr:cxnSp macro="">
      <xdr:nvCxnSpPr>
        <xdr:cNvPr id="182" name="直線コネクタ 181"/>
        <xdr:cNvCxnSpPr/>
      </xdr:nvCxnSpPr>
      <xdr:spPr>
        <a:xfrm>
          <a:off x="3797300" y="12870700"/>
          <a:ext cx="838200" cy="4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11950</xdr:rowOff>
    </xdr:from>
    <xdr:to>
      <xdr:col>19</xdr:col>
      <xdr:colOff>177800</xdr:colOff>
      <xdr:row>76</xdr:row>
      <xdr:rowOff>13370</xdr:rowOff>
    </xdr:to>
    <xdr:cxnSp macro="">
      <xdr:nvCxnSpPr>
        <xdr:cNvPr id="185" name="直線コネクタ 184"/>
        <xdr:cNvCxnSpPr/>
      </xdr:nvCxnSpPr>
      <xdr:spPr>
        <a:xfrm flipV="1">
          <a:off x="2908300" y="12870700"/>
          <a:ext cx="889000" cy="17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13370</xdr:rowOff>
    </xdr:from>
    <xdr:to>
      <xdr:col>15</xdr:col>
      <xdr:colOff>50800</xdr:colOff>
      <xdr:row>76</xdr:row>
      <xdr:rowOff>38791</xdr:rowOff>
    </xdr:to>
    <xdr:cxnSp macro="">
      <xdr:nvCxnSpPr>
        <xdr:cNvPr id="188" name="直線コネクタ 187"/>
        <xdr:cNvCxnSpPr/>
      </xdr:nvCxnSpPr>
      <xdr:spPr>
        <a:xfrm flipV="1">
          <a:off x="2019300" y="13043570"/>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33941</xdr:rowOff>
    </xdr:from>
    <xdr:ext cx="599010" cy="259045"/>
    <xdr:sp macro="" textlink="">
      <xdr:nvSpPr>
        <xdr:cNvPr id="190" name="テキスト ボックス 189"/>
        <xdr:cNvSpPr txBox="1"/>
      </xdr:nvSpPr>
      <xdr:spPr>
        <a:xfrm>
          <a:off x="2608795" y="1323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38791</xdr:rowOff>
    </xdr:from>
    <xdr:to>
      <xdr:col>10</xdr:col>
      <xdr:colOff>114300</xdr:colOff>
      <xdr:row>76</xdr:row>
      <xdr:rowOff>121507</xdr:rowOff>
    </xdr:to>
    <xdr:cxnSp macro="">
      <xdr:nvCxnSpPr>
        <xdr:cNvPr id="191" name="直線コネクタ 190"/>
        <xdr:cNvCxnSpPr/>
      </xdr:nvCxnSpPr>
      <xdr:spPr>
        <a:xfrm flipV="1">
          <a:off x="1130300" y="13068991"/>
          <a:ext cx="889000" cy="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1594</xdr:rowOff>
    </xdr:from>
    <xdr:to>
      <xdr:col>24</xdr:col>
      <xdr:colOff>114300</xdr:colOff>
      <xdr:row>75</xdr:row>
      <xdr:rowOff>103194</xdr:rowOff>
    </xdr:to>
    <xdr:sp macro="" textlink="">
      <xdr:nvSpPr>
        <xdr:cNvPr id="201" name="楕円 200"/>
        <xdr:cNvSpPr/>
      </xdr:nvSpPr>
      <xdr:spPr>
        <a:xfrm>
          <a:off x="4584700" y="128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24471</xdr:rowOff>
    </xdr:from>
    <xdr:ext cx="599010" cy="259045"/>
    <xdr:sp macro="" textlink="">
      <xdr:nvSpPr>
        <xdr:cNvPr id="202" name="民生費該当値テキスト"/>
        <xdr:cNvSpPr txBox="1"/>
      </xdr:nvSpPr>
      <xdr:spPr>
        <a:xfrm>
          <a:off x="4686300" y="127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132600</xdr:rowOff>
    </xdr:from>
    <xdr:to>
      <xdr:col>20</xdr:col>
      <xdr:colOff>38100</xdr:colOff>
      <xdr:row>75</xdr:row>
      <xdr:rowOff>62750</xdr:rowOff>
    </xdr:to>
    <xdr:sp macro="" textlink="">
      <xdr:nvSpPr>
        <xdr:cNvPr id="203" name="楕円 202"/>
        <xdr:cNvSpPr/>
      </xdr:nvSpPr>
      <xdr:spPr>
        <a:xfrm>
          <a:off x="3746500" y="12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79277</xdr:rowOff>
    </xdr:from>
    <xdr:ext cx="599010" cy="259045"/>
    <xdr:sp macro="" textlink="">
      <xdr:nvSpPr>
        <xdr:cNvPr id="204" name="テキスト ボックス 203"/>
        <xdr:cNvSpPr txBox="1"/>
      </xdr:nvSpPr>
      <xdr:spPr>
        <a:xfrm>
          <a:off x="3497795" y="1259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134020</xdr:rowOff>
    </xdr:from>
    <xdr:to>
      <xdr:col>15</xdr:col>
      <xdr:colOff>101600</xdr:colOff>
      <xdr:row>76</xdr:row>
      <xdr:rowOff>64170</xdr:rowOff>
    </xdr:to>
    <xdr:sp macro="" textlink="">
      <xdr:nvSpPr>
        <xdr:cNvPr id="205" name="楕円 204"/>
        <xdr:cNvSpPr/>
      </xdr:nvSpPr>
      <xdr:spPr>
        <a:xfrm>
          <a:off x="2857500" y="129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80697</xdr:rowOff>
    </xdr:from>
    <xdr:ext cx="599010" cy="259045"/>
    <xdr:sp macro="" textlink="">
      <xdr:nvSpPr>
        <xdr:cNvPr id="206" name="テキスト ボックス 205"/>
        <xdr:cNvSpPr txBox="1"/>
      </xdr:nvSpPr>
      <xdr:spPr>
        <a:xfrm>
          <a:off x="2608795" y="1276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159441</xdr:rowOff>
    </xdr:from>
    <xdr:to>
      <xdr:col>10</xdr:col>
      <xdr:colOff>165100</xdr:colOff>
      <xdr:row>76</xdr:row>
      <xdr:rowOff>89591</xdr:rowOff>
    </xdr:to>
    <xdr:sp macro="" textlink="">
      <xdr:nvSpPr>
        <xdr:cNvPr id="207" name="楕円 206"/>
        <xdr:cNvSpPr/>
      </xdr:nvSpPr>
      <xdr:spPr>
        <a:xfrm>
          <a:off x="1968500" y="1301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106119</xdr:rowOff>
    </xdr:from>
    <xdr:ext cx="599010" cy="259045"/>
    <xdr:sp macro="" textlink="">
      <xdr:nvSpPr>
        <xdr:cNvPr id="208" name="テキスト ボックス 207"/>
        <xdr:cNvSpPr txBox="1"/>
      </xdr:nvSpPr>
      <xdr:spPr>
        <a:xfrm>
          <a:off x="1719795" y="127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70707</xdr:rowOff>
    </xdr:from>
    <xdr:to>
      <xdr:col>6</xdr:col>
      <xdr:colOff>38100</xdr:colOff>
      <xdr:row>77</xdr:row>
      <xdr:rowOff>857</xdr:rowOff>
    </xdr:to>
    <xdr:sp macro="" textlink="">
      <xdr:nvSpPr>
        <xdr:cNvPr id="209" name="楕円 208"/>
        <xdr:cNvSpPr/>
      </xdr:nvSpPr>
      <xdr:spPr>
        <a:xfrm>
          <a:off x="1079500" y="131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17384</xdr:rowOff>
    </xdr:from>
    <xdr:ext cx="599010" cy="259045"/>
    <xdr:sp macro="" textlink="">
      <xdr:nvSpPr>
        <xdr:cNvPr id="210" name="テキスト ボックス 209"/>
        <xdr:cNvSpPr txBox="1"/>
      </xdr:nvSpPr>
      <xdr:spPr>
        <a:xfrm>
          <a:off x="830795" y="128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132741</xdr:rowOff>
    </xdr:from>
    <xdr:to>
      <xdr:col>24</xdr:col>
      <xdr:colOff>63500</xdr:colOff>
      <xdr:row>96</xdr:row>
      <xdr:rowOff>68903</xdr:rowOff>
    </xdr:to>
    <xdr:cxnSp macro="">
      <xdr:nvCxnSpPr>
        <xdr:cNvPr id="237" name="直線コネクタ 236"/>
        <xdr:cNvCxnSpPr/>
      </xdr:nvCxnSpPr>
      <xdr:spPr>
        <a:xfrm>
          <a:off x="3797300" y="16420491"/>
          <a:ext cx="838200" cy="1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132741</xdr:rowOff>
    </xdr:from>
    <xdr:to>
      <xdr:col>19</xdr:col>
      <xdr:colOff>177800</xdr:colOff>
      <xdr:row>96</xdr:row>
      <xdr:rowOff>78586</xdr:rowOff>
    </xdr:to>
    <xdr:cxnSp macro="">
      <xdr:nvCxnSpPr>
        <xdr:cNvPr id="240" name="直線コネクタ 239"/>
        <xdr:cNvCxnSpPr/>
      </xdr:nvCxnSpPr>
      <xdr:spPr>
        <a:xfrm flipV="1">
          <a:off x="2908300" y="16420491"/>
          <a:ext cx="889000" cy="1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78586</xdr:rowOff>
    </xdr:from>
    <xdr:to>
      <xdr:col>15</xdr:col>
      <xdr:colOff>50800</xdr:colOff>
      <xdr:row>97</xdr:row>
      <xdr:rowOff>14244</xdr:rowOff>
    </xdr:to>
    <xdr:cxnSp macro="">
      <xdr:nvCxnSpPr>
        <xdr:cNvPr id="243" name="直線コネクタ 242"/>
        <xdr:cNvCxnSpPr/>
      </xdr:nvCxnSpPr>
      <xdr:spPr>
        <a:xfrm flipV="1">
          <a:off x="2019300" y="16537786"/>
          <a:ext cx="889000" cy="10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105845</xdr:rowOff>
    </xdr:from>
    <xdr:to>
      <xdr:col>10</xdr:col>
      <xdr:colOff>114300</xdr:colOff>
      <xdr:row>97</xdr:row>
      <xdr:rowOff>14244</xdr:rowOff>
    </xdr:to>
    <xdr:cxnSp macro="">
      <xdr:nvCxnSpPr>
        <xdr:cNvPr id="246" name="直線コネクタ 245"/>
        <xdr:cNvCxnSpPr/>
      </xdr:nvCxnSpPr>
      <xdr:spPr>
        <a:xfrm>
          <a:off x="1130300" y="16565045"/>
          <a:ext cx="889000" cy="7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18103</xdr:rowOff>
    </xdr:from>
    <xdr:to>
      <xdr:col>24</xdr:col>
      <xdr:colOff>114300</xdr:colOff>
      <xdr:row>96</xdr:row>
      <xdr:rowOff>119703</xdr:rowOff>
    </xdr:to>
    <xdr:sp macro="" textlink="">
      <xdr:nvSpPr>
        <xdr:cNvPr id="256" name="楕円 255"/>
        <xdr:cNvSpPr/>
      </xdr:nvSpPr>
      <xdr:spPr>
        <a:xfrm>
          <a:off x="4584700" y="16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40980</xdr:rowOff>
    </xdr:from>
    <xdr:ext cx="534377" cy="259045"/>
    <xdr:sp macro="" textlink="">
      <xdr:nvSpPr>
        <xdr:cNvPr id="257" name="衛生費該当値テキスト"/>
        <xdr:cNvSpPr txBox="1"/>
      </xdr:nvSpPr>
      <xdr:spPr>
        <a:xfrm>
          <a:off x="4686300" y="163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81941</xdr:rowOff>
    </xdr:from>
    <xdr:to>
      <xdr:col>20</xdr:col>
      <xdr:colOff>38100</xdr:colOff>
      <xdr:row>96</xdr:row>
      <xdr:rowOff>12091</xdr:rowOff>
    </xdr:to>
    <xdr:sp macro="" textlink="">
      <xdr:nvSpPr>
        <xdr:cNvPr id="258" name="楕円 257"/>
        <xdr:cNvSpPr/>
      </xdr:nvSpPr>
      <xdr:spPr>
        <a:xfrm>
          <a:off x="3746500" y="16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28618</xdr:rowOff>
    </xdr:from>
    <xdr:ext cx="599010" cy="259045"/>
    <xdr:sp macro="" textlink="">
      <xdr:nvSpPr>
        <xdr:cNvPr id="259" name="テキスト ボックス 258"/>
        <xdr:cNvSpPr txBox="1"/>
      </xdr:nvSpPr>
      <xdr:spPr>
        <a:xfrm>
          <a:off x="3497795" y="1614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27786</xdr:rowOff>
    </xdr:from>
    <xdr:to>
      <xdr:col>15</xdr:col>
      <xdr:colOff>101600</xdr:colOff>
      <xdr:row>96</xdr:row>
      <xdr:rowOff>129386</xdr:rowOff>
    </xdr:to>
    <xdr:sp macro="" textlink="">
      <xdr:nvSpPr>
        <xdr:cNvPr id="260" name="楕円 259"/>
        <xdr:cNvSpPr/>
      </xdr:nvSpPr>
      <xdr:spPr>
        <a:xfrm>
          <a:off x="2857500" y="164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145913</xdr:rowOff>
    </xdr:from>
    <xdr:ext cx="534377" cy="259045"/>
    <xdr:sp macro="" textlink="">
      <xdr:nvSpPr>
        <xdr:cNvPr id="261" name="テキスト ボックス 260"/>
        <xdr:cNvSpPr txBox="1"/>
      </xdr:nvSpPr>
      <xdr:spPr>
        <a:xfrm>
          <a:off x="2641111" y="162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134894</xdr:rowOff>
    </xdr:from>
    <xdr:to>
      <xdr:col>10</xdr:col>
      <xdr:colOff>165100</xdr:colOff>
      <xdr:row>97</xdr:row>
      <xdr:rowOff>65044</xdr:rowOff>
    </xdr:to>
    <xdr:sp macro="" textlink="">
      <xdr:nvSpPr>
        <xdr:cNvPr id="262" name="楕円 261"/>
        <xdr:cNvSpPr/>
      </xdr:nvSpPr>
      <xdr:spPr>
        <a:xfrm>
          <a:off x="1968500" y="1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81571</xdr:rowOff>
    </xdr:from>
    <xdr:ext cx="534377" cy="259045"/>
    <xdr:sp macro="" textlink="">
      <xdr:nvSpPr>
        <xdr:cNvPr id="263" name="テキスト ボックス 262"/>
        <xdr:cNvSpPr txBox="1"/>
      </xdr:nvSpPr>
      <xdr:spPr>
        <a:xfrm>
          <a:off x="1752111" y="163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55045</xdr:rowOff>
    </xdr:from>
    <xdr:to>
      <xdr:col>6</xdr:col>
      <xdr:colOff>38100</xdr:colOff>
      <xdr:row>96</xdr:row>
      <xdr:rowOff>156645</xdr:rowOff>
    </xdr:to>
    <xdr:sp macro="" textlink="">
      <xdr:nvSpPr>
        <xdr:cNvPr id="264" name="楕円 263"/>
        <xdr:cNvSpPr/>
      </xdr:nvSpPr>
      <xdr:spPr>
        <a:xfrm>
          <a:off x="1079500" y="165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1722</xdr:rowOff>
    </xdr:from>
    <xdr:ext cx="534377" cy="259045"/>
    <xdr:sp macro="" textlink="">
      <xdr:nvSpPr>
        <xdr:cNvPr id="265" name="テキスト ボックス 264"/>
        <xdr:cNvSpPr txBox="1"/>
      </xdr:nvSpPr>
      <xdr:spPr>
        <a:xfrm>
          <a:off x="863111" y="162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110635</xdr:rowOff>
    </xdr:from>
    <xdr:to>
      <xdr:col>50</xdr:col>
      <xdr:colOff>114300</xdr:colOff>
      <xdr:row>39</xdr:row>
      <xdr:rowOff>98878</xdr:rowOff>
    </xdr:to>
    <xdr:cxnSp macro="">
      <xdr:nvCxnSpPr>
        <xdr:cNvPr id="299" name="直線コネクタ 298"/>
        <xdr:cNvCxnSpPr/>
      </xdr:nvCxnSpPr>
      <xdr:spPr>
        <a:xfrm>
          <a:off x="8750300" y="6454285"/>
          <a:ext cx="889000" cy="33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170724</xdr:rowOff>
    </xdr:from>
    <xdr:to>
      <xdr:col>45</xdr:col>
      <xdr:colOff>177800</xdr:colOff>
      <xdr:row>37</xdr:row>
      <xdr:rowOff>110635</xdr:rowOff>
    </xdr:to>
    <xdr:cxnSp macro="">
      <xdr:nvCxnSpPr>
        <xdr:cNvPr id="302" name="直線コネクタ 301"/>
        <xdr:cNvCxnSpPr/>
      </xdr:nvCxnSpPr>
      <xdr:spPr>
        <a:xfrm>
          <a:off x="7861300" y="6342924"/>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68633</xdr:rowOff>
    </xdr:from>
    <xdr:ext cx="378565" cy="259045"/>
    <xdr:sp macro="" textlink="">
      <xdr:nvSpPr>
        <xdr:cNvPr id="304" name="テキスト ボックス 303"/>
        <xdr:cNvSpPr txBox="1"/>
      </xdr:nvSpPr>
      <xdr:spPr>
        <a:xfrm>
          <a:off x="8561017" y="658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158315</xdr:rowOff>
    </xdr:from>
    <xdr:to>
      <xdr:col>41</xdr:col>
      <xdr:colOff>50800</xdr:colOff>
      <xdr:row>36</xdr:row>
      <xdr:rowOff>170724</xdr:rowOff>
    </xdr:to>
    <xdr:cxnSp macro="">
      <xdr:nvCxnSpPr>
        <xdr:cNvPr id="305" name="直線コネクタ 304"/>
        <xdr:cNvCxnSpPr/>
      </xdr:nvCxnSpPr>
      <xdr:spPr>
        <a:xfrm>
          <a:off x="6972300" y="6330515"/>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33690</xdr:rowOff>
    </xdr:from>
    <xdr:ext cx="378565" cy="259045"/>
    <xdr:sp macro="" textlink="">
      <xdr:nvSpPr>
        <xdr:cNvPr id="307" name="テキスト ボックス 306"/>
        <xdr:cNvSpPr txBox="1"/>
      </xdr:nvSpPr>
      <xdr:spPr>
        <a:xfrm>
          <a:off x="7672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59835</xdr:rowOff>
    </xdr:from>
    <xdr:to>
      <xdr:col>46</xdr:col>
      <xdr:colOff>38100</xdr:colOff>
      <xdr:row>37</xdr:row>
      <xdr:rowOff>161435</xdr:rowOff>
    </xdr:to>
    <xdr:sp macro="" textlink="">
      <xdr:nvSpPr>
        <xdr:cNvPr id="319" name="楕円 318"/>
        <xdr:cNvSpPr/>
      </xdr:nvSpPr>
      <xdr:spPr>
        <a:xfrm>
          <a:off x="8699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6512</xdr:rowOff>
    </xdr:from>
    <xdr:ext cx="469744" cy="259045"/>
    <xdr:sp macro="" textlink="">
      <xdr:nvSpPr>
        <xdr:cNvPr id="320" name="テキスト ボックス 319"/>
        <xdr:cNvSpPr txBox="1"/>
      </xdr:nvSpPr>
      <xdr:spPr>
        <a:xfrm>
          <a:off x="8515428" y="61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119924</xdr:rowOff>
    </xdr:from>
    <xdr:to>
      <xdr:col>41</xdr:col>
      <xdr:colOff>101600</xdr:colOff>
      <xdr:row>37</xdr:row>
      <xdr:rowOff>50074</xdr:rowOff>
    </xdr:to>
    <xdr:sp macro="" textlink="">
      <xdr:nvSpPr>
        <xdr:cNvPr id="321" name="楕円 320"/>
        <xdr:cNvSpPr/>
      </xdr:nvSpPr>
      <xdr:spPr>
        <a:xfrm>
          <a:off x="7810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66601</xdr:rowOff>
    </xdr:from>
    <xdr:ext cx="469744" cy="259045"/>
    <xdr:sp macro="" textlink="">
      <xdr:nvSpPr>
        <xdr:cNvPr id="322" name="テキスト ボックス 321"/>
        <xdr:cNvSpPr txBox="1"/>
      </xdr:nvSpPr>
      <xdr:spPr>
        <a:xfrm>
          <a:off x="7626428"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107515</xdr:rowOff>
    </xdr:from>
    <xdr:to>
      <xdr:col>36</xdr:col>
      <xdr:colOff>165100</xdr:colOff>
      <xdr:row>37</xdr:row>
      <xdr:rowOff>37665</xdr:rowOff>
    </xdr:to>
    <xdr:sp macro="" textlink="">
      <xdr:nvSpPr>
        <xdr:cNvPr id="323" name="楕円 322"/>
        <xdr:cNvSpPr/>
      </xdr:nvSpPr>
      <xdr:spPr>
        <a:xfrm>
          <a:off x="6921500" y="6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28792</xdr:rowOff>
    </xdr:from>
    <xdr:ext cx="469744" cy="259045"/>
    <xdr:sp macro="" textlink="">
      <xdr:nvSpPr>
        <xdr:cNvPr id="324" name="テキスト ボックス 323"/>
        <xdr:cNvSpPr txBox="1"/>
      </xdr:nvSpPr>
      <xdr:spPr>
        <a:xfrm>
          <a:off x="6737428" y="63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60587</xdr:rowOff>
    </xdr:from>
    <xdr:to>
      <xdr:col>55</xdr:col>
      <xdr:colOff>0</xdr:colOff>
      <xdr:row>56</xdr:row>
      <xdr:rowOff>66560</xdr:rowOff>
    </xdr:to>
    <xdr:cxnSp macro="">
      <xdr:nvCxnSpPr>
        <xdr:cNvPr id="349" name="直線コネクタ 348"/>
        <xdr:cNvCxnSpPr/>
      </xdr:nvCxnSpPr>
      <xdr:spPr>
        <a:xfrm flipV="1">
          <a:off x="9639300" y="9661787"/>
          <a:ext cx="8382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21674</xdr:rowOff>
    </xdr:from>
    <xdr:to>
      <xdr:col>50</xdr:col>
      <xdr:colOff>114300</xdr:colOff>
      <xdr:row>56</xdr:row>
      <xdr:rowOff>66560</xdr:rowOff>
    </xdr:to>
    <xdr:cxnSp macro="">
      <xdr:nvCxnSpPr>
        <xdr:cNvPr id="352" name="直線コネクタ 351"/>
        <xdr:cNvCxnSpPr/>
      </xdr:nvCxnSpPr>
      <xdr:spPr>
        <a:xfrm>
          <a:off x="8750300" y="9622874"/>
          <a:ext cx="889000" cy="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21674</xdr:rowOff>
    </xdr:from>
    <xdr:to>
      <xdr:col>45</xdr:col>
      <xdr:colOff>177800</xdr:colOff>
      <xdr:row>56</xdr:row>
      <xdr:rowOff>30807</xdr:rowOff>
    </xdr:to>
    <xdr:cxnSp macro="">
      <xdr:nvCxnSpPr>
        <xdr:cNvPr id="355" name="直線コネクタ 354"/>
        <xdr:cNvCxnSpPr/>
      </xdr:nvCxnSpPr>
      <xdr:spPr>
        <a:xfrm flipV="1">
          <a:off x="7861300" y="9622874"/>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65704</xdr:rowOff>
    </xdr:from>
    <xdr:ext cx="534377" cy="259045"/>
    <xdr:sp macro="" textlink="">
      <xdr:nvSpPr>
        <xdr:cNvPr id="357" name="テキスト ボックス 356"/>
        <xdr:cNvSpPr txBox="1"/>
      </xdr:nvSpPr>
      <xdr:spPr>
        <a:xfrm>
          <a:off x="8483111" y="983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4769</xdr:rowOff>
    </xdr:from>
    <xdr:to>
      <xdr:col>41</xdr:col>
      <xdr:colOff>50800</xdr:colOff>
      <xdr:row>56</xdr:row>
      <xdr:rowOff>30807</xdr:rowOff>
    </xdr:to>
    <xdr:cxnSp macro="">
      <xdr:nvCxnSpPr>
        <xdr:cNvPr id="358" name="直線コネクタ 357"/>
        <xdr:cNvCxnSpPr/>
      </xdr:nvCxnSpPr>
      <xdr:spPr>
        <a:xfrm>
          <a:off x="6972300" y="960596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60" name="テキスト ボックス 359"/>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9787</xdr:rowOff>
    </xdr:from>
    <xdr:to>
      <xdr:col>55</xdr:col>
      <xdr:colOff>50800</xdr:colOff>
      <xdr:row>56</xdr:row>
      <xdr:rowOff>111387</xdr:rowOff>
    </xdr:to>
    <xdr:sp macro="" textlink="">
      <xdr:nvSpPr>
        <xdr:cNvPr id="368" name="楕円 367"/>
        <xdr:cNvSpPr/>
      </xdr:nvSpPr>
      <xdr:spPr>
        <a:xfrm>
          <a:off x="10426700" y="961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32664</xdr:rowOff>
    </xdr:from>
    <xdr:ext cx="534377" cy="259045"/>
    <xdr:sp macro="" textlink="">
      <xdr:nvSpPr>
        <xdr:cNvPr id="369" name="農林水産業費該当値テキスト"/>
        <xdr:cNvSpPr txBox="1"/>
      </xdr:nvSpPr>
      <xdr:spPr>
        <a:xfrm>
          <a:off x="10528300" y="94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15760</xdr:rowOff>
    </xdr:from>
    <xdr:to>
      <xdr:col>50</xdr:col>
      <xdr:colOff>165100</xdr:colOff>
      <xdr:row>56</xdr:row>
      <xdr:rowOff>117360</xdr:rowOff>
    </xdr:to>
    <xdr:sp macro="" textlink="">
      <xdr:nvSpPr>
        <xdr:cNvPr id="370" name="楕円 369"/>
        <xdr:cNvSpPr/>
      </xdr:nvSpPr>
      <xdr:spPr>
        <a:xfrm>
          <a:off x="9588500" y="96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133887</xdr:rowOff>
    </xdr:from>
    <xdr:ext cx="534377" cy="259045"/>
    <xdr:sp macro="" textlink="">
      <xdr:nvSpPr>
        <xdr:cNvPr id="371" name="テキスト ボックス 370"/>
        <xdr:cNvSpPr txBox="1"/>
      </xdr:nvSpPr>
      <xdr:spPr>
        <a:xfrm>
          <a:off x="9372111" y="93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142324</xdr:rowOff>
    </xdr:from>
    <xdr:to>
      <xdr:col>46</xdr:col>
      <xdr:colOff>38100</xdr:colOff>
      <xdr:row>56</xdr:row>
      <xdr:rowOff>72474</xdr:rowOff>
    </xdr:to>
    <xdr:sp macro="" textlink="">
      <xdr:nvSpPr>
        <xdr:cNvPr id="372" name="楕円 371"/>
        <xdr:cNvSpPr/>
      </xdr:nvSpPr>
      <xdr:spPr>
        <a:xfrm>
          <a:off x="8699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89001</xdr:rowOff>
    </xdr:from>
    <xdr:ext cx="534377" cy="259045"/>
    <xdr:sp macro="" textlink="">
      <xdr:nvSpPr>
        <xdr:cNvPr id="373" name="テキスト ボックス 372"/>
        <xdr:cNvSpPr txBox="1"/>
      </xdr:nvSpPr>
      <xdr:spPr>
        <a:xfrm>
          <a:off x="8483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151457</xdr:rowOff>
    </xdr:from>
    <xdr:to>
      <xdr:col>41</xdr:col>
      <xdr:colOff>101600</xdr:colOff>
      <xdr:row>56</xdr:row>
      <xdr:rowOff>81607</xdr:rowOff>
    </xdr:to>
    <xdr:sp macro="" textlink="">
      <xdr:nvSpPr>
        <xdr:cNvPr id="374" name="楕円 373"/>
        <xdr:cNvSpPr/>
      </xdr:nvSpPr>
      <xdr:spPr>
        <a:xfrm>
          <a:off x="7810500" y="95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98134</xdr:rowOff>
    </xdr:from>
    <xdr:ext cx="534377" cy="259045"/>
    <xdr:sp macro="" textlink="">
      <xdr:nvSpPr>
        <xdr:cNvPr id="375" name="テキスト ボックス 374"/>
        <xdr:cNvSpPr txBox="1"/>
      </xdr:nvSpPr>
      <xdr:spPr>
        <a:xfrm>
          <a:off x="7594111" y="93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125419</xdr:rowOff>
    </xdr:from>
    <xdr:to>
      <xdr:col>36</xdr:col>
      <xdr:colOff>165100</xdr:colOff>
      <xdr:row>56</xdr:row>
      <xdr:rowOff>55569</xdr:rowOff>
    </xdr:to>
    <xdr:sp macro="" textlink="">
      <xdr:nvSpPr>
        <xdr:cNvPr id="376" name="楕円 375"/>
        <xdr:cNvSpPr/>
      </xdr:nvSpPr>
      <xdr:spPr>
        <a:xfrm>
          <a:off x="6921500" y="95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72096</xdr:rowOff>
    </xdr:from>
    <xdr:ext cx="534377" cy="259045"/>
    <xdr:sp macro="" textlink="">
      <xdr:nvSpPr>
        <xdr:cNvPr id="377" name="テキスト ボックス 376"/>
        <xdr:cNvSpPr txBox="1"/>
      </xdr:nvSpPr>
      <xdr:spPr>
        <a:xfrm>
          <a:off x="6705111" y="93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73470</xdr:rowOff>
    </xdr:from>
    <xdr:to>
      <xdr:col>55</xdr:col>
      <xdr:colOff>0</xdr:colOff>
      <xdr:row>78</xdr:row>
      <xdr:rowOff>134150</xdr:rowOff>
    </xdr:to>
    <xdr:cxnSp macro="">
      <xdr:nvCxnSpPr>
        <xdr:cNvPr id="406" name="直線コネクタ 405"/>
        <xdr:cNvCxnSpPr/>
      </xdr:nvCxnSpPr>
      <xdr:spPr>
        <a:xfrm>
          <a:off x="9639300" y="13446570"/>
          <a:ext cx="838200" cy="6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73470</xdr:rowOff>
    </xdr:from>
    <xdr:to>
      <xdr:col>50</xdr:col>
      <xdr:colOff>114300</xdr:colOff>
      <xdr:row>78</xdr:row>
      <xdr:rowOff>132131</xdr:rowOff>
    </xdr:to>
    <xdr:cxnSp macro="">
      <xdr:nvCxnSpPr>
        <xdr:cNvPr id="409" name="直線コネクタ 408"/>
        <xdr:cNvCxnSpPr/>
      </xdr:nvCxnSpPr>
      <xdr:spPr>
        <a:xfrm flipV="1">
          <a:off x="8750300" y="13446570"/>
          <a:ext cx="889000" cy="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70802</xdr:rowOff>
    </xdr:from>
    <xdr:to>
      <xdr:col>45</xdr:col>
      <xdr:colOff>177800</xdr:colOff>
      <xdr:row>78</xdr:row>
      <xdr:rowOff>132131</xdr:rowOff>
    </xdr:to>
    <xdr:cxnSp macro="">
      <xdr:nvCxnSpPr>
        <xdr:cNvPr id="412" name="直線コネクタ 411"/>
        <xdr:cNvCxnSpPr/>
      </xdr:nvCxnSpPr>
      <xdr:spPr>
        <a:xfrm>
          <a:off x="7861300" y="13443902"/>
          <a:ext cx="889000" cy="6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70802</xdr:rowOff>
    </xdr:from>
    <xdr:to>
      <xdr:col>41</xdr:col>
      <xdr:colOff>50800</xdr:colOff>
      <xdr:row>78</xdr:row>
      <xdr:rowOff>151612</xdr:rowOff>
    </xdr:to>
    <xdr:cxnSp macro="">
      <xdr:nvCxnSpPr>
        <xdr:cNvPr id="415" name="直線コネクタ 414"/>
        <xdr:cNvCxnSpPr/>
      </xdr:nvCxnSpPr>
      <xdr:spPr>
        <a:xfrm flipV="1">
          <a:off x="6972300" y="13443902"/>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83350</xdr:rowOff>
    </xdr:from>
    <xdr:to>
      <xdr:col>55</xdr:col>
      <xdr:colOff>50800</xdr:colOff>
      <xdr:row>79</xdr:row>
      <xdr:rowOff>13500</xdr:rowOff>
    </xdr:to>
    <xdr:sp macro="" textlink="">
      <xdr:nvSpPr>
        <xdr:cNvPr id="425" name="楕円 424"/>
        <xdr:cNvSpPr/>
      </xdr:nvSpPr>
      <xdr:spPr>
        <a:xfrm>
          <a:off x="10426700" y="134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169727</xdr:rowOff>
    </xdr:from>
    <xdr:ext cx="469744" cy="259045"/>
    <xdr:sp macro="" textlink="">
      <xdr:nvSpPr>
        <xdr:cNvPr id="426" name="商工費該当値テキスト"/>
        <xdr:cNvSpPr txBox="1"/>
      </xdr:nvSpPr>
      <xdr:spPr>
        <a:xfrm>
          <a:off x="10528300" y="133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22670</xdr:rowOff>
    </xdr:from>
    <xdr:to>
      <xdr:col>50</xdr:col>
      <xdr:colOff>165100</xdr:colOff>
      <xdr:row>78</xdr:row>
      <xdr:rowOff>124270</xdr:rowOff>
    </xdr:to>
    <xdr:sp macro="" textlink="">
      <xdr:nvSpPr>
        <xdr:cNvPr id="427" name="楕円 426"/>
        <xdr:cNvSpPr/>
      </xdr:nvSpPr>
      <xdr:spPr>
        <a:xfrm>
          <a:off x="9588500" y="133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115397</xdr:rowOff>
    </xdr:from>
    <xdr:ext cx="534377" cy="259045"/>
    <xdr:sp macro="" textlink="">
      <xdr:nvSpPr>
        <xdr:cNvPr id="428" name="テキスト ボックス 427"/>
        <xdr:cNvSpPr txBox="1"/>
      </xdr:nvSpPr>
      <xdr:spPr>
        <a:xfrm>
          <a:off x="9372111" y="134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81331</xdr:rowOff>
    </xdr:from>
    <xdr:to>
      <xdr:col>46</xdr:col>
      <xdr:colOff>38100</xdr:colOff>
      <xdr:row>79</xdr:row>
      <xdr:rowOff>11481</xdr:rowOff>
    </xdr:to>
    <xdr:sp macro="" textlink="">
      <xdr:nvSpPr>
        <xdr:cNvPr id="429" name="楕円 428"/>
        <xdr:cNvSpPr/>
      </xdr:nvSpPr>
      <xdr:spPr>
        <a:xfrm>
          <a:off x="8699500" y="134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2608</xdr:rowOff>
    </xdr:from>
    <xdr:ext cx="469744" cy="259045"/>
    <xdr:sp macro="" textlink="">
      <xdr:nvSpPr>
        <xdr:cNvPr id="430" name="テキスト ボックス 429"/>
        <xdr:cNvSpPr txBox="1"/>
      </xdr:nvSpPr>
      <xdr:spPr>
        <a:xfrm>
          <a:off x="8515428" y="135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20002</xdr:rowOff>
    </xdr:from>
    <xdr:to>
      <xdr:col>41</xdr:col>
      <xdr:colOff>101600</xdr:colOff>
      <xdr:row>78</xdr:row>
      <xdr:rowOff>121602</xdr:rowOff>
    </xdr:to>
    <xdr:sp macro="" textlink="">
      <xdr:nvSpPr>
        <xdr:cNvPr id="431" name="楕円 430"/>
        <xdr:cNvSpPr/>
      </xdr:nvSpPr>
      <xdr:spPr>
        <a:xfrm>
          <a:off x="7810500" y="133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112729</xdr:rowOff>
    </xdr:from>
    <xdr:ext cx="534377" cy="259045"/>
    <xdr:sp macro="" textlink="">
      <xdr:nvSpPr>
        <xdr:cNvPr id="432" name="テキスト ボックス 431"/>
        <xdr:cNvSpPr txBox="1"/>
      </xdr:nvSpPr>
      <xdr:spPr>
        <a:xfrm>
          <a:off x="7594111" y="134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100812</xdr:rowOff>
    </xdr:from>
    <xdr:to>
      <xdr:col>36</xdr:col>
      <xdr:colOff>165100</xdr:colOff>
      <xdr:row>79</xdr:row>
      <xdr:rowOff>30962</xdr:rowOff>
    </xdr:to>
    <xdr:sp macro="" textlink="">
      <xdr:nvSpPr>
        <xdr:cNvPr id="433" name="楕円 432"/>
        <xdr:cNvSpPr/>
      </xdr:nvSpPr>
      <xdr:spPr>
        <a:xfrm>
          <a:off x="6921500" y="134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22089</xdr:rowOff>
    </xdr:from>
    <xdr:ext cx="469744" cy="259045"/>
    <xdr:sp macro="" textlink="">
      <xdr:nvSpPr>
        <xdr:cNvPr id="434" name="テキスト ボックス 433"/>
        <xdr:cNvSpPr txBox="1"/>
      </xdr:nvSpPr>
      <xdr:spPr>
        <a:xfrm>
          <a:off x="6737428" y="135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58151</xdr:rowOff>
    </xdr:from>
    <xdr:to>
      <xdr:col>55</xdr:col>
      <xdr:colOff>0</xdr:colOff>
      <xdr:row>97</xdr:row>
      <xdr:rowOff>68673</xdr:rowOff>
    </xdr:to>
    <xdr:cxnSp macro="">
      <xdr:nvCxnSpPr>
        <xdr:cNvPr id="463" name="直線コネクタ 462"/>
        <xdr:cNvCxnSpPr/>
      </xdr:nvCxnSpPr>
      <xdr:spPr>
        <a:xfrm flipV="1">
          <a:off x="9639300" y="16688801"/>
          <a:ext cx="838200" cy="1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59781</xdr:rowOff>
    </xdr:from>
    <xdr:to>
      <xdr:col>50</xdr:col>
      <xdr:colOff>114300</xdr:colOff>
      <xdr:row>97</xdr:row>
      <xdr:rowOff>68673</xdr:rowOff>
    </xdr:to>
    <xdr:cxnSp macro="">
      <xdr:nvCxnSpPr>
        <xdr:cNvPr id="466" name="直線コネクタ 465"/>
        <xdr:cNvCxnSpPr/>
      </xdr:nvCxnSpPr>
      <xdr:spPr>
        <a:xfrm>
          <a:off x="8750300" y="16690431"/>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131189</xdr:rowOff>
    </xdr:from>
    <xdr:to>
      <xdr:col>45</xdr:col>
      <xdr:colOff>177800</xdr:colOff>
      <xdr:row>97</xdr:row>
      <xdr:rowOff>59781</xdr:rowOff>
    </xdr:to>
    <xdr:cxnSp macro="">
      <xdr:nvCxnSpPr>
        <xdr:cNvPr id="469" name="直線コネクタ 468"/>
        <xdr:cNvCxnSpPr/>
      </xdr:nvCxnSpPr>
      <xdr:spPr>
        <a:xfrm>
          <a:off x="7861300" y="16590389"/>
          <a:ext cx="889000" cy="10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131189</xdr:rowOff>
    </xdr:from>
    <xdr:to>
      <xdr:col>41</xdr:col>
      <xdr:colOff>50800</xdr:colOff>
      <xdr:row>97</xdr:row>
      <xdr:rowOff>59637</xdr:rowOff>
    </xdr:to>
    <xdr:cxnSp macro="">
      <xdr:nvCxnSpPr>
        <xdr:cNvPr id="472" name="直線コネクタ 471"/>
        <xdr:cNvCxnSpPr/>
      </xdr:nvCxnSpPr>
      <xdr:spPr>
        <a:xfrm flipV="1">
          <a:off x="6972300" y="16590389"/>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7351</xdr:rowOff>
    </xdr:from>
    <xdr:to>
      <xdr:col>55</xdr:col>
      <xdr:colOff>50800</xdr:colOff>
      <xdr:row>97</xdr:row>
      <xdr:rowOff>108951</xdr:rowOff>
    </xdr:to>
    <xdr:sp macro="" textlink="">
      <xdr:nvSpPr>
        <xdr:cNvPr id="482" name="楕円 481"/>
        <xdr:cNvSpPr/>
      </xdr:nvSpPr>
      <xdr:spPr>
        <a:xfrm>
          <a:off x="10426700" y="166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157228</xdr:rowOff>
    </xdr:from>
    <xdr:ext cx="534377" cy="259045"/>
    <xdr:sp macro="" textlink="">
      <xdr:nvSpPr>
        <xdr:cNvPr id="483" name="土木費該当値テキスト"/>
        <xdr:cNvSpPr txBox="1"/>
      </xdr:nvSpPr>
      <xdr:spPr>
        <a:xfrm>
          <a:off x="10528300" y="166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17873</xdr:rowOff>
    </xdr:from>
    <xdr:to>
      <xdr:col>50</xdr:col>
      <xdr:colOff>165100</xdr:colOff>
      <xdr:row>97</xdr:row>
      <xdr:rowOff>119473</xdr:rowOff>
    </xdr:to>
    <xdr:sp macro="" textlink="">
      <xdr:nvSpPr>
        <xdr:cNvPr id="484" name="楕円 483"/>
        <xdr:cNvSpPr/>
      </xdr:nvSpPr>
      <xdr:spPr>
        <a:xfrm>
          <a:off x="9588500" y="166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110600</xdr:rowOff>
    </xdr:from>
    <xdr:ext cx="534377" cy="259045"/>
    <xdr:sp macro="" textlink="">
      <xdr:nvSpPr>
        <xdr:cNvPr id="485" name="テキスト ボックス 484"/>
        <xdr:cNvSpPr txBox="1"/>
      </xdr:nvSpPr>
      <xdr:spPr>
        <a:xfrm>
          <a:off x="9372111" y="167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8981</xdr:rowOff>
    </xdr:from>
    <xdr:to>
      <xdr:col>46</xdr:col>
      <xdr:colOff>38100</xdr:colOff>
      <xdr:row>97</xdr:row>
      <xdr:rowOff>110581</xdr:rowOff>
    </xdr:to>
    <xdr:sp macro="" textlink="">
      <xdr:nvSpPr>
        <xdr:cNvPr id="486" name="楕円 485"/>
        <xdr:cNvSpPr/>
      </xdr:nvSpPr>
      <xdr:spPr>
        <a:xfrm>
          <a:off x="8699500" y="166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101708</xdr:rowOff>
    </xdr:from>
    <xdr:ext cx="534377" cy="259045"/>
    <xdr:sp macro="" textlink="">
      <xdr:nvSpPr>
        <xdr:cNvPr id="487" name="テキスト ボックス 486"/>
        <xdr:cNvSpPr txBox="1"/>
      </xdr:nvSpPr>
      <xdr:spPr>
        <a:xfrm>
          <a:off x="8483111" y="167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80389</xdr:rowOff>
    </xdr:from>
    <xdr:to>
      <xdr:col>41</xdr:col>
      <xdr:colOff>101600</xdr:colOff>
      <xdr:row>97</xdr:row>
      <xdr:rowOff>10539</xdr:rowOff>
    </xdr:to>
    <xdr:sp macro="" textlink="">
      <xdr:nvSpPr>
        <xdr:cNvPr id="488" name="楕円 487"/>
        <xdr:cNvSpPr/>
      </xdr:nvSpPr>
      <xdr:spPr>
        <a:xfrm>
          <a:off x="7810500" y="165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27066</xdr:rowOff>
    </xdr:from>
    <xdr:ext cx="534377" cy="259045"/>
    <xdr:sp macro="" textlink="">
      <xdr:nvSpPr>
        <xdr:cNvPr id="489" name="テキスト ボックス 488"/>
        <xdr:cNvSpPr txBox="1"/>
      </xdr:nvSpPr>
      <xdr:spPr>
        <a:xfrm>
          <a:off x="7594111" y="163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8837</xdr:rowOff>
    </xdr:from>
    <xdr:to>
      <xdr:col>36</xdr:col>
      <xdr:colOff>165100</xdr:colOff>
      <xdr:row>97</xdr:row>
      <xdr:rowOff>110437</xdr:rowOff>
    </xdr:to>
    <xdr:sp macro="" textlink="">
      <xdr:nvSpPr>
        <xdr:cNvPr id="490" name="楕円 489"/>
        <xdr:cNvSpPr/>
      </xdr:nvSpPr>
      <xdr:spPr>
        <a:xfrm>
          <a:off x="6921500" y="166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101564</xdr:rowOff>
    </xdr:from>
    <xdr:ext cx="534377" cy="259045"/>
    <xdr:sp macro="" textlink="">
      <xdr:nvSpPr>
        <xdr:cNvPr id="491" name="テキスト ボックス 490"/>
        <xdr:cNvSpPr txBox="1"/>
      </xdr:nvSpPr>
      <xdr:spPr>
        <a:xfrm>
          <a:off x="6705111" y="167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129184</xdr:rowOff>
    </xdr:from>
    <xdr:to>
      <xdr:col>85</xdr:col>
      <xdr:colOff>127000</xdr:colOff>
      <xdr:row>36</xdr:row>
      <xdr:rowOff>145796</xdr:rowOff>
    </xdr:to>
    <xdr:cxnSp macro="">
      <xdr:nvCxnSpPr>
        <xdr:cNvPr id="520" name="直線コネクタ 519"/>
        <xdr:cNvCxnSpPr/>
      </xdr:nvCxnSpPr>
      <xdr:spPr>
        <a:xfrm>
          <a:off x="15481300" y="6301384"/>
          <a:ext cx="8382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57309</xdr:rowOff>
    </xdr:from>
    <xdr:to>
      <xdr:col>81</xdr:col>
      <xdr:colOff>50800</xdr:colOff>
      <xdr:row>36</xdr:row>
      <xdr:rowOff>129184</xdr:rowOff>
    </xdr:to>
    <xdr:cxnSp macro="">
      <xdr:nvCxnSpPr>
        <xdr:cNvPr id="523" name="直線コネクタ 522"/>
        <xdr:cNvCxnSpPr/>
      </xdr:nvCxnSpPr>
      <xdr:spPr>
        <a:xfrm>
          <a:off x="14592300" y="6229509"/>
          <a:ext cx="889000" cy="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119336</xdr:rowOff>
    </xdr:from>
    <xdr:to>
      <xdr:col>76</xdr:col>
      <xdr:colOff>114300</xdr:colOff>
      <xdr:row>36</xdr:row>
      <xdr:rowOff>57309</xdr:rowOff>
    </xdr:to>
    <xdr:cxnSp macro="">
      <xdr:nvCxnSpPr>
        <xdr:cNvPr id="526" name="直線コネクタ 525"/>
        <xdr:cNvCxnSpPr/>
      </xdr:nvCxnSpPr>
      <xdr:spPr>
        <a:xfrm>
          <a:off x="13703300" y="5948636"/>
          <a:ext cx="889000" cy="2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145929</xdr:rowOff>
    </xdr:from>
    <xdr:to>
      <xdr:col>71</xdr:col>
      <xdr:colOff>177800</xdr:colOff>
      <xdr:row>34</xdr:row>
      <xdr:rowOff>119336</xdr:rowOff>
    </xdr:to>
    <xdr:cxnSp macro="">
      <xdr:nvCxnSpPr>
        <xdr:cNvPr id="529" name="直線コネクタ 528"/>
        <xdr:cNvCxnSpPr/>
      </xdr:nvCxnSpPr>
      <xdr:spPr>
        <a:xfrm>
          <a:off x="12814300" y="5632329"/>
          <a:ext cx="889000" cy="3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31" name="テキスト ボックス 530"/>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33" name="テキスト ボックス 532"/>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94996</xdr:rowOff>
    </xdr:from>
    <xdr:to>
      <xdr:col>85</xdr:col>
      <xdr:colOff>177800</xdr:colOff>
      <xdr:row>37</xdr:row>
      <xdr:rowOff>25146</xdr:rowOff>
    </xdr:to>
    <xdr:sp macro="" textlink="">
      <xdr:nvSpPr>
        <xdr:cNvPr id="539" name="楕円 538"/>
        <xdr:cNvSpPr/>
      </xdr:nvSpPr>
      <xdr:spPr>
        <a:xfrm>
          <a:off x="16268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73423</xdr:rowOff>
    </xdr:from>
    <xdr:ext cx="534377" cy="259045"/>
    <xdr:sp macro="" textlink="">
      <xdr:nvSpPr>
        <xdr:cNvPr id="540" name="消防費該当値テキスト"/>
        <xdr:cNvSpPr txBox="1"/>
      </xdr:nvSpPr>
      <xdr:spPr>
        <a:xfrm>
          <a:off x="16370300" y="6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78384</xdr:rowOff>
    </xdr:from>
    <xdr:to>
      <xdr:col>81</xdr:col>
      <xdr:colOff>101600</xdr:colOff>
      <xdr:row>37</xdr:row>
      <xdr:rowOff>8534</xdr:rowOff>
    </xdr:to>
    <xdr:sp macro="" textlink="">
      <xdr:nvSpPr>
        <xdr:cNvPr id="541" name="楕円 540"/>
        <xdr:cNvSpPr/>
      </xdr:nvSpPr>
      <xdr:spPr>
        <a:xfrm>
          <a:off x="15430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171111</xdr:rowOff>
    </xdr:from>
    <xdr:ext cx="534377" cy="259045"/>
    <xdr:sp macro="" textlink="">
      <xdr:nvSpPr>
        <xdr:cNvPr id="542" name="テキスト ボックス 541"/>
        <xdr:cNvSpPr txBox="1"/>
      </xdr:nvSpPr>
      <xdr:spPr>
        <a:xfrm>
          <a:off x="15214111" y="634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6509</xdr:rowOff>
    </xdr:from>
    <xdr:to>
      <xdr:col>76</xdr:col>
      <xdr:colOff>165100</xdr:colOff>
      <xdr:row>36</xdr:row>
      <xdr:rowOff>108109</xdr:rowOff>
    </xdr:to>
    <xdr:sp macro="" textlink="">
      <xdr:nvSpPr>
        <xdr:cNvPr id="543" name="楕円 542"/>
        <xdr:cNvSpPr/>
      </xdr:nvSpPr>
      <xdr:spPr>
        <a:xfrm>
          <a:off x="14541500" y="61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99236</xdr:rowOff>
    </xdr:from>
    <xdr:ext cx="534377" cy="259045"/>
    <xdr:sp macro="" textlink="">
      <xdr:nvSpPr>
        <xdr:cNvPr id="544" name="テキスト ボックス 543"/>
        <xdr:cNvSpPr txBox="1"/>
      </xdr:nvSpPr>
      <xdr:spPr>
        <a:xfrm>
          <a:off x="14325111" y="627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68536</xdr:rowOff>
    </xdr:from>
    <xdr:to>
      <xdr:col>72</xdr:col>
      <xdr:colOff>38100</xdr:colOff>
      <xdr:row>34</xdr:row>
      <xdr:rowOff>170136</xdr:rowOff>
    </xdr:to>
    <xdr:sp macro="" textlink="">
      <xdr:nvSpPr>
        <xdr:cNvPr id="545" name="楕円 544"/>
        <xdr:cNvSpPr/>
      </xdr:nvSpPr>
      <xdr:spPr>
        <a:xfrm>
          <a:off x="13652500" y="58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15213</xdr:rowOff>
    </xdr:from>
    <xdr:ext cx="534377" cy="259045"/>
    <xdr:sp macro="" textlink="">
      <xdr:nvSpPr>
        <xdr:cNvPr id="546" name="テキスト ボックス 545"/>
        <xdr:cNvSpPr txBox="1"/>
      </xdr:nvSpPr>
      <xdr:spPr>
        <a:xfrm>
          <a:off x="13436111" y="567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95129</xdr:rowOff>
    </xdr:from>
    <xdr:to>
      <xdr:col>67</xdr:col>
      <xdr:colOff>101600</xdr:colOff>
      <xdr:row>33</xdr:row>
      <xdr:rowOff>25279</xdr:rowOff>
    </xdr:to>
    <xdr:sp macro="" textlink="">
      <xdr:nvSpPr>
        <xdr:cNvPr id="547" name="楕円 546"/>
        <xdr:cNvSpPr/>
      </xdr:nvSpPr>
      <xdr:spPr>
        <a:xfrm>
          <a:off x="12763500" y="55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41806</xdr:rowOff>
    </xdr:from>
    <xdr:ext cx="534377" cy="259045"/>
    <xdr:sp macro="" textlink="">
      <xdr:nvSpPr>
        <xdr:cNvPr id="548" name="テキスト ボックス 547"/>
        <xdr:cNvSpPr txBox="1"/>
      </xdr:nvSpPr>
      <xdr:spPr>
        <a:xfrm>
          <a:off x="12547111" y="53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72255</xdr:rowOff>
    </xdr:from>
    <xdr:to>
      <xdr:col>85</xdr:col>
      <xdr:colOff>127000</xdr:colOff>
      <xdr:row>56</xdr:row>
      <xdr:rowOff>139296</xdr:rowOff>
    </xdr:to>
    <xdr:cxnSp macro="">
      <xdr:nvCxnSpPr>
        <xdr:cNvPr id="577" name="直線コネクタ 576"/>
        <xdr:cNvCxnSpPr/>
      </xdr:nvCxnSpPr>
      <xdr:spPr>
        <a:xfrm>
          <a:off x="15481300" y="9673455"/>
          <a:ext cx="838200" cy="6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72255</xdr:rowOff>
    </xdr:from>
    <xdr:to>
      <xdr:col>81</xdr:col>
      <xdr:colOff>50800</xdr:colOff>
      <xdr:row>56</xdr:row>
      <xdr:rowOff>146581</xdr:rowOff>
    </xdr:to>
    <xdr:cxnSp macro="">
      <xdr:nvCxnSpPr>
        <xdr:cNvPr id="580" name="直線コネクタ 579"/>
        <xdr:cNvCxnSpPr/>
      </xdr:nvCxnSpPr>
      <xdr:spPr>
        <a:xfrm flipV="1">
          <a:off x="14592300" y="9673455"/>
          <a:ext cx="889000" cy="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142224</xdr:rowOff>
    </xdr:from>
    <xdr:ext cx="534377" cy="259045"/>
    <xdr:sp macro="" textlink="">
      <xdr:nvSpPr>
        <xdr:cNvPr id="582" name="テキスト ボックス 581"/>
        <xdr:cNvSpPr txBox="1"/>
      </xdr:nvSpPr>
      <xdr:spPr>
        <a:xfrm>
          <a:off x="15214111" y="97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146581</xdr:rowOff>
    </xdr:from>
    <xdr:to>
      <xdr:col>76</xdr:col>
      <xdr:colOff>114300</xdr:colOff>
      <xdr:row>57</xdr:row>
      <xdr:rowOff>38285</xdr:rowOff>
    </xdr:to>
    <xdr:cxnSp macro="">
      <xdr:nvCxnSpPr>
        <xdr:cNvPr id="583" name="直線コネクタ 582"/>
        <xdr:cNvCxnSpPr/>
      </xdr:nvCxnSpPr>
      <xdr:spPr>
        <a:xfrm flipV="1">
          <a:off x="13703300" y="9747781"/>
          <a:ext cx="889000" cy="6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38285</xdr:rowOff>
    </xdr:from>
    <xdr:to>
      <xdr:col>71</xdr:col>
      <xdr:colOff>177800</xdr:colOff>
      <xdr:row>57</xdr:row>
      <xdr:rowOff>58181</xdr:rowOff>
    </xdr:to>
    <xdr:cxnSp macro="">
      <xdr:nvCxnSpPr>
        <xdr:cNvPr id="586" name="直線コネクタ 585"/>
        <xdr:cNvCxnSpPr/>
      </xdr:nvCxnSpPr>
      <xdr:spPr>
        <a:xfrm flipV="1">
          <a:off x="12814300" y="9810935"/>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88496</xdr:rowOff>
    </xdr:from>
    <xdr:to>
      <xdr:col>85</xdr:col>
      <xdr:colOff>177800</xdr:colOff>
      <xdr:row>57</xdr:row>
      <xdr:rowOff>18646</xdr:rowOff>
    </xdr:to>
    <xdr:sp macro="" textlink="">
      <xdr:nvSpPr>
        <xdr:cNvPr id="596" name="楕円 595"/>
        <xdr:cNvSpPr/>
      </xdr:nvSpPr>
      <xdr:spPr>
        <a:xfrm>
          <a:off x="16268700" y="96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66923</xdr:rowOff>
    </xdr:from>
    <xdr:ext cx="534377" cy="259045"/>
    <xdr:sp macro="" textlink="">
      <xdr:nvSpPr>
        <xdr:cNvPr id="597" name="教育費該当値テキスト"/>
        <xdr:cNvSpPr txBox="1"/>
      </xdr:nvSpPr>
      <xdr:spPr>
        <a:xfrm>
          <a:off x="16370300" y="96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21455</xdr:rowOff>
    </xdr:from>
    <xdr:to>
      <xdr:col>81</xdr:col>
      <xdr:colOff>101600</xdr:colOff>
      <xdr:row>56</xdr:row>
      <xdr:rowOff>123055</xdr:rowOff>
    </xdr:to>
    <xdr:sp macro="" textlink="">
      <xdr:nvSpPr>
        <xdr:cNvPr id="598" name="楕円 597"/>
        <xdr:cNvSpPr/>
      </xdr:nvSpPr>
      <xdr:spPr>
        <a:xfrm>
          <a:off x="15430500" y="96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139582</xdr:rowOff>
    </xdr:from>
    <xdr:ext cx="534377" cy="259045"/>
    <xdr:sp macro="" textlink="">
      <xdr:nvSpPr>
        <xdr:cNvPr id="599" name="テキスト ボックス 598"/>
        <xdr:cNvSpPr txBox="1"/>
      </xdr:nvSpPr>
      <xdr:spPr>
        <a:xfrm>
          <a:off x="15214111" y="93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95781</xdr:rowOff>
    </xdr:from>
    <xdr:to>
      <xdr:col>76</xdr:col>
      <xdr:colOff>165100</xdr:colOff>
      <xdr:row>57</xdr:row>
      <xdr:rowOff>25931</xdr:rowOff>
    </xdr:to>
    <xdr:sp macro="" textlink="">
      <xdr:nvSpPr>
        <xdr:cNvPr id="600" name="楕円 599"/>
        <xdr:cNvSpPr/>
      </xdr:nvSpPr>
      <xdr:spPr>
        <a:xfrm>
          <a:off x="14541500" y="96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17058</xdr:rowOff>
    </xdr:from>
    <xdr:ext cx="534377" cy="259045"/>
    <xdr:sp macro="" textlink="">
      <xdr:nvSpPr>
        <xdr:cNvPr id="601" name="テキスト ボックス 600"/>
        <xdr:cNvSpPr txBox="1"/>
      </xdr:nvSpPr>
      <xdr:spPr>
        <a:xfrm>
          <a:off x="14325111" y="97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158935</xdr:rowOff>
    </xdr:from>
    <xdr:to>
      <xdr:col>72</xdr:col>
      <xdr:colOff>38100</xdr:colOff>
      <xdr:row>57</xdr:row>
      <xdr:rowOff>89085</xdr:rowOff>
    </xdr:to>
    <xdr:sp macro="" textlink="">
      <xdr:nvSpPr>
        <xdr:cNvPr id="602" name="楕円 601"/>
        <xdr:cNvSpPr/>
      </xdr:nvSpPr>
      <xdr:spPr>
        <a:xfrm>
          <a:off x="13652500" y="97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80212</xdr:rowOff>
    </xdr:from>
    <xdr:ext cx="534377" cy="259045"/>
    <xdr:sp macro="" textlink="">
      <xdr:nvSpPr>
        <xdr:cNvPr id="603" name="テキスト ボックス 602"/>
        <xdr:cNvSpPr txBox="1"/>
      </xdr:nvSpPr>
      <xdr:spPr>
        <a:xfrm>
          <a:off x="13436111" y="985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7381</xdr:rowOff>
    </xdr:from>
    <xdr:to>
      <xdr:col>67</xdr:col>
      <xdr:colOff>101600</xdr:colOff>
      <xdr:row>57</xdr:row>
      <xdr:rowOff>108981</xdr:rowOff>
    </xdr:to>
    <xdr:sp macro="" textlink="">
      <xdr:nvSpPr>
        <xdr:cNvPr id="604" name="楕円 603"/>
        <xdr:cNvSpPr/>
      </xdr:nvSpPr>
      <xdr:spPr>
        <a:xfrm>
          <a:off x="12763500" y="978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100108</xdr:rowOff>
    </xdr:from>
    <xdr:ext cx="534377" cy="259045"/>
    <xdr:sp macro="" textlink="">
      <xdr:nvSpPr>
        <xdr:cNvPr id="605" name="テキスト ボックス 604"/>
        <xdr:cNvSpPr txBox="1"/>
      </xdr:nvSpPr>
      <xdr:spPr>
        <a:xfrm>
          <a:off x="12547111" y="987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133375</xdr:rowOff>
    </xdr:from>
    <xdr:to>
      <xdr:col>85</xdr:col>
      <xdr:colOff>127000</xdr:colOff>
      <xdr:row>78</xdr:row>
      <xdr:rowOff>134493</xdr:rowOff>
    </xdr:to>
    <xdr:cxnSp macro="">
      <xdr:nvCxnSpPr>
        <xdr:cNvPr id="634" name="直線コネクタ 633"/>
        <xdr:cNvCxnSpPr/>
      </xdr:nvCxnSpPr>
      <xdr:spPr>
        <a:xfrm>
          <a:off x="15481300" y="13506475"/>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133375</xdr:rowOff>
    </xdr:from>
    <xdr:to>
      <xdr:col>81</xdr:col>
      <xdr:colOff>50800</xdr:colOff>
      <xdr:row>78</xdr:row>
      <xdr:rowOff>152273</xdr:rowOff>
    </xdr:to>
    <xdr:cxnSp macro="">
      <xdr:nvCxnSpPr>
        <xdr:cNvPr id="637" name="直線コネクタ 636"/>
        <xdr:cNvCxnSpPr/>
      </xdr:nvCxnSpPr>
      <xdr:spPr>
        <a:xfrm flipV="1">
          <a:off x="14592300" y="1350647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136437</xdr:rowOff>
    </xdr:from>
    <xdr:to>
      <xdr:col>76</xdr:col>
      <xdr:colOff>114300</xdr:colOff>
      <xdr:row>78</xdr:row>
      <xdr:rowOff>152273</xdr:rowOff>
    </xdr:to>
    <xdr:cxnSp macro="">
      <xdr:nvCxnSpPr>
        <xdr:cNvPr id="640" name="直線コネクタ 639"/>
        <xdr:cNvCxnSpPr/>
      </xdr:nvCxnSpPr>
      <xdr:spPr>
        <a:xfrm>
          <a:off x="13703300" y="13509537"/>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65688</xdr:rowOff>
    </xdr:from>
    <xdr:ext cx="469744" cy="259045"/>
    <xdr:sp macro="" textlink="">
      <xdr:nvSpPr>
        <xdr:cNvPr id="642" name="テキスト ボックス 641"/>
        <xdr:cNvSpPr txBox="1"/>
      </xdr:nvSpPr>
      <xdr:spPr>
        <a:xfrm>
          <a:off x="14357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119850</xdr:rowOff>
    </xdr:from>
    <xdr:to>
      <xdr:col>71</xdr:col>
      <xdr:colOff>177800</xdr:colOff>
      <xdr:row>78</xdr:row>
      <xdr:rowOff>136437</xdr:rowOff>
    </xdr:to>
    <xdr:cxnSp macro="">
      <xdr:nvCxnSpPr>
        <xdr:cNvPr id="643" name="直線コネクタ 642"/>
        <xdr:cNvCxnSpPr/>
      </xdr:nvCxnSpPr>
      <xdr:spPr>
        <a:xfrm>
          <a:off x="12814300" y="13492950"/>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5" name="テキスト ボックス 644"/>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7" name="テキスト ボックス 646"/>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83693</xdr:rowOff>
    </xdr:from>
    <xdr:to>
      <xdr:col>85</xdr:col>
      <xdr:colOff>177800</xdr:colOff>
      <xdr:row>79</xdr:row>
      <xdr:rowOff>13843</xdr:rowOff>
    </xdr:to>
    <xdr:sp macro="" textlink="">
      <xdr:nvSpPr>
        <xdr:cNvPr id="653" name="楕円 652"/>
        <xdr:cNvSpPr/>
      </xdr:nvSpPr>
      <xdr:spPr>
        <a:xfrm>
          <a:off x="162687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43070</xdr:rowOff>
    </xdr:from>
    <xdr:ext cx="469744" cy="259045"/>
    <xdr:sp macro="" textlink="">
      <xdr:nvSpPr>
        <xdr:cNvPr id="654" name="災害復旧費該当値テキスト"/>
        <xdr:cNvSpPr txBox="1"/>
      </xdr:nvSpPr>
      <xdr:spPr>
        <a:xfrm>
          <a:off x="16370300" y="1324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82575</xdr:rowOff>
    </xdr:from>
    <xdr:to>
      <xdr:col>81</xdr:col>
      <xdr:colOff>101600</xdr:colOff>
      <xdr:row>79</xdr:row>
      <xdr:rowOff>12725</xdr:rowOff>
    </xdr:to>
    <xdr:sp macro="" textlink="">
      <xdr:nvSpPr>
        <xdr:cNvPr id="655" name="楕円 654"/>
        <xdr:cNvSpPr/>
      </xdr:nvSpPr>
      <xdr:spPr>
        <a:xfrm>
          <a:off x="15430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29252</xdr:rowOff>
    </xdr:from>
    <xdr:ext cx="469744" cy="259045"/>
    <xdr:sp macro="" textlink="">
      <xdr:nvSpPr>
        <xdr:cNvPr id="656" name="テキスト ボックス 655"/>
        <xdr:cNvSpPr txBox="1"/>
      </xdr:nvSpPr>
      <xdr:spPr>
        <a:xfrm>
          <a:off x="15246428" y="132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101473</xdr:rowOff>
    </xdr:from>
    <xdr:to>
      <xdr:col>76</xdr:col>
      <xdr:colOff>165100</xdr:colOff>
      <xdr:row>79</xdr:row>
      <xdr:rowOff>31623</xdr:rowOff>
    </xdr:to>
    <xdr:sp macro="" textlink="">
      <xdr:nvSpPr>
        <xdr:cNvPr id="657" name="楕円 656"/>
        <xdr:cNvSpPr/>
      </xdr:nvSpPr>
      <xdr:spPr>
        <a:xfrm>
          <a:off x="14541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48150</xdr:rowOff>
    </xdr:from>
    <xdr:ext cx="469744" cy="259045"/>
    <xdr:sp macro="" textlink="">
      <xdr:nvSpPr>
        <xdr:cNvPr id="658" name="テキスト ボックス 657"/>
        <xdr:cNvSpPr txBox="1"/>
      </xdr:nvSpPr>
      <xdr:spPr>
        <a:xfrm>
          <a:off x="14357428" y="132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85637</xdr:rowOff>
    </xdr:from>
    <xdr:to>
      <xdr:col>72</xdr:col>
      <xdr:colOff>38100</xdr:colOff>
      <xdr:row>79</xdr:row>
      <xdr:rowOff>15787</xdr:rowOff>
    </xdr:to>
    <xdr:sp macro="" textlink="">
      <xdr:nvSpPr>
        <xdr:cNvPr id="659" name="楕円 658"/>
        <xdr:cNvSpPr/>
      </xdr:nvSpPr>
      <xdr:spPr>
        <a:xfrm>
          <a:off x="13652500" y="134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32314</xdr:rowOff>
    </xdr:from>
    <xdr:ext cx="469744" cy="259045"/>
    <xdr:sp macro="" textlink="">
      <xdr:nvSpPr>
        <xdr:cNvPr id="660" name="テキスト ボックス 659"/>
        <xdr:cNvSpPr txBox="1"/>
      </xdr:nvSpPr>
      <xdr:spPr>
        <a:xfrm>
          <a:off x="13468428" y="1323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69050</xdr:rowOff>
    </xdr:from>
    <xdr:to>
      <xdr:col>67</xdr:col>
      <xdr:colOff>101600</xdr:colOff>
      <xdr:row>78</xdr:row>
      <xdr:rowOff>170650</xdr:rowOff>
    </xdr:to>
    <xdr:sp macro="" textlink="">
      <xdr:nvSpPr>
        <xdr:cNvPr id="661" name="楕円 660"/>
        <xdr:cNvSpPr/>
      </xdr:nvSpPr>
      <xdr:spPr>
        <a:xfrm>
          <a:off x="12763500" y="134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15727</xdr:rowOff>
    </xdr:from>
    <xdr:ext cx="469744" cy="259045"/>
    <xdr:sp macro="" textlink="">
      <xdr:nvSpPr>
        <xdr:cNvPr id="662" name="テキスト ボックス 661"/>
        <xdr:cNvSpPr txBox="1"/>
      </xdr:nvSpPr>
      <xdr:spPr>
        <a:xfrm>
          <a:off x="12579428" y="132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2395</xdr:rowOff>
    </xdr:from>
    <xdr:to>
      <xdr:col>85</xdr:col>
      <xdr:colOff>127000</xdr:colOff>
      <xdr:row>96</xdr:row>
      <xdr:rowOff>6214</xdr:rowOff>
    </xdr:to>
    <xdr:cxnSp macro="">
      <xdr:nvCxnSpPr>
        <xdr:cNvPr id="691" name="直線コネクタ 690"/>
        <xdr:cNvCxnSpPr/>
      </xdr:nvCxnSpPr>
      <xdr:spPr>
        <a:xfrm>
          <a:off x="15481300" y="16461595"/>
          <a:ext cx="8382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129132</xdr:rowOff>
    </xdr:from>
    <xdr:to>
      <xdr:col>81</xdr:col>
      <xdr:colOff>50800</xdr:colOff>
      <xdr:row>96</xdr:row>
      <xdr:rowOff>2395</xdr:rowOff>
    </xdr:to>
    <xdr:cxnSp macro="">
      <xdr:nvCxnSpPr>
        <xdr:cNvPr id="694" name="直線コネクタ 693"/>
        <xdr:cNvCxnSpPr/>
      </xdr:nvCxnSpPr>
      <xdr:spPr>
        <a:xfrm>
          <a:off x="14592300" y="16416882"/>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75105</xdr:rowOff>
    </xdr:from>
    <xdr:to>
      <xdr:col>76</xdr:col>
      <xdr:colOff>114300</xdr:colOff>
      <xdr:row>95</xdr:row>
      <xdr:rowOff>129132</xdr:rowOff>
    </xdr:to>
    <xdr:cxnSp macro="">
      <xdr:nvCxnSpPr>
        <xdr:cNvPr id="697" name="直線コネクタ 696"/>
        <xdr:cNvCxnSpPr/>
      </xdr:nvCxnSpPr>
      <xdr:spPr>
        <a:xfrm>
          <a:off x="13703300" y="16362855"/>
          <a:ext cx="889000" cy="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149958</xdr:rowOff>
    </xdr:from>
    <xdr:ext cx="534377" cy="259045"/>
    <xdr:sp macro="" textlink="">
      <xdr:nvSpPr>
        <xdr:cNvPr id="699" name="テキスト ボックス 698"/>
        <xdr:cNvSpPr txBox="1"/>
      </xdr:nvSpPr>
      <xdr:spPr>
        <a:xfrm>
          <a:off x="14325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26924</xdr:rowOff>
    </xdr:from>
    <xdr:to>
      <xdr:col>71</xdr:col>
      <xdr:colOff>177800</xdr:colOff>
      <xdr:row>95</xdr:row>
      <xdr:rowOff>75105</xdr:rowOff>
    </xdr:to>
    <xdr:cxnSp macro="">
      <xdr:nvCxnSpPr>
        <xdr:cNvPr id="700" name="直線コネクタ 699"/>
        <xdr:cNvCxnSpPr/>
      </xdr:nvCxnSpPr>
      <xdr:spPr>
        <a:xfrm>
          <a:off x="12814300" y="1631467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126864</xdr:rowOff>
    </xdr:from>
    <xdr:to>
      <xdr:col>85</xdr:col>
      <xdr:colOff>177800</xdr:colOff>
      <xdr:row>96</xdr:row>
      <xdr:rowOff>57014</xdr:rowOff>
    </xdr:to>
    <xdr:sp macro="" textlink="">
      <xdr:nvSpPr>
        <xdr:cNvPr id="710" name="楕円 709"/>
        <xdr:cNvSpPr/>
      </xdr:nvSpPr>
      <xdr:spPr>
        <a:xfrm>
          <a:off x="16268700" y="164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149741</xdr:rowOff>
    </xdr:from>
    <xdr:ext cx="534377" cy="259045"/>
    <xdr:sp macro="" textlink="">
      <xdr:nvSpPr>
        <xdr:cNvPr id="711" name="公債費該当値テキスト"/>
        <xdr:cNvSpPr txBox="1"/>
      </xdr:nvSpPr>
      <xdr:spPr>
        <a:xfrm>
          <a:off x="16370300" y="162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123045</xdr:rowOff>
    </xdr:from>
    <xdr:to>
      <xdr:col>81</xdr:col>
      <xdr:colOff>101600</xdr:colOff>
      <xdr:row>96</xdr:row>
      <xdr:rowOff>53195</xdr:rowOff>
    </xdr:to>
    <xdr:sp macro="" textlink="">
      <xdr:nvSpPr>
        <xdr:cNvPr id="712" name="楕円 711"/>
        <xdr:cNvSpPr/>
      </xdr:nvSpPr>
      <xdr:spPr>
        <a:xfrm>
          <a:off x="15430500" y="164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69722</xdr:rowOff>
    </xdr:from>
    <xdr:ext cx="534377" cy="259045"/>
    <xdr:sp macro="" textlink="">
      <xdr:nvSpPr>
        <xdr:cNvPr id="713" name="テキスト ボックス 712"/>
        <xdr:cNvSpPr txBox="1"/>
      </xdr:nvSpPr>
      <xdr:spPr>
        <a:xfrm>
          <a:off x="15214111" y="161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78332</xdr:rowOff>
    </xdr:from>
    <xdr:to>
      <xdr:col>76</xdr:col>
      <xdr:colOff>165100</xdr:colOff>
      <xdr:row>96</xdr:row>
      <xdr:rowOff>8482</xdr:rowOff>
    </xdr:to>
    <xdr:sp macro="" textlink="">
      <xdr:nvSpPr>
        <xdr:cNvPr id="714" name="楕円 713"/>
        <xdr:cNvSpPr/>
      </xdr:nvSpPr>
      <xdr:spPr>
        <a:xfrm>
          <a:off x="14541500" y="163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25009</xdr:rowOff>
    </xdr:from>
    <xdr:ext cx="534377" cy="259045"/>
    <xdr:sp macro="" textlink="">
      <xdr:nvSpPr>
        <xdr:cNvPr id="715" name="テキスト ボックス 714"/>
        <xdr:cNvSpPr txBox="1"/>
      </xdr:nvSpPr>
      <xdr:spPr>
        <a:xfrm>
          <a:off x="14325111" y="161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24305</xdr:rowOff>
    </xdr:from>
    <xdr:to>
      <xdr:col>72</xdr:col>
      <xdr:colOff>38100</xdr:colOff>
      <xdr:row>95</xdr:row>
      <xdr:rowOff>125905</xdr:rowOff>
    </xdr:to>
    <xdr:sp macro="" textlink="">
      <xdr:nvSpPr>
        <xdr:cNvPr id="716" name="楕円 715"/>
        <xdr:cNvSpPr/>
      </xdr:nvSpPr>
      <xdr:spPr>
        <a:xfrm>
          <a:off x="13652500" y="1631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142432</xdr:rowOff>
    </xdr:from>
    <xdr:ext cx="534377" cy="259045"/>
    <xdr:sp macro="" textlink="">
      <xdr:nvSpPr>
        <xdr:cNvPr id="717" name="テキスト ボックス 716"/>
        <xdr:cNvSpPr txBox="1"/>
      </xdr:nvSpPr>
      <xdr:spPr>
        <a:xfrm>
          <a:off x="13436111"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147574</xdr:rowOff>
    </xdr:from>
    <xdr:to>
      <xdr:col>67</xdr:col>
      <xdr:colOff>101600</xdr:colOff>
      <xdr:row>95</xdr:row>
      <xdr:rowOff>77724</xdr:rowOff>
    </xdr:to>
    <xdr:sp macro="" textlink="">
      <xdr:nvSpPr>
        <xdr:cNvPr id="718" name="楕円 717"/>
        <xdr:cNvSpPr/>
      </xdr:nvSpPr>
      <xdr:spPr>
        <a:xfrm>
          <a:off x="12763500" y="162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94251</xdr:rowOff>
    </xdr:from>
    <xdr:ext cx="534377" cy="259045"/>
    <xdr:sp macro="" textlink="">
      <xdr:nvSpPr>
        <xdr:cNvPr id="719" name="テキスト ボックス 718"/>
        <xdr:cNvSpPr txBox="1"/>
      </xdr:nvSpPr>
      <xdr:spPr>
        <a:xfrm>
          <a:off x="12547111" y="160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総務費は、住民一人当たり</a:t>
          </a:r>
          <a:r>
            <a:rPr kumimoji="1" lang="en-US" altLang="ja-JP" sz="1200">
              <a:solidFill>
                <a:schemeClr val="dk1"/>
              </a:solidFill>
              <a:effectLst/>
              <a:latin typeface="+mn-lt"/>
              <a:ea typeface="+mn-ea"/>
              <a:cs typeface="+mn-cs"/>
            </a:rPr>
            <a:t>131,686</a:t>
          </a:r>
          <a:r>
            <a:rPr kumimoji="1" lang="ja-JP" altLang="ja-JP" sz="1200">
              <a:solidFill>
                <a:schemeClr val="dk1"/>
              </a:solidFill>
              <a:effectLst/>
              <a:latin typeface="+mn-lt"/>
              <a:ea typeface="+mn-ea"/>
              <a:cs typeface="+mn-cs"/>
            </a:rPr>
            <a:t>円となっており、類似団体・全国・県全ての平均に比べ高くなっている。これは、</a:t>
          </a:r>
          <a:r>
            <a:rPr kumimoji="1" lang="ja-JP" altLang="en-US" sz="1200">
              <a:solidFill>
                <a:schemeClr val="dk1"/>
              </a:solidFill>
              <a:effectLst/>
              <a:latin typeface="+mn-lt"/>
              <a:ea typeface="+mn-ea"/>
              <a:cs typeface="+mn-cs"/>
            </a:rPr>
            <a:t>情報通信基盤整備</a:t>
          </a:r>
          <a:r>
            <a:rPr kumimoji="1" lang="ja-JP" altLang="ja-JP" sz="1200">
              <a:solidFill>
                <a:schemeClr val="dk1"/>
              </a:solidFill>
              <a:effectLst/>
              <a:latin typeface="+mn-lt"/>
              <a:ea typeface="+mn-ea"/>
              <a:cs typeface="+mn-cs"/>
            </a:rPr>
            <a:t>事業や、</a:t>
          </a:r>
          <a:r>
            <a:rPr kumimoji="1" lang="ja-JP" altLang="en-US" sz="1200">
              <a:solidFill>
                <a:schemeClr val="dk1"/>
              </a:solidFill>
              <a:effectLst/>
              <a:latin typeface="+mn-lt"/>
              <a:ea typeface="+mn-ea"/>
              <a:cs typeface="+mn-cs"/>
            </a:rPr>
            <a:t>公共施設等整備管理基金積立金の増に</a:t>
          </a:r>
          <a:r>
            <a:rPr kumimoji="1" lang="ja-JP" altLang="ja-JP" sz="1200">
              <a:solidFill>
                <a:schemeClr val="dk1"/>
              </a:solidFill>
              <a:effectLst/>
              <a:latin typeface="+mn-lt"/>
              <a:ea typeface="+mn-ea"/>
              <a:cs typeface="+mn-cs"/>
            </a:rPr>
            <a:t>より総務費の決算額が</a:t>
          </a:r>
          <a:r>
            <a:rPr kumimoji="1" lang="en-US" altLang="ja-JP" sz="1200">
              <a:solidFill>
                <a:schemeClr val="dk1"/>
              </a:solidFill>
              <a:effectLst/>
              <a:latin typeface="+mn-lt"/>
              <a:ea typeface="+mn-ea"/>
              <a:cs typeface="+mn-cs"/>
            </a:rPr>
            <a:t>27.2</a:t>
          </a:r>
          <a:r>
            <a:rPr kumimoji="1" lang="ja-JP" altLang="ja-JP" sz="1200">
              <a:solidFill>
                <a:schemeClr val="dk1"/>
              </a:solidFill>
              <a:effectLst/>
              <a:latin typeface="+mn-lt"/>
              <a:ea typeface="+mn-ea"/>
              <a:cs typeface="+mn-cs"/>
            </a:rPr>
            <a:t>％の大幅増になったことが要因となっている。</a:t>
          </a:r>
          <a:endParaRPr lang="ja-JP" altLang="ja-JP" sz="1200">
            <a:effectLst/>
          </a:endParaRPr>
        </a:p>
        <a:p>
          <a:r>
            <a:rPr kumimoji="1" lang="ja-JP" altLang="ja-JP" sz="1200">
              <a:solidFill>
                <a:schemeClr val="dk1"/>
              </a:solidFill>
              <a:effectLst/>
              <a:latin typeface="+mn-lt"/>
              <a:ea typeface="+mn-ea"/>
              <a:cs typeface="+mn-cs"/>
            </a:rPr>
            <a:t>　また、衛生費は、宇和島地区広域事務組合が</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年度に</a:t>
          </a:r>
          <a:r>
            <a:rPr kumimoji="1" lang="ja-JP" altLang="ja-JP" sz="1200">
              <a:solidFill>
                <a:schemeClr val="dk1"/>
              </a:solidFill>
              <a:effectLst/>
              <a:latin typeface="+mn-lt"/>
              <a:ea typeface="+mn-ea"/>
              <a:cs typeface="+mn-cs"/>
            </a:rPr>
            <a:t>実施し</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「熱回収施設建築事業」や「汚泥再生処理施設建設事業」の</a:t>
          </a:r>
          <a:r>
            <a:rPr kumimoji="1" lang="ja-JP" altLang="en-US" sz="1200">
              <a:solidFill>
                <a:schemeClr val="dk1"/>
              </a:solidFill>
              <a:effectLst/>
              <a:latin typeface="+mn-lt"/>
              <a:ea typeface="+mn-ea"/>
              <a:cs typeface="+mn-cs"/>
            </a:rPr>
            <a:t>事業終了により</a:t>
          </a:r>
          <a:r>
            <a:rPr kumimoji="1" lang="ja-JP" altLang="ja-JP" sz="1200">
              <a:solidFill>
                <a:schemeClr val="dk1"/>
              </a:solidFill>
              <a:effectLst/>
              <a:latin typeface="+mn-lt"/>
              <a:ea typeface="+mn-ea"/>
              <a:cs typeface="+mn-cs"/>
            </a:rPr>
            <a:t>衛生費全体で</a:t>
          </a:r>
          <a:r>
            <a:rPr kumimoji="1" lang="en-US" altLang="ja-JP" sz="1200">
              <a:solidFill>
                <a:schemeClr val="dk1"/>
              </a:solidFill>
              <a:effectLst/>
              <a:latin typeface="+mn-lt"/>
              <a:ea typeface="+mn-ea"/>
              <a:cs typeface="+mn-cs"/>
            </a:rPr>
            <a:t>277,392</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の減</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22.4</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ているが、</a:t>
          </a:r>
          <a:r>
            <a:rPr kumimoji="1" lang="ja-JP" altLang="ja-JP" sz="1200">
              <a:solidFill>
                <a:schemeClr val="dk1"/>
              </a:solidFill>
              <a:effectLst/>
              <a:latin typeface="+mn-lt"/>
              <a:ea typeface="+mn-ea"/>
              <a:cs typeface="+mn-cs"/>
            </a:rPr>
            <a:t>住民一人当たり</a:t>
          </a:r>
          <a:r>
            <a:rPr kumimoji="1" lang="en-US" altLang="ja-JP" sz="1200">
              <a:solidFill>
                <a:schemeClr val="dk1"/>
              </a:solidFill>
              <a:effectLst/>
              <a:latin typeface="+mn-lt"/>
              <a:ea typeface="+mn-ea"/>
              <a:cs typeface="+mn-cs"/>
            </a:rPr>
            <a:t>90,485</a:t>
          </a:r>
          <a:r>
            <a:rPr kumimoji="1" lang="ja-JP" altLang="ja-JP" sz="1200">
              <a:solidFill>
                <a:schemeClr val="dk1"/>
              </a:solidFill>
              <a:effectLst/>
              <a:latin typeface="+mn-lt"/>
              <a:ea typeface="+mn-ea"/>
              <a:cs typeface="+mn-cs"/>
            </a:rPr>
            <a:t>円となっており、総務費同様全ての平均に比べ高くなっている。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実質収支比率については、標準財政規模の</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％程度が望ましいとされているが、今年度は</a:t>
          </a:r>
          <a:r>
            <a:rPr lang="en-US" altLang="ja-JP" sz="1200" b="0" i="0" baseline="0">
              <a:solidFill>
                <a:schemeClr val="dk1"/>
              </a:solidFill>
              <a:effectLst/>
              <a:latin typeface="+mn-lt"/>
              <a:ea typeface="+mn-ea"/>
              <a:cs typeface="+mn-cs"/>
            </a:rPr>
            <a:t>5.37</a:t>
          </a:r>
          <a:r>
            <a:rPr lang="ja-JP" altLang="ja-JP" sz="1200" b="0" i="0" baseline="0">
              <a:solidFill>
                <a:schemeClr val="dk1"/>
              </a:solidFill>
              <a:effectLst/>
              <a:latin typeface="+mn-lt"/>
              <a:ea typeface="+mn-ea"/>
              <a:cs typeface="+mn-cs"/>
            </a:rPr>
            <a:t>％と良好な状況となっている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財政調整基金</a:t>
          </a:r>
          <a:r>
            <a:rPr lang="ja-JP" altLang="en-US" sz="1200" b="0" i="0" baseline="0">
              <a:solidFill>
                <a:schemeClr val="dk1"/>
              </a:solidFill>
              <a:effectLst/>
              <a:latin typeface="+mn-lt"/>
              <a:ea typeface="+mn-ea"/>
              <a:cs typeface="+mn-cs"/>
            </a:rPr>
            <a:t>は決算剰余金を中心に積む立てるとともに、適切な財源の確保と経費削減に努め、前年度とほぼ同額を維持している。</a:t>
          </a:r>
          <a:endParaRPr lang="en-US" altLang="ja-JP" sz="1200" b="0" i="0" baseline="0">
            <a:solidFill>
              <a:schemeClr val="dk1"/>
            </a:solidFill>
            <a:effectLst/>
            <a:latin typeface="+mn-lt"/>
            <a:ea typeface="+mn-ea"/>
            <a:cs typeface="+mn-cs"/>
          </a:endParaRPr>
        </a:p>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今後も長期的視野に立ち計画的な財政運営を行うために積立てあるいは取崩しをし、普通交付税合併算定替終了後の財源不足等に備える。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29</a:t>
          </a:r>
          <a:r>
            <a:rPr kumimoji="1" lang="ja-JP" altLang="ja-JP" sz="1200" b="0" i="0" baseline="0">
              <a:solidFill>
                <a:schemeClr val="dk1"/>
              </a:solidFill>
              <a:effectLst/>
              <a:latin typeface="+mn-lt"/>
              <a:ea typeface="+mn-ea"/>
              <a:cs typeface="+mn-cs"/>
            </a:rPr>
            <a:t>年度決算についても、すべての会計において、黒字決算となっている。</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公営企業会計がそれぞれ策定した「経営戦略」や「新病院改革プラン」に基づき、持続的な経営の健全化を図ることとしている。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また、公営事業会計においても、独立採算制を遵守しつつ、保険料等が適切に賦課され健全運営となるよう注視していくこととしている。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9&#12288;&#39740;&#21271;&#30010;/&#12304;&#36001;&#25919;&#29366;&#27841;&#36039;&#26009;&#38598;&#12305;_384887_&#39740;&#2127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32.6</v>
          </cell>
          <cell r="CN51">
            <v>28.9</v>
          </cell>
        </row>
        <row r="53">
          <cell r="CF53">
            <v>59.6</v>
          </cell>
          <cell r="CN53">
            <v>61.1</v>
          </cell>
        </row>
        <row r="55">
          <cell r="AN55" t="str">
            <v>類似団体内平均値</v>
          </cell>
          <cell r="CF55">
            <v>13.1</v>
          </cell>
          <cell r="CN55">
            <v>0</v>
          </cell>
        </row>
        <row r="57">
          <cell r="CF57">
            <v>53.4</v>
          </cell>
          <cell r="CN57">
            <v>52.1</v>
          </cell>
        </row>
        <row r="72">
          <cell r="BP72" t="str">
            <v>H25</v>
          </cell>
          <cell r="BX72" t="str">
            <v>H26</v>
          </cell>
          <cell r="CF72" t="str">
            <v>H27</v>
          </cell>
          <cell r="CN72" t="str">
            <v>H28</v>
          </cell>
          <cell r="CV72" t="str">
            <v>H29</v>
          </cell>
        </row>
        <row r="73">
          <cell r="AN73" t="str">
            <v>当該団体値</v>
          </cell>
          <cell r="BP73">
            <v>50.3</v>
          </cell>
          <cell r="BX73">
            <v>36.299999999999997</v>
          </cell>
          <cell r="CF73">
            <v>32.6</v>
          </cell>
          <cell r="CN73">
            <v>28.9</v>
          </cell>
        </row>
        <row r="75">
          <cell r="BP75">
            <v>13.8</v>
          </cell>
          <cell r="BX75">
            <v>12.3</v>
          </cell>
          <cell r="CF75">
            <v>10.6</v>
          </cell>
          <cell r="CN75">
            <v>8.6</v>
          </cell>
          <cell r="CV75">
            <v>7</v>
          </cell>
        </row>
        <row r="77">
          <cell r="AN77" t="str">
            <v>類似団体内平均値</v>
          </cell>
          <cell r="BP77">
            <v>18.899999999999999</v>
          </cell>
          <cell r="BX77">
            <v>10.199999999999999</v>
          </cell>
          <cell r="CF77">
            <v>13.1</v>
          </cell>
          <cell r="CN77">
            <v>0</v>
          </cell>
          <cell r="CV77">
            <v>0</v>
          </cell>
        </row>
        <row r="79">
          <cell r="BP79">
            <v>10.1</v>
          </cell>
          <cell r="BX79">
            <v>9.1</v>
          </cell>
          <cell r="CF79">
            <v>8.9</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7250314</v>
      </c>
      <c r="BO4" s="372"/>
      <c r="BP4" s="372"/>
      <c r="BQ4" s="372"/>
      <c r="BR4" s="372"/>
      <c r="BS4" s="372"/>
      <c r="BT4" s="372"/>
      <c r="BU4" s="373"/>
      <c r="BV4" s="371">
        <v>7665807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5.4</v>
      </c>
      <c r="CU4" s="378"/>
      <c r="CV4" s="378"/>
      <c r="CW4" s="378"/>
      <c r="CX4" s="378"/>
      <c r="CY4" s="378"/>
      <c r="CZ4" s="378"/>
      <c r="DA4" s="379"/>
      <c r="DB4" s="377">
        <v>8.4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6990982</v>
      </c>
      <c r="BO5" s="409"/>
      <c r="BP5" s="409"/>
      <c r="BQ5" s="409"/>
      <c r="BR5" s="409"/>
      <c r="BS5" s="409"/>
      <c r="BT5" s="409"/>
      <c r="BU5" s="410"/>
      <c r="BV5" s="408">
        <v>7260133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86.3</v>
      </c>
      <c r="CU5" s="406"/>
      <c r="CV5" s="406"/>
      <c r="CW5" s="406"/>
      <c r="CX5" s="406"/>
      <c r="CY5" s="406"/>
      <c r="CZ5" s="406"/>
      <c r="DA5" s="407"/>
      <c r="DB5" s="405">
        <v>85.3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259332</v>
      </c>
      <c r="BO6" s="409"/>
      <c r="BP6" s="409"/>
      <c r="BQ6" s="409"/>
      <c r="BR6" s="409"/>
      <c r="BS6" s="409"/>
      <c r="BT6" s="409"/>
      <c r="BU6" s="410"/>
      <c r="BV6" s="408">
        <v>405674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89.9</v>
      </c>
      <c r="CU6" s="446"/>
      <c r="CV6" s="446"/>
      <c r="CW6" s="446"/>
      <c r="CX6" s="446"/>
      <c r="CY6" s="446"/>
      <c r="CZ6" s="446"/>
      <c r="DA6" s="447"/>
      <c r="DB6" s="445">
        <v>88.8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14914</v>
      </c>
      <c r="BO7" s="409"/>
      <c r="BP7" s="409"/>
      <c r="BQ7" s="409"/>
      <c r="BR7" s="409"/>
      <c r="BS7" s="409"/>
      <c r="BT7" s="409"/>
      <c r="BU7" s="410"/>
      <c r="BV7" s="408">
        <v>14036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4552178</v>
      </c>
      <c r="CU7" s="409"/>
      <c r="CV7" s="409"/>
      <c r="CW7" s="409"/>
      <c r="CX7" s="409"/>
      <c r="CY7" s="409"/>
      <c r="CZ7" s="409"/>
      <c r="DA7" s="410"/>
      <c r="DB7" s="408">
        <v>4636643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244418</v>
      </c>
      <c r="BO8" s="409"/>
      <c r="BP8" s="409"/>
      <c r="BQ8" s="409"/>
      <c r="BR8" s="409"/>
      <c r="BS8" s="409"/>
      <c r="BT8" s="409"/>
      <c r="BU8" s="410"/>
      <c r="BV8" s="408">
        <v>391638</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0.22</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10705</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-147220</v>
      </c>
      <c r="BO9" s="409"/>
      <c r="BP9" s="409"/>
      <c r="BQ9" s="409"/>
      <c r="BR9" s="409"/>
      <c r="BS9" s="409"/>
      <c r="BT9" s="409"/>
      <c r="BU9" s="410"/>
      <c r="BV9" s="408">
        <v>15590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13.6</v>
      </c>
      <c r="CU9" s="406"/>
      <c r="CV9" s="406"/>
      <c r="CW9" s="406"/>
      <c r="CX9" s="406"/>
      <c r="CY9" s="406"/>
      <c r="CZ9" s="406"/>
      <c r="DA9" s="407"/>
      <c r="DB9" s="405">
        <v>14.3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11633</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2026</v>
      </c>
      <c r="BO10" s="409"/>
      <c r="BP10" s="409"/>
      <c r="BQ10" s="409"/>
      <c r="BR10" s="409"/>
      <c r="BS10" s="409"/>
      <c r="BT10" s="409"/>
      <c r="BU10" s="410"/>
      <c r="BV10" s="408">
        <v>101601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10618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210000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10535</v>
      </c>
      <c r="S13" s="490"/>
      <c r="T13" s="490"/>
      <c r="U13" s="490"/>
      <c r="V13" s="491"/>
      <c r="W13" s="424" t="s">
        <v>133</v>
      </c>
      <c r="X13" s="425"/>
      <c r="Y13" s="425"/>
      <c r="Z13" s="425"/>
      <c r="AA13" s="425"/>
      <c r="AB13" s="415"/>
      <c r="AC13" s="459">
        <v>801</v>
      </c>
      <c r="AD13" s="460"/>
      <c r="AE13" s="460"/>
      <c r="AF13" s="460"/>
      <c r="AG13" s="499"/>
      <c r="AH13" s="459">
        <v>693</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-355194</v>
      </c>
      <c r="BO13" s="409"/>
      <c r="BP13" s="409"/>
      <c r="BQ13" s="409"/>
      <c r="BR13" s="409"/>
      <c r="BS13" s="409"/>
      <c r="BT13" s="409"/>
      <c r="BU13" s="410"/>
      <c r="BV13" s="408">
        <v>117191</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7</v>
      </c>
      <c r="CU13" s="406"/>
      <c r="CV13" s="406"/>
      <c r="CW13" s="406"/>
      <c r="CX13" s="406"/>
      <c r="CY13" s="406"/>
      <c r="CZ13" s="406"/>
      <c r="DA13" s="407"/>
      <c r="DB13" s="405">
        <v>8.6</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10859</v>
      </c>
      <c r="S14" s="490"/>
      <c r="T14" s="490"/>
      <c r="U14" s="490"/>
      <c r="V14" s="491"/>
      <c r="W14" s="398"/>
      <c r="X14" s="399"/>
      <c r="Y14" s="399"/>
      <c r="Z14" s="399"/>
      <c r="AA14" s="399"/>
      <c r="AB14" s="388"/>
      <c r="AC14" s="492">
        <v>16.8</v>
      </c>
      <c r="AD14" s="493"/>
      <c r="AE14" s="493"/>
      <c r="AF14" s="493"/>
      <c r="AG14" s="494"/>
      <c r="AH14" s="492">
        <v>14.6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130</v>
      </c>
      <c r="CU14" s="504"/>
      <c r="CV14" s="504"/>
      <c r="CW14" s="504"/>
      <c r="CX14" s="504"/>
      <c r="CY14" s="504"/>
      <c r="CZ14" s="504"/>
      <c r="DA14" s="505"/>
      <c r="DB14" s="503">
        <v>28.9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10777</v>
      </c>
      <c r="S15" s="490"/>
      <c r="T15" s="490"/>
      <c r="U15" s="490"/>
      <c r="V15" s="491"/>
      <c r="W15" s="424" t="s">
        <v>141</v>
      </c>
      <c r="X15" s="425"/>
      <c r="Y15" s="425"/>
      <c r="Z15" s="425"/>
      <c r="AA15" s="425"/>
      <c r="AB15" s="415"/>
      <c r="AC15" s="459">
        <v>959</v>
      </c>
      <c r="AD15" s="460"/>
      <c r="AE15" s="460"/>
      <c r="AF15" s="460"/>
      <c r="AG15" s="499"/>
      <c r="AH15" s="459">
        <v>1019</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916483</v>
      </c>
      <c r="BO15" s="372"/>
      <c r="BP15" s="372"/>
      <c r="BQ15" s="372"/>
      <c r="BR15" s="372"/>
      <c r="BS15" s="372"/>
      <c r="BT15" s="372"/>
      <c r="BU15" s="373"/>
      <c r="BV15" s="371">
        <v>914899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20.100000000000001</v>
      </c>
      <c r="AD16" s="493"/>
      <c r="AE16" s="493"/>
      <c r="AF16" s="493"/>
      <c r="AG16" s="494"/>
      <c r="AH16" s="492">
        <v>21.5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4063685</v>
      </c>
      <c r="BO16" s="409"/>
      <c r="BP16" s="409"/>
      <c r="BQ16" s="409"/>
      <c r="BR16" s="409"/>
      <c r="BS16" s="409"/>
      <c r="BT16" s="409"/>
      <c r="BU16" s="410"/>
      <c r="BV16" s="408">
        <v>4097697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3004</v>
      </c>
      <c r="AD17" s="460"/>
      <c r="AE17" s="460"/>
      <c r="AF17" s="460"/>
      <c r="AG17" s="499"/>
      <c r="AH17" s="459">
        <v>3034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1157514</v>
      </c>
      <c r="BO17" s="409"/>
      <c r="BP17" s="409"/>
      <c r="BQ17" s="409"/>
      <c r="BR17" s="409"/>
      <c r="BS17" s="409"/>
      <c r="BT17" s="409"/>
      <c r="BU17" s="410"/>
      <c r="BV17" s="408">
        <v>1146392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241.88</v>
      </c>
      <c r="M18" s="521"/>
      <c r="N18" s="521"/>
      <c r="O18" s="521"/>
      <c r="P18" s="521"/>
      <c r="Q18" s="521"/>
      <c r="R18" s="522"/>
      <c r="S18" s="522"/>
      <c r="T18" s="522"/>
      <c r="U18" s="522"/>
      <c r="V18" s="523"/>
      <c r="W18" s="426"/>
      <c r="X18" s="427"/>
      <c r="Y18" s="427"/>
      <c r="Z18" s="427"/>
      <c r="AA18" s="427"/>
      <c r="AB18" s="418"/>
      <c r="AC18" s="524">
        <v>63.1</v>
      </c>
      <c r="AD18" s="525"/>
      <c r="AE18" s="525"/>
      <c r="AF18" s="525"/>
      <c r="AG18" s="526"/>
      <c r="AH18" s="524">
        <v>63.9</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3948716</v>
      </c>
      <c r="BO18" s="409"/>
      <c r="BP18" s="409"/>
      <c r="BQ18" s="409"/>
      <c r="BR18" s="409"/>
      <c r="BS18" s="409"/>
      <c r="BT18" s="409"/>
      <c r="BU18" s="410"/>
      <c r="BV18" s="408">
        <v>3973462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44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5358737</v>
      </c>
      <c r="BO19" s="409"/>
      <c r="BP19" s="409"/>
      <c r="BQ19" s="409"/>
      <c r="BR19" s="409"/>
      <c r="BS19" s="409"/>
      <c r="BT19" s="409"/>
      <c r="BU19" s="410"/>
      <c r="BV19" s="408">
        <v>5276026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4614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7666164</v>
      </c>
      <c r="BO23" s="409"/>
      <c r="BP23" s="409"/>
      <c r="BQ23" s="409"/>
      <c r="BR23" s="409"/>
      <c r="BS23" s="409"/>
      <c r="BT23" s="409"/>
      <c r="BU23" s="410"/>
      <c r="BV23" s="408">
        <v>7706558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7310</v>
      </c>
      <c r="R24" s="460"/>
      <c r="S24" s="460"/>
      <c r="T24" s="460"/>
      <c r="U24" s="460"/>
      <c r="V24" s="499"/>
      <c r="W24" s="558"/>
      <c r="X24" s="546"/>
      <c r="Y24" s="547"/>
      <c r="Z24" s="458" t="s">
        <v>165</v>
      </c>
      <c r="AA24" s="438"/>
      <c r="AB24" s="438"/>
      <c r="AC24" s="438"/>
      <c r="AD24" s="438"/>
      <c r="AE24" s="438"/>
      <c r="AF24" s="438"/>
      <c r="AG24" s="439"/>
      <c r="AH24" s="459">
        <v>137</v>
      </c>
      <c r="AI24" s="460"/>
      <c r="AJ24" s="460"/>
      <c r="AK24" s="460"/>
      <c r="AL24" s="499"/>
      <c r="AM24" s="459">
        <v>417302</v>
      </c>
      <c r="AN24" s="460"/>
      <c r="AO24" s="460"/>
      <c r="AP24" s="460"/>
      <c r="AQ24" s="460"/>
      <c r="AR24" s="499"/>
      <c r="AS24" s="459">
        <v>3046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6425517</v>
      </c>
      <c r="BO24" s="409"/>
      <c r="BP24" s="409"/>
      <c r="BQ24" s="409"/>
      <c r="BR24" s="409"/>
      <c r="BS24" s="409"/>
      <c r="BT24" s="409"/>
      <c r="BU24" s="410"/>
      <c r="BV24" s="408">
        <v>6370665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5840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130</v>
      </c>
      <c r="AN25" s="460"/>
      <c r="AO25" s="460"/>
      <c r="AP25" s="460"/>
      <c r="AQ25" s="460"/>
      <c r="AR25" s="499"/>
      <c r="AS25" s="459" t="s">
        <v>130</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151915</v>
      </c>
      <c r="BO25" s="372"/>
      <c r="BP25" s="372"/>
      <c r="BQ25" s="372"/>
      <c r="BR25" s="372"/>
      <c r="BS25" s="372"/>
      <c r="BT25" s="372"/>
      <c r="BU25" s="373"/>
      <c r="BV25" s="371">
        <v>222583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5200</v>
      </c>
      <c r="R26" s="460"/>
      <c r="S26" s="460"/>
      <c r="T26" s="460"/>
      <c r="U26" s="460"/>
      <c r="V26" s="499"/>
      <c r="W26" s="558"/>
      <c r="X26" s="546"/>
      <c r="Y26" s="547"/>
      <c r="Z26" s="458" t="s">
        <v>172</v>
      </c>
      <c r="AA26" s="568"/>
      <c r="AB26" s="568"/>
      <c r="AC26" s="568"/>
      <c r="AD26" s="568"/>
      <c r="AE26" s="568"/>
      <c r="AF26" s="568"/>
      <c r="AG26" s="569"/>
      <c r="AH26" s="459">
        <v>5</v>
      </c>
      <c r="AI26" s="460"/>
      <c r="AJ26" s="460"/>
      <c r="AK26" s="460"/>
      <c r="AL26" s="499"/>
      <c r="AM26" s="459">
        <v>15750</v>
      </c>
      <c r="AN26" s="460"/>
      <c r="AO26" s="460"/>
      <c r="AP26" s="460"/>
      <c r="AQ26" s="460"/>
      <c r="AR26" s="499"/>
      <c r="AS26" s="459">
        <v>3150</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130</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2400</v>
      </c>
      <c r="R27" s="460"/>
      <c r="S27" s="460"/>
      <c r="T27" s="460"/>
      <c r="U27" s="460"/>
      <c r="V27" s="499"/>
      <c r="W27" s="558"/>
      <c r="X27" s="546"/>
      <c r="Y27" s="547"/>
      <c r="Z27" s="458" t="s">
        <v>175</v>
      </c>
      <c r="AA27" s="438"/>
      <c r="AB27" s="438"/>
      <c r="AC27" s="438"/>
      <c r="AD27" s="438"/>
      <c r="AE27" s="438"/>
      <c r="AF27" s="438"/>
      <c r="AG27" s="439"/>
      <c r="AH27" s="459" t="s">
        <v>176</v>
      </c>
      <c r="AI27" s="460"/>
      <c r="AJ27" s="460"/>
      <c r="AK27" s="460"/>
      <c r="AL27" s="499"/>
      <c r="AM27" s="459" t="s">
        <v>130</v>
      </c>
      <c r="AN27" s="460"/>
      <c r="AO27" s="460"/>
      <c r="AP27" s="460"/>
      <c r="AQ27" s="460"/>
      <c r="AR27" s="499"/>
      <c r="AS27" s="459" t="s">
        <v>130</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269397</v>
      </c>
      <c r="BO27" s="582"/>
      <c r="BP27" s="582"/>
      <c r="BQ27" s="582"/>
      <c r="BR27" s="582"/>
      <c r="BS27" s="582"/>
      <c r="BT27" s="582"/>
      <c r="BU27" s="583"/>
      <c r="BV27" s="581">
        <v>305319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1880</v>
      </c>
      <c r="R28" s="460"/>
      <c r="S28" s="460"/>
      <c r="T28" s="460"/>
      <c r="U28" s="460"/>
      <c r="V28" s="499"/>
      <c r="W28" s="558"/>
      <c r="X28" s="546"/>
      <c r="Y28" s="547"/>
      <c r="Z28" s="458" t="s">
        <v>179</v>
      </c>
      <c r="AA28" s="438"/>
      <c r="AB28" s="438"/>
      <c r="AC28" s="438"/>
      <c r="AD28" s="438"/>
      <c r="AE28" s="438"/>
      <c r="AF28" s="438"/>
      <c r="AG28" s="439"/>
      <c r="AH28" s="459" t="s">
        <v>176</v>
      </c>
      <c r="AI28" s="460"/>
      <c r="AJ28" s="460"/>
      <c r="AK28" s="460"/>
      <c r="AL28" s="499"/>
      <c r="AM28" s="459" t="s">
        <v>169</v>
      </c>
      <c r="AN28" s="460"/>
      <c r="AO28" s="460"/>
      <c r="AP28" s="460"/>
      <c r="AQ28" s="460"/>
      <c r="AR28" s="499"/>
      <c r="AS28" s="459" t="s">
        <v>130</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1973972</v>
      </c>
      <c r="BO28" s="372"/>
      <c r="BP28" s="372"/>
      <c r="BQ28" s="372"/>
      <c r="BR28" s="372"/>
      <c r="BS28" s="372"/>
      <c r="BT28" s="372"/>
      <c r="BU28" s="373"/>
      <c r="BV28" s="371">
        <v>1981946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10</v>
      </c>
      <c r="M29" s="460"/>
      <c r="N29" s="460"/>
      <c r="O29" s="460"/>
      <c r="P29" s="499"/>
      <c r="Q29" s="459">
        <v>1730</v>
      </c>
      <c r="R29" s="460"/>
      <c r="S29" s="460"/>
      <c r="T29" s="460"/>
      <c r="U29" s="460"/>
      <c r="V29" s="499"/>
      <c r="W29" s="559"/>
      <c r="X29" s="560"/>
      <c r="Y29" s="561"/>
      <c r="Z29" s="458" t="s">
        <v>182</v>
      </c>
      <c r="AA29" s="438"/>
      <c r="AB29" s="438"/>
      <c r="AC29" s="438"/>
      <c r="AD29" s="438"/>
      <c r="AE29" s="438"/>
      <c r="AF29" s="438"/>
      <c r="AG29" s="439"/>
      <c r="AH29" s="459">
        <v>137</v>
      </c>
      <c r="AI29" s="460"/>
      <c r="AJ29" s="460"/>
      <c r="AK29" s="460"/>
      <c r="AL29" s="499"/>
      <c r="AM29" s="459">
        <v>417302</v>
      </c>
      <c r="AN29" s="460"/>
      <c r="AO29" s="460"/>
      <c r="AP29" s="460"/>
      <c r="AQ29" s="460"/>
      <c r="AR29" s="499"/>
      <c r="AS29" s="459">
        <v>3046</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384</v>
      </c>
      <c r="BO29" s="409"/>
      <c r="BP29" s="409"/>
      <c r="BQ29" s="409"/>
      <c r="BR29" s="409"/>
      <c r="BS29" s="409"/>
      <c r="BT29" s="409"/>
      <c r="BU29" s="410"/>
      <c r="BV29" s="408">
        <v>384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93.9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2544762</v>
      </c>
      <c r="BO30" s="582"/>
      <c r="BP30" s="582"/>
      <c r="BQ30" s="582"/>
      <c r="BR30" s="582"/>
      <c r="BS30" s="582"/>
      <c r="BT30" s="582"/>
      <c r="BU30" s="583"/>
      <c r="BV30" s="581">
        <v>2210941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192</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193</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5</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IF('各会計、関係団体の財政状況及び健全化判断比率'!B34="","",'各会計、関係団体の財政状況及び健全化判断比率'!B34)</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鬼北町農業公社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用品調達特別会計</v>
      </c>
      <c r="F35" s="595"/>
      <c r="G35" s="595"/>
      <c r="H35" s="595"/>
      <c r="I35" s="595"/>
      <c r="J35" s="595"/>
      <c r="K35" s="595"/>
      <c r="L35" s="595"/>
      <c r="M35" s="595"/>
      <c r="N35" s="595"/>
      <c r="O35" s="595"/>
      <c r="P35" s="595"/>
      <c r="Q35" s="595"/>
      <c r="R35" s="595"/>
      <c r="S35" s="595"/>
      <c r="T35" s="193"/>
      <c r="U35" s="594">
        <f>IF(W35="","",U34+1)</f>
        <v>6</v>
      </c>
      <c r="V35" s="594"/>
      <c r="W35" s="595" t="str">
        <f>IF('各会計、関係団体の財政状況及び健全化判断比率'!B29="","",'各会計、関係団体の財政状況及び健全化判断比率'!B29)</f>
        <v>国民健康保険診療所特別会計</v>
      </c>
      <c r="X35" s="595"/>
      <c r="Y35" s="595"/>
      <c r="Z35" s="595"/>
      <c r="AA35" s="595"/>
      <c r="AB35" s="595"/>
      <c r="AC35" s="595"/>
      <c r="AD35" s="595"/>
      <c r="AE35" s="595"/>
      <c r="AF35" s="595"/>
      <c r="AG35" s="595"/>
      <c r="AH35" s="595"/>
      <c r="AI35" s="595"/>
      <c r="AJ35" s="595"/>
      <c r="AK35" s="595"/>
      <c r="AL35" s="193"/>
      <c r="AM35" s="594">
        <f t="shared" ref="AM35:AM43" si="0">IF(AO35="","",AM34+1)</f>
        <v>10</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IF('各会計、関係団体の財政状況及び健全化判断比率'!B35="","",'各会計、関係団体の財政状況及び健全化判断比率'!B35)</f>
        <v>浄化槽市町村整備推進事業特別会計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森の三角ぼうし</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住宅新築資金等貸付事業特別会計</v>
      </c>
      <c r="F36" s="595"/>
      <c r="G36" s="595"/>
      <c r="H36" s="595"/>
      <c r="I36" s="595"/>
      <c r="J36" s="595"/>
      <c r="K36" s="595"/>
      <c r="L36" s="595"/>
      <c r="M36" s="595"/>
      <c r="N36" s="595"/>
      <c r="O36" s="595"/>
      <c r="P36" s="595"/>
      <c r="Q36" s="595"/>
      <c r="R36" s="595"/>
      <c r="S36" s="595"/>
      <c r="T36" s="193"/>
      <c r="U36" s="594">
        <f t="shared" ref="U36:U43" si="4">IF(W36="","",U35+1)</f>
        <v>7</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愛媛県市町総合事務組合（交通災害事業分）</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日吉原木市場</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ニュータウン鬼北の里特別会計</v>
      </c>
      <c r="F37" s="595"/>
      <c r="G37" s="595"/>
      <c r="H37" s="595"/>
      <c r="I37" s="595"/>
      <c r="J37" s="595"/>
      <c r="K37" s="595"/>
      <c r="L37" s="595"/>
      <c r="M37" s="595"/>
      <c r="N37" s="595"/>
      <c r="O37" s="595"/>
      <c r="P37" s="595"/>
      <c r="Q37" s="595"/>
      <c r="R37" s="595"/>
      <c r="S37" s="595"/>
      <c r="T37" s="193"/>
      <c r="U37" s="594">
        <f t="shared" si="4"/>
        <v>8</v>
      </c>
      <c r="V37" s="594"/>
      <c r="W37" s="595" t="str">
        <f>IF('各会計、関係団体の財政状況及び健全化判断比率'!B31="","",'各会計、関係団体の財政状況及び健全化判断比率'!B31)</f>
        <v>後期高齢者医療保険特別会計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愛媛県市町総合事務組合（自治会館事業分）</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日吉農林公社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愛媛県市町総合事務組合（議員公務災害事業分）</v>
      </c>
      <c r="BZ38" s="595"/>
      <c r="CA38" s="595"/>
      <c r="CB38" s="595"/>
      <c r="CC38" s="595"/>
      <c r="CD38" s="595"/>
      <c r="CE38" s="595"/>
      <c r="CF38" s="595"/>
      <c r="CG38" s="595"/>
      <c r="CH38" s="595"/>
      <c r="CI38" s="595"/>
      <c r="CJ38" s="595"/>
      <c r="CK38" s="595"/>
      <c r="CL38" s="595"/>
      <c r="CM38" s="595"/>
      <c r="CN38" s="193"/>
      <c r="CO38" s="594">
        <f t="shared" si="3"/>
        <v>27</v>
      </c>
      <c r="CP38" s="594"/>
      <c r="CQ38" s="595" t="str">
        <f>IF('各会計、関係団体の財政状況及び健全化判断比率'!BS11="","",'各会計、関係団体の財政状況及び健全化判断比率'!BS11)</f>
        <v>日吉夢産地</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愛媛県市町総合事務組合（共通経費分）</v>
      </c>
      <c r="BZ39" s="595"/>
      <c r="CA39" s="595"/>
      <c r="CB39" s="595"/>
      <c r="CC39" s="595"/>
      <c r="CD39" s="595"/>
      <c r="CE39" s="595"/>
      <c r="CF39" s="595"/>
      <c r="CG39" s="595"/>
      <c r="CH39" s="595"/>
      <c r="CI39" s="595"/>
      <c r="CJ39" s="595"/>
      <c r="CK39" s="595"/>
      <c r="CL39" s="595"/>
      <c r="CM39" s="595"/>
      <c r="CN39" s="193"/>
      <c r="CO39" s="594">
        <f t="shared" si="3"/>
        <v>28</v>
      </c>
      <c r="CP39" s="594"/>
      <c r="CQ39" s="595" t="str">
        <f>IF('各会計、関係団体の財政状況及び健全化判断比率'!BS12="","",'各会計、関係団体の財政状況及び健全化判断比率'!BS12)</f>
        <v>鬼北土地開発公社</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宇和島地区広域事務組合（一般会計）</v>
      </c>
      <c r="BZ40" s="595"/>
      <c r="CA40" s="595"/>
      <c r="CB40" s="595"/>
      <c r="CC40" s="595"/>
      <c r="CD40" s="595"/>
      <c r="CE40" s="595"/>
      <c r="CF40" s="595"/>
      <c r="CG40" s="595"/>
      <c r="CH40" s="595"/>
      <c r="CI40" s="595"/>
      <c r="CJ40" s="595"/>
      <c r="CK40" s="595"/>
      <c r="CL40" s="595"/>
      <c r="CM40" s="595"/>
      <c r="CN40" s="193"/>
      <c r="CO40" s="594">
        <f t="shared" si="3"/>
        <v>29</v>
      </c>
      <c r="CP40" s="594"/>
      <c r="CQ40" s="595" t="str">
        <f>IF('各会計、関係団体の財政状況及び健全化判断比率'!BS13="","",'各会計、関係団体の財政状況及び健全化判断比率'!BS13)</f>
        <v>鬼北地域野菜園芸振興基金</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宇和島地区広域事務組合（介護保険事業特別会計）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21</v>
      </c>
      <c r="BX42" s="594"/>
      <c r="BY42" s="595" t="str">
        <f>IF('各会計、関係団体の財政状況及び健全化判断比率'!B76="","",'各会計、関係団体の財政状況及び健全化判断比率'!B76)</f>
        <v>愛媛地方税滞納整理機構</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22</v>
      </c>
      <c r="BX43" s="594"/>
      <c r="BY43" s="595" t="str">
        <f>IF('各会計、関係団体の財政状況及び健全化判断比率'!B77="","",'各会計、関係団体の財政状況及び健全化判断比率'!B77)</f>
        <v>愛媛県後期高齢者医療広域連合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GypDPbo1a1SxgxxCcF4mM4VzpKYrCT8RNt50U61E6ZUuLntEeexPyP8DH1CIOV3ZV17e8wOokcskkjLXGNu3eQ==" saltValue="GorVmINgA7UgkiAJVR4k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83" t="s">
        <v>572</v>
      </c>
      <c r="D34" s="1183"/>
      <c r="E34" s="1184"/>
      <c r="F34" s="32">
        <v>2.81</v>
      </c>
      <c r="G34" s="33">
        <v>4.76</v>
      </c>
      <c r="H34" s="33">
        <v>7.74</v>
      </c>
      <c r="I34" s="33">
        <v>8.41</v>
      </c>
      <c r="J34" s="34">
        <v>4.6900000000000004</v>
      </c>
      <c r="K34" s="22"/>
      <c r="L34" s="22"/>
      <c r="M34" s="22"/>
      <c r="N34" s="22"/>
      <c r="O34" s="22"/>
      <c r="P34" s="22"/>
    </row>
    <row r="35" spans="1:16" ht="39" customHeight="1">
      <c r="A35" s="22"/>
      <c r="B35" s="35"/>
      <c r="C35" s="1177" t="s">
        <v>573</v>
      </c>
      <c r="D35" s="1178"/>
      <c r="E35" s="1179"/>
      <c r="F35" s="36">
        <v>4.71</v>
      </c>
      <c r="G35" s="37">
        <v>5.0999999999999996</v>
      </c>
      <c r="H35" s="37">
        <v>4.7</v>
      </c>
      <c r="I35" s="37">
        <v>4.67</v>
      </c>
      <c r="J35" s="38">
        <v>4.59</v>
      </c>
      <c r="K35" s="22"/>
      <c r="L35" s="22"/>
      <c r="M35" s="22"/>
      <c r="N35" s="22"/>
      <c r="O35" s="22"/>
      <c r="P35" s="22"/>
    </row>
    <row r="36" spans="1:16" ht="39" customHeight="1">
      <c r="A36" s="22"/>
      <c r="B36" s="35"/>
      <c r="C36" s="1177" t="s">
        <v>574</v>
      </c>
      <c r="D36" s="1178"/>
      <c r="E36" s="1179"/>
      <c r="F36" s="36">
        <v>1.72</v>
      </c>
      <c r="G36" s="37">
        <v>2.09</v>
      </c>
      <c r="H36" s="37">
        <v>2.4900000000000002</v>
      </c>
      <c r="I36" s="37">
        <v>2.88</v>
      </c>
      <c r="J36" s="38">
        <v>2.16</v>
      </c>
      <c r="K36" s="22"/>
      <c r="L36" s="22"/>
      <c r="M36" s="22"/>
      <c r="N36" s="22"/>
      <c r="O36" s="22"/>
      <c r="P36" s="22"/>
    </row>
    <row r="37" spans="1:16" ht="39" customHeight="1">
      <c r="A37" s="22"/>
      <c r="B37" s="35"/>
      <c r="C37" s="1177" t="s">
        <v>575</v>
      </c>
      <c r="D37" s="1178"/>
      <c r="E37" s="1179"/>
      <c r="F37" s="36">
        <v>3.61</v>
      </c>
      <c r="G37" s="37">
        <v>3.64</v>
      </c>
      <c r="H37" s="37">
        <v>3.16</v>
      </c>
      <c r="I37" s="37">
        <v>2.33</v>
      </c>
      <c r="J37" s="38">
        <v>1.93</v>
      </c>
      <c r="K37" s="22"/>
      <c r="L37" s="22"/>
      <c r="M37" s="22"/>
      <c r="N37" s="22"/>
      <c r="O37" s="22"/>
      <c r="P37" s="22"/>
    </row>
    <row r="38" spans="1:16" ht="39" customHeight="1">
      <c r="A38" s="22"/>
      <c r="B38" s="35"/>
      <c r="C38" s="1177" t="s">
        <v>576</v>
      </c>
      <c r="D38" s="1178"/>
      <c r="E38" s="1179"/>
      <c r="F38" s="36">
        <v>0.54</v>
      </c>
      <c r="G38" s="37">
        <v>0.99</v>
      </c>
      <c r="H38" s="37">
        <v>1.47</v>
      </c>
      <c r="I38" s="37">
        <v>0.77</v>
      </c>
      <c r="J38" s="38">
        <v>1.52</v>
      </c>
      <c r="K38" s="22"/>
      <c r="L38" s="22"/>
      <c r="M38" s="22"/>
      <c r="N38" s="22"/>
      <c r="O38" s="22"/>
      <c r="P38" s="22"/>
    </row>
    <row r="39" spans="1:16" ht="39" customHeight="1">
      <c r="A39" s="22"/>
      <c r="B39" s="35"/>
      <c r="C39" s="1177" t="s">
        <v>577</v>
      </c>
      <c r="D39" s="1178"/>
      <c r="E39" s="1179"/>
      <c r="F39" s="36" t="s">
        <v>578</v>
      </c>
      <c r="G39" s="37">
        <v>0.06</v>
      </c>
      <c r="H39" s="37">
        <v>0.13</v>
      </c>
      <c r="I39" s="37">
        <v>0.03</v>
      </c>
      <c r="J39" s="38">
        <v>0.67</v>
      </c>
      <c r="K39" s="22"/>
      <c r="L39" s="22"/>
      <c r="M39" s="22"/>
      <c r="N39" s="22"/>
      <c r="O39" s="22"/>
      <c r="P39" s="22"/>
    </row>
    <row r="40" spans="1:16" ht="39" customHeight="1">
      <c r="A40" s="22"/>
      <c r="B40" s="35"/>
      <c r="C40" s="1177" t="s">
        <v>579</v>
      </c>
      <c r="D40" s="1178"/>
      <c r="E40" s="1179"/>
      <c r="F40" s="36">
        <v>0.06</v>
      </c>
      <c r="G40" s="37">
        <v>7.0000000000000007E-2</v>
      </c>
      <c r="H40" s="37">
        <v>0.06</v>
      </c>
      <c r="I40" s="37">
        <v>0.08</v>
      </c>
      <c r="J40" s="38">
        <v>0.08</v>
      </c>
      <c r="K40" s="22"/>
      <c r="L40" s="22"/>
      <c r="M40" s="22"/>
      <c r="N40" s="22"/>
      <c r="O40" s="22"/>
      <c r="P40" s="22"/>
    </row>
    <row r="41" spans="1:16" ht="39" customHeight="1">
      <c r="A41" s="22"/>
      <c r="B41" s="35"/>
      <c r="C41" s="1177" t="s">
        <v>580</v>
      </c>
      <c r="D41" s="1178"/>
      <c r="E41" s="1179"/>
      <c r="F41" s="36">
        <v>0</v>
      </c>
      <c r="G41" s="37">
        <v>0</v>
      </c>
      <c r="H41" s="37">
        <v>0</v>
      </c>
      <c r="I41" s="37">
        <v>0</v>
      </c>
      <c r="J41" s="38">
        <v>0.01</v>
      </c>
      <c r="K41" s="22"/>
      <c r="L41" s="22"/>
      <c r="M41" s="22"/>
      <c r="N41" s="22"/>
      <c r="O41" s="22"/>
      <c r="P41" s="22"/>
    </row>
    <row r="42" spans="1:16" ht="39" customHeight="1">
      <c r="A42" s="22"/>
      <c r="B42" s="39"/>
      <c r="C42" s="1177" t="s">
        <v>581</v>
      </c>
      <c r="D42" s="1178"/>
      <c r="E42" s="1179"/>
      <c r="F42" s="36" t="s">
        <v>523</v>
      </c>
      <c r="G42" s="37" t="s">
        <v>523</v>
      </c>
      <c r="H42" s="37" t="s">
        <v>523</v>
      </c>
      <c r="I42" s="37" t="s">
        <v>523</v>
      </c>
      <c r="J42" s="38" t="s">
        <v>523</v>
      </c>
      <c r="K42" s="22"/>
      <c r="L42" s="22"/>
      <c r="M42" s="22"/>
      <c r="N42" s="22"/>
      <c r="O42" s="22"/>
      <c r="P42" s="22"/>
    </row>
    <row r="43" spans="1:16" ht="39" customHeight="1" thickBot="1">
      <c r="A43" s="22"/>
      <c r="B43" s="40"/>
      <c r="C43" s="1180" t="s">
        <v>582</v>
      </c>
      <c r="D43" s="1181"/>
      <c r="E43" s="1182"/>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Gy9Vvjn3OyEKNVxW3VCEsrw3jA9+cSph5Bhw4kf7bbG6Isntz84MeBi7QF5uWSVi2dQV+He4IzckHBAFFsllw==" saltValue="MlcVpcJPmnoq31eBGya5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93" t="s">
        <v>11</v>
      </c>
      <c r="C45" s="1194"/>
      <c r="D45" s="58"/>
      <c r="E45" s="1199" t="s">
        <v>12</v>
      </c>
      <c r="F45" s="1199"/>
      <c r="G45" s="1199"/>
      <c r="H45" s="1199"/>
      <c r="I45" s="1199"/>
      <c r="J45" s="1200"/>
      <c r="K45" s="59">
        <v>1051</v>
      </c>
      <c r="L45" s="60">
        <v>961</v>
      </c>
      <c r="M45" s="60">
        <v>871</v>
      </c>
      <c r="N45" s="60">
        <v>793</v>
      </c>
      <c r="O45" s="61">
        <v>770</v>
      </c>
      <c r="P45" s="48"/>
      <c r="Q45" s="48"/>
      <c r="R45" s="48"/>
      <c r="S45" s="48"/>
      <c r="T45" s="48"/>
      <c r="U45" s="48"/>
    </row>
    <row r="46" spans="1:21" ht="30.75" customHeight="1">
      <c r="A46" s="48"/>
      <c r="B46" s="1195"/>
      <c r="C46" s="1196"/>
      <c r="D46" s="62"/>
      <c r="E46" s="1187" t="s">
        <v>13</v>
      </c>
      <c r="F46" s="1187"/>
      <c r="G46" s="1187"/>
      <c r="H46" s="1187"/>
      <c r="I46" s="1187"/>
      <c r="J46" s="1188"/>
      <c r="K46" s="63" t="s">
        <v>523</v>
      </c>
      <c r="L46" s="64" t="s">
        <v>523</v>
      </c>
      <c r="M46" s="64" t="s">
        <v>523</v>
      </c>
      <c r="N46" s="64" t="s">
        <v>523</v>
      </c>
      <c r="O46" s="65" t="s">
        <v>523</v>
      </c>
      <c r="P46" s="48"/>
      <c r="Q46" s="48"/>
      <c r="R46" s="48"/>
      <c r="S46" s="48"/>
      <c r="T46" s="48"/>
      <c r="U46" s="48"/>
    </row>
    <row r="47" spans="1:21" ht="30.75" customHeight="1">
      <c r="A47" s="48"/>
      <c r="B47" s="1195"/>
      <c r="C47" s="1196"/>
      <c r="D47" s="62"/>
      <c r="E47" s="1187" t="s">
        <v>14</v>
      </c>
      <c r="F47" s="1187"/>
      <c r="G47" s="1187"/>
      <c r="H47" s="1187"/>
      <c r="I47" s="1187"/>
      <c r="J47" s="1188"/>
      <c r="K47" s="63" t="s">
        <v>523</v>
      </c>
      <c r="L47" s="64" t="s">
        <v>523</v>
      </c>
      <c r="M47" s="64" t="s">
        <v>523</v>
      </c>
      <c r="N47" s="64" t="s">
        <v>523</v>
      </c>
      <c r="O47" s="65" t="s">
        <v>523</v>
      </c>
      <c r="P47" s="48"/>
      <c r="Q47" s="48"/>
      <c r="R47" s="48"/>
      <c r="S47" s="48"/>
      <c r="T47" s="48"/>
      <c r="U47" s="48"/>
    </row>
    <row r="48" spans="1:21" ht="30.75" customHeight="1">
      <c r="A48" s="48"/>
      <c r="B48" s="1195"/>
      <c r="C48" s="1196"/>
      <c r="D48" s="62"/>
      <c r="E48" s="1187" t="s">
        <v>15</v>
      </c>
      <c r="F48" s="1187"/>
      <c r="G48" s="1187"/>
      <c r="H48" s="1187"/>
      <c r="I48" s="1187"/>
      <c r="J48" s="1188"/>
      <c r="K48" s="63">
        <v>246</v>
      </c>
      <c r="L48" s="64">
        <v>214</v>
      </c>
      <c r="M48" s="64">
        <v>190</v>
      </c>
      <c r="N48" s="64">
        <v>176</v>
      </c>
      <c r="O48" s="65">
        <v>152</v>
      </c>
      <c r="P48" s="48"/>
      <c r="Q48" s="48"/>
      <c r="R48" s="48"/>
      <c r="S48" s="48"/>
      <c r="T48" s="48"/>
      <c r="U48" s="48"/>
    </row>
    <row r="49" spans="1:21" ht="30.75" customHeight="1">
      <c r="A49" s="48"/>
      <c r="B49" s="1195"/>
      <c r="C49" s="1196"/>
      <c r="D49" s="62"/>
      <c r="E49" s="1187" t="s">
        <v>16</v>
      </c>
      <c r="F49" s="1187"/>
      <c r="G49" s="1187"/>
      <c r="H49" s="1187"/>
      <c r="I49" s="1187"/>
      <c r="J49" s="1188"/>
      <c r="K49" s="63">
        <v>94</v>
      </c>
      <c r="L49" s="64">
        <v>81</v>
      </c>
      <c r="M49" s="64">
        <v>74</v>
      </c>
      <c r="N49" s="64">
        <v>34</v>
      </c>
      <c r="O49" s="65">
        <v>22</v>
      </c>
      <c r="P49" s="48"/>
      <c r="Q49" s="48"/>
      <c r="R49" s="48"/>
      <c r="S49" s="48"/>
      <c r="T49" s="48"/>
      <c r="U49" s="48"/>
    </row>
    <row r="50" spans="1:21" ht="30.75" customHeight="1">
      <c r="A50" s="48"/>
      <c r="B50" s="1195"/>
      <c r="C50" s="1196"/>
      <c r="D50" s="62"/>
      <c r="E50" s="1187" t="s">
        <v>17</v>
      </c>
      <c r="F50" s="1187"/>
      <c r="G50" s="1187"/>
      <c r="H50" s="1187"/>
      <c r="I50" s="1187"/>
      <c r="J50" s="1188"/>
      <c r="K50" s="63">
        <v>27</v>
      </c>
      <c r="L50" s="64">
        <v>27</v>
      </c>
      <c r="M50" s="64">
        <v>27</v>
      </c>
      <c r="N50" s="64">
        <v>27</v>
      </c>
      <c r="O50" s="65">
        <v>24</v>
      </c>
      <c r="P50" s="48"/>
      <c r="Q50" s="48"/>
      <c r="R50" s="48"/>
      <c r="S50" s="48"/>
      <c r="T50" s="48"/>
      <c r="U50" s="48"/>
    </row>
    <row r="51" spans="1:21" ht="30.75" customHeight="1">
      <c r="A51" s="48"/>
      <c r="B51" s="1197"/>
      <c r="C51" s="1198"/>
      <c r="D51" s="66"/>
      <c r="E51" s="1187" t="s">
        <v>18</v>
      </c>
      <c r="F51" s="1187"/>
      <c r="G51" s="1187"/>
      <c r="H51" s="1187"/>
      <c r="I51" s="1187"/>
      <c r="J51" s="1188"/>
      <c r="K51" s="63" t="s">
        <v>523</v>
      </c>
      <c r="L51" s="64" t="s">
        <v>523</v>
      </c>
      <c r="M51" s="64" t="s">
        <v>523</v>
      </c>
      <c r="N51" s="64" t="s">
        <v>523</v>
      </c>
      <c r="O51" s="65" t="s">
        <v>523</v>
      </c>
      <c r="P51" s="48"/>
      <c r="Q51" s="48"/>
      <c r="R51" s="48"/>
      <c r="S51" s="48"/>
      <c r="T51" s="48"/>
      <c r="U51" s="48"/>
    </row>
    <row r="52" spans="1:21" ht="30.75" customHeight="1">
      <c r="A52" s="48"/>
      <c r="B52" s="1185" t="s">
        <v>19</v>
      </c>
      <c r="C52" s="1186"/>
      <c r="D52" s="66"/>
      <c r="E52" s="1187" t="s">
        <v>20</v>
      </c>
      <c r="F52" s="1187"/>
      <c r="G52" s="1187"/>
      <c r="H52" s="1187"/>
      <c r="I52" s="1187"/>
      <c r="J52" s="1188"/>
      <c r="K52" s="63">
        <v>899</v>
      </c>
      <c r="L52" s="64">
        <v>860</v>
      </c>
      <c r="M52" s="64">
        <v>820</v>
      </c>
      <c r="N52" s="64">
        <v>764</v>
      </c>
      <c r="O52" s="65">
        <v>738</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519</v>
      </c>
      <c r="L53" s="69">
        <v>423</v>
      </c>
      <c r="M53" s="69">
        <v>342</v>
      </c>
      <c r="N53" s="69">
        <v>266</v>
      </c>
      <c r="O53" s="70">
        <v>230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2bmN6yCtWbaIT7pRTg+mJIUU5jVVr1U7mGWVIPHPFcD/4dfjxQnW9vml4v9lsD5ykBEKjQUCMbNb7mXetRW7Q==" saltValue="gPsxJyDhbo/K1C1PginCc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565</v>
      </c>
      <c r="J40" s="79" t="s">
        <v>566</v>
      </c>
      <c r="K40" s="79" t="s">
        <v>567</v>
      </c>
      <c r="L40" s="79" t="s">
        <v>568</v>
      </c>
      <c r="M40" s="80" t="s">
        <v>569</v>
      </c>
    </row>
    <row r="41" spans="2:13" ht="27.75" customHeight="1">
      <c r="B41" s="1201" t="s">
        <v>24</v>
      </c>
      <c r="C41" s="1202"/>
      <c r="D41" s="81"/>
      <c r="E41" s="1207" t="s">
        <v>25</v>
      </c>
      <c r="F41" s="1207"/>
      <c r="G41" s="1207"/>
      <c r="H41" s="1208"/>
      <c r="I41" s="82">
        <v>7247</v>
      </c>
      <c r="J41" s="83">
        <v>7145</v>
      </c>
      <c r="K41" s="83">
        <v>7234</v>
      </c>
      <c r="L41" s="83">
        <v>7747</v>
      </c>
      <c r="M41" s="84">
        <v>7666</v>
      </c>
    </row>
    <row r="42" spans="2:13" ht="27.75" customHeight="1">
      <c r="B42" s="1203"/>
      <c r="C42" s="1204"/>
      <c r="D42" s="85"/>
      <c r="E42" s="1209" t="s">
        <v>26</v>
      </c>
      <c r="F42" s="1209"/>
      <c r="G42" s="1209"/>
      <c r="H42" s="1210"/>
      <c r="I42" s="86">
        <v>466</v>
      </c>
      <c r="J42" s="87">
        <v>179</v>
      </c>
      <c r="K42" s="87">
        <v>150</v>
      </c>
      <c r="L42" s="87">
        <v>122</v>
      </c>
      <c r="M42" s="88">
        <v>98</v>
      </c>
    </row>
    <row r="43" spans="2:13" ht="27.75" customHeight="1">
      <c r="B43" s="1203"/>
      <c r="C43" s="1204"/>
      <c r="D43" s="85"/>
      <c r="E43" s="1209" t="s">
        <v>27</v>
      </c>
      <c r="F43" s="1209"/>
      <c r="G43" s="1209"/>
      <c r="H43" s="1210"/>
      <c r="I43" s="86">
        <v>2293</v>
      </c>
      <c r="J43" s="87">
        <v>2113</v>
      </c>
      <c r="K43" s="87">
        <v>1867</v>
      </c>
      <c r="L43" s="87">
        <v>1599</v>
      </c>
      <c r="M43" s="88">
        <v>1375</v>
      </c>
    </row>
    <row r="44" spans="2:13" ht="27.75" customHeight="1">
      <c r="B44" s="1203"/>
      <c r="C44" s="1204"/>
      <c r="D44" s="85"/>
      <c r="E44" s="1209" t="s">
        <v>28</v>
      </c>
      <c r="F44" s="1209"/>
      <c r="G44" s="1209"/>
      <c r="H44" s="1210"/>
      <c r="I44" s="86">
        <v>359</v>
      </c>
      <c r="J44" s="87">
        <v>270</v>
      </c>
      <c r="K44" s="87">
        <v>194</v>
      </c>
      <c r="L44" s="87">
        <v>193</v>
      </c>
      <c r="M44" s="88">
        <v>154</v>
      </c>
    </row>
    <row r="45" spans="2:13" ht="27.75" customHeight="1">
      <c r="B45" s="1203"/>
      <c r="C45" s="1204"/>
      <c r="D45" s="85"/>
      <c r="E45" s="1209" t="s">
        <v>29</v>
      </c>
      <c r="F45" s="1209"/>
      <c r="G45" s="1209"/>
      <c r="H45" s="1210"/>
      <c r="I45" s="86">
        <v>1892</v>
      </c>
      <c r="J45" s="87">
        <v>1728</v>
      </c>
      <c r="K45" s="87">
        <v>1656</v>
      </c>
      <c r="L45" s="87">
        <v>1549</v>
      </c>
      <c r="M45" s="88">
        <v>1484</v>
      </c>
    </row>
    <row r="46" spans="2:13" ht="27.75" customHeight="1">
      <c r="B46" s="1203"/>
      <c r="C46" s="1204"/>
      <c r="D46" s="89"/>
      <c r="E46" s="1209" t="s">
        <v>30</v>
      </c>
      <c r="F46" s="1209"/>
      <c r="G46" s="1209"/>
      <c r="H46" s="1210"/>
      <c r="I46" s="86" t="s">
        <v>523</v>
      </c>
      <c r="J46" s="87" t="s">
        <v>523</v>
      </c>
      <c r="K46" s="87" t="s">
        <v>523</v>
      </c>
      <c r="L46" s="87" t="s">
        <v>523</v>
      </c>
      <c r="M46" s="88" t="s">
        <v>523</v>
      </c>
    </row>
    <row r="47" spans="2:13" ht="27.75" customHeight="1">
      <c r="B47" s="1203"/>
      <c r="C47" s="1204"/>
      <c r="D47" s="90"/>
      <c r="E47" s="1211" t="s">
        <v>31</v>
      </c>
      <c r="F47" s="1212"/>
      <c r="G47" s="1212"/>
      <c r="H47" s="1213"/>
      <c r="I47" s="86" t="s">
        <v>523</v>
      </c>
      <c r="J47" s="87" t="s">
        <v>523</v>
      </c>
      <c r="K47" s="87" t="s">
        <v>523</v>
      </c>
      <c r="L47" s="87" t="s">
        <v>523</v>
      </c>
      <c r="M47" s="88" t="s">
        <v>523</v>
      </c>
    </row>
    <row r="48" spans="2:13" ht="27.75" customHeight="1">
      <c r="B48" s="1203"/>
      <c r="C48" s="1204"/>
      <c r="D48" s="85"/>
      <c r="E48" s="1209" t="s">
        <v>32</v>
      </c>
      <c r="F48" s="1209"/>
      <c r="G48" s="1209"/>
      <c r="H48" s="1210"/>
      <c r="I48" s="86" t="s">
        <v>523</v>
      </c>
      <c r="J48" s="87" t="s">
        <v>523</v>
      </c>
      <c r="K48" s="87" t="s">
        <v>523</v>
      </c>
      <c r="L48" s="87" t="s">
        <v>523</v>
      </c>
      <c r="M48" s="88" t="s">
        <v>523</v>
      </c>
    </row>
    <row r="49" spans="2:13" ht="27.75" customHeight="1">
      <c r="B49" s="1205"/>
      <c r="C49" s="1206"/>
      <c r="D49" s="85"/>
      <c r="E49" s="1209" t="s">
        <v>33</v>
      </c>
      <c r="F49" s="1209"/>
      <c r="G49" s="1209"/>
      <c r="H49" s="1210"/>
      <c r="I49" s="86" t="s">
        <v>523</v>
      </c>
      <c r="J49" s="87" t="s">
        <v>523</v>
      </c>
      <c r="K49" s="87" t="s">
        <v>523</v>
      </c>
      <c r="L49" s="87" t="s">
        <v>523</v>
      </c>
      <c r="M49" s="88" t="s">
        <v>523</v>
      </c>
    </row>
    <row r="50" spans="2:13" ht="27.75" customHeight="1">
      <c r="B50" s="1214" t="s">
        <v>34</v>
      </c>
      <c r="C50" s="1215"/>
      <c r="D50" s="91"/>
      <c r="E50" s="1209" t="s">
        <v>35</v>
      </c>
      <c r="F50" s="1209"/>
      <c r="G50" s="1209"/>
      <c r="H50" s="1210"/>
      <c r="I50" s="86">
        <v>3178</v>
      </c>
      <c r="J50" s="87">
        <v>3037</v>
      </c>
      <c r="K50" s="87">
        <v>2891</v>
      </c>
      <c r="L50" s="87">
        <v>3213</v>
      </c>
      <c r="M50" s="88">
        <v>3604</v>
      </c>
    </row>
    <row r="51" spans="2:13" ht="27.75" customHeight="1">
      <c r="B51" s="1203"/>
      <c r="C51" s="1204"/>
      <c r="D51" s="85"/>
      <c r="E51" s="1209" t="s">
        <v>36</v>
      </c>
      <c r="F51" s="1209"/>
      <c r="G51" s="1209"/>
      <c r="H51" s="1210"/>
      <c r="I51" s="86">
        <v>291</v>
      </c>
      <c r="J51" s="87">
        <v>265</v>
      </c>
      <c r="K51" s="87">
        <v>242</v>
      </c>
      <c r="L51" s="87">
        <v>209</v>
      </c>
      <c r="M51" s="88">
        <v>181</v>
      </c>
    </row>
    <row r="52" spans="2:13" ht="27.75" customHeight="1">
      <c r="B52" s="1205"/>
      <c r="C52" s="1206"/>
      <c r="D52" s="85"/>
      <c r="E52" s="1209" t="s">
        <v>37</v>
      </c>
      <c r="F52" s="1209"/>
      <c r="G52" s="1209"/>
      <c r="H52" s="1210"/>
      <c r="I52" s="86">
        <v>6743</v>
      </c>
      <c r="J52" s="87">
        <v>6686</v>
      </c>
      <c r="K52" s="87">
        <v>6652</v>
      </c>
      <c r="L52" s="87">
        <v>6657</v>
      </c>
      <c r="M52" s="88">
        <v>6993</v>
      </c>
    </row>
    <row r="53" spans="2:13" ht="27.75" customHeight="1" thickBot="1">
      <c r="B53" s="1216" t="s">
        <v>38</v>
      </c>
      <c r="C53" s="1217"/>
      <c r="D53" s="92"/>
      <c r="E53" s="1218" t="s">
        <v>39</v>
      </c>
      <c r="F53" s="1218"/>
      <c r="G53" s="1218"/>
      <c r="H53" s="1219"/>
      <c r="I53" s="93">
        <v>2044</v>
      </c>
      <c r="J53" s="94">
        <v>1448</v>
      </c>
      <c r="K53" s="94">
        <v>1317</v>
      </c>
      <c r="L53" s="94">
        <v>1131</v>
      </c>
      <c r="M53" s="95">
        <v>-2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n6XuGIidHhNRajsRve05IImsP+p4kB7WQ/56QKROu9Vek4AGmlV6YnFQRZmG1EMeViVay0RXQU836B3Xwn8aA==" saltValue="1RDwuQGDDfCVqaj43Gaq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567</v>
      </c>
      <c r="G54" s="104" t="s">
        <v>568</v>
      </c>
      <c r="H54" s="105" t="s">
        <v>569</v>
      </c>
    </row>
    <row r="55" spans="2:8" ht="52.5" customHeight="1">
      <c r="B55" s="106"/>
      <c r="C55" s="1228" t="s">
        <v>42</v>
      </c>
      <c r="D55" s="1228"/>
      <c r="E55" s="1229"/>
      <c r="F55" s="107">
        <v>1690</v>
      </c>
      <c r="G55" s="107">
        <v>1982</v>
      </c>
      <c r="H55" s="108">
        <v>1974</v>
      </c>
    </row>
    <row r="56" spans="2:8" ht="52.5" customHeight="1">
      <c r="B56" s="109"/>
      <c r="C56" s="1230" t="s">
        <v>43</v>
      </c>
      <c r="D56" s="1230"/>
      <c r="E56" s="1231"/>
      <c r="F56" s="110">
        <v>0</v>
      </c>
      <c r="G56" s="110">
        <v>0</v>
      </c>
      <c r="H56" s="111">
        <v>0</v>
      </c>
    </row>
    <row r="57" spans="2:8" ht="53.25" customHeight="1">
      <c r="B57" s="109"/>
      <c r="C57" s="1232" t="s">
        <v>44</v>
      </c>
      <c r="D57" s="1232"/>
      <c r="E57" s="1233"/>
      <c r="F57" s="112">
        <v>2132</v>
      </c>
      <c r="G57" s="112">
        <v>2211</v>
      </c>
      <c r="H57" s="113">
        <v>2545</v>
      </c>
    </row>
    <row r="58" spans="2:8" ht="45.75" customHeight="1">
      <c r="B58" s="114"/>
      <c r="C58" s="1220" t="s">
        <v>605</v>
      </c>
      <c r="D58" s="1221"/>
      <c r="E58" s="1222"/>
      <c r="F58" s="115">
        <v>598</v>
      </c>
      <c r="G58" s="115">
        <v>630</v>
      </c>
      <c r="H58" s="116">
        <v>612</v>
      </c>
    </row>
    <row r="59" spans="2:8" ht="45.75" customHeight="1">
      <c r="B59" s="114"/>
      <c r="C59" s="1220" t="s">
        <v>606</v>
      </c>
      <c r="D59" s="1221"/>
      <c r="E59" s="1222"/>
      <c r="F59" s="115">
        <v>323</v>
      </c>
      <c r="G59" s="115">
        <v>373</v>
      </c>
      <c r="H59" s="116">
        <v>423</v>
      </c>
    </row>
    <row r="60" spans="2:8" ht="45.75" customHeight="1">
      <c r="B60" s="114"/>
      <c r="C60" s="1220" t="s">
        <v>607</v>
      </c>
      <c r="D60" s="1221"/>
      <c r="E60" s="1222"/>
      <c r="F60" s="115">
        <v>409</v>
      </c>
      <c r="G60" s="115">
        <v>390</v>
      </c>
      <c r="H60" s="116">
        <v>368</v>
      </c>
    </row>
    <row r="61" spans="2:8" ht="45.75" customHeight="1">
      <c r="B61" s="114"/>
      <c r="C61" s="1220" t="s">
        <v>608</v>
      </c>
      <c r="D61" s="1221"/>
      <c r="E61" s="1222"/>
      <c r="F61" s="115">
        <v>324</v>
      </c>
      <c r="G61" s="115">
        <v>324</v>
      </c>
      <c r="H61" s="116">
        <v>324</v>
      </c>
    </row>
    <row r="62" spans="2:8" ht="45.75" customHeight="1" thickBot="1">
      <c r="B62" s="117"/>
      <c r="C62" s="1223" t="s">
        <v>609</v>
      </c>
      <c r="D62" s="1224"/>
      <c r="E62" s="1225"/>
      <c r="F62" s="118">
        <v>280</v>
      </c>
      <c r="G62" s="118">
        <v>300</v>
      </c>
      <c r="H62" s="119">
        <v>300</v>
      </c>
    </row>
    <row r="63" spans="2:8" ht="52.5" customHeight="1" thickBot="1">
      <c r="B63" s="120"/>
      <c r="C63" s="1226" t="s">
        <v>45</v>
      </c>
      <c r="D63" s="1226"/>
      <c r="E63" s="1227"/>
      <c r="F63" s="121">
        <v>3823</v>
      </c>
      <c r="G63" s="121">
        <v>4193</v>
      </c>
      <c r="H63" s="122">
        <v>4519</v>
      </c>
    </row>
    <row r="64" spans="2:8" ht="15" customHeight="1"/>
    <row r="65" ht="0" hidden="1" customHeight="1"/>
    <row r="66" ht="0" hidden="1" customHeight="1"/>
  </sheetData>
  <sheetProtection algorithmName="SHA-512" hashValue="J3C7OxtV1+2iNFobV9hZ+IUJ4cssIszupefVQRbb2cFEdZPIYfTKoC/32I+W0sg9ysSevCIUCtgW2lQfAu15gA==" saltValue="eQ5tM9vQQAg4TpH3OqQJ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1236" customWidth="1"/>
    <col min="2" max="107" width="2.5" style="1236" customWidth="1"/>
    <col min="108" max="108" width="6.125" style="1244" customWidth="1"/>
    <col min="109" max="109" width="5.875" style="1243"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c r="A1" s="1234"/>
      <c r="B1" s="1235"/>
      <c r="DD1" s="1236"/>
      <c r="DE1" s="1236"/>
    </row>
    <row r="2" spans="1:143" ht="25.5" customHeight="1">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70" customFormat="1">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71"/>
      <c r="DG4" s="271"/>
      <c r="DH4" s="271"/>
      <c r="DI4" s="271"/>
      <c r="DJ4" s="271"/>
      <c r="DK4" s="271"/>
      <c r="DL4" s="271"/>
      <c r="DM4" s="271"/>
      <c r="DN4" s="271"/>
      <c r="DO4" s="271"/>
      <c r="DP4" s="271"/>
      <c r="DQ4" s="271"/>
      <c r="DR4" s="271"/>
      <c r="DS4" s="271"/>
      <c r="DT4" s="271"/>
      <c r="DU4" s="271"/>
      <c r="DV4" s="271"/>
      <c r="DW4" s="271"/>
    </row>
    <row r="5" spans="1:143" s="270" customFormat="1">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71"/>
      <c r="DG5" s="271"/>
      <c r="DH5" s="271"/>
      <c r="DI5" s="271"/>
      <c r="DJ5" s="271"/>
      <c r="DK5" s="271"/>
      <c r="DL5" s="271"/>
      <c r="DM5" s="271"/>
      <c r="DN5" s="271"/>
      <c r="DO5" s="271"/>
      <c r="DP5" s="271"/>
      <c r="DQ5" s="271"/>
      <c r="DR5" s="271"/>
      <c r="DS5" s="271"/>
      <c r="DT5" s="271"/>
      <c r="DU5" s="271"/>
      <c r="DV5" s="271"/>
      <c r="DW5" s="271"/>
    </row>
    <row r="6" spans="1:143" s="270" customFormat="1">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71"/>
      <c r="DG6" s="271"/>
      <c r="DH6" s="271"/>
      <c r="DI6" s="271"/>
      <c r="DJ6" s="271"/>
      <c r="DK6" s="271"/>
      <c r="DL6" s="271"/>
      <c r="DM6" s="271"/>
      <c r="DN6" s="271"/>
      <c r="DO6" s="271"/>
      <c r="DP6" s="271"/>
      <c r="DQ6" s="271"/>
      <c r="DR6" s="271"/>
      <c r="DS6" s="271"/>
      <c r="DT6" s="271"/>
      <c r="DU6" s="271"/>
      <c r="DV6" s="271"/>
      <c r="DW6" s="271"/>
    </row>
    <row r="7" spans="1:143" s="270" customFormat="1">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71"/>
      <c r="DG7" s="271"/>
      <c r="DH7" s="271"/>
      <c r="DI7" s="271"/>
      <c r="DJ7" s="271"/>
      <c r="DK7" s="271"/>
      <c r="DL7" s="271"/>
      <c r="DM7" s="271"/>
      <c r="DN7" s="271"/>
      <c r="DO7" s="271"/>
      <c r="DP7" s="271"/>
      <c r="DQ7" s="271"/>
      <c r="DR7" s="271"/>
      <c r="DS7" s="271"/>
      <c r="DT7" s="271"/>
      <c r="DU7" s="271"/>
      <c r="DV7" s="271"/>
      <c r="DW7" s="271"/>
    </row>
    <row r="8" spans="1:143" s="270" customFormat="1">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71"/>
      <c r="DG8" s="271"/>
      <c r="DH8" s="271"/>
      <c r="DI8" s="271"/>
      <c r="DJ8" s="271"/>
      <c r="DK8" s="271"/>
      <c r="DL8" s="271"/>
      <c r="DM8" s="271"/>
      <c r="DN8" s="271"/>
      <c r="DO8" s="271"/>
      <c r="DP8" s="271"/>
      <c r="DQ8" s="271"/>
      <c r="DR8" s="271"/>
      <c r="DS8" s="271"/>
      <c r="DT8" s="271"/>
      <c r="DU8" s="271"/>
      <c r="DV8" s="271"/>
      <c r="DW8" s="271"/>
    </row>
    <row r="9" spans="1:143" s="270" customFormat="1">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71"/>
      <c r="DG9" s="271"/>
      <c r="DH9" s="271"/>
      <c r="DI9" s="271"/>
      <c r="DJ9" s="271"/>
      <c r="DK9" s="271"/>
      <c r="DL9" s="271"/>
      <c r="DM9" s="271"/>
      <c r="DN9" s="271"/>
      <c r="DO9" s="271"/>
      <c r="DP9" s="271"/>
      <c r="DQ9" s="271"/>
      <c r="DR9" s="271"/>
      <c r="DS9" s="271"/>
      <c r="DT9" s="271"/>
      <c r="DU9" s="271"/>
      <c r="DV9" s="271"/>
      <c r="DW9" s="271"/>
    </row>
    <row r="10" spans="1:143" s="270" customFormat="1">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71"/>
      <c r="DG10" s="271"/>
      <c r="DH10" s="271"/>
      <c r="DI10" s="271"/>
      <c r="DJ10" s="271"/>
      <c r="DK10" s="271"/>
      <c r="DL10" s="271"/>
      <c r="DM10" s="271"/>
      <c r="DN10" s="271"/>
      <c r="DO10" s="271"/>
      <c r="DP10" s="271"/>
      <c r="DQ10" s="271"/>
      <c r="DR10" s="271"/>
      <c r="DS10" s="271"/>
      <c r="DT10" s="271"/>
      <c r="DU10" s="271"/>
      <c r="DV10" s="271"/>
      <c r="DW10" s="271"/>
      <c r="EM10" s="270" t="s">
        <v>610</v>
      </c>
    </row>
    <row r="11" spans="1:143" s="270" customFormat="1">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71"/>
      <c r="DG12" s="271"/>
      <c r="DH12" s="271"/>
      <c r="DI12" s="271"/>
      <c r="DJ12" s="271"/>
      <c r="DK12" s="271"/>
      <c r="DL12" s="271"/>
      <c r="DM12" s="271"/>
      <c r="DN12" s="271"/>
      <c r="DO12" s="271"/>
      <c r="DP12" s="271"/>
      <c r="DQ12" s="271"/>
      <c r="DR12" s="271"/>
      <c r="DS12" s="271"/>
      <c r="DT12" s="271"/>
      <c r="DU12" s="271"/>
      <c r="DV12" s="271"/>
      <c r="DW12" s="271"/>
      <c r="EM12" s="270" t="s">
        <v>610</v>
      </c>
    </row>
    <row r="13" spans="1:143" s="270" customFormat="1">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71"/>
      <c r="DG18" s="271"/>
      <c r="DH18" s="271"/>
      <c r="DI18" s="271"/>
      <c r="DJ18" s="271"/>
      <c r="DK18" s="271"/>
      <c r="DL18" s="271"/>
      <c r="DM18" s="271"/>
      <c r="DN18" s="271"/>
      <c r="DO18" s="271"/>
      <c r="DP18" s="271"/>
      <c r="DQ18" s="271"/>
      <c r="DR18" s="271"/>
      <c r="DS18" s="271"/>
      <c r="DT18" s="271"/>
      <c r="DU18" s="271"/>
      <c r="DV18" s="271"/>
      <c r="DW18" s="271"/>
    </row>
    <row r="19" spans="1:351">
      <c r="DD19" s="1236"/>
      <c r="DE19" s="1236"/>
    </row>
    <row r="20" spans="1:351">
      <c r="DD20" s="1236"/>
      <c r="DE20" s="1236"/>
    </row>
    <row r="21" spans="1:351" ht="17.25">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7.25">
      <c r="B22" s="1243"/>
      <c r="MM22" s="1242"/>
    </row>
    <row r="23" spans="1:351">
      <c r="B23" s="1243"/>
    </row>
    <row r="24" spans="1:351">
      <c r="B24" s="1243"/>
    </row>
    <row r="25" spans="1:351">
      <c r="B25" s="1243"/>
    </row>
    <row r="26" spans="1:351">
      <c r="B26" s="1243"/>
    </row>
    <row r="27" spans="1:351">
      <c r="B27" s="1243"/>
    </row>
    <row r="28" spans="1:351">
      <c r="B28" s="1243"/>
    </row>
    <row r="29" spans="1:351">
      <c r="B29" s="1243"/>
    </row>
    <row r="30" spans="1:351">
      <c r="B30" s="1243"/>
    </row>
    <row r="31" spans="1:351">
      <c r="B31" s="1243"/>
    </row>
    <row r="32" spans="1:351">
      <c r="B32" s="1243"/>
    </row>
    <row r="33" spans="2:109">
      <c r="B33" s="1243"/>
    </row>
    <row r="34" spans="2:109">
      <c r="B34" s="1243"/>
    </row>
    <row r="35" spans="2:109">
      <c r="B35" s="1243"/>
    </row>
    <row r="36" spans="2:109">
      <c r="B36" s="1243"/>
    </row>
    <row r="37" spans="2:109">
      <c r="B37" s="1243"/>
    </row>
    <row r="38" spans="2:109">
      <c r="B38" s="1243"/>
    </row>
    <row r="39" spans="2:109">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c r="B40" s="1248"/>
      <c r="DD40" s="1248"/>
      <c r="DE40" s="1236"/>
    </row>
    <row r="41" spans="2:109" ht="17.25">
      <c r="B41" s="1249" t="s">
        <v>611</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c r="B42" s="1243"/>
      <c r="G42" s="1250"/>
      <c r="I42" s="1251"/>
      <c r="J42" s="1251"/>
      <c r="K42" s="1251"/>
      <c r="AM42" s="1250"/>
      <c r="AN42" s="1250" t="s">
        <v>612</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c r="B43" s="1243"/>
      <c r="AN43" s="1252" t="s">
        <v>613</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c r="B49" s="1243"/>
      <c r="AN49" s="1236" t="s">
        <v>614</v>
      </c>
    </row>
    <row r="50" spans="1:109">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565</v>
      </c>
      <c r="BQ50" s="1268"/>
      <c r="BR50" s="1268"/>
      <c r="BS50" s="1268"/>
      <c r="BT50" s="1268"/>
      <c r="BU50" s="1268"/>
      <c r="BV50" s="1268"/>
      <c r="BW50" s="1268"/>
      <c r="BX50" s="1268" t="s">
        <v>566</v>
      </c>
      <c r="BY50" s="1268"/>
      <c r="BZ50" s="1268"/>
      <c r="CA50" s="1268"/>
      <c r="CB50" s="1268"/>
      <c r="CC50" s="1268"/>
      <c r="CD50" s="1268"/>
      <c r="CE50" s="1268"/>
      <c r="CF50" s="1268" t="s">
        <v>567</v>
      </c>
      <c r="CG50" s="1268"/>
      <c r="CH50" s="1268"/>
      <c r="CI50" s="1268"/>
      <c r="CJ50" s="1268"/>
      <c r="CK50" s="1268"/>
      <c r="CL50" s="1268"/>
      <c r="CM50" s="1268"/>
      <c r="CN50" s="1268" t="s">
        <v>568</v>
      </c>
      <c r="CO50" s="1268"/>
      <c r="CP50" s="1268"/>
      <c r="CQ50" s="1268"/>
      <c r="CR50" s="1268"/>
      <c r="CS50" s="1268"/>
      <c r="CT50" s="1268"/>
      <c r="CU50" s="1268"/>
      <c r="CV50" s="1268" t="s">
        <v>569</v>
      </c>
      <c r="CW50" s="1268"/>
      <c r="CX50" s="1268"/>
      <c r="CY50" s="1268"/>
      <c r="CZ50" s="1268"/>
      <c r="DA50" s="1268"/>
      <c r="DB50" s="1268"/>
      <c r="DC50" s="1268"/>
    </row>
    <row r="51" spans="1:109" ht="13.5" customHeight="1">
      <c r="B51" s="1243"/>
      <c r="G51" s="1269"/>
      <c r="H51" s="1269"/>
      <c r="I51" s="1270"/>
      <c r="J51" s="1270"/>
      <c r="K51" s="1271"/>
      <c r="L51" s="1271"/>
      <c r="M51" s="1271"/>
      <c r="N51" s="1271"/>
      <c r="AM51" s="1261"/>
      <c r="AN51" s="1272" t="s">
        <v>615</v>
      </c>
      <c r="AO51" s="1272"/>
      <c r="AP51" s="1272"/>
      <c r="AQ51" s="1272"/>
      <c r="AR51" s="1272"/>
      <c r="AS51" s="1272"/>
      <c r="AT51" s="1272"/>
      <c r="AU51" s="1272"/>
      <c r="AV51" s="1272"/>
      <c r="AW51" s="1272"/>
      <c r="AX51" s="1272"/>
      <c r="AY51" s="1272"/>
      <c r="AZ51" s="1272"/>
      <c r="BA51" s="1272"/>
      <c r="BB51" s="1272" t="s">
        <v>616</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4">
        <v>32.6</v>
      </c>
      <c r="CG51" s="1274"/>
      <c r="CH51" s="1274"/>
      <c r="CI51" s="1274"/>
      <c r="CJ51" s="1274"/>
      <c r="CK51" s="1274"/>
      <c r="CL51" s="1274"/>
      <c r="CM51" s="1274"/>
      <c r="CN51" s="1274">
        <v>28.9</v>
      </c>
      <c r="CO51" s="1274"/>
      <c r="CP51" s="1274"/>
      <c r="CQ51" s="1274"/>
      <c r="CR51" s="1274"/>
      <c r="CS51" s="1274"/>
      <c r="CT51" s="1274"/>
      <c r="CU51" s="1274"/>
      <c r="CV51" s="1273"/>
      <c r="CW51" s="1274"/>
      <c r="CX51" s="1274"/>
      <c r="CY51" s="1274"/>
      <c r="CZ51" s="1274"/>
      <c r="DA51" s="1274"/>
      <c r="DB51" s="1274"/>
      <c r="DC51" s="1274"/>
    </row>
    <row r="52" spans="1:109">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617</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4">
        <v>59.6</v>
      </c>
      <c r="CG53" s="1274"/>
      <c r="CH53" s="1274"/>
      <c r="CI53" s="1274"/>
      <c r="CJ53" s="1274"/>
      <c r="CK53" s="1274"/>
      <c r="CL53" s="1274"/>
      <c r="CM53" s="1274"/>
      <c r="CN53" s="1274">
        <v>61.1</v>
      </c>
      <c r="CO53" s="1274"/>
      <c r="CP53" s="1274"/>
      <c r="CQ53" s="1274"/>
      <c r="CR53" s="1274"/>
      <c r="CS53" s="1274"/>
      <c r="CT53" s="1274"/>
      <c r="CU53" s="1274"/>
      <c r="CV53" s="1273"/>
      <c r="CW53" s="1274"/>
      <c r="CX53" s="1274"/>
      <c r="CY53" s="1274"/>
      <c r="CZ53" s="1274"/>
      <c r="DA53" s="1274"/>
      <c r="DB53" s="1274"/>
      <c r="DC53" s="1274"/>
    </row>
    <row r="54" spans="1:109">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c r="A55" s="1251"/>
      <c r="B55" s="1243"/>
      <c r="G55" s="1262"/>
      <c r="H55" s="1262"/>
      <c r="I55" s="1262"/>
      <c r="J55" s="1262"/>
      <c r="K55" s="1271"/>
      <c r="L55" s="1271"/>
      <c r="M55" s="1271"/>
      <c r="N55" s="1271"/>
      <c r="AN55" s="1268" t="s">
        <v>618</v>
      </c>
      <c r="AO55" s="1268"/>
      <c r="AP55" s="1268"/>
      <c r="AQ55" s="1268"/>
      <c r="AR55" s="1268"/>
      <c r="AS55" s="1268"/>
      <c r="AT55" s="1268"/>
      <c r="AU55" s="1268"/>
      <c r="AV55" s="1268"/>
      <c r="AW55" s="1268"/>
      <c r="AX55" s="1268"/>
      <c r="AY55" s="1268"/>
      <c r="AZ55" s="1268"/>
      <c r="BA55" s="1268"/>
      <c r="BB55" s="1272" t="s">
        <v>616</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4">
        <v>13.1</v>
      </c>
      <c r="CG55" s="1274"/>
      <c r="CH55" s="1274"/>
      <c r="CI55" s="1274"/>
      <c r="CJ55" s="1274"/>
      <c r="CK55" s="1274"/>
      <c r="CL55" s="1274"/>
      <c r="CM55" s="1274"/>
      <c r="CN55" s="1274">
        <v>0</v>
      </c>
      <c r="CO55" s="1274"/>
      <c r="CP55" s="1274"/>
      <c r="CQ55" s="1274"/>
      <c r="CR55" s="1274"/>
      <c r="CS55" s="1274"/>
      <c r="CT55" s="1274"/>
      <c r="CU55" s="1274"/>
      <c r="CV55" s="1273"/>
      <c r="CW55" s="1274"/>
      <c r="CX55" s="1274"/>
      <c r="CY55" s="1274"/>
      <c r="CZ55" s="1274"/>
      <c r="DA55" s="1274"/>
      <c r="DB55" s="1274"/>
      <c r="DC55" s="1274"/>
    </row>
    <row r="56" spans="1:109">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617</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4">
        <v>53.4</v>
      </c>
      <c r="CG57" s="1274"/>
      <c r="CH57" s="1274"/>
      <c r="CI57" s="1274"/>
      <c r="CJ57" s="1274"/>
      <c r="CK57" s="1274"/>
      <c r="CL57" s="1274"/>
      <c r="CM57" s="1274"/>
      <c r="CN57" s="1274">
        <v>52.1</v>
      </c>
      <c r="CO57" s="1274"/>
      <c r="CP57" s="1274"/>
      <c r="CQ57" s="1274"/>
      <c r="CR57" s="1274"/>
      <c r="CS57" s="1274"/>
      <c r="CT57" s="1274"/>
      <c r="CU57" s="1274"/>
      <c r="CV57" s="1273"/>
      <c r="CW57" s="1274"/>
      <c r="CX57" s="1274"/>
      <c r="CY57" s="1274"/>
      <c r="CZ57" s="1274"/>
      <c r="DA57" s="1274"/>
      <c r="DB57" s="1274"/>
      <c r="DC57" s="1274"/>
      <c r="DD57" s="1277"/>
      <c r="DE57" s="1275"/>
    </row>
    <row r="58" spans="1:109" s="1251" customFormat="1">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7.25">
      <c r="B63" s="1283" t="s">
        <v>619</v>
      </c>
    </row>
    <row r="64" spans="1:109">
      <c r="B64" s="1243"/>
      <c r="G64" s="1250"/>
      <c r="I64" s="1284"/>
      <c r="J64" s="1284"/>
      <c r="K64" s="1284"/>
      <c r="L64" s="1284"/>
      <c r="M64" s="1284"/>
      <c r="N64" s="1285"/>
      <c r="AM64" s="1250"/>
      <c r="AN64" s="1250" t="s">
        <v>612</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ht="13.5" customHeight="1">
      <c r="B65" s="1243"/>
      <c r="AN65" s="1252" t="s">
        <v>620</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c r="B66" s="1243"/>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c r="B67" s="1243"/>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c r="B68" s="1243"/>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c r="B69" s="1243"/>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c r="B70" s="1243"/>
      <c r="H70" s="1286"/>
      <c r="I70" s="1286"/>
      <c r="J70" s="1287"/>
      <c r="K70" s="1287"/>
      <c r="L70" s="1288"/>
      <c r="M70" s="1287"/>
      <c r="N70" s="1288"/>
      <c r="AN70" s="1261"/>
      <c r="AO70" s="1261"/>
      <c r="AP70" s="1261"/>
      <c r="AZ70" s="1261"/>
      <c r="BA70" s="1261"/>
      <c r="BB70" s="1261"/>
      <c r="BL70" s="1261"/>
      <c r="BM70" s="1261"/>
      <c r="BN70" s="1261"/>
      <c r="BX70" s="1261"/>
      <c r="BY70" s="1261"/>
      <c r="BZ70" s="1261"/>
      <c r="CJ70" s="1261"/>
      <c r="CK70" s="1261"/>
      <c r="CL70" s="1261"/>
      <c r="CV70" s="1261"/>
      <c r="CW70" s="1261"/>
      <c r="CX70" s="1261"/>
    </row>
    <row r="71" spans="2:107">
      <c r="B71" s="1243"/>
      <c r="G71" s="1289"/>
      <c r="I71" s="1290"/>
      <c r="J71" s="1287"/>
      <c r="K71" s="1287"/>
      <c r="L71" s="1288"/>
      <c r="M71" s="1287"/>
      <c r="N71" s="1288"/>
      <c r="AM71" s="1289"/>
      <c r="AN71" s="1236" t="s">
        <v>614</v>
      </c>
    </row>
    <row r="72" spans="2:107">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565</v>
      </c>
      <c r="BQ72" s="1268"/>
      <c r="BR72" s="1268"/>
      <c r="BS72" s="1268"/>
      <c r="BT72" s="1268"/>
      <c r="BU72" s="1268"/>
      <c r="BV72" s="1268"/>
      <c r="BW72" s="1268"/>
      <c r="BX72" s="1268" t="s">
        <v>566</v>
      </c>
      <c r="BY72" s="1268"/>
      <c r="BZ72" s="1268"/>
      <c r="CA72" s="1268"/>
      <c r="CB72" s="1268"/>
      <c r="CC72" s="1268"/>
      <c r="CD72" s="1268"/>
      <c r="CE72" s="1268"/>
      <c r="CF72" s="1268" t="s">
        <v>567</v>
      </c>
      <c r="CG72" s="1268"/>
      <c r="CH72" s="1268"/>
      <c r="CI72" s="1268"/>
      <c r="CJ72" s="1268"/>
      <c r="CK72" s="1268"/>
      <c r="CL72" s="1268"/>
      <c r="CM72" s="1268"/>
      <c r="CN72" s="1268" t="s">
        <v>568</v>
      </c>
      <c r="CO72" s="1268"/>
      <c r="CP72" s="1268"/>
      <c r="CQ72" s="1268"/>
      <c r="CR72" s="1268"/>
      <c r="CS72" s="1268"/>
      <c r="CT72" s="1268"/>
      <c r="CU72" s="1268"/>
      <c r="CV72" s="1268" t="s">
        <v>569</v>
      </c>
      <c r="CW72" s="1268"/>
      <c r="CX72" s="1268"/>
      <c r="CY72" s="1268"/>
      <c r="CZ72" s="1268"/>
      <c r="DA72" s="1268"/>
      <c r="DB72" s="1268"/>
      <c r="DC72" s="1268"/>
    </row>
    <row r="73" spans="2:107">
      <c r="B73" s="1243"/>
      <c r="G73" s="1269"/>
      <c r="H73" s="1269"/>
      <c r="I73" s="1269"/>
      <c r="J73" s="1269"/>
      <c r="K73" s="1291"/>
      <c r="L73" s="1291"/>
      <c r="M73" s="1291"/>
      <c r="N73" s="1291"/>
      <c r="AM73" s="1261"/>
      <c r="AN73" s="1272" t="s">
        <v>615</v>
      </c>
      <c r="AO73" s="1272"/>
      <c r="AP73" s="1272"/>
      <c r="AQ73" s="1272"/>
      <c r="AR73" s="1272"/>
      <c r="AS73" s="1272"/>
      <c r="AT73" s="1272"/>
      <c r="AU73" s="1272"/>
      <c r="AV73" s="1272"/>
      <c r="AW73" s="1272"/>
      <c r="AX73" s="1272"/>
      <c r="AY73" s="1272"/>
      <c r="AZ73" s="1272"/>
      <c r="BA73" s="1272"/>
      <c r="BB73" s="1272" t="s">
        <v>616</v>
      </c>
      <c r="BC73" s="1272"/>
      <c r="BD73" s="1272"/>
      <c r="BE73" s="1272"/>
      <c r="BF73" s="1272"/>
      <c r="BG73" s="1272"/>
      <c r="BH73" s="1272"/>
      <c r="BI73" s="1272"/>
      <c r="BJ73" s="1272"/>
      <c r="BK73" s="1272"/>
      <c r="BL73" s="1272"/>
      <c r="BM73" s="1272"/>
      <c r="BN73" s="1272"/>
      <c r="BO73" s="1272"/>
      <c r="BP73" s="1274">
        <v>50.3</v>
      </c>
      <c r="BQ73" s="1274"/>
      <c r="BR73" s="1274"/>
      <c r="BS73" s="1274"/>
      <c r="BT73" s="1274"/>
      <c r="BU73" s="1274"/>
      <c r="BV73" s="1274"/>
      <c r="BW73" s="1274"/>
      <c r="BX73" s="1274">
        <v>36.299999999999997</v>
      </c>
      <c r="BY73" s="1274"/>
      <c r="BZ73" s="1274"/>
      <c r="CA73" s="1274"/>
      <c r="CB73" s="1274"/>
      <c r="CC73" s="1274"/>
      <c r="CD73" s="1274"/>
      <c r="CE73" s="1274"/>
      <c r="CF73" s="1274">
        <v>32.6</v>
      </c>
      <c r="CG73" s="1274"/>
      <c r="CH73" s="1274"/>
      <c r="CI73" s="1274"/>
      <c r="CJ73" s="1274"/>
      <c r="CK73" s="1274"/>
      <c r="CL73" s="1274"/>
      <c r="CM73" s="1274"/>
      <c r="CN73" s="1274">
        <v>28.9</v>
      </c>
      <c r="CO73" s="1274"/>
      <c r="CP73" s="1274"/>
      <c r="CQ73" s="1274"/>
      <c r="CR73" s="1274"/>
      <c r="CS73" s="1274"/>
      <c r="CT73" s="1274"/>
      <c r="CU73" s="1274"/>
      <c r="CV73" s="1274"/>
      <c r="CW73" s="1274"/>
      <c r="CX73" s="1274"/>
      <c r="CY73" s="1274"/>
      <c r="CZ73" s="1274"/>
      <c r="DA73" s="1274"/>
      <c r="DB73" s="1274"/>
      <c r="DC73" s="1274"/>
    </row>
    <row r="74" spans="2:107">
      <c r="B74" s="1243"/>
      <c r="G74" s="1269"/>
      <c r="H74" s="1269"/>
      <c r="I74" s="1269"/>
      <c r="J74" s="1269"/>
      <c r="K74" s="1291"/>
      <c r="L74" s="1291"/>
      <c r="M74" s="1291"/>
      <c r="N74" s="1291"/>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621</v>
      </c>
      <c r="BC75" s="1272"/>
      <c r="BD75" s="1272"/>
      <c r="BE75" s="1272"/>
      <c r="BF75" s="1272"/>
      <c r="BG75" s="1272"/>
      <c r="BH75" s="1272"/>
      <c r="BI75" s="1272"/>
      <c r="BJ75" s="1272"/>
      <c r="BK75" s="1272"/>
      <c r="BL75" s="1272"/>
      <c r="BM75" s="1272"/>
      <c r="BN75" s="1272"/>
      <c r="BO75" s="1272"/>
      <c r="BP75" s="1274">
        <v>13.8</v>
      </c>
      <c r="BQ75" s="1274"/>
      <c r="BR75" s="1274"/>
      <c r="BS75" s="1274"/>
      <c r="BT75" s="1274"/>
      <c r="BU75" s="1274"/>
      <c r="BV75" s="1274"/>
      <c r="BW75" s="1274"/>
      <c r="BX75" s="1274">
        <v>12.3</v>
      </c>
      <c r="BY75" s="1274"/>
      <c r="BZ75" s="1274"/>
      <c r="CA75" s="1274"/>
      <c r="CB75" s="1274"/>
      <c r="CC75" s="1274"/>
      <c r="CD75" s="1274"/>
      <c r="CE75" s="1274"/>
      <c r="CF75" s="1274">
        <v>10.6</v>
      </c>
      <c r="CG75" s="1274"/>
      <c r="CH75" s="1274"/>
      <c r="CI75" s="1274"/>
      <c r="CJ75" s="1274"/>
      <c r="CK75" s="1274"/>
      <c r="CL75" s="1274"/>
      <c r="CM75" s="1274"/>
      <c r="CN75" s="1274">
        <v>8.6</v>
      </c>
      <c r="CO75" s="1274"/>
      <c r="CP75" s="1274"/>
      <c r="CQ75" s="1274"/>
      <c r="CR75" s="1274"/>
      <c r="CS75" s="1274"/>
      <c r="CT75" s="1274"/>
      <c r="CU75" s="1274"/>
      <c r="CV75" s="1274">
        <v>7</v>
      </c>
      <c r="CW75" s="1274"/>
      <c r="CX75" s="1274"/>
      <c r="CY75" s="1274"/>
      <c r="CZ75" s="1274"/>
      <c r="DA75" s="1274"/>
      <c r="DB75" s="1274"/>
      <c r="DC75" s="1274"/>
    </row>
    <row r="76" spans="2:107">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c r="B77" s="1243"/>
      <c r="G77" s="1262"/>
      <c r="H77" s="1262"/>
      <c r="I77" s="1262"/>
      <c r="J77" s="1262"/>
      <c r="K77" s="1291"/>
      <c r="L77" s="1291"/>
      <c r="M77" s="1291"/>
      <c r="N77" s="1291"/>
      <c r="AN77" s="1268" t="s">
        <v>618</v>
      </c>
      <c r="AO77" s="1268"/>
      <c r="AP77" s="1268"/>
      <c r="AQ77" s="1268"/>
      <c r="AR77" s="1268"/>
      <c r="AS77" s="1268"/>
      <c r="AT77" s="1268"/>
      <c r="AU77" s="1268"/>
      <c r="AV77" s="1268"/>
      <c r="AW77" s="1268"/>
      <c r="AX77" s="1268"/>
      <c r="AY77" s="1268"/>
      <c r="AZ77" s="1268"/>
      <c r="BA77" s="1268"/>
      <c r="BB77" s="1272" t="s">
        <v>616</v>
      </c>
      <c r="BC77" s="1272"/>
      <c r="BD77" s="1272"/>
      <c r="BE77" s="1272"/>
      <c r="BF77" s="1272"/>
      <c r="BG77" s="1272"/>
      <c r="BH77" s="1272"/>
      <c r="BI77" s="1272"/>
      <c r="BJ77" s="1272"/>
      <c r="BK77" s="1272"/>
      <c r="BL77" s="1272"/>
      <c r="BM77" s="1272"/>
      <c r="BN77" s="1272"/>
      <c r="BO77" s="1272"/>
      <c r="BP77" s="1274">
        <v>18.899999999999999</v>
      </c>
      <c r="BQ77" s="1274"/>
      <c r="BR77" s="1274"/>
      <c r="BS77" s="1274"/>
      <c r="BT77" s="1274"/>
      <c r="BU77" s="1274"/>
      <c r="BV77" s="1274"/>
      <c r="BW77" s="1274"/>
      <c r="BX77" s="1274">
        <v>10.199999999999999</v>
      </c>
      <c r="BY77" s="1274"/>
      <c r="BZ77" s="1274"/>
      <c r="CA77" s="1274"/>
      <c r="CB77" s="1274"/>
      <c r="CC77" s="1274"/>
      <c r="CD77" s="1274"/>
      <c r="CE77" s="1274"/>
      <c r="CF77" s="1274">
        <v>13.1</v>
      </c>
      <c r="CG77" s="1274"/>
      <c r="CH77" s="1274"/>
      <c r="CI77" s="1274"/>
      <c r="CJ77" s="1274"/>
      <c r="CK77" s="1274"/>
      <c r="CL77" s="1274"/>
      <c r="CM77" s="1274"/>
      <c r="CN77" s="1274">
        <v>0</v>
      </c>
      <c r="CO77" s="1274"/>
      <c r="CP77" s="1274"/>
      <c r="CQ77" s="1274"/>
      <c r="CR77" s="1274"/>
      <c r="CS77" s="1274"/>
      <c r="CT77" s="1274"/>
      <c r="CU77" s="1274"/>
      <c r="CV77" s="1274">
        <v>0</v>
      </c>
      <c r="CW77" s="1274"/>
      <c r="CX77" s="1274"/>
      <c r="CY77" s="1274"/>
      <c r="CZ77" s="1274"/>
      <c r="DA77" s="1274"/>
      <c r="DB77" s="1274"/>
      <c r="DC77" s="1274"/>
    </row>
    <row r="78" spans="2:107">
      <c r="B78" s="1243"/>
      <c r="G78" s="1262"/>
      <c r="H78" s="1262"/>
      <c r="I78" s="1262"/>
      <c r="J78" s="1262"/>
      <c r="K78" s="1291"/>
      <c r="L78" s="1291"/>
      <c r="M78" s="1291"/>
      <c r="N78" s="1291"/>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c r="B79" s="1243"/>
      <c r="G79" s="1262"/>
      <c r="H79" s="1262"/>
      <c r="I79" s="1276"/>
      <c r="J79" s="1276"/>
      <c r="K79" s="1292"/>
      <c r="L79" s="1292"/>
      <c r="M79" s="1292"/>
      <c r="N79" s="1292"/>
      <c r="AN79" s="1268"/>
      <c r="AO79" s="1268"/>
      <c r="AP79" s="1268"/>
      <c r="AQ79" s="1268"/>
      <c r="AR79" s="1268"/>
      <c r="AS79" s="1268"/>
      <c r="AT79" s="1268"/>
      <c r="AU79" s="1268"/>
      <c r="AV79" s="1268"/>
      <c r="AW79" s="1268"/>
      <c r="AX79" s="1268"/>
      <c r="AY79" s="1268"/>
      <c r="AZ79" s="1268"/>
      <c r="BA79" s="1268"/>
      <c r="BB79" s="1272" t="s">
        <v>621</v>
      </c>
      <c r="BC79" s="1272"/>
      <c r="BD79" s="1272"/>
      <c r="BE79" s="1272"/>
      <c r="BF79" s="1272"/>
      <c r="BG79" s="1272"/>
      <c r="BH79" s="1272"/>
      <c r="BI79" s="1272"/>
      <c r="BJ79" s="1272"/>
      <c r="BK79" s="1272"/>
      <c r="BL79" s="1272"/>
      <c r="BM79" s="1272"/>
      <c r="BN79" s="1272"/>
      <c r="BO79" s="1272"/>
      <c r="BP79" s="1274">
        <v>10.1</v>
      </c>
      <c r="BQ79" s="1274"/>
      <c r="BR79" s="1274"/>
      <c r="BS79" s="1274"/>
      <c r="BT79" s="1274"/>
      <c r="BU79" s="1274"/>
      <c r="BV79" s="1274"/>
      <c r="BW79" s="1274"/>
      <c r="BX79" s="1274">
        <v>9.1</v>
      </c>
      <c r="BY79" s="1274"/>
      <c r="BZ79" s="1274"/>
      <c r="CA79" s="1274"/>
      <c r="CB79" s="1274"/>
      <c r="CC79" s="1274"/>
      <c r="CD79" s="1274"/>
      <c r="CE79" s="1274"/>
      <c r="CF79" s="1274">
        <v>8.9</v>
      </c>
      <c r="CG79" s="1274"/>
      <c r="CH79" s="1274"/>
      <c r="CI79" s="1274"/>
      <c r="CJ79" s="1274"/>
      <c r="CK79" s="1274"/>
      <c r="CL79" s="1274"/>
      <c r="CM79" s="1274"/>
      <c r="CN79" s="1274">
        <v>7.9</v>
      </c>
      <c r="CO79" s="1274"/>
      <c r="CP79" s="1274"/>
      <c r="CQ79" s="1274"/>
      <c r="CR79" s="1274"/>
      <c r="CS79" s="1274"/>
      <c r="CT79" s="1274"/>
      <c r="CU79" s="1274"/>
      <c r="CV79" s="1274">
        <v>7.9</v>
      </c>
      <c r="CW79" s="1274"/>
      <c r="CX79" s="1274"/>
      <c r="CY79" s="1274"/>
      <c r="CZ79" s="1274"/>
      <c r="DA79" s="1274"/>
      <c r="DB79" s="1274"/>
      <c r="DC79" s="1274"/>
    </row>
    <row r="80" spans="2:107">
      <c r="B80" s="1243"/>
      <c r="G80" s="1262"/>
      <c r="H80" s="1262"/>
      <c r="I80" s="1276"/>
      <c r="J80" s="1276"/>
      <c r="K80" s="1292"/>
      <c r="L80" s="1292"/>
      <c r="M80" s="1292"/>
      <c r="N80" s="1292"/>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c r="B81" s="1243"/>
    </row>
    <row r="82" spans="2:109" ht="17.25">
      <c r="B82" s="1243"/>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c r="DD84" s="1236"/>
      <c r="DE84" s="1236"/>
    </row>
    <row r="85" spans="2:109">
      <c r="DD85" s="1236"/>
      <c r="DE85" s="1236"/>
    </row>
    <row r="86" spans="2:109" hidden="1">
      <c r="DD86" s="1236"/>
      <c r="DE86" s="1236"/>
    </row>
    <row r="87" spans="2:109" hidden="1">
      <c r="K87" s="1294"/>
      <c r="AQ87" s="1294"/>
      <c r="BC87" s="1294"/>
      <c r="BO87" s="1294"/>
      <c r="CA87" s="1294"/>
      <c r="CM87" s="1294"/>
      <c r="CY87" s="1294"/>
      <c r="DD87" s="1236"/>
      <c r="DE87" s="1236"/>
    </row>
    <row r="88" spans="2:109" hidden="1">
      <c r="DD88" s="1236"/>
      <c r="DE88" s="1236"/>
    </row>
    <row r="89" spans="2:109" hidden="1">
      <c r="DD89" s="1236"/>
      <c r="DE89" s="1236"/>
    </row>
    <row r="90" spans="2:109" hidden="1">
      <c r="DD90" s="1236"/>
      <c r="DE90" s="1236"/>
    </row>
    <row r="91" spans="2:109" hidden="1">
      <c r="DD91" s="1236"/>
      <c r="DE91" s="1236"/>
    </row>
    <row r="92" spans="2:109" ht="13.5" hidden="1" customHeight="1">
      <c r="DD92" s="1236"/>
      <c r="DE92" s="1236"/>
    </row>
    <row r="93" spans="2:109" ht="13.5" hidden="1" customHeight="1">
      <c r="DD93" s="1236"/>
      <c r="DE93" s="1236"/>
    </row>
    <row r="94" spans="2:109" ht="13.5" hidden="1" customHeight="1">
      <c r="DD94" s="1236"/>
      <c r="DE94" s="1236"/>
    </row>
    <row r="95" spans="2:109" ht="13.5" hidden="1" customHeight="1">
      <c r="DD95" s="1236"/>
      <c r="DE95" s="1236"/>
    </row>
    <row r="96" spans="2:109" ht="13.5" hidden="1" customHeight="1">
      <c r="DD96" s="1236"/>
      <c r="DE96" s="1236"/>
    </row>
    <row r="97" spans="108:109" ht="13.5" hidden="1" customHeight="1">
      <c r="DD97" s="1236"/>
      <c r="DE97" s="1236"/>
    </row>
    <row r="98" spans="108:109" ht="13.5" hidden="1" customHeight="1">
      <c r="DD98" s="1236"/>
      <c r="DE98" s="1236"/>
    </row>
    <row r="99" spans="108:109" ht="13.5" hidden="1" customHeight="1">
      <c r="DD99" s="1236"/>
      <c r="DE99" s="1236"/>
    </row>
    <row r="100" spans="108:109" ht="13.5" hidden="1" customHeight="1">
      <c r="DD100" s="1236"/>
      <c r="DE100" s="1236"/>
    </row>
    <row r="101" spans="108:109" ht="13.5" hidden="1" customHeight="1">
      <c r="DD101" s="1236"/>
      <c r="DE101" s="1236"/>
    </row>
    <row r="102" spans="108:109" ht="13.5" hidden="1" customHeight="1">
      <c r="DD102" s="1236"/>
      <c r="DE102" s="1236"/>
    </row>
    <row r="103" spans="108:109" ht="13.5" hidden="1" customHeight="1">
      <c r="DD103" s="1236"/>
      <c r="DE103" s="1236"/>
    </row>
    <row r="104" spans="108:109" ht="13.5" hidden="1" customHeight="1">
      <c r="DD104" s="1236"/>
      <c r="DE104" s="1236"/>
    </row>
    <row r="105" spans="108:109" ht="13.5" hidden="1" customHeight="1">
      <c r="DD105" s="1236"/>
      <c r="DE105" s="1236"/>
    </row>
    <row r="106" spans="108:109" ht="13.5" hidden="1" customHeight="1">
      <c r="DD106" s="1236"/>
      <c r="DE106" s="1236"/>
    </row>
    <row r="107" spans="108:109" ht="13.5" hidden="1" customHeight="1">
      <c r="DD107" s="1236"/>
      <c r="DE107" s="1236"/>
    </row>
    <row r="108" spans="108:109" ht="13.5" hidden="1" customHeight="1">
      <c r="DD108" s="1236"/>
      <c r="DE108" s="1236"/>
    </row>
    <row r="109" spans="108:109" ht="13.5" hidden="1" customHeight="1">
      <c r="DD109" s="1236"/>
      <c r="DE109" s="1236"/>
    </row>
    <row r="110" spans="108:109" ht="13.5" hidden="1" customHeight="1">
      <c r="DD110" s="1236"/>
      <c r="DE110" s="1236"/>
    </row>
    <row r="111" spans="108:109" ht="13.5" hidden="1" customHeight="1">
      <c r="DD111" s="1236"/>
      <c r="DE111" s="1236"/>
    </row>
    <row r="112" spans="108:109" ht="13.5" hidden="1" customHeight="1">
      <c r="DD112" s="1236"/>
      <c r="DE112" s="1236"/>
    </row>
    <row r="113" spans="108:109" ht="13.5" hidden="1" customHeight="1">
      <c r="DD113" s="1236"/>
      <c r="DE113" s="1236"/>
    </row>
    <row r="114" spans="108:109" ht="13.5" hidden="1" customHeight="1">
      <c r="DD114" s="1236"/>
      <c r="DE114" s="1236"/>
    </row>
    <row r="115" spans="108:109" ht="13.5" hidden="1" customHeight="1">
      <c r="DD115" s="1236"/>
      <c r="DE115" s="1236"/>
    </row>
    <row r="116" spans="108:109" ht="13.5" hidden="1" customHeight="1">
      <c r="DD116" s="1236"/>
      <c r="DE116" s="1236"/>
    </row>
    <row r="117" spans="108:109" ht="13.5" hidden="1" customHeight="1">
      <c r="DD117" s="1236"/>
      <c r="DE117" s="1236"/>
    </row>
    <row r="118" spans="108:109" ht="13.5" hidden="1" customHeight="1">
      <c r="DD118" s="1236"/>
      <c r="DE118" s="1236"/>
    </row>
    <row r="119" spans="108:109" ht="13.5" hidden="1" customHeight="1">
      <c r="DD119" s="1236"/>
      <c r="DE119" s="1236"/>
    </row>
    <row r="120" spans="108:109" ht="13.5" hidden="1" customHeight="1">
      <c r="DD120" s="1236"/>
      <c r="DE120" s="1236"/>
    </row>
    <row r="121" spans="108:109" ht="13.5" hidden="1" customHeight="1">
      <c r="DD121" s="1236"/>
      <c r="DE121" s="1236"/>
    </row>
    <row r="122" spans="108:109" ht="13.5" hidden="1" customHeight="1">
      <c r="DD122" s="1236"/>
      <c r="DE122" s="1236"/>
    </row>
    <row r="123" spans="108:109" ht="13.5" hidden="1" customHeight="1">
      <c r="DD123" s="1236"/>
      <c r="DE123" s="1236"/>
    </row>
    <row r="124" spans="108:109" ht="13.5" hidden="1" customHeight="1">
      <c r="DD124" s="1236"/>
      <c r="DE124" s="1236"/>
    </row>
    <row r="125" spans="108:109" ht="13.5" hidden="1" customHeight="1">
      <c r="DD125" s="1236"/>
      <c r="DE125" s="1236"/>
    </row>
    <row r="126" spans="108:109" ht="13.5" hidden="1" customHeight="1">
      <c r="DD126" s="1236"/>
      <c r="DE126" s="1236"/>
    </row>
    <row r="127" spans="108:109" ht="13.5" hidden="1" customHeight="1">
      <c r="DD127" s="1236"/>
      <c r="DE127" s="1236"/>
    </row>
    <row r="128" spans="108:109" ht="13.5" hidden="1" customHeight="1">
      <c r="DD128" s="1236"/>
      <c r="DE128" s="1236"/>
    </row>
    <row r="129" spans="108:109" ht="13.5" hidden="1" customHeight="1">
      <c r="DD129" s="1236"/>
      <c r="DE129" s="1236"/>
    </row>
    <row r="130" spans="108:109" ht="13.5" hidden="1" customHeight="1">
      <c r="DD130" s="1236"/>
      <c r="DE130" s="1236"/>
    </row>
    <row r="131" spans="108:109" ht="13.5" hidden="1" customHeight="1">
      <c r="DD131" s="1236"/>
      <c r="DE131" s="1236"/>
    </row>
    <row r="132" spans="108:109" ht="13.5" hidden="1" customHeight="1">
      <c r="DD132" s="1236"/>
      <c r="DE132" s="1236"/>
    </row>
    <row r="133" spans="108:109" ht="13.5" hidden="1" customHeight="1">
      <c r="DD133" s="1236"/>
      <c r="DE133" s="1236"/>
    </row>
    <row r="134" spans="108:109" ht="13.5" hidden="1" customHeight="1">
      <c r="DD134" s="1236"/>
      <c r="DE134" s="1236"/>
    </row>
    <row r="135" spans="108:109" ht="13.5" hidden="1" customHeight="1">
      <c r="DD135" s="1236"/>
      <c r="DE135" s="1236"/>
    </row>
    <row r="136" spans="108:109" ht="13.5" hidden="1" customHeight="1">
      <c r="DD136" s="1236"/>
      <c r="DE136" s="1236"/>
    </row>
    <row r="137" spans="108:109" ht="13.5" hidden="1" customHeight="1">
      <c r="DD137" s="1236"/>
      <c r="DE137" s="1236"/>
    </row>
    <row r="138" spans="108:109" ht="13.5" hidden="1" customHeight="1">
      <c r="DD138" s="1236"/>
      <c r="DE138" s="1236"/>
    </row>
    <row r="139" spans="108:109" ht="13.5" hidden="1" customHeight="1">
      <c r="DD139" s="1236"/>
      <c r="DE139" s="1236"/>
    </row>
    <row r="140" spans="108:109" ht="13.5" hidden="1" customHeight="1">
      <c r="DD140" s="1236"/>
      <c r="DE140" s="1236"/>
    </row>
    <row r="141" spans="108:109" ht="13.5" hidden="1" customHeight="1">
      <c r="DD141" s="1236"/>
      <c r="DE141" s="1236"/>
    </row>
    <row r="142" spans="108:109" ht="13.5" hidden="1" customHeight="1">
      <c r="DD142" s="1236"/>
      <c r="DE142" s="1236"/>
    </row>
    <row r="143" spans="108:109" ht="13.5" hidden="1" customHeight="1">
      <c r="DD143" s="1236"/>
      <c r="DE143" s="1236"/>
    </row>
    <row r="144" spans="108:109" ht="13.5" hidden="1" customHeight="1">
      <c r="DD144" s="1236"/>
      <c r="DE144" s="1236"/>
    </row>
    <row r="145" spans="108:109" ht="13.5" hidden="1" customHeight="1">
      <c r="DD145" s="1236"/>
      <c r="DE145" s="1236"/>
    </row>
    <row r="146" spans="108:109" ht="13.5" hidden="1" customHeight="1">
      <c r="DD146" s="1236"/>
      <c r="DE146" s="1236"/>
    </row>
    <row r="147" spans="108:109" ht="13.5" hidden="1" customHeight="1">
      <c r="DD147" s="1236"/>
      <c r="DE147" s="1236"/>
    </row>
    <row r="148" spans="108:109" ht="13.5" hidden="1" customHeight="1">
      <c r="DD148" s="1236"/>
      <c r="DE148" s="1236"/>
    </row>
    <row r="149" spans="108:109" ht="13.5" hidden="1" customHeight="1">
      <c r="DD149" s="1236"/>
      <c r="DE149" s="1236"/>
    </row>
    <row r="150" spans="108:109" ht="13.5" hidden="1" customHeight="1">
      <c r="DD150" s="1236"/>
      <c r="DE150" s="1236"/>
    </row>
    <row r="151" spans="108:109" ht="13.5" hidden="1" customHeight="1">
      <c r="DD151" s="1236"/>
      <c r="DE151" s="1236"/>
    </row>
    <row r="152" spans="108:109" ht="13.5" hidden="1" customHeight="1">
      <c r="DD152" s="1236"/>
      <c r="DE152" s="1236"/>
    </row>
    <row r="153" spans="108:109" ht="13.5" hidden="1" customHeight="1">
      <c r="DD153" s="1236"/>
      <c r="DE153" s="1236"/>
    </row>
    <row r="154" spans="108:109" ht="13.5" hidden="1" customHeight="1">
      <c r="DD154" s="1236"/>
      <c r="DE154" s="1236"/>
    </row>
    <row r="155" spans="108:109" ht="13.5" hidden="1" customHeight="1">
      <c r="DD155" s="1236"/>
      <c r="DE155" s="1236"/>
    </row>
    <row r="156" spans="108:109" ht="13.5" hidden="1" customHeight="1">
      <c r="DD156" s="1236"/>
      <c r="DE156" s="1236"/>
    </row>
    <row r="157" spans="108:109" ht="13.5" hidden="1" customHeight="1">
      <c r="DD157" s="1236"/>
      <c r="DE157" s="1236"/>
    </row>
    <row r="158" spans="108:109" ht="13.5" hidden="1" customHeight="1">
      <c r="DD158" s="1236"/>
      <c r="DE158" s="1236"/>
    </row>
    <row r="159" spans="108:109" ht="13.5" hidden="1" customHeight="1">
      <c r="DD159" s="1236"/>
      <c r="DE159" s="1236"/>
    </row>
    <row r="160" spans="108:109" ht="13.5" hidden="1" customHeight="1">
      <c r="DD160" s="1236"/>
      <c r="DE160" s="123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PoVqtXNlbIgS6NSqH+t44IrU+fuaCVA+ZqOyP7/eAfN6LQJdzpdrz4L8E5pGaqMucXFVBphtGl0OEZI6+eEjw==" saltValue="JP6QqS+n/cQTb3F5+0lm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E+k9BGLvtpZXdUd2Unjri9WXACT487W94lUXc2VyPxKLOwMUaQlaDSdQMd8f9tyCt7YCGECgcInepKbGwcow==" saltValue="ub851J7kVCVHLTJrCH+F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pFFj5Yct0kggRg7tpA0mUGcWr+3sxycRqjRRQQvqgvawEmzQ/0uadenonAfy2HST9lpHAHG+EJhvWLVUPqmzg==" saltValue="8Ok70urCgOOml4A4yqcKN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562</v>
      </c>
      <c r="G2" s="136"/>
      <c r="H2" s="137"/>
    </row>
    <row r="3" spans="1:8">
      <c r="A3" s="133" t="s">
        <v>555</v>
      </c>
      <c r="B3" s="138"/>
      <c r="C3" s="139"/>
      <c r="D3" s="140">
        <v>116418</v>
      </c>
      <c r="E3" s="141"/>
      <c r="F3" s="142">
        <v>82748</v>
      </c>
      <c r="G3" s="143"/>
      <c r="H3" s="144"/>
    </row>
    <row r="4" spans="1:8">
      <c r="A4" s="145"/>
      <c r="B4" s="146"/>
      <c r="C4" s="147"/>
      <c r="D4" s="148">
        <v>45759</v>
      </c>
      <c r="E4" s="149"/>
      <c r="F4" s="150">
        <v>44732</v>
      </c>
      <c r="G4" s="151"/>
      <c r="H4" s="152"/>
    </row>
    <row r="5" spans="1:8">
      <c r="A5" s="133" t="s">
        <v>557</v>
      </c>
      <c r="B5" s="138"/>
      <c r="C5" s="139"/>
      <c r="D5" s="140">
        <v>121985</v>
      </c>
      <c r="E5" s="141"/>
      <c r="F5" s="142">
        <v>91837</v>
      </c>
      <c r="G5" s="143"/>
      <c r="H5" s="144"/>
    </row>
    <row r="6" spans="1:8">
      <c r="A6" s="145"/>
      <c r="B6" s="146"/>
      <c r="C6" s="147"/>
      <c r="D6" s="148">
        <v>71610</v>
      </c>
      <c r="E6" s="149"/>
      <c r="F6" s="150">
        <v>54439</v>
      </c>
      <c r="G6" s="151"/>
      <c r="H6" s="152"/>
    </row>
    <row r="7" spans="1:8">
      <c r="A7" s="133" t="s">
        <v>558</v>
      </c>
      <c r="B7" s="138"/>
      <c r="C7" s="139"/>
      <c r="D7" s="140">
        <v>103457</v>
      </c>
      <c r="E7" s="141"/>
      <c r="F7" s="142">
        <v>75972</v>
      </c>
      <c r="G7" s="143"/>
      <c r="H7" s="144"/>
    </row>
    <row r="8" spans="1:8">
      <c r="A8" s="145"/>
      <c r="B8" s="146"/>
      <c r="C8" s="147"/>
      <c r="D8" s="148">
        <v>87666</v>
      </c>
      <c r="E8" s="149"/>
      <c r="F8" s="150">
        <v>40712</v>
      </c>
      <c r="G8" s="151"/>
      <c r="H8" s="152"/>
    </row>
    <row r="9" spans="1:8">
      <c r="A9" s="133" t="s">
        <v>559</v>
      </c>
      <c r="B9" s="138"/>
      <c r="C9" s="139"/>
      <c r="D9" s="140">
        <v>69203</v>
      </c>
      <c r="E9" s="141"/>
      <c r="F9" s="142">
        <v>79466</v>
      </c>
      <c r="G9" s="143"/>
      <c r="H9" s="144"/>
    </row>
    <row r="10" spans="1:8">
      <c r="A10" s="145"/>
      <c r="B10" s="146"/>
      <c r="C10" s="147"/>
      <c r="D10" s="148">
        <v>52996</v>
      </c>
      <c r="E10" s="149"/>
      <c r="F10" s="150">
        <v>44645</v>
      </c>
      <c r="G10" s="151"/>
      <c r="H10" s="152"/>
    </row>
    <row r="11" spans="1:8">
      <c r="A11" s="133" t="s">
        <v>560</v>
      </c>
      <c r="B11" s="138"/>
      <c r="C11" s="139"/>
      <c r="D11" s="140">
        <v>62223</v>
      </c>
      <c r="E11" s="141"/>
      <c r="F11" s="142">
        <v>90072</v>
      </c>
      <c r="G11" s="143"/>
      <c r="H11" s="144"/>
    </row>
    <row r="12" spans="1:8">
      <c r="A12" s="145"/>
      <c r="B12" s="146"/>
      <c r="C12" s="153"/>
      <c r="D12" s="148">
        <v>49155</v>
      </c>
      <c r="E12" s="149"/>
      <c r="F12" s="150">
        <v>46083</v>
      </c>
      <c r="G12" s="151"/>
      <c r="H12" s="152"/>
    </row>
    <row r="13" spans="1:8">
      <c r="A13" s="133"/>
      <c r="B13" s="138"/>
      <c r="C13" s="154"/>
      <c r="D13" s="155">
        <v>94657</v>
      </c>
      <c r="E13" s="156"/>
      <c r="F13" s="157">
        <v>84019</v>
      </c>
      <c r="G13" s="158"/>
      <c r="H13" s="144"/>
    </row>
    <row r="14" spans="1:8">
      <c r="A14" s="145"/>
      <c r="B14" s="146"/>
      <c r="C14" s="147"/>
      <c r="D14" s="148">
        <v>61437</v>
      </c>
      <c r="E14" s="149"/>
      <c r="F14" s="150">
        <v>46122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2.75</v>
      </c>
      <c r="C19" s="159">
        <f>ROUND(VALUE(SUBSTITUTE(実質収支比率等に係る経年分析!G$48,"▲","-")),2)</f>
        <v>4.5999999999999996</v>
      </c>
      <c r="D19" s="159">
        <f>ROUND(VALUE(SUBSTITUTE(実質収支比率等に係る経年分析!H$48,"▲","-")),2)</f>
        <v>7.83</v>
      </c>
      <c r="E19" s="159">
        <f>ROUND(VALUE(SUBSTITUTE(実質収支比率等に係る経年分析!I$48,"▲","-")),2)</f>
        <v>8.4499999999999993</v>
      </c>
      <c r="F19" s="159">
        <f>ROUND(VALUE(SUBSTITUTE(実質収支比率等に係る経年分析!J$48,"▲","-")),2)</f>
        <v>5.37</v>
      </c>
    </row>
    <row r="20" spans="1:11">
      <c r="A20" s="159" t="s">
        <v>49</v>
      </c>
      <c r="B20" s="159">
        <f>ROUND(VALUE(SUBSTITUTE(実質収支比率等に係る経年分析!F$47,"▲","-")),2)</f>
        <v>24.26</v>
      </c>
      <c r="C20" s="159">
        <f>ROUND(VALUE(SUBSTITUTE(実質収支比率等に係る経年分析!G$47,"▲","-")),2)</f>
        <v>28.51</v>
      </c>
      <c r="D20" s="159">
        <f>ROUND(VALUE(SUBSTITUTE(実質収支比率等に係る経年分析!H$47,"▲","-")),2)</f>
        <v>35.17</v>
      </c>
      <c r="E20" s="159">
        <f>ROUND(VALUE(SUBSTITUTE(実質収支比率等に係る経年分析!I$47,"▲","-")),2)</f>
        <v>42.75</v>
      </c>
      <c r="F20" s="159">
        <f>ROUND(VALUE(SUBSTITUTE(実質収支比率等に係る経年分析!J$47,"▲","-")),2)</f>
        <v>43.36</v>
      </c>
    </row>
    <row r="21" spans="1:11">
      <c r="A21" s="159" t="s">
        <v>50</v>
      </c>
      <c r="B21" s="159">
        <f>IF(ISNUMBER(VALUE(SUBSTITUTE(実質収支比率等に係る経年分析!F$49,"▲","-"))),ROUND(VALUE(SUBSTITUTE(実質収支比率等に係る経年分析!F$49,"▲","-")),2),NA())</f>
        <v>-0.54</v>
      </c>
      <c r="C21" s="159">
        <f>IF(ISNUMBER(VALUE(SUBSTITUTE(実質収支比率等に係る経年分析!G$49,"▲","-"))),ROUND(VALUE(SUBSTITUTE(実質収支比率等に係る経年分析!G$49,"▲","-")),2),NA())</f>
        <v>3.89</v>
      </c>
      <c r="D21" s="159">
        <f>IF(ISNUMBER(VALUE(SUBSTITUTE(実質収支比率等に係る経年分析!H$49,"▲","-"))),ROUND(VALUE(SUBSTITUTE(実質収支比率等に係る経年分析!H$49,"▲","-")),2),NA())</f>
        <v>7.43</v>
      </c>
      <c r="E21" s="159">
        <f>IF(ISNUMBER(VALUE(SUBSTITUTE(実質収支比率等に係る経年分析!I$49,"▲","-"))),ROUND(VALUE(SUBSTITUTE(実質収支比率等に係る経年分析!I$49,"▲","-")),2),NA())</f>
        <v>2.5299999999999998</v>
      </c>
      <c r="F21" s="159">
        <f>IF(ISNUMBER(VALUE(SUBSTITUTE(実質収支比率等に係る経年分析!J$49,"▲","-"))),ROUND(VALUE(SUBSTITUTE(実質収支比率等に係る経年分析!J$49,"▲","-")),2),NA())</f>
        <v>-7.8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用品調達特別会計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ニュータウン鬼北の里特別会計</v>
      </c>
      <c r="B31" s="160">
        <f>IF(ROUND(VALUE(SUBSTITUTE(連結実質赤字比率に係る赤字・黒字の構成分析!F$39,"▲", "-")), 2) &lt; 0, ABS(ROUND(VALUE(SUBSTITUTE(連結実質赤字比率に係る赤字・黒字の構成分析!F$39,"▲", "-")), 2)), NA())</f>
        <v>0.06</v>
      </c>
      <c r="C31" s="160" t="e">
        <f>IF(ROUND(VALUE(SUBSTITUTE(連結実質赤字比率に係る赤字・黒字の構成分析!F$39,"▲", "-")), 2) &gt;= 0, ABS(ROUND(VALUE(SUBSTITUTE(連結実質赤字比率に係る赤字・黒字の構成分析!F$39,"▲", "-")), 2)), NA())</f>
        <v>#N/A</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0.67</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1.47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1.52</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2.4900000000000002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5.0999999999999996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4.6900000000000004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899</v>
      </c>
      <c r="E42" s="161"/>
      <c r="F42" s="161"/>
      <c r="G42" s="161">
        <f>'実質公債費比率（分子）の構造'!L$52</f>
        <v>860</v>
      </c>
      <c r="H42" s="161"/>
      <c r="I42" s="161"/>
      <c r="J42" s="161">
        <f>'実質公債費比率（分子）の構造'!M$52</f>
        <v>820</v>
      </c>
      <c r="K42" s="161"/>
      <c r="L42" s="161"/>
      <c r="M42" s="161">
        <f>'実質公債費比率（分子）の構造'!N$52</f>
        <v>764</v>
      </c>
      <c r="N42" s="161"/>
      <c r="O42" s="161"/>
      <c r="P42" s="161">
        <f>'実質公債費比率（分子）の構造'!O$52</f>
        <v>738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27</v>
      </c>
      <c r="C44" s="161"/>
      <c r="D44" s="161"/>
      <c r="E44" s="161">
        <f>'実質公債費比率（分子）の構造'!L$50</f>
        <v>27</v>
      </c>
      <c r="F44" s="161"/>
      <c r="G44" s="161"/>
      <c r="H44" s="161">
        <f>'実質公債費比率（分子）の構造'!M$50</f>
        <v>27</v>
      </c>
      <c r="I44" s="161"/>
      <c r="J44" s="161"/>
      <c r="K44" s="161">
        <f>'実質公債費比率（分子）の構造'!N$50</f>
        <v>27</v>
      </c>
      <c r="L44" s="161"/>
      <c r="M44" s="161"/>
      <c r="N44" s="161">
        <f>'実質公債費比率（分子）の構造'!O$50</f>
        <v>24</v>
      </c>
      <c r="O44" s="161"/>
      <c r="P44" s="161"/>
    </row>
    <row r="45" spans="1:16">
      <c r="A45" s="161" t="s">
        <v>60</v>
      </c>
      <c r="B45" s="161">
        <f>'実質公債費比率（分子）の構造'!K$49</f>
        <v>94</v>
      </c>
      <c r="C45" s="161"/>
      <c r="D45" s="161"/>
      <c r="E45" s="161">
        <f>'実質公債費比率（分子）の構造'!L$49</f>
        <v>81</v>
      </c>
      <c r="F45" s="161"/>
      <c r="G45" s="161"/>
      <c r="H45" s="161">
        <f>'実質公債費比率（分子）の構造'!M$49</f>
        <v>74</v>
      </c>
      <c r="I45" s="161"/>
      <c r="J45" s="161"/>
      <c r="K45" s="161">
        <f>'実質公債費比率（分子）の構造'!N$49</f>
        <v>34</v>
      </c>
      <c r="L45" s="161"/>
      <c r="M45" s="161"/>
      <c r="N45" s="161">
        <f>'実質公債費比率（分子）の構造'!O$49</f>
        <v>22</v>
      </c>
      <c r="O45" s="161"/>
      <c r="P45" s="161"/>
    </row>
    <row r="46" spans="1:16">
      <c r="A46" s="161" t="s">
        <v>61</v>
      </c>
      <c r="B46" s="161">
        <f>'実質公債費比率（分子）の構造'!K$48</f>
        <v>246</v>
      </c>
      <c r="C46" s="161"/>
      <c r="D46" s="161"/>
      <c r="E46" s="161">
        <f>'実質公債費比率（分子）の構造'!L$48</f>
        <v>214</v>
      </c>
      <c r="F46" s="161"/>
      <c r="G46" s="161"/>
      <c r="H46" s="161">
        <f>'実質公債費比率（分子）の構造'!M$48</f>
        <v>190</v>
      </c>
      <c r="I46" s="161"/>
      <c r="J46" s="161"/>
      <c r="K46" s="161">
        <f>'実質公債費比率（分子）の構造'!N$48</f>
        <v>176</v>
      </c>
      <c r="L46" s="161"/>
      <c r="M46" s="161"/>
      <c r="N46" s="161">
        <f>'実質公債費比率（分子）の構造'!O$48</f>
        <v>152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1051</v>
      </c>
      <c r="C49" s="161"/>
      <c r="D49" s="161"/>
      <c r="E49" s="161">
        <f>'実質公債費比率（分子）の構造'!L$45</f>
        <v>961</v>
      </c>
      <c r="F49" s="161"/>
      <c r="G49" s="161"/>
      <c r="H49" s="161">
        <f>'実質公債費比率（分子）の構造'!M$45</f>
        <v>871</v>
      </c>
      <c r="I49" s="161"/>
      <c r="J49" s="161"/>
      <c r="K49" s="161">
        <f>'実質公債費比率（分子）の構造'!N$45</f>
        <v>793</v>
      </c>
      <c r="L49" s="161"/>
      <c r="M49" s="161"/>
      <c r="N49" s="161">
        <f>'実質公債費比率（分子）の構造'!O$45</f>
        <v>770</v>
      </c>
      <c r="O49" s="161"/>
      <c r="P49" s="161"/>
    </row>
    <row r="50" spans="1:16">
      <c r="A50" s="161" t="s">
        <v>65</v>
      </c>
      <c r="B50" s="161" t="e">
        <f>NA()</f>
        <v>#N/A</v>
      </c>
      <c r="C50" s="161">
        <f>IF(ISNUMBER('実質公債費比率（分子）の構造'!K$53),'実質公債費比率（分子）の構造'!K$53,NA())</f>
        <v>519</v>
      </c>
      <c r="D50" s="161" t="e">
        <f>NA()</f>
        <v>#N/A</v>
      </c>
      <c r="E50" s="161" t="e">
        <f>NA()</f>
        <v>#N/A</v>
      </c>
      <c r="F50" s="161">
        <f>IF(ISNUMBER('実質公債費比率（分子）の構造'!L$53),'実質公債費比率（分子）の構造'!L$53,NA())</f>
        <v>423</v>
      </c>
      <c r="G50" s="161" t="e">
        <f>NA()</f>
        <v>#N/A</v>
      </c>
      <c r="H50" s="161" t="e">
        <f>NA()</f>
        <v>#N/A</v>
      </c>
      <c r="I50" s="161">
        <f>IF(ISNUMBER('実質公債費比率（分子）の構造'!M$53),'実質公債費比率（分子）の構造'!M$53,NA())</f>
        <v>342</v>
      </c>
      <c r="J50" s="161" t="e">
        <f>NA()</f>
        <v>#N/A</v>
      </c>
      <c r="K50" s="161" t="e">
        <f>NA()</f>
        <v>#N/A</v>
      </c>
      <c r="L50" s="161">
        <f>IF(ISNUMBER('実質公債費比率（分子）の構造'!N$53),'実質公債費比率（分子）の構造'!N$53,NA())</f>
        <v>266</v>
      </c>
      <c r="M50" s="161" t="e">
        <f>NA()</f>
        <v>#N/A</v>
      </c>
      <c r="N50" s="161" t="e">
        <f>NA()</f>
        <v>#N/A</v>
      </c>
      <c r="O50" s="161">
        <f>IF(ISNUMBER('実質公債費比率（分子）の構造'!O$53),'実質公債費比率（分子）の構造'!O$53,NA())</f>
        <v>230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6743</v>
      </c>
      <c r="E56" s="160"/>
      <c r="F56" s="160"/>
      <c r="G56" s="160">
        <f>'将来負担比率（分子）の構造'!J$52</f>
        <v>6686</v>
      </c>
      <c r="H56" s="160"/>
      <c r="I56" s="160"/>
      <c r="J56" s="160">
        <f>'将来負担比率（分子）の構造'!K$52</f>
        <v>6652</v>
      </c>
      <c r="K56" s="160"/>
      <c r="L56" s="160"/>
      <c r="M56" s="160">
        <f>'将来負担比率（分子）の構造'!L$52</f>
        <v>6657</v>
      </c>
      <c r="N56" s="160"/>
      <c r="O56" s="160"/>
      <c r="P56" s="160">
        <f>'将来負担比率（分子）の構造'!M$52</f>
        <v>6993</v>
      </c>
    </row>
    <row r="57" spans="1:16">
      <c r="A57" s="160" t="s">
        <v>36</v>
      </c>
      <c r="B57" s="160"/>
      <c r="C57" s="160"/>
      <c r="D57" s="160">
        <f>'将来負担比率（分子）の構造'!I$51</f>
        <v>291</v>
      </c>
      <c r="E57" s="160"/>
      <c r="F57" s="160"/>
      <c r="G57" s="160">
        <f>'将来負担比率（分子）の構造'!J$51</f>
        <v>265</v>
      </c>
      <c r="H57" s="160"/>
      <c r="I57" s="160"/>
      <c r="J57" s="160">
        <f>'将来負担比率（分子）の構造'!K$51</f>
        <v>242</v>
      </c>
      <c r="K57" s="160"/>
      <c r="L57" s="160"/>
      <c r="M57" s="160">
        <f>'将来負担比率（分子）の構造'!L$51</f>
        <v>209</v>
      </c>
      <c r="N57" s="160"/>
      <c r="O57" s="160"/>
      <c r="P57" s="160">
        <f>'将来負担比率（分子）の構造'!M$51</f>
        <v>181</v>
      </c>
    </row>
    <row r="58" spans="1:16">
      <c r="A58" s="160" t="s">
        <v>35</v>
      </c>
      <c r="B58" s="160"/>
      <c r="C58" s="160"/>
      <c r="D58" s="160">
        <f>'将来負担比率（分子）の構造'!I$50</f>
        <v>3178</v>
      </c>
      <c r="E58" s="160"/>
      <c r="F58" s="160"/>
      <c r="G58" s="160">
        <f>'将来負担比率（分子）の構造'!J$50</f>
        <v>3037</v>
      </c>
      <c r="H58" s="160"/>
      <c r="I58" s="160"/>
      <c r="J58" s="160">
        <f>'将来負担比率（分子）の構造'!K$50</f>
        <v>2891</v>
      </c>
      <c r="K58" s="160"/>
      <c r="L58" s="160"/>
      <c r="M58" s="160">
        <f>'将来負担比率（分子）の構造'!L$50</f>
        <v>3213</v>
      </c>
      <c r="N58" s="160"/>
      <c r="O58" s="160"/>
      <c r="P58" s="160">
        <f>'将来負担比率（分子）の構造'!M$50</f>
        <v>3604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1892</v>
      </c>
      <c r="C62" s="160"/>
      <c r="D62" s="160"/>
      <c r="E62" s="160">
        <f>'将来負担比率（分子）の構造'!J$45</f>
        <v>1728</v>
      </c>
      <c r="F62" s="160"/>
      <c r="G62" s="160"/>
      <c r="H62" s="160">
        <f>'将来負担比率（分子）の構造'!K$45</f>
        <v>1656</v>
      </c>
      <c r="I62" s="160"/>
      <c r="J62" s="160"/>
      <c r="K62" s="160">
        <f>'将来負担比率（分子）の構造'!L$45</f>
        <v>1549</v>
      </c>
      <c r="L62" s="160"/>
      <c r="M62" s="160"/>
      <c r="N62" s="160">
        <f>'将来負担比率（分子）の構造'!M$45</f>
        <v>1484</v>
      </c>
      <c r="O62" s="160"/>
      <c r="P62" s="160"/>
    </row>
    <row r="63" spans="1:16">
      <c r="A63" s="160" t="s">
        <v>28</v>
      </c>
      <c r="B63" s="160">
        <f>'将来負担比率（分子）の構造'!I$44</f>
        <v>359</v>
      </c>
      <c r="C63" s="160"/>
      <c r="D63" s="160"/>
      <c r="E63" s="160">
        <f>'将来負担比率（分子）の構造'!J$44</f>
        <v>270</v>
      </c>
      <c r="F63" s="160"/>
      <c r="G63" s="160"/>
      <c r="H63" s="160">
        <f>'将来負担比率（分子）の構造'!K$44</f>
        <v>194</v>
      </c>
      <c r="I63" s="160"/>
      <c r="J63" s="160"/>
      <c r="K63" s="160">
        <f>'将来負担比率（分子）の構造'!L$44</f>
        <v>193</v>
      </c>
      <c r="L63" s="160"/>
      <c r="M63" s="160"/>
      <c r="N63" s="160">
        <f>'将来負担比率（分子）の構造'!M$44</f>
        <v>154</v>
      </c>
      <c r="O63" s="160"/>
      <c r="P63" s="160"/>
    </row>
    <row r="64" spans="1:16">
      <c r="A64" s="160" t="s">
        <v>27</v>
      </c>
      <c r="B64" s="160">
        <f>'将来負担比率（分子）の構造'!I$43</f>
        <v>2293</v>
      </c>
      <c r="C64" s="160"/>
      <c r="D64" s="160"/>
      <c r="E64" s="160">
        <f>'将来負担比率（分子）の構造'!J$43</f>
        <v>2113</v>
      </c>
      <c r="F64" s="160"/>
      <c r="G64" s="160"/>
      <c r="H64" s="160">
        <f>'将来負担比率（分子）の構造'!K$43</f>
        <v>1867</v>
      </c>
      <c r="I64" s="160"/>
      <c r="J64" s="160"/>
      <c r="K64" s="160">
        <f>'将来負担比率（分子）の構造'!L$43</f>
        <v>1599</v>
      </c>
      <c r="L64" s="160"/>
      <c r="M64" s="160"/>
      <c r="N64" s="160">
        <f>'将来負担比率（分子）の構造'!M$43</f>
        <v>1375</v>
      </c>
      <c r="O64" s="160"/>
      <c r="P64" s="160"/>
    </row>
    <row r="65" spans="1:16">
      <c r="A65" s="160" t="s">
        <v>26</v>
      </c>
      <c r="B65" s="160">
        <f>'将来負担比率（分子）の構造'!I$42</f>
        <v>466</v>
      </c>
      <c r="C65" s="160"/>
      <c r="D65" s="160"/>
      <c r="E65" s="160">
        <f>'将来負担比率（分子）の構造'!J$42</f>
        <v>179</v>
      </c>
      <c r="F65" s="160"/>
      <c r="G65" s="160"/>
      <c r="H65" s="160">
        <f>'将来負担比率（分子）の構造'!K$42</f>
        <v>150</v>
      </c>
      <c r="I65" s="160"/>
      <c r="J65" s="160"/>
      <c r="K65" s="160">
        <f>'将来負担比率（分子）の構造'!L$42</f>
        <v>122</v>
      </c>
      <c r="L65" s="160"/>
      <c r="M65" s="160"/>
      <c r="N65" s="160">
        <f>'将来負担比率（分子）の構造'!M$42</f>
        <v>98</v>
      </c>
      <c r="O65" s="160"/>
      <c r="P65" s="160"/>
    </row>
    <row r="66" spans="1:16">
      <c r="A66" s="160" t="s">
        <v>25</v>
      </c>
      <c r="B66" s="160">
        <f>'将来負担比率（分子）の構造'!I$41</f>
        <v>7247</v>
      </c>
      <c r="C66" s="160"/>
      <c r="D66" s="160"/>
      <c r="E66" s="160">
        <f>'将来負担比率（分子）の構造'!J$41</f>
        <v>7145</v>
      </c>
      <c r="F66" s="160"/>
      <c r="G66" s="160"/>
      <c r="H66" s="160">
        <f>'将来負担比率（分子）の構造'!K$41</f>
        <v>7234</v>
      </c>
      <c r="I66" s="160"/>
      <c r="J66" s="160"/>
      <c r="K66" s="160">
        <f>'将来負担比率（分子）の構造'!L$41</f>
        <v>7747</v>
      </c>
      <c r="L66" s="160"/>
      <c r="M66" s="160"/>
      <c r="N66" s="160">
        <f>'将来負担比率（分子）の構造'!M$41</f>
        <v>7666</v>
      </c>
      <c r="O66" s="160"/>
      <c r="P66" s="160"/>
    </row>
    <row r="67" spans="1:16">
      <c r="A67" s="160" t="s">
        <v>69</v>
      </c>
      <c r="B67" s="160" t="e">
        <f>NA()</f>
        <v>#N/A</v>
      </c>
      <c r="C67" s="160">
        <f>IF(ISNUMBER('将来負担比率（分子）の構造'!I$53), IF('将来負担比率（分子）の構造'!I$53 &lt; 0, 0, '将来負担比率（分子）の構造'!I$53), NA())</f>
        <v>2044</v>
      </c>
      <c r="D67" s="160" t="e">
        <f>NA()</f>
        <v>#N/A</v>
      </c>
      <c r="E67" s="160" t="e">
        <f>NA()</f>
        <v>#N/A</v>
      </c>
      <c r="F67" s="160">
        <f>IF(ISNUMBER('将来負担比率（分子）の構造'!J$53), IF('将来負担比率（分子）の構造'!J$53 &lt; 0, 0, '将来負担比率（分子）の構造'!J$53), NA())</f>
        <v>1448</v>
      </c>
      <c r="G67" s="160" t="e">
        <f>NA()</f>
        <v>#N/A</v>
      </c>
      <c r="H67" s="160" t="e">
        <f>NA()</f>
        <v>#N/A</v>
      </c>
      <c r="I67" s="160">
        <f>IF(ISNUMBER('将来負担比率（分子）の構造'!K$53), IF('将来負担比率（分子）の構造'!K$53 &lt; 0, 0, '将来負担比率（分子）の構造'!K$53), NA())</f>
        <v>1317</v>
      </c>
      <c r="J67" s="160" t="e">
        <f>NA()</f>
        <v>#N/A</v>
      </c>
      <c r="K67" s="160" t="e">
        <f>NA()</f>
        <v>#N/A</v>
      </c>
      <c r="L67" s="160">
        <f>IF(ISNUMBER('将来負担比率（分子）の構造'!L$53), IF('将来負担比率（分子）の構造'!L$53 &lt; 0, 0, '将来負担比率（分子）の構造'!L$53), NA())</f>
        <v>1131</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1690</v>
      </c>
      <c r="C72" s="164">
        <f>基金残高に係る経年分析!G55</f>
        <v>1982</v>
      </c>
      <c r="D72" s="164">
        <f>基金残高に係る経年分析!H55</f>
        <v>1974</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2132</v>
      </c>
      <c r="C74" s="164">
        <f>基金残高に係る経年分析!G57</f>
        <v>2211</v>
      </c>
      <c r="D74" s="164">
        <f>基金残高に係る経年分析!H57</f>
        <v>2545</v>
      </c>
    </row>
  </sheetData>
  <sheetProtection algorithmName="SHA-512" hashValue="Eog56a0t/VLGwncuUeQGo9FRCyeA8bW9w401YBweGWPWpBETnNFmNJ6+tdPYVxUbMLXV+V1pc/xwpnVROAYJEg==" saltValue="cOZIYisHWRM3U84fGPm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900596</v>
      </c>
      <c r="S5" s="611"/>
      <c r="T5" s="611"/>
      <c r="U5" s="611"/>
      <c r="V5" s="611"/>
      <c r="W5" s="611"/>
      <c r="X5" s="611"/>
      <c r="Y5" s="612"/>
      <c r="Z5" s="613">
        <v>12.4</v>
      </c>
      <c r="AA5" s="613"/>
      <c r="AB5" s="613"/>
      <c r="AC5" s="613"/>
      <c r="AD5" s="614">
        <v>900596</v>
      </c>
      <c r="AE5" s="614"/>
      <c r="AF5" s="614"/>
      <c r="AG5" s="614"/>
      <c r="AH5" s="614"/>
      <c r="AI5" s="614"/>
      <c r="AJ5" s="614"/>
      <c r="AK5" s="614"/>
      <c r="AL5" s="615">
        <v>20.5</v>
      </c>
      <c r="AM5" s="616"/>
      <c r="AN5" s="616"/>
      <c r="AO5" s="617"/>
      <c r="AP5" s="607" t="s">
        <v>222</v>
      </c>
      <c r="AQ5" s="608"/>
      <c r="AR5" s="608"/>
      <c r="AS5" s="608"/>
      <c r="AT5" s="608"/>
      <c r="AU5" s="608"/>
      <c r="AV5" s="608"/>
      <c r="AW5" s="608"/>
      <c r="AX5" s="608"/>
      <c r="AY5" s="608"/>
      <c r="AZ5" s="608"/>
      <c r="BA5" s="608"/>
      <c r="BB5" s="608"/>
      <c r="BC5" s="608"/>
      <c r="BD5" s="608"/>
      <c r="BE5" s="608"/>
      <c r="BF5" s="609"/>
      <c r="BG5" s="621">
        <v>900596</v>
      </c>
      <c r="BH5" s="622"/>
      <c r="BI5" s="622"/>
      <c r="BJ5" s="622"/>
      <c r="BK5" s="622"/>
      <c r="BL5" s="622"/>
      <c r="BM5" s="622"/>
      <c r="BN5" s="623"/>
      <c r="BO5" s="624">
        <v>100</v>
      </c>
      <c r="BP5" s="624"/>
      <c r="BQ5" s="624"/>
      <c r="BR5" s="624"/>
      <c r="BS5" s="625" t="s">
        <v>130</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64815</v>
      </c>
      <c r="S6" s="622"/>
      <c r="T6" s="622"/>
      <c r="U6" s="622"/>
      <c r="V6" s="622"/>
      <c r="W6" s="622"/>
      <c r="X6" s="622"/>
      <c r="Y6" s="623"/>
      <c r="Z6" s="624">
        <v>0.9</v>
      </c>
      <c r="AA6" s="624"/>
      <c r="AB6" s="624"/>
      <c r="AC6" s="624"/>
      <c r="AD6" s="625">
        <v>64815</v>
      </c>
      <c r="AE6" s="625"/>
      <c r="AF6" s="625"/>
      <c r="AG6" s="625"/>
      <c r="AH6" s="625"/>
      <c r="AI6" s="625"/>
      <c r="AJ6" s="625"/>
      <c r="AK6" s="625"/>
      <c r="AL6" s="626">
        <v>1.5</v>
      </c>
      <c r="AM6" s="627"/>
      <c r="AN6" s="627"/>
      <c r="AO6" s="628"/>
      <c r="AP6" s="618" t="s">
        <v>227</v>
      </c>
      <c r="AQ6" s="619"/>
      <c r="AR6" s="619"/>
      <c r="AS6" s="619"/>
      <c r="AT6" s="619"/>
      <c r="AU6" s="619"/>
      <c r="AV6" s="619"/>
      <c r="AW6" s="619"/>
      <c r="AX6" s="619"/>
      <c r="AY6" s="619"/>
      <c r="AZ6" s="619"/>
      <c r="BA6" s="619"/>
      <c r="BB6" s="619"/>
      <c r="BC6" s="619"/>
      <c r="BD6" s="619"/>
      <c r="BE6" s="619"/>
      <c r="BF6" s="620"/>
      <c r="BG6" s="621">
        <v>900596</v>
      </c>
      <c r="BH6" s="622"/>
      <c r="BI6" s="622"/>
      <c r="BJ6" s="622"/>
      <c r="BK6" s="622"/>
      <c r="BL6" s="622"/>
      <c r="BM6" s="622"/>
      <c r="BN6" s="623"/>
      <c r="BO6" s="624">
        <v>100</v>
      </c>
      <c r="BP6" s="624"/>
      <c r="BQ6" s="624"/>
      <c r="BR6" s="624"/>
      <c r="BS6" s="625" t="s">
        <v>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62958</v>
      </c>
      <c r="CS6" s="622"/>
      <c r="CT6" s="622"/>
      <c r="CU6" s="622"/>
      <c r="CV6" s="622"/>
      <c r="CW6" s="622"/>
      <c r="CX6" s="622"/>
      <c r="CY6" s="623"/>
      <c r="CZ6" s="615">
        <v>0.9</v>
      </c>
      <c r="DA6" s="616"/>
      <c r="DB6" s="616"/>
      <c r="DC6" s="635"/>
      <c r="DD6" s="630" t="s">
        <v>176</v>
      </c>
      <c r="DE6" s="622"/>
      <c r="DF6" s="622"/>
      <c r="DG6" s="622"/>
      <c r="DH6" s="622"/>
      <c r="DI6" s="622"/>
      <c r="DJ6" s="622"/>
      <c r="DK6" s="622"/>
      <c r="DL6" s="622"/>
      <c r="DM6" s="622"/>
      <c r="DN6" s="622"/>
      <c r="DO6" s="622"/>
      <c r="DP6" s="623"/>
      <c r="DQ6" s="630">
        <v>62958</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2093</v>
      </c>
      <c r="S7" s="622"/>
      <c r="T7" s="622"/>
      <c r="U7" s="622"/>
      <c r="V7" s="622"/>
      <c r="W7" s="622"/>
      <c r="X7" s="622"/>
      <c r="Y7" s="623"/>
      <c r="Z7" s="624">
        <v>0</v>
      </c>
      <c r="AA7" s="624"/>
      <c r="AB7" s="624"/>
      <c r="AC7" s="624"/>
      <c r="AD7" s="625">
        <v>2093</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356527</v>
      </c>
      <c r="BH7" s="622"/>
      <c r="BI7" s="622"/>
      <c r="BJ7" s="622"/>
      <c r="BK7" s="622"/>
      <c r="BL7" s="622"/>
      <c r="BM7" s="622"/>
      <c r="BN7" s="623"/>
      <c r="BO7" s="624">
        <v>39.6</v>
      </c>
      <c r="BP7" s="624"/>
      <c r="BQ7" s="624"/>
      <c r="BR7" s="624"/>
      <c r="BS7" s="625" t="s">
        <v>176</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1398244</v>
      </c>
      <c r="CS7" s="622"/>
      <c r="CT7" s="622"/>
      <c r="CU7" s="622"/>
      <c r="CV7" s="622"/>
      <c r="CW7" s="622"/>
      <c r="CX7" s="622"/>
      <c r="CY7" s="623"/>
      <c r="CZ7" s="624">
        <v>20</v>
      </c>
      <c r="DA7" s="624"/>
      <c r="DB7" s="624"/>
      <c r="DC7" s="624"/>
      <c r="DD7" s="630">
        <v>135080</v>
      </c>
      <c r="DE7" s="622"/>
      <c r="DF7" s="622"/>
      <c r="DG7" s="622"/>
      <c r="DH7" s="622"/>
      <c r="DI7" s="622"/>
      <c r="DJ7" s="622"/>
      <c r="DK7" s="622"/>
      <c r="DL7" s="622"/>
      <c r="DM7" s="622"/>
      <c r="DN7" s="622"/>
      <c r="DO7" s="622"/>
      <c r="DP7" s="623"/>
      <c r="DQ7" s="630">
        <v>1119004</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4104</v>
      </c>
      <c r="S8" s="622"/>
      <c r="T8" s="622"/>
      <c r="U8" s="622"/>
      <c r="V8" s="622"/>
      <c r="W8" s="622"/>
      <c r="X8" s="622"/>
      <c r="Y8" s="623"/>
      <c r="Z8" s="624">
        <v>0.1</v>
      </c>
      <c r="AA8" s="624"/>
      <c r="AB8" s="624"/>
      <c r="AC8" s="624"/>
      <c r="AD8" s="625">
        <v>4104</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15221</v>
      </c>
      <c r="BH8" s="622"/>
      <c r="BI8" s="622"/>
      <c r="BJ8" s="622"/>
      <c r="BK8" s="622"/>
      <c r="BL8" s="622"/>
      <c r="BM8" s="622"/>
      <c r="BN8" s="623"/>
      <c r="BO8" s="624">
        <v>1.7</v>
      </c>
      <c r="BP8" s="624"/>
      <c r="BQ8" s="624"/>
      <c r="BR8" s="624"/>
      <c r="BS8" s="630" t="s">
        <v>228</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1817443</v>
      </c>
      <c r="CS8" s="622"/>
      <c r="CT8" s="622"/>
      <c r="CU8" s="622"/>
      <c r="CV8" s="622"/>
      <c r="CW8" s="622"/>
      <c r="CX8" s="622"/>
      <c r="CY8" s="623"/>
      <c r="CZ8" s="624">
        <v>26</v>
      </c>
      <c r="DA8" s="624"/>
      <c r="DB8" s="624"/>
      <c r="DC8" s="624"/>
      <c r="DD8" s="630">
        <v>4894</v>
      </c>
      <c r="DE8" s="622"/>
      <c r="DF8" s="622"/>
      <c r="DG8" s="622"/>
      <c r="DH8" s="622"/>
      <c r="DI8" s="622"/>
      <c r="DJ8" s="622"/>
      <c r="DK8" s="622"/>
      <c r="DL8" s="622"/>
      <c r="DM8" s="622"/>
      <c r="DN8" s="622"/>
      <c r="DO8" s="622"/>
      <c r="DP8" s="623"/>
      <c r="DQ8" s="630">
        <v>1159384</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4516</v>
      </c>
      <c r="S9" s="622"/>
      <c r="T9" s="622"/>
      <c r="U9" s="622"/>
      <c r="V9" s="622"/>
      <c r="W9" s="622"/>
      <c r="X9" s="622"/>
      <c r="Y9" s="623"/>
      <c r="Z9" s="624">
        <v>0.1</v>
      </c>
      <c r="AA9" s="624"/>
      <c r="AB9" s="624"/>
      <c r="AC9" s="624"/>
      <c r="AD9" s="625">
        <v>4516</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293406</v>
      </c>
      <c r="BH9" s="622"/>
      <c r="BI9" s="622"/>
      <c r="BJ9" s="622"/>
      <c r="BK9" s="622"/>
      <c r="BL9" s="622"/>
      <c r="BM9" s="622"/>
      <c r="BN9" s="623"/>
      <c r="BO9" s="624">
        <v>32.6</v>
      </c>
      <c r="BP9" s="624"/>
      <c r="BQ9" s="624"/>
      <c r="BR9" s="624"/>
      <c r="BS9" s="630" t="s">
        <v>176</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960768</v>
      </c>
      <c r="CS9" s="622"/>
      <c r="CT9" s="622"/>
      <c r="CU9" s="622"/>
      <c r="CV9" s="622"/>
      <c r="CW9" s="622"/>
      <c r="CX9" s="622"/>
      <c r="CY9" s="623"/>
      <c r="CZ9" s="624">
        <v>13.7</v>
      </c>
      <c r="DA9" s="624"/>
      <c r="DB9" s="624"/>
      <c r="DC9" s="624"/>
      <c r="DD9" s="630">
        <v>3082</v>
      </c>
      <c r="DE9" s="622"/>
      <c r="DF9" s="622"/>
      <c r="DG9" s="622"/>
      <c r="DH9" s="622"/>
      <c r="DI9" s="622"/>
      <c r="DJ9" s="622"/>
      <c r="DK9" s="622"/>
      <c r="DL9" s="622"/>
      <c r="DM9" s="622"/>
      <c r="DN9" s="622"/>
      <c r="DO9" s="622"/>
      <c r="DP9" s="623"/>
      <c r="DQ9" s="630">
        <v>642714</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24" t="s">
        <v>228</v>
      </c>
      <c r="AA10" s="624"/>
      <c r="AB10" s="624"/>
      <c r="AC10" s="624"/>
      <c r="AD10" s="625" t="s">
        <v>176</v>
      </c>
      <c r="AE10" s="625"/>
      <c r="AF10" s="625"/>
      <c r="AG10" s="625"/>
      <c r="AH10" s="625"/>
      <c r="AI10" s="625"/>
      <c r="AJ10" s="625"/>
      <c r="AK10" s="625"/>
      <c r="AL10" s="626" t="s">
        <v>228</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27592</v>
      </c>
      <c r="BH10" s="622"/>
      <c r="BI10" s="622"/>
      <c r="BJ10" s="622"/>
      <c r="BK10" s="622"/>
      <c r="BL10" s="622"/>
      <c r="BM10" s="622"/>
      <c r="BN10" s="623"/>
      <c r="BO10" s="624">
        <v>3.1</v>
      </c>
      <c r="BP10" s="624"/>
      <c r="BQ10" s="624"/>
      <c r="BR10" s="624"/>
      <c r="BS10" s="630" t="s">
        <v>176</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t="s">
        <v>176</v>
      </c>
      <c r="CS10" s="622"/>
      <c r="CT10" s="622"/>
      <c r="CU10" s="622"/>
      <c r="CV10" s="622"/>
      <c r="CW10" s="622"/>
      <c r="CX10" s="622"/>
      <c r="CY10" s="623"/>
      <c r="CZ10" s="624" t="s">
        <v>176</v>
      </c>
      <c r="DA10" s="624"/>
      <c r="DB10" s="624"/>
      <c r="DC10" s="624"/>
      <c r="DD10" s="630" t="s">
        <v>176</v>
      </c>
      <c r="DE10" s="622"/>
      <c r="DF10" s="622"/>
      <c r="DG10" s="622"/>
      <c r="DH10" s="622"/>
      <c r="DI10" s="622"/>
      <c r="DJ10" s="622"/>
      <c r="DK10" s="622"/>
      <c r="DL10" s="622"/>
      <c r="DM10" s="622"/>
      <c r="DN10" s="622"/>
      <c r="DO10" s="622"/>
      <c r="DP10" s="623"/>
      <c r="DQ10" s="630" t="s">
        <v>228</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176</v>
      </c>
      <c r="S11" s="622"/>
      <c r="T11" s="622"/>
      <c r="U11" s="622"/>
      <c r="V11" s="622"/>
      <c r="W11" s="622"/>
      <c r="X11" s="622"/>
      <c r="Y11" s="623"/>
      <c r="Z11" s="624" t="s">
        <v>228</v>
      </c>
      <c r="AA11" s="624"/>
      <c r="AB11" s="624"/>
      <c r="AC11" s="624"/>
      <c r="AD11" s="625" t="s">
        <v>176</v>
      </c>
      <c r="AE11" s="625"/>
      <c r="AF11" s="625"/>
      <c r="AG11" s="625"/>
      <c r="AH11" s="625"/>
      <c r="AI11" s="625"/>
      <c r="AJ11" s="625"/>
      <c r="AK11" s="625"/>
      <c r="AL11" s="626" t="s">
        <v>228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20308</v>
      </c>
      <c r="BH11" s="622"/>
      <c r="BI11" s="622"/>
      <c r="BJ11" s="622"/>
      <c r="BK11" s="622"/>
      <c r="BL11" s="622"/>
      <c r="BM11" s="622"/>
      <c r="BN11" s="623"/>
      <c r="BO11" s="624">
        <v>2.2999999999999998</v>
      </c>
      <c r="BP11" s="624"/>
      <c r="BQ11" s="624"/>
      <c r="BR11" s="624"/>
      <c r="BS11" s="630" t="s">
        <v>176</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571700</v>
      </c>
      <c r="CS11" s="622"/>
      <c r="CT11" s="622"/>
      <c r="CU11" s="622"/>
      <c r="CV11" s="622"/>
      <c r="CW11" s="622"/>
      <c r="CX11" s="622"/>
      <c r="CY11" s="623"/>
      <c r="CZ11" s="624">
        <v>8.1999999999999993</v>
      </c>
      <c r="DA11" s="624"/>
      <c r="DB11" s="624"/>
      <c r="DC11" s="624"/>
      <c r="DD11" s="630">
        <v>190446</v>
      </c>
      <c r="DE11" s="622"/>
      <c r="DF11" s="622"/>
      <c r="DG11" s="622"/>
      <c r="DH11" s="622"/>
      <c r="DI11" s="622"/>
      <c r="DJ11" s="622"/>
      <c r="DK11" s="622"/>
      <c r="DL11" s="622"/>
      <c r="DM11" s="622"/>
      <c r="DN11" s="622"/>
      <c r="DO11" s="622"/>
      <c r="DP11" s="623"/>
      <c r="DQ11" s="630">
        <v>331948</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177785</v>
      </c>
      <c r="S12" s="622"/>
      <c r="T12" s="622"/>
      <c r="U12" s="622"/>
      <c r="V12" s="622"/>
      <c r="W12" s="622"/>
      <c r="X12" s="622"/>
      <c r="Y12" s="623"/>
      <c r="Z12" s="624">
        <v>2.5</v>
      </c>
      <c r="AA12" s="624"/>
      <c r="AB12" s="624"/>
      <c r="AC12" s="624"/>
      <c r="AD12" s="625">
        <v>177785</v>
      </c>
      <c r="AE12" s="625"/>
      <c r="AF12" s="625"/>
      <c r="AG12" s="625"/>
      <c r="AH12" s="625"/>
      <c r="AI12" s="625"/>
      <c r="AJ12" s="625"/>
      <c r="AK12" s="625"/>
      <c r="AL12" s="626">
        <v>4</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449797</v>
      </c>
      <c r="BH12" s="622"/>
      <c r="BI12" s="622"/>
      <c r="BJ12" s="622"/>
      <c r="BK12" s="622"/>
      <c r="BL12" s="622"/>
      <c r="BM12" s="622"/>
      <c r="BN12" s="623"/>
      <c r="BO12" s="624">
        <v>49.9</v>
      </c>
      <c r="BP12" s="624"/>
      <c r="BQ12" s="624"/>
      <c r="BR12" s="624"/>
      <c r="BS12" s="630" t="s">
        <v>228</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68352</v>
      </c>
      <c r="CS12" s="622"/>
      <c r="CT12" s="622"/>
      <c r="CU12" s="622"/>
      <c r="CV12" s="622"/>
      <c r="CW12" s="622"/>
      <c r="CX12" s="622"/>
      <c r="CY12" s="623"/>
      <c r="CZ12" s="624">
        <v>1</v>
      </c>
      <c r="DA12" s="624"/>
      <c r="DB12" s="624"/>
      <c r="DC12" s="624"/>
      <c r="DD12" s="630">
        <v>3080</v>
      </c>
      <c r="DE12" s="622"/>
      <c r="DF12" s="622"/>
      <c r="DG12" s="622"/>
      <c r="DH12" s="622"/>
      <c r="DI12" s="622"/>
      <c r="DJ12" s="622"/>
      <c r="DK12" s="622"/>
      <c r="DL12" s="622"/>
      <c r="DM12" s="622"/>
      <c r="DN12" s="622"/>
      <c r="DO12" s="622"/>
      <c r="DP12" s="623"/>
      <c r="DQ12" s="630">
        <v>52976</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228</v>
      </c>
      <c r="S13" s="622"/>
      <c r="T13" s="622"/>
      <c r="U13" s="622"/>
      <c r="V13" s="622"/>
      <c r="W13" s="622"/>
      <c r="X13" s="622"/>
      <c r="Y13" s="623"/>
      <c r="Z13" s="624" t="s">
        <v>176</v>
      </c>
      <c r="AA13" s="624"/>
      <c r="AB13" s="624"/>
      <c r="AC13" s="624"/>
      <c r="AD13" s="625" t="s">
        <v>228</v>
      </c>
      <c r="AE13" s="625"/>
      <c r="AF13" s="625"/>
      <c r="AG13" s="625"/>
      <c r="AH13" s="625"/>
      <c r="AI13" s="625"/>
      <c r="AJ13" s="625"/>
      <c r="AK13" s="625"/>
      <c r="AL13" s="626" t="s">
        <v>176</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447762</v>
      </c>
      <c r="BH13" s="622"/>
      <c r="BI13" s="622"/>
      <c r="BJ13" s="622"/>
      <c r="BK13" s="622"/>
      <c r="BL13" s="622"/>
      <c r="BM13" s="622"/>
      <c r="BN13" s="623"/>
      <c r="BO13" s="624">
        <v>49.7</v>
      </c>
      <c r="BP13" s="624"/>
      <c r="BQ13" s="624"/>
      <c r="BR13" s="624"/>
      <c r="BS13" s="630" t="s">
        <v>176</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458716</v>
      </c>
      <c r="CS13" s="622"/>
      <c r="CT13" s="622"/>
      <c r="CU13" s="622"/>
      <c r="CV13" s="622"/>
      <c r="CW13" s="622"/>
      <c r="CX13" s="622"/>
      <c r="CY13" s="623"/>
      <c r="CZ13" s="624">
        <v>6.6</v>
      </c>
      <c r="DA13" s="624"/>
      <c r="DB13" s="624"/>
      <c r="DC13" s="624"/>
      <c r="DD13" s="630">
        <v>266220</v>
      </c>
      <c r="DE13" s="622"/>
      <c r="DF13" s="622"/>
      <c r="DG13" s="622"/>
      <c r="DH13" s="622"/>
      <c r="DI13" s="622"/>
      <c r="DJ13" s="622"/>
      <c r="DK13" s="622"/>
      <c r="DL13" s="622"/>
      <c r="DM13" s="622"/>
      <c r="DN13" s="622"/>
      <c r="DO13" s="622"/>
      <c r="DP13" s="623"/>
      <c r="DQ13" s="630">
        <v>253326</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176</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40668</v>
      </c>
      <c r="BH14" s="622"/>
      <c r="BI14" s="622"/>
      <c r="BJ14" s="622"/>
      <c r="BK14" s="622"/>
      <c r="BL14" s="622"/>
      <c r="BM14" s="622"/>
      <c r="BN14" s="623"/>
      <c r="BO14" s="624">
        <v>4.5</v>
      </c>
      <c r="BP14" s="624"/>
      <c r="BQ14" s="624"/>
      <c r="BR14" s="624"/>
      <c r="BS14" s="630" t="s">
        <v>176</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230193</v>
      </c>
      <c r="CS14" s="622"/>
      <c r="CT14" s="622"/>
      <c r="CU14" s="622"/>
      <c r="CV14" s="622"/>
      <c r="CW14" s="622"/>
      <c r="CX14" s="622"/>
      <c r="CY14" s="623"/>
      <c r="CZ14" s="624">
        <v>3.3</v>
      </c>
      <c r="DA14" s="624"/>
      <c r="DB14" s="624"/>
      <c r="DC14" s="624"/>
      <c r="DD14" s="630">
        <v>20283</v>
      </c>
      <c r="DE14" s="622"/>
      <c r="DF14" s="622"/>
      <c r="DG14" s="622"/>
      <c r="DH14" s="622"/>
      <c r="DI14" s="622"/>
      <c r="DJ14" s="622"/>
      <c r="DK14" s="622"/>
      <c r="DL14" s="622"/>
      <c r="DM14" s="622"/>
      <c r="DN14" s="622"/>
      <c r="DO14" s="622"/>
      <c r="DP14" s="623"/>
      <c r="DQ14" s="630">
        <v>210046</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16150</v>
      </c>
      <c r="S15" s="622"/>
      <c r="T15" s="622"/>
      <c r="U15" s="622"/>
      <c r="V15" s="622"/>
      <c r="W15" s="622"/>
      <c r="X15" s="622"/>
      <c r="Y15" s="623"/>
      <c r="Z15" s="624">
        <v>0.2</v>
      </c>
      <c r="AA15" s="624"/>
      <c r="AB15" s="624"/>
      <c r="AC15" s="624"/>
      <c r="AD15" s="625">
        <v>16150</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53604</v>
      </c>
      <c r="BH15" s="622"/>
      <c r="BI15" s="622"/>
      <c r="BJ15" s="622"/>
      <c r="BK15" s="622"/>
      <c r="BL15" s="622"/>
      <c r="BM15" s="622"/>
      <c r="BN15" s="623"/>
      <c r="BO15" s="624">
        <v>6</v>
      </c>
      <c r="BP15" s="624"/>
      <c r="BQ15" s="624"/>
      <c r="BR15" s="624"/>
      <c r="BS15" s="630" t="s">
        <v>176</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584548</v>
      </c>
      <c r="CS15" s="622"/>
      <c r="CT15" s="622"/>
      <c r="CU15" s="622"/>
      <c r="CV15" s="622"/>
      <c r="CW15" s="622"/>
      <c r="CX15" s="622"/>
      <c r="CY15" s="623"/>
      <c r="CZ15" s="624">
        <v>8.4</v>
      </c>
      <c r="DA15" s="624"/>
      <c r="DB15" s="624"/>
      <c r="DC15" s="624"/>
      <c r="DD15" s="630">
        <v>37594</v>
      </c>
      <c r="DE15" s="622"/>
      <c r="DF15" s="622"/>
      <c r="DG15" s="622"/>
      <c r="DH15" s="622"/>
      <c r="DI15" s="622"/>
      <c r="DJ15" s="622"/>
      <c r="DK15" s="622"/>
      <c r="DL15" s="622"/>
      <c r="DM15" s="622"/>
      <c r="DN15" s="622"/>
      <c r="DO15" s="622"/>
      <c r="DP15" s="623"/>
      <c r="DQ15" s="630">
        <v>522325</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176</v>
      </c>
      <c r="AA16" s="624"/>
      <c r="AB16" s="624"/>
      <c r="AC16" s="624"/>
      <c r="AD16" s="625" t="s">
        <v>176</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228</v>
      </c>
      <c r="BH16" s="622"/>
      <c r="BI16" s="622"/>
      <c r="BJ16" s="622"/>
      <c r="BK16" s="622"/>
      <c r="BL16" s="622"/>
      <c r="BM16" s="622"/>
      <c r="BN16" s="623"/>
      <c r="BO16" s="624" t="s">
        <v>176</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68066</v>
      </c>
      <c r="CS16" s="622"/>
      <c r="CT16" s="622"/>
      <c r="CU16" s="622"/>
      <c r="CV16" s="622"/>
      <c r="CW16" s="622"/>
      <c r="CX16" s="622"/>
      <c r="CY16" s="623"/>
      <c r="CZ16" s="624">
        <v>1</v>
      </c>
      <c r="DA16" s="624"/>
      <c r="DB16" s="624"/>
      <c r="DC16" s="624"/>
      <c r="DD16" s="630" t="s">
        <v>176</v>
      </c>
      <c r="DE16" s="622"/>
      <c r="DF16" s="622"/>
      <c r="DG16" s="622"/>
      <c r="DH16" s="622"/>
      <c r="DI16" s="622"/>
      <c r="DJ16" s="622"/>
      <c r="DK16" s="622"/>
      <c r="DL16" s="622"/>
      <c r="DM16" s="622"/>
      <c r="DN16" s="622"/>
      <c r="DO16" s="622"/>
      <c r="DP16" s="623"/>
      <c r="DQ16" s="630">
        <v>13486</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3131</v>
      </c>
      <c r="S17" s="622"/>
      <c r="T17" s="622"/>
      <c r="U17" s="622"/>
      <c r="V17" s="622"/>
      <c r="W17" s="622"/>
      <c r="X17" s="622"/>
      <c r="Y17" s="623"/>
      <c r="Z17" s="624">
        <v>0</v>
      </c>
      <c r="AA17" s="624"/>
      <c r="AB17" s="624"/>
      <c r="AC17" s="624"/>
      <c r="AD17" s="625">
        <v>3131</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228</v>
      </c>
      <c r="BH17" s="622"/>
      <c r="BI17" s="622"/>
      <c r="BJ17" s="622"/>
      <c r="BK17" s="622"/>
      <c r="BL17" s="622"/>
      <c r="BM17" s="622"/>
      <c r="BN17" s="623"/>
      <c r="BO17" s="624" t="s">
        <v>228</v>
      </c>
      <c r="BP17" s="624"/>
      <c r="BQ17" s="624"/>
      <c r="BR17" s="624"/>
      <c r="BS17" s="630" t="s">
        <v>176</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769994</v>
      </c>
      <c r="CS17" s="622"/>
      <c r="CT17" s="622"/>
      <c r="CU17" s="622"/>
      <c r="CV17" s="622"/>
      <c r="CW17" s="622"/>
      <c r="CX17" s="622"/>
      <c r="CY17" s="623"/>
      <c r="CZ17" s="624">
        <v>11</v>
      </c>
      <c r="DA17" s="624"/>
      <c r="DB17" s="624"/>
      <c r="DC17" s="624"/>
      <c r="DD17" s="630" t="s">
        <v>176</v>
      </c>
      <c r="DE17" s="622"/>
      <c r="DF17" s="622"/>
      <c r="DG17" s="622"/>
      <c r="DH17" s="622"/>
      <c r="DI17" s="622"/>
      <c r="DJ17" s="622"/>
      <c r="DK17" s="622"/>
      <c r="DL17" s="622"/>
      <c r="DM17" s="622"/>
      <c r="DN17" s="622"/>
      <c r="DO17" s="622"/>
      <c r="DP17" s="623"/>
      <c r="DQ17" s="630">
        <v>731238</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3511371</v>
      </c>
      <c r="S18" s="622"/>
      <c r="T18" s="622"/>
      <c r="U18" s="622"/>
      <c r="V18" s="622"/>
      <c r="W18" s="622"/>
      <c r="X18" s="622"/>
      <c r="Y18" s="623"/>
      <c r="Z18" s="624">
        <v>48.4</v>
      </c>
      <c r="AA18" s="624"/>
      <c r="AB18" s="624"/>
      <c r="AC18" s="624"/>
      <c r="AD18" s="625">
        <v>3211516</v>
      </c>
      <c r="AE18" s="625"/>
      <c r="AF18" s="625"/>
      <c r="AG18" s="625"/>
      <c r="AH18" s="625"/>
      <c r="AI18" s="625"/>
      <c r="AJ18" s="625"/>
      <c r="AK18" s="625"/>
      <c r="AL18" s="626">
        <v>73.099999999999994</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176</v>
      </c>
      <c r="BH18" s="622"/>
      <c r="BI18" s="622"/>
      <c r="BJ18" s="622"/>
      <c r="BK18" s="622"/>
      <c r="BL18" s="622"/>
      <c r="BM18" s="622"/>
      <c r="BN18" s="623"/>
      <c r="BO18" s="624" t="s">
        <v>228</v>
      </c>
      <c r="BP18" s="624"/>
      <c r="BQ18" s="624"/>
      <c r="BR18" s="624"/>
      <c r="BS18" s="630" t="s">
        <v>176</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176</v>
      </c>
      <c r="DA18" s="624"/>
      <c r="DB18" s="624"/>
      <c r="DC18" s="624"/>
      <c r="DD18" s="630" t="s">
        <v>176</v>
      </c>
      <c r="DE18" s="622"/>
      <c r="DF18" s="622"/>
      <c r="DG18" s="622"/>
      <c r="DH18" s="622"/>
      <c r="DI18" s="622"/>
      <c r="DJ18" s="622"/>
      <c r="DK18" s="622"/>
      <c r="DL18" s="622"/>
      <c r="DM18" s="622"/>
      <c r="DN18" s="622"/>
      <c r="DO18" s="622"/>
      <c r="DP18" s="623"/>
      <c r="DQ18" s="630" t="s">
        <v>176</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3211516</v>
      </c>
      <c r="S19" s="622"/>
      <c r="T19" s="622"/>
      <c r="U19" s="622"/>
      <c r="V19" s="622"/>
      <c r="W19" s="622"/>
      <c r="X19" s="622"/>
      <c r="Y19" s="623"/>
      <c r="Z19" s="624">
        <v>44.3</v>
      </c>
      <c r="AA19" s="624"/>
      <c r="AB19" s="624"/>
      <c r="AC19" s="624"/>
      <c r="AD19" s="625">
        <v>3211516</v>
      </c>
      <c r="AE19" s="625"/>
      <c r="AF19" s="625"/>
      <c r="AG19" s="625"/>
      <c r="AH19" s="625"/>
      <c r="AI19" s="625"/>
      <c r="AJ19" s="625"/>
      <c r="AK19" s="625"/>
      <c r="AL19" s="626">
        <v>73.099999999999994</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228</v>
      </c>
      <c r="BH19" s="622"/>
      <c r="BI19" s="622"/>
      <c r="BJ19" s="622"/>
      <c r="BK19" s="622"/>
      <c r="BL19" s="622"/>
      <c r="BM19" s="622"/>
      <c r="BN19" s="623"/>
      <c r="BO19" s="624" t="s">
        <v>228</v>
      </c>
      <c r="BP19" s="624"/>
      <c r="BQ19" s="624"/>
      <c r="BR19" s="624"/>
      <c r="BS19" s="630" t="s">
        <v>176</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176</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299855</v>
      </c>
      <c r="S20" s="622"/>
      <c r="T20" s="622"/>
      <c r="U20" s="622"/>
      <c r="V20" s="622"/>
      <c r="W20" s="622"/>
      <c r="X20" s="622"/>
      <c r="Y20" s="623"/>
      <c r="Z20" s="624">
        <v>4.0999999999999996</v>
      </c>
      <c r="AA20" s="624"/>
      <c r="AB20" s="624"/>
      <c r="AC20" s="624"/>
      <c r="AD20" s="625" t="s">
        <v>228</v>
      </c>
      <c r="AE20" s="625"/>
      <c r="AF20" s="625"/>
      <c r="AG20" s="625"/>
      <c r="AH20" s="625"/>
      <c r="AI20" s="625"/>
      <c r="AJ20" s="625"/>
      <c r="AK20" s="625"/>
      <c r="AL20" s="626" t="s">
        <v>176</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228</v>
      </c>
      <c r="BH20" s="622"/>
      <c r="BI20" s="622"/>
      <c r="BJ20" s="622"/>
      <c r="BK20" s="622"/>
      <c r="BL20" s="622"/>
      <c r="BM20" s="622"/>
      <c r="BN20" s="623"/>
      <c r="BO20" s="624" t="s">
        <v>228</v>
      </c>
      <c r="BP20" s="624"/>
      <c r="BQ20" s="624"/>
      <c r="BR20" s="624"/>
      <c r="BS20" s="630" t="s">
        <v>176</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6990982</v>
      </c>
      <c r="CS20" s="622"/>
      <c r="CT20" s="622"/>
      <c r="CU20" s="622"/>
      <c r="CV20" s="622"/>
      <c r="CW20" s="622"/>
      <c r="CX20" s="622"/>
      <c r="CY20" s="623"/>
      <c r="CZ20" s="624">
        <v>100</v>
      </c>
      <c r="DA20" s="624"/>
      <c r="DB20" s="624"/>
      <c r="DC20" s="624"/>
      <c r="DD20" s="630">
        <v>660679</v>
      </c>
      <c r="DE20" s="622"/>
      <c r="DF20" s="622"/>
      <c r="DG20" s="622"/>
      <c r="DH20" s="622"/>
      <c r="DI20" s="622"/>
      <c r="DJ20" s="622"/>
      <c r="DK20" s="622"/>
      <c r="DL20" s="622"/>
      <c r="DM20" s="622"/>
      <c r="DN20" s="622"/>
      <c r="DO20" s="622"/>
      <c r="DP20" s="623"/>
      <c r="DQ20" s="630">
        <v>5099405</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228</v>
      </c>
      <c r="S21" s="622"/>
      <c r="T21" s="622"/>
      <c r="U21" s="622"/>
      <c r="V21" s="622"/>
      <c r="W21" s="622"/>
      <c r="X21" s="622"/>
      <c r="Y21" s="623"/>
      <c r="Z21" s="624" t="s">
        <v>176</v>
      </c>
      <c r="AA21" s="624"/>
      <c r="AB21" s="624"/>
      <c r="AC21" s="624"/>
      <c r="AD21" s="625" t="s">
        <v>228</v>
      </c>
      <c r="AE21" s="625"/>
      <c r="AF21" s="625"/>
      <c r="AG21" s="625"/>
      <c r="AH21" s="625"/>
      <c r="AI21" s="625"/>
      <c r="AJ21" s="625"/>
      <c r="AK21" s="625"/>
      <c r="AL21" s="626" t="s">
        <v>228</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228</v>
      </c>
      <c r="BH21" s="622"/>
      <c r="BI21" s="622"/>
      <c r="BJ21" s="622"/>
      <c r="BK21" s="622"/>
      <c r="BL21" s="622"/>
      <c r="BM21" s="622"/>
      <c r="BN21" s="623"/>
      <c r="BO21" s="624" t="s">
        <v>228</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4684561</v>
      </c>
      <c r="S22" s="622"/>
      <c r="T22" s="622"/>
      <c r="U22" s="622"/>
      <c r="V22" s="622"/>
      <c r="W22" s="622"/>
      <c r="X22" s="622"/>
      <c r="Y22" s="623"/>
      <c r="Z22" s="624">
        <v>64.599999999999994</v>
      </c>
      <c r="AA22" s="624"/>
      <c r="AB22" s="624"/>
      <c r="AC22" s="624"/>
      <c r="AD22" s="625">
        <v>4384706</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176</v>
      </c>
      <c r="BP22" s="624"/>
      <c r="BQ22" s="624"/>
      <c r="BR22" s="624"/>
      <c r="BS22" s="630" t="s">
        <v>176</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1202</v>
      </c>
      <c r="S23" s="622"/>
      <c r="T23" s="622"/>
      <c r="U23" s="622"/>
      <c r="V23" s="622"/>
      <c r="W23" s="622"/>
      <c r="X23" s="622"/>
      <c r="Y23" s="623"/>
      <c r="Z23" s="624">
        <v>0</v>
      </c>
      <c r="AA23" s="624"/>
      <c r="AB23" s="624"/>
      <c r="AC23" s="624"/>
      <c r="AD23" s="625">
        <v>1202</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176</v>
      </c>
      <c r="BH23" s="622"/>
      <c r="BI23" s="622"/>
      <c r="BJ23" s="622"/>
      <c r="BK23" s="622"/>
      <c r="BL23" s="622"/>
      <c r="BM23" s="622"/>
      <c r="BN23" s="623"/>
      <c r="BO23" s="624" t="s">
        <v>176</v>
      </c>
      <c r="BP23" s="624"/>
      <c r="BQ23" s="624"/>
      <c r="BR23" s="624"/>
      <c r="BS23" s="630" t="s">
        <v>228</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60141</v>
      </c>
      <c r="S24" s="622"/>
      <c r="T24" s="622"/>
      <c r="U24" s="622"/>
      <c r="V24" s="622"/>
      <c r="W24" s="622"/>
      <c r="X24" s="622"/>
      <c r="Y24" s="623"/>
      <c r="Z24" s="624">
        <v>0.8</v>
      </c>
      <c r="AA24" s="624"/>
      <c r="AB24" s="624"/>
      <c r="AC24" s="624"/>
      <c r="AD24" s="625" t="s">
        <v>228</v>
      </c>
      <c r="AE24" s="625"/>
      <c r="AF24" s="625"/>
      <c r="AG24" s="625"/>
      <c r="AH24" s="625"/>
      <c r="AI24" s="625"/>
      <c r="AJ24" s="625"/>
      <c r="AK24" s="625"/>
      <c r="AL24" s="626" t="s">
        <v>176</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176</v>
      </c>
      <c r="BH24" s="622"/>
      <c r="BI24" s="622"/>
      <c r="BJ24" s="622"/>
      <c r="BK24" s="622"/>
      <c r="BL24" s="622"/>
      <c r="BM24" s="622"/>
      <c r="BN24" s="623"/>
      <c r="BO24" s="624" t="s">
        <v>176</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2625715</v>
      </c>
      <c r="CS24" s="611"/>
      <c r="CT24" s="611"/>
      <c r="CU24" s="611"/>
      <c r="CV24" s="611"/>
      <c r="CW24" s="611"/>
      <c r="CX24" s="611"/>
      <c r="CY24" s="612"/>
      <c r="CZ24" s="615">
        <v>37.6</v>
      </c>
      <c r="DA24" s="616"/>
      <c r="DB24" s="616"/>
      <c r="DC24" s="635"/>
      <c r="DD24" s="656">
        <v>2112395</v>
      </c>
      <c r="DE24" s="611"/>
      <c r="DF24" s="611"/>
      <c r="DG24" s="611"/>
      <c r="DH24" s="611"/>
      <c r="DI24" s="611"/>
      <c r="DJ24" s="611"/>
      <c r="DK24" s="612"/>
      <c r="DL24" s="656">
        <v>2105096</v>
      </c>
      <c r="DM24" s="611"/>
      <c r="DN24" s="611"/>
      <c r="DO24" s="611"/>
      <c r="DP24" s="611"/>
      <c r="DQ24" s="611"/>
      <c r="DR24" s="611"/>
      <c r="DS24" s="611"/>
      <c r="DT24" s="611"/>
      <c r="DU24" s="611"/>
      <c r="DV24" s="612"/>
      <c r="DW24" s="615">
        <v>46</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107153</v>
      </c>
      <c r="S25" s="622"/>
      <c r="T25" s="622"/>
      <c r="U25" s="622"/>
      <c r="V25" s="622"/>
      <c r="W25" s="622"/>
      <c r="X25" s="622"/>
      <c r="Y25" s="623"/>
      <c r="Z25" s="624">
        <v>1.5</v>
      </c>
      <c r="AA25" s="624"/>
      <c r="AB25" s="624"/>
      <c r="AC25" s="624"/>
      <c r="AD25" s="625">
        <v>1004</v>
      </c>
      <c r="AE25" s="625"/>
      <c r="AF25" s="625"/>
      <c r="AG25" s="625"/>
      <c r="AH25" s="625"/>
      <c r="AI25" s="625"/>
      <c r="AJ25" s="625"/>
      <c r="AK25" s="625"/>
      <c r="AL25" s="626">
        <v>0</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176</v>
      </c>
      <c r="BH25" s="622"/>
      <c r="BI25" s="622"/>
      <c r="BJ25" s="622"/>
      <c r="BK25" s="622"/>
      <c r="BL25" s="622"/>
      <c r="BM25" s="622"/>
      <c r="BN25" s="623"/>
      <c r="BO25" s="624" t="s">
        <v>176</v>
      </c>
      <c r="BP25" s="624"/>
      <c r="BQ25" s="624"/>
      <c r="BR25" s="624"/>
      <c r="BS25" s="630" t="s">
        <v>228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1181440</v>
      </c>
      <c r="CS25" s="657"/>
      <c r="CT25" s="657"/>
      <c r="CU25" s="657"/>
      <c r="CV25" s="657"/>
      <c r="CW25" s="657"/>
      <c r="CX25" s="657"/>
      <c r="CY25" s="658"/>
      <c r="CZ25" s="626">
        <v>16.899999999999999</v>
      </c>
      <c r="DA25" s="654"/>
      <c r="DB25" s="654"/>
      <c r="DC25" s="659"/>
      <c r="DD25" s="630">
        <v>1123307</v>
      </c>
      <c r="DE25" s="657"/>
      <c r="DF25" s="657"/>
      <c r="DG25" s="657"/>
      <c r="DH25" s="657"/>
      <c r="DI25" s="657"/>
      <c r="DJ25" s="657"/>
      <c r="DK25" s="658"/>
      <c r="DL25" s="630">
        <v>1116032</v>
      </c>
      <c r="DM25" s="657"/>
      <c r="DN25" s="657"/>
      <c r="DO25" s="657"/>
      <c r="DP25" s="657"/>
      <c r="DQ25" s="657"/>
      <c r="DR25" s="657"/>
      <c r="DS25" s="657"/>
      <c r="DT25" s="657"/>
      <c r="DU25" s="657"/>
      <c r="DV25" s="658"/>
      <c r="DW25" s="626">
        <v>24.4</v>
      </c>
      <c r="DX25" s="654"/>
      <c r="DY25" s="654"/>
      <c r="DZ25" s="654"/>
      <c r="EA25" s="654"/>
      <c r="EB25" s="654"/>
      <c r="EC25" s="655"/>
    </row>
    <row r="26" spans="2:133" ht="11.25" customHeight="1">
      <c r="B26" s="618" t="s">
        <v>290</v>
      </c>
      <c r="C26" s="619"/>
      <c r="D26" s="619"/>
      <c r="E26" s="619"/>
      <c r="F26" s="619"/>
      <c r="G26" s="619"/>
      <c r="H26" s="619"/>
      <c r="I26" s="619"/>
      <c r="J26" s="619"/>
      <c r="K26" s="619"/>
      <c r="L26" s="619"/>
      <c r="M26" s="619"/>
      <c r="N26" s="619"/>
      <c r="O26" s="619"/>
      <c r="P26" s="619"/>
      <c r="Q26" s="620"/>
      <c r="R26" s="621">
        <v>89177</v>
      </c>
      <c r="S26" s="622"/>
      <c r="T26" s="622"/>
      <c r="U26" s="622"/>
      <c r="V26" s="622"/>
      <c r="W26" s="622"/>
      <c r="X26" s="622"/>
      <c r="Y26" s="623"/>
      <c r="Z26" s="624">
        <v>1.2</v>
      </c>
      <c r="AA26" s="624"/>
      <c r="AB26" s="624"/>
      <c r="AC26" s="624"/>
      <c r="AD26" s="625" t="s">
        <v>228</v>
      </c>
      <c r="AE26" s="625"/>
      <c r="AF26" s="625"/>
      <c r="AG26" s="625"/>
      <c r="AH26" s="625"/>
      <c r="AI26" s="625"/>
      <c r="AJ26" s="625"/>
      <c r="AK26" s="625"/>
      <c r="AL26" s="626" t="s">
        <v>176</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176</v>
      </c>
      <c r="BH26" s="622"/>
      <c r="BI26" s="622"/>
      <c r="BJ26" s="622"/>
      <c r="BK26" s="622"/>
      <c r="BL26" s="622"/>
      <c r="BM26" s="622"/>
      <c r="BN26" s="623"/>
      <c r="BO26" s="624" t="s">
        <v>228</v>
      </c>
      <c r="BP26" s="624"/>
      <c r="BQ26" s="624"/>
      <c r="BR26" s="624"/>
      <c r="BS26" s="630" t="s">
        <v>176</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737297</v>
      </c>
      <c r="CS26" s="622"/>
      <c r="CT26" s="622"/>
      <c r="CU26" s="622"/>
      <c r="CV26" s="622"/>
      <c r="CW26" s="622"/>
      <c r="CX26" s="622"/>
      <c r="CY26" s="623"/>
      <c r="CZ26" s="626">
        <v>10.5</v>
      </c>
      <c r="DA26" s="654"/>
      <c r="DB26" s="654"/>
      <c r="DC26" s="659"/>
      <c r="DD26" s="630">
        <v>689543</v>
      </c>
      <c r="DE26" s="622"/>
      <c r="DF26" s="622"/>
      <c r="DG26" s="622"/>
      <c r="DH26" s="622"/>
      <c r="DI26" s="622"/>
      <c r="DJ26" s="622"/>
      <c r="DK26" s="623"/>
      <c r="DL26" s="630" t="s">
        <v>176</v>
      </c>
      <c r="DM26" s="622"/>
      <c r="DN26" s="622"/>
      <c r="DO26" s="622"/>
      <c r="DP26" s="622"/>
      <c r="DQ26" s="622"/>
      <c r="DR26" s="622"/>
      <c r="DS26" s="622"/>
      <c r="DT26" s="622"/>
      <c r="DU26" s="622"/>
      <c r="DV26" s="623"/>
      <c r="DW26" s="626" t="s">
        <v>176</v>
      </c>
      <c r="DX26" s="654"/>
      <c r="DY26" s="654"/>
      <c r="DZ26" s="654"/>
      <c r="EA26" s="654"/>
      <c r="EB26" s="654"/>
      <c r="EC26" s="655"/>
    </row>
    <row r="27" spans="2:133" ht="11.25" customHeight="1">
      <c r="B27" s="618" t="s">
        <v>293</v>
      </c>
      <c r="C27" s="619"/>
      <c r="D27" s="619"/>
      <c r="E27" s="619"/>
      <c r="F27" s="619"/>
      <c r="G27" s="619"/>
      <c r="H27" s="619"/>
      <c r="I27" s="619"/>
      <c r="J27" s="619"/>
      <c r="K27" s="619"/>
      <c r="L27" s="619"/>
      <c r="M27" s="619"/>
      <c r="N27" s="619"/>
      <c r="O27" s="619"/>
      <c r="P27" s="619"/>
      <c r="Q27" s="620"/>
      <c r="R27" s="621">
        <v>423772</v>
      </c>
      <c r="S27" s="622"/>
      <c r="T27" s="622"/>
      <c r="U27" s="622"/>
      <c r="V27" s="622"/>
      <c r="W27" s="622"/>
      <c r="X27" s="622"/>
      <c r="Y27" s="623"/>
      <c r="Z27" s="624">
        <v>5.8</v>
      </c>
      <c r="AA27" s="624"/>
      <c r="AB27" s="624"/>
      <c r="AC27" s="624"/>
      <c r="AD27" s="625" t="s">
        <v>176</v>
      </c>
      <c r="AE27" s="625"/>
      <c r="AF27" s="625"/>
      <c r="AG27" s="625"/>
      <c r="AH27" s="625"/>
      <c r="AI27" s="625"/>
      <c r="AJ27" s="625"/>
      <c r="AK27" s="625"/>
      <c r="AL27" s="626" t="s">
        <v>176</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900596</v>
      </c>
      <c r="BH27" s="622"/>
      <c r="BI27" s="622"/>
      <c r="BJ27" s="622"/>
      <c r="BK27" s="622"/>
      <c r="BL27" s="622"/>
      <c r="BM27" s="622"/>
      <c r="BN27" s="623"/>
      <c r="BO27" s="624">
        <v>100</v>
      </c>
      <c r="BP27" s="624"/>
      <c r="BQ27" s="624"/>
      <c r="BR27" s="624"/>
      <c r="BS27" s="630" t="s">
        <v>176</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674281</v>
      </c>
      <c r="CS27" s="657"/>
      <c r="CT27" s="657"/>
      <c r="CU27" s="657"/>
      <c r="CV27" s="657"/>
      <c r="CW27" s="657"/>
      <c r="CX27" s="657"/>
      <c r="CY27" s="658"/>
      <c r="CZ27" s="626">
        <v>9.6</v>
      </c>
      <c r="DA27" s="654"/>
      <c r="DB27" s="654"/>
      <c r="DC27" s="659"/>
      <c r="DD27" s="630">
        <v>257850</v>
      </c>
      <c r="DE27" s="657"/>
      <c r="DF27" s="657"/>
      <c r="DG27" s="657"/>
      <c r="DH27" s="657"/>
      <c r="DI27" s="657"/>
      <c r="DJ27" s="657"/>
      <c r="DK27" s="658"/>
      <c r="DL27" s="630">
        <v>257826</v>
      </c>
      <c r="DM27" s="657"/>
      <c r="DN27" s="657"/>
      <c r="DO27" s="657"/>
      <c r="DP27" s="657"/>
      <c r="DQ27" s="657"/>
      <c r="DR27" s="657"/>
      <c r="DS27" s="657"/>
      <c r="DT27" s="657"/>
      <c r="DU27" s="657"/>
      <c r="DV27" s="658"/>
      <c r="DW27" s="626">
        <v>5.6</v>
      </c>
      <c r="DX27" s="654"/>
      <c r="DY27" s="654"/>
      <c r="DZ27" s="654"/>
      <c r="EA27" s="654"/>
      <c r="EB27" s="654"/>
      <c r="EC27" s="655"/>
    </row>
    <row r="28" spans="2:133" ht="11.25" customHeight="1">
      <c r="B28" s="663" t="s">
        <v>296</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176</v>
      </c>
      <c r="AA28" s="624"/>
      <c r="AB28" s="624"/>
      <c r="AC28" s="624"/>
      <c r="AD28" s="625" t="s">
        <v>176</v>
      </c>
      <c r="AE28" s="625"/>
      <c r="AF28" s="625"/>
      <c r="AG28" s="625"/>
      <c r="AH28" s="625"/>
      <c r="AI28" s="625"/>
      <c r="AJ28" s="625"/>
      <c r="AK28" s="625"/>
      <c r="AL28" s="626" t="s">
        <v>176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769994</v>
      </c>
      <c r="CS28" s="622"/>
      <c r="CT28" s="622"/>
      <c r="CU28" s="622"/>
      <c r="CV28" s="622"/>
      <c r="CW28" s="622"/>
      <c r="CX28" s="622"/>
      <c r="CY28" s="623"/>
      <c r="CZ28" s="626">
        <v>11</v>
      </c>
      <c r="DA28" s="654"/>
      <c r="DB28" s="654"/>
      <c r="DC28" s="659"/>
      <c r="DD28" s="630">
        <v>731238</v>
      </c>
      <c r="DE28" s="622"/>
      <c r="DF28" s="622"/>
      <c r="DG28" s="622"/>
      <c r="DH28" s="622"/>
      <c r="DI28" s="622"/>
      <c r="DJ28" s="622"/>
      <c r="DK28" s="623"/>
      <c r="DL28" s="630">
        <v>731238</v>
      </c>
      <c r="DM28" s="622"/>
      <c r="DN28" s="622"/>
      <c r="DO28" s="622"/>
      <c r="DP28" s="622"/>
      <c r="DQ28" s="622"/>
      <c r="DR28" s="622"/>
      <c r="DS28" s="622"/>
      <c r="DT28" s="622"/>
      <c r="DU28" s="622"/>
      <c r="DV28" s="623"/>
      <c r="DW28" s="626">
        <v>16</v>
      </c>
      <c r="DX28" s="654"/>
      <c r="DY28" s="654"/>
      <c r="DZ28" s="654"/>
      <c r="EA28" s="654"/>
      <c r="EB28" s="654"/>
      <c r="EC28" s="655"/>
    </row>
    <row r="29" spans="2:133" ht="11.25" customHeight="1">
      <c r="B29" s="618" t="s">
        <v>298</v>
      </c>
      <c r="C29" s="619"/>
      <c r="D29" s="619"/>
      <c r="E29" s="619"/>
      <c r="F29" s="619"/>
      <c r="G29" s="619"/>
      <c r="H29" s="619"/>
      <c r="I29" s="619"/>
      <c r="J29" s="619"/>
      <c r="K29" s="619"/>
      <c r="L29" s="619"/>
      <c r="M29" s="619"/>
      <c r="N29" s="619"/>
      <c r="O29" s="619"/>
      <c r="P29" s="619"/>
      <c r="Q29" s="620"/>
      <c r="R29" s="621">
        <v>493086</v>
      </c>
      <c r="S29" s="622"/>
      <c r="T29" s="622"/>
      <c r="U29" s="622"/>
      <c r="V29" s="622"/>
      <c r="W29" s="622"/>
      <c r="X29" s="622"/>
      <c r="Y29" s="623"/>
      <c r="Z29" s="624">
        <v>6.8</v>
      </c>
      <c r="AA29" s="624"/>
      <c r="AB29" s="624"/>
      <c r="AC29" s="624"/>
      <c r="AD29" s="625" t="s">
        <v>228</v>
      </c>
      <c r="AE29" s="625"/>
      <c r="AF29" s="625"/>
      <c r="AG29" s="625"/>
      <c r="AH29" s="625"/>
      <c r="AI29" s="625"/>
      <c r="AJ29" s="625"/>
      <c r="AK29" s="625"/>
      <c r="AL29" s="626" t="s">
        <v>228</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64</v>
      </c>
      <c r="CG29" s="637"/>
      <c r="CH29" s="637"/>
      <c r="CI29" s="637"/>
      <c r="CJ29" s="637"/>
      <c r="CK29" s="637"/>
      <c r="CL29" s="637"/>
      <c r="CM29" s="637"/>
      <c r="CN29" s="637"/>
      <c r="CO29" s="637"/>
      <c r="CP29" s="637"/>
      <c r="CQ29" s="638"/>
      <c r="CR29" s="621">
        <v>769885</v>
      </c>
      <c r="CS29" s="657"/>
      <c r="CT29" s="657"/>
      <c r="CU29" s="657"/>
      <c r="CV29" s="657"/>
      <c r="CW29" s="657"/>
      <c r="CX29" s="657"/>
      <c r="CY29" s="658"/>
      <c r="CZ29" s="626">
        <v>11</v>
      </c>
      <c r="DA29" s="654"/>
      <c r="DB29" s="654"/>
      <c r="DC29" s="659"/>
      <c r="DD29" s="630">
        <v>731129</v>
      </c>
      <c r="DE29" s="657"/>
      <c r="DF29" s="657"/>
      <c r="DG29" s="657"/>
      <c r="DH29" s="657"/>
      <c r="DI29" s="657"/>
      <c r="DJ29" s="657"/>
      <c r="DK29" s="658"/>
      <c r="DL29" s="630">
        <v>731129</v>
      </c>
      <c r="DM29" s="657"/>
      <c r="DN29" s="657"/>
      <c r="DO29" s="657"/>
      <c r="DP29" s="657"/>
      <c r="DQ29" s="657"/>
      <c r="DR29" s="657"/>
      <c r="DS29" s="657"/>
      <c r="DT29" s="657"/>
      <c r="DU29" s="657"/>
      <c r="DV29" s="658"/>
      <c r="DW29" s="626">
        <v>16</v>
      </c>
      <c r="DX29" s="654"/>
      <c r="DY29" s="654"/>
      <c r="DZ29" s="654"/>
      <c r="EA29" s="654"/>
      <c r="EB29" s="654"/>
      <c r="EC29" s="655"/>
    </row>
    <row r="30" spans="2:133" ht="11.25" customHeight="1">
      <c r="B30" s="618" t="s">
        <v>302</v>
      </c>
      <c r="C30" s="619"/>
      <c r="D30" s="619"/>
      <c r="E30" s="619"/>
      <c r="F30" s="619"/>
      <c r="G30" s="619"/>
      <c r="H30" s="619"/>
      <c r="I30" s="619"/>
      <c r="J30" s="619"/>
      <c r="K30" s="619"/>
      <c r="L30" s="619"/>
      <c r="M30" s="619"/>
      <c r="N30" s="619"/>
      <c r="O30" s="619"/>
      <c r="P30" s="619"/>
      <c r="Q30" s="620"/>
      <c r="R30" s="621">
        <v>69887</v>
      </c>
      <c r="S30" s="622"/>
      <c r="T30" s="622"/>
      <c r="U30" s="622"/>
      <c r="V30" s="622"/>
      <c r="W30" s="622"/>
      <c r="X30" s="622"/>
      <c r="Y30" s="623"/>
      <c r="Z30" s="624">
        <v>1</v>
      </c>
      <c r="AA30" s="624"/>
      <c r="AB30" s="624"/>
      <c r="AC30" s="624"/>
      <c r="AD30" s="625">
        <v>3051</v>
      </c>
      <c r="AE30" s="625"/>
      <c r="AF30" s="625"/>
      <c r="AG30" s="625"/>
      <c r="AH30" s="625"/>
      <c r="AI30" s="625"/>
      <c r="AJ30" s="625"/>
      <c r="AK30" s="625"/>
      <c r="AL30" s="626">
        <v>0.1</v>
      </c>
      <c r="AM30" s="627"/>
      <c r="AN30" s="627"/>
      <c r="AO30" s="628"/>
      <c r="AP30" s="669" t="s">
        <v>303</v>
      </c>
      <c r="AQ30" s="670"/>
      <c r="AR30" s="670"/>
      <c r="AS30" s="670"/>
      <c r="AT30" s="675" t="s">
        <v>304</v>
      </c>
      <c r="AU30" s="210"/>
      <c r="AV30" s="210"/>
      <c r="AW30" s="210"/>
      <c r="AX30" s="607" t="s">
        <v>182</v>
      </c>
      <c r="AY30" s="608"/>
      <c r="AZ30" s="608"/>
      <c r="BA30" s="608"/>
      <c r="BB30" s="608"/>
      <c r="BC30" s="608"/>
      <c r="BD30" s="608"/>
      <c r="BE30" s="608"/>
      <c r="BF30" s="609"/>
      <c r="BG30" s="681">
        <v>99.4</v>
      </c>
      <c r="BH30" s="682"/>
      <c r="BI30" s="682"/>
      <c r="BJ30" s="682"/>
      <c r="BK30" s="682"/>
      <c r="BL30" s="682"/>
      <c r="BM30" s="616">
        <v>98.2</v>
      </c>
      <c r="BN30" s="682"/>
      <c r="BO30" s="682"/>
      <c r="BP30" s="682"/>
      <c r="BQ30" s="683"/>
      <c r="BR30" s="681">
        <v>99.3</v>
      </c>
      <c r="BS30" s="682"/>
      <c r="BT30" s="682"/>
      <c r="BU30" s="682"/>
      <c r="BV30" s="682"/>
      <c r="BW30" s="682"/>
      <c r="BX30" s="616">
        <v>98.1</v>
      </c>
      <c r="BY30" s="682"/>
      <c r="BZ30" s="682"/>
      <c r="CA30" s="682"/>
      <c r="CB30" s="683"/>
      <c r="CD30" s="686"/>
      <c r="CE30" s="687"/>
      <c r="CF30" s="636" t="s">
        <v>305</v>
      </c>
      <c r="CG30" s="637"/>
      <c r="CH30" s="637"/>
      <c r="CI30" s="637"/>
      <c r="CJ30" s="637"/>
      <c r="CK30" s="637"/>
      <c r="CL30" s="637"/>
      <c r="CM30" s="637"/>
      <c r="CN30" s="637"/>
      <c r="CO30" s="637"/>
      <c r="CP30" s="637"/>
      <c r="CQ30" s="638"/>
      <c r="CR30" s="621">
        <v>726942</v>
      </c>
      <c r="CS30" s="622"/>
      <c r="CT30" s="622"/>
      <c r="CU30" s="622"/>
      <c r="CV30" s="622"/>
      <c r="CW30" s="622"/>
      <c r="CX30" s="622"/>
      <c r="CY30" s="623"/>
      <c r="CZ30" s="626">
        <v>10.4</v>
      </c>
      <c r="DA30" s="654"/>
      <c r="DB30" s="654"/>
      <c r="DC30" s="659"/>
      <c r="DD30" s="630">
        <v>692334</v>
      </c>
      <c r="DE30" s="622"/>
      <c r="DF30" s="622"/>
      <c r="DG30" s="622"/>
      <c r="DH30" s="622"/>
      <c r="DI30" s="622"/>
      <c r="DJ30" s="622"/>
      <c r="DK30" s="623"/>
      <c r="DL30" s="630">
        <v>692334</v>
      </c>
      <c r="DM30" s="622"/>
      <c r="DN30" s="622"/>
      <c r="DO30" s="622"/>
      <c r="DP30" s="622"/>
      <c r="DQ30" s="622"/>
      <c r="DR30" s="622"/>
      <c r="DS30" s="622"/>
      <c r="DT30" s="622"/>
      <c r="DU30" s="622"/>
      <c r="DV30" s="623"/>
      <c r="DW30" s="626">
        <v>15.1</v>
      </c>
      <c r="DX30" s="654"/>
      <c r="DY30" s="654"/>
      <c r="DZ30" s="654"/>
      <c r="EA30" s="654"/>
      <c r="EB30" s="654"/>
      <c r="EC30" s="655"/>
    </row>
    <row r="31" spans="2:133" ht="11.25" customHeight="1">
      <c r="B31" s="618" t="s">
        <v>306</v>
      </c>
      <c r="C31" s="619"/>
      <c r="D31" s="619"/>
      <c r="E31" s="619"/>
      <c r="F31" s="619"/>
      <c r="G31" s="619"/>
      <c r="H31" s="619"/>
      <c r="I31" s="619"/>
      <c r="J31" s="619"/>
      <c r="K31" s="619"/>
      <c r="L31" s="619"/>
      <c r="M31" s="619"/>
      <c r="N31" s="619"/>
      <c r="O31" s="619"/>
      <c r="P31" s="619"/>
      <c r="Q31" s="620"/>
      <c r="R31" s="621">
        <v>50319</v>
      </c>
      <c r="S31" s="622"/>
      <c r="T31" s="622"/>
      <c r="U31" s="622"/>
      <c r="V31" s="622"/>
      <c r="W31" s="622"/>
      <c r="X31" s="622"/>
      <c r="Y31" s="623"/>
      <c r="Z31" s="624">
        <v>0.7</v>
      </c>
      <c r="AA31" s="624"/>
      <c r="AB31" s="624"/>
      <c r="AC31" s="624"/>
      <c r="AD31" s="625" t="s">
        <v>228</v>
      </c>
      <c r="AE31" s="625"/>
      <c r="AF31" s="625"/>
      <c r="AG31" s="625"/>
      <c r="AH31" s="625"/>
      <c r="AI31" s="625"/>
      <c r="AJ31" s="625"/>
      <c r="AK31" s="625"/>
      <c r="AL31" s="626" t="s">
        <v>228</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99.5</v>
      </c>
      <c r="BH31" s="657"/>
      <c r="BI31" s="657"/>
      <c r="BJ31" s="657"/>
      <c r="BK31" s="657"/>
      <c r="BL31" s="657"/>
      <c r="BM31" s="627">
        <v>98.4</v>
      </c>
      <c r="BN31" s="679"/>
      <c r="BO31" s="679"/>
      <c r="BP31" s="679"/>
      <c r="BQ31" s="680"/>
      <c r="BR31" s="678">
        <v>99.3</v>
      </c>
      <c r="BS31" s="657"/>
      <c r="BT31" s="657"/>
      <c r="BU31" s="657"/>
      <c r="BV31" s="657"/>
      <c r="BW31" s="657"/>
      <c r="BX31" s="627">
        <v>98.1</v>
      </c>
      <c r="BY31" s="679"/>
      <c r="BZ31" s="679"/>
      <c r="CA31" s="679"/>
      <c r="CB31" s="680"/>
      <c r="CD31" s="686"/>
      <c r="CE31" s="687"/>
      <c r="CF31" s="636" t="s">
        <v>309</v>
      </c>
      <c r="CG31" s="637"/>
      <c r="CH31" s="637"/>
      <c r="CI31" s="637"/>
      <c r="CJ31" s="637"/>
      <c r="CK31" s="637"/>
      <c r="CL31" s="637"/>
      <c r="CM31" s="637"/>
      <c r="CN31" s="637"/>
      <c r="CO31" s="637"/>
      <c r="CP31" s="637"/>
      <c r="CQ31" s="638"/>
      <c r="CR31" s="621">
        <v>42943</v>
      </c>
      <c r="CS31" s="657"/>
      <c r="CT31" s="657"/>
      <c r="CU31" s="657"/>
      <c r="CV31" s="657"/>
      <c r="CW31" s="657"/>
      <c r="CX31" s="657"/>
      <c r="CY31" s="658"/>
      <c r="CZ31" s="626">
        <v>0.6</v>
      </c>
      <c r="DA31" s="654"/>
      <c r="DB31" s="654"/>
      <c r="DC31" s="659"/>
      <c r="DD31" s="630">
        <v>38795</v>
      </c>
      <c r="DE31" s="657"/>
      <c r="DF31" s="657"/>
      <c r="DG31" s="657"/>
      <c r="DH31" s="657"/>
      <c r="DI31" s="657"/>
      <c r="DJ31" s="657"/>
      <c r="DK31" s="658"/>
      <c r="DL31" s="630">
        <v>38795</v>
      </c>
      <c r="DM31" s="657"/>
      <c r="DN31" s="657"/>
      <c r="DO31" s="657"/>
      <c r="DP31" s="657"/>
      <c r="DQ31" s="657"/>
      <c r="DR31" s="657"/>
      <c r="DS31" s="657"/>
      <c r="DT31" s="657"/>
      <c r="DU31" s="657"/>
      <c r="DV31" s="658"/>
      <c r="DW31" s="626">
        <v>0.8</v>
      </c>
      <c r="DX31" s="654"/>
      <c r="DY31" s="654"/>
      <c r="DZ31" s="654"/>
      <c r="EA31" s="654"/>
      <c r="EB31" s="654"/>
      <c r="EC31" s="655"/>
    </row>
    <row r="32" spans="2:133" ht="11.25" customHeight="1">
      <c r="B32" s="618" t="s">
        <v>310</v>
      </c>
      <c r="C32" s="619"/>
      <c r="D32" s="619"/>
      <c r="E32" s="619"/>
      <c r="F32" s="619"/>
      <c r="G32" s="619"/>
      <c r="H32" s="619"/>
      <c r="I32" s="619"/>
      <c r="J32" s="619"/>
      <c r="K32" s="619"/>
      <c r="L32" s="619"/>
      <c r="M32" s="619"/>
      <c r="N32" s="619"/>
      <c r="O32" s="619"/>
      <c r="P32" s="619"/>
      <c r="Q32" s="620"/>
      <c r="R32" s="621">
        <v>289754</v>
      </c>
      <c r="S32" s="622"/>
      <c r="T32" s="622"/>
      <c r="U32" s="622"/>
      <c r="V32" s="622"/>
      <c r="W32" s="622"/>
      <c r="X32" s="622"/>
      <c r="Y32" s="623"/>
      <c r="Z32" s="624">
        <v>4</v>
      </c>
      <c r="AA32" s="624"/>
      <c r="AB32" s="624"/>
      <c r="AC32" s="624"/>
      <c r="AD32" s="625" t="s">
        <v>176</v>
      </c>
      <c r="AE32" s="625"/>
      <c r="AF32" s="625"/>
      <c r="AG32" s="625"/>
      <c r="AH32" s="625"/>
      <c r="AI32" s="625"/>
      <c r="AJ32" s="625"/>
      <c r="AK32" s="625"/>
      <c r="AL32" s="626" t="s">
        <v>176</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99.3</v>
      </c>
      <c r="BH32" s="691"/>
      <c r="BI32" s="691"/>
      <c r="BJ32" s="691"/>
      <c r="BK32" s="691"/>
      <c r="BL32" s="691"/>
      <c r="BM32" s="692">
        <v>98</v>
      </c>
      <c r="BN32" s="691"/>
      <c r="BO32" s="691"/>
      <c r="BP32" s="691"/>
      <c r="BQ32" s="693"/>
      <c r="BR32" s="690">
        <v>99.3</v>
      </c>
      <c r="BS32" s="691"/>
      <c r="BT32" s="691"/>
      <c r="BU32" s="691"/>
      <c r="BV32" s="691"/>
      <c r="BW32" s="691"/>
      <c r="BX32" s="692">
        <v>97.9</v>
      </c>
      <c r="BY32" s="691"/>
      <c r="BZ32" s="691"/>
      <c r="CA32" s="691"/>
      <c r="CB32" s="693"/>
      <c r="CD32" s="688"/>
      <c r="CE32" s="689"/>
      <c r="CF32" s="636" t="s">
        <v>312</v>
      </c>
      <c r="CG32" s="637"/>
      <c r="CH32" s="637"/>
      <c r="CI32" s="637"/>
      <c r="CJ32" s="637"/>
      <c r="CK32" s="637"/>
      <c r="CL32" s="637"/>
      <c r="CM32" s="637"/>
      <c r="CN32" s="637"/>
      <c r="CO32" s="637"/>
      <c r="CP32" s="637"/>
      <c r="CQ32" s="638"/>
      <c r="CR32" s="621">
        <v>109</v>
      </c>
      <c r="CS32" s="622"/>
      <c r="CT32" s="622"/>
      <c r="CU32" s="622"/>
      <c r="CV32" s="622"/>
      <c r="CW32" s="622"/>
      <c r="CX32" s="622"/>
      <c r="CY32" s="623"/>
      <c r="CZ32" s="626">
        <v>0</v>
      </c>
      <c r="DA32" s="654"/>
      <c r="DB32" s="654"/>
      <c r="DC32" s="659"/>
      <c r="DD32" s="630">
        <v>109</v>
      </c>
      <c r="DE32" s="622"/>
      <c r="DF32" s="622"/>
      <c r="DG32" s="622"/>
      <c r="DH32" s="622"/>
      <c r="DI32" s="622"/>
      <c r="DJ32" s="622"/>
      <c r="DK32" s="623"/>
      <c r="DL32" s="630">
        <v>109</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313</v>
      </c>
      <c r="C33" s="619"/>
      <c r="D33" s="619"/>
      <c r="E33" s="619"/>
      <c r="F33" s="619"/>
      <c r="G33" s="619"/>
      <c r="H33" s="619"/>
      <c r="I33" s="619"/>
      <c r="J33" s="619"/>
      <c r="K33" s="619"/>
      <c r="L33" s="619"/>
      <c r="M33" s="619"/>
      <c r="N33" s="619"/>
      <c r="O33" s="619"/>
      <c r="P33" s="619"/>
      <c r="Q33" s="620"/>
      <c r="R33" s="621">
        <v>205674</v>
      </c>
      <c r="S33" s="622"/>
      <c r="T33" s="622"/>
      <c r="U33" s="622"/>
      <c r="V33" s="622"/>
      <c r="W33" s="622"/>
      <c r="X33" s="622"/>
      <c r="Y33" s="623"/>
      <c r="Z33" s="624">
        <v>2.8</v>
      </c>
      <c r="AA33" s="624"/>
      <c r="AB33" s="624"/>
      <c r="AC33" s="624"/>
      <c r="AD33" s="625" t="s">
        <v>176</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3636522</v>
      </c>
      <c r="CS33" s="657"/>
      <c r="CT33" s="657"/>
      <c r="CU33" s="657"/>
      <c r="CV33" s="657"/>
      <c r="CW33" s="657"/>
      <c r="CX33" s="657"/>
      <c r="CY33" s="658"/>
      <c r="CZ33" s="626">
        <v>52</v>
      </c>
      <c r="DA33" s="654"/>
      <c r="DB33" s="654"/>
      <c r="DC33" s="659"/>
      <c r="DD33" s="630">
        <v>2739124</v>
      </c>
      <c r="DE33" s="657"/>
      <c r="DF33" s="657"/>
      <c r="DG33" s="657"/>
      <c r="DH33" s="657"/>
      <c r="DI33" s="657"/>
      <c r="DJ33" s="657"/>
      <c r="DK33" s="658"/>
      <c r="DL33" s="630">
        <v>1843620</v>
      </c>
      <c r="DM33" s="657"/>
      <c r="DN33" s="657"/>
      <c r="DO33" s="657"/>
      <c r="DP33" s="657"/>
      <c r="DQ33" s="657"/>
      <c r="DR33" s="657"/>
      <c r="DS33" s="657"/>
      <c r="DT33" s="657"/>
      <c r="DU33" s="657"/>
      <c r="DV33" s="658"/>
      <c r="DW33" s="626">
        <v>40.299999999999997</v>
      </c>
      <c r="DX33" s="654"/>
      <c r="DY33" s="654"/>
      <c r="DZ33" s="654"/>
      <c r="EA33" s="654"/>
      <c r="EB33" s="654"/>
      <c r="EC33" s="655"/>
    </row>
    <row r="34" spans="2:133" ht="11.25" customHeight="1">
      <c r="B34" s="618" t="s">
        <v>315</v>
      </c>
      <c r="C34" s="619"/>
      <c r="D34" s="619"/>
      <c r="E34" s="619"/>
      <c r="F34" s="619"/>
      <c r="G34" s="619"/>
      <c r="H34" s="619"/>
      <c r="I34" s="619"/>
      <c r="J34" s="619"/>
      <c r="K34" s="619"/>
      <c r="L34" s="619"/>
      <c r="M34" s="619"/>
      <c r="N34" s="619"/>
      <c r="O34" s="619"/>
      <c r="P34" s="619"/>
      <c r="Q34" s="620"/>
      <c r="R34" s="621">
        <v>89040</v>
      </c>
      <c r="S34" s="622"/>
      <c r="T34" s="622"/>
      <c r="U34" s="622"/>
      <c r="V34" s="622"/>
      <c r="W34" s="622"/>
      <c r="X34" s="622"/>
      <c r="Y34" s="623"/>
      <c r="Z34" s="624">
        <v>1.2</v>
      </c>
      <c r="AA34" s="624"/>
      <c r="AB34" s="624"/>
      <c r="AC34" s="624"/>
      <c r="AD34" s="625">
        <v>1260</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1019349</v>
      </c>
      <c r="CS34" s="622"/>
      <c r="CT34" s="622"/>
      <c r="CU34" s="622"/>
      <c r="CV34" s="622"/>
      <c r="CW34" s="622"/>
      <c r="CX34" s="622"/>
      <c r="CY34" s="623"/>
      <c r="CZ34" s="626">
        <v>14.6</v>
      </c>
      <c r="DA34" s="654"/>
      <c r="DB34" s="654"/>
      <c r="DC34" s="659"/>
      <c r="DD34" s="630">
        <v>717308</v>
      </c>
      <c r="DE34" s="622"/>
      <c r="DF34" s="622"/>
      <c r="DG34" s="622"/>
      <c r="DH34" s="622"/>
      <c r="DI34" s="622"/>
      <c r="DJ34" s="622"/>
      <c r="DK34" s="623"/>
      <c r="DL34" s="630">
        <v>594042</v>
      </c>
      <c r="DM34" s="622"/>
      <c r="DN34" s="622"/>
      <c r="DO34" s="622"/>
      <c r="DP34" s="622"/>
      <c r="DQ34" s="622"/>
      <c r="DR34" s="622"/>
      <c r="DS34" s="622"/>
      <c r="DT34" s="622"/>
      <c r="DU34" s="622"/>
      <c r="DV34" s="623"/>
      <c r="DW34" s="626">
        <v>13</v>
      </c>
      <c r="DX34" s="654"/>
      <c r="DY34" s="654"/>
      <c r="DZ34" s="654"/>
      <c r="EA34" s="654"/>
      <c r="EB34" s="654"/>
      <c r="EC34" s="655"/>
    </row>
    <row r="35" spans="2:133" ht="11.25" customHeight="1">
      <c r="B35" s="618" t="s">
        <v>319</v>
      </c>
      <c r="C35" s="619"/>
      <c r="D35" s="619"/>
      <c r="E35" s="619"/>
      <c r="F35" s="619"/>
      <c r="G35" s="619"/>
      <c r="H35" s="619"/>
      <c r="I35" s="619"/>
      <c r="J35" s="619"/>
      <c r="K35" s="619"/>
      <c r="L35" s="619"/>
      <c r="M35" s="619"/>
      <c r="N35" s="619"/>
      <c r="O35" s="619"/>
      <c r="P35" s="619"/>
      <c r="Q35" s="620"/>
      <c r="R35" s="621">
        <v>686548</v>
      </c>
      <c r="S35" s="622"/>
      <c r="T35" s="622"/>
      <c r="U35" s="622"/>
      <c r="V35" s="622"/>
      <c r="W35" s="622"/>
      <c r="X35" s="622"/>
      <c r="Y35" s="623"/>
      <c r="Z35" s="624">
        <v>9.5</v>
      </c>
      <c r="AA35" s="624"/>
      <c r="AB35" s="624"/>
      <c r="AC35" s="624"/>
      <c r="AD35" s="625" t="s">
        <v>228</v>
      </c>
      <c r="AE35" s="625"/>
      <c r="AF35" s="625"/>
      <c r="AG35" s="625"/>
      <c r="AH35" s="625"/>
      <c r="AI35" s="625"/>
      <c r="AJ35" s="625"/>
      <c r="AK35" s="625"/>
      <c r="AL35" s="626" t="s">
        <v>176</v>
      </c>
      <c r="AM35" s="627"/>
      <c r="AN35" s="627"/>
      <c r="AO35" s="628"/>
      <c r="AP35" s="214"/>
      <c r="AQ35" s="694" t="s">
        <v>320</v>
      </c>
      <c r="AR35" s="695"/>
      <c r="AS35" s="695"/>
      <c r="AT35" s="695"/>
      <c r="AU35" s="695"/>
      <c r="AV35" s="695"/>
      <c r="AW35" s="695"/>
      <c r="AX35" s="695"/>
      <c r="AY35" s="696"/>
      <c r="AZ35" s="610">
        <v>1008754</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98390</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10894</v>
      </c>
      <c r="CS35" s="657"/>
      <c r="CT35" s="657"/>
      <c r="CU35" s="657"/>
      <c r="CV35" s="657"/>
      <c r="CW35" s="657"/>
      <c r="CX35" s="657"/>
      <c r="CY35" s="658"/>
      <c r="CZ35" s="626">
        <v>0.2</v>
      </c>
      <c r="DA35" s="654"/>
      <c r="DB35" s="654"/>
      <c r="DC35" s="659"/>
      <c r="DD35" s="630">
        <v>6264</v>
      </c>
      <c r="DE35" s="657"/>
      <c r="DF35" s="657"/>
      <c r="DG35" s="657"/>
      <c r="DH35" s="657"/>
      <c r="DI35" s="657"/>
      <c r="DJ35" s="657"/>
      <c r="DK35" s="658"/>
      <c r="DL35" s="630">
        <v>6229</v>
      </c>
      <c r="DM35" s="657"/>
      <c r="DN35" s="657"/>
      <c r="DO35" s="657"/>
      <c r="DP35" s="657"/>
      <c r="DQ35" s="657"/>
      <c r="DR35" s="657"/>
      <c r="DS35" s="657"/>
      <c r="DT35" s="657"/>
      <c r="DU35" s="657"/>
      <c r="DV35" s="658"/>
      <c r="DW35" s="626">
        <v>0.1</v>
      </c>
      <c r="DX35" s="654"/>
      <c r="DY35" s="654"/>
      <c r="DZ35" s="654"/>
      <c r="EA35" s="654"/>
      <c r="EB35" s="654"/>
      <c r="EC35" s="655"/>
    </row>
    <row r="36" spans="2:133" ht="11.25" customHeight="1">
      <c r="B36" s="618" t="s">
        <v>323</v>
      </c>
      <c r="C36" s="619"/>
      <c r="D36" s="619"/>
      <c r="E36" s="619"/>
      <c r="F36" s="619"/>
      <c r="G36" s="619"/>
      <c r="H36" s="619"/>
      <c r="I36" s="619"/>
      <c r="J36" s="619"/>
      <c r="K36" s="619"/>
      <c r="L36" s="619"/>
      <c r="M36" s="619"/>
      <c r="N36" s="619"/>
      <c r="O36" s="619"/>
      <c r="P36" s="619"/>
      <c r="Q36" s="620"/>
      <c r="R36" s="621" t="s">
        <v>176</v>
      </c>
      <c r="S36" s="622"/>
      <c r="T36" s="622"/>
      <c r="U36" s="622"/>
      <c r="V36" s="622"/>
      <c r="W36" s="622"/>
      <c r="X36" s="622"/>
      <c r="Y36" s="623"/>
      <c r="Z36" s="624" t="s">
        <v>176</v>
      </c>
      <c r="AA36" s="624"/>
      <c r="AB36" s="624"/>
      <c r="AC36" s="624"/>
      <c r="AD36" s="625" t="s">
        <v>228</v>
      </c>
      <c r="AE36" s="625"/>
      <c r="AF36" s="625"/>
      <c r="AG36" s="625"/>
      <c r="AH36" s="625"/>
      <c r="AI36" s="625"/>
      <c r="AJ36" s="625"/>
      <c r="AK36" s="625"/>
      <c r="AL36" s="626" t="s">
        <v>228</v>
      </c>
      <c r="AM36" s="627"/>
      <c r="AN36" s="627"/>
      <c r="AO36" s="628"/>
      <c r="AQ36" s="698" t="s">
        <v>324</v>
      </c>
      <c r="AR36" s="699"/>
      <c r="AS36" s="699"/>
      <c r="AT36" s="699"/>
      <c r="AU36" s="699"/>
      <c r="AV36" s="699"/>
      <c r="AW36" s="699"/>
      <c r="AX36" s="699"/>
      <c r="AY36" s="700"/>
      <c r="AZ36" s="621">
        <v>158789</v>
      </c>
      <c r="BA36" s="622"/>
      <c r="BB36" s="622"/>
      <c r="BC36" s="622"/>
      <c r="BD36" s="657"/>
      <c r="BE36" s="657"/>
      <c r="BF36" s="680"/>
      <c r="BG36" s="636" t="s">
        <v>325</v>
      </c>
      <c r="BH36" s="637"/>
      <c r="BI36" s="637"/>
      <c r="BJ36" s="637"/>
      <c r="BK36" s="637"/>
      <c r="BL36" s="637"/>
      <c r="BM36" s="637"/>
      <c r="BN36" s="637"/>
      <c r="BO36" s="637"/>
      <c r="BP36" s="637"/>
      <c r="BQ36" s="637"/>
      <c r="BR36" s="637"/>
      <c r="BS36" s="637"/>
      <c r="BT36" s="637"/>
      <c r="BU36" s="638"/>
      <c r="BV36" s="621">
        <v>74350</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1464713</v>
      </c>
      <c r="CS36" s="622"/>
      <c r="CT36" s="622"/>
      <c r="CU36" s="622"/>
      <c r="CV36" s="622"/>
      <c r="CW36" s="622"/>
      <c r="CX36" s="622"/>
      <c r="CY36" s="623"/>
      <c r="CZ36" s="626">
        <v>21</v>
      </c>
      <c r="DA36" s="654"/>
      <c r="DB36" s="654"/>
      <c r="DC36" s="659"/>
      <c r="DD36" s="630">
        <v>1072209</v>
      </c>
      <c r="DE36" s="622"/>
      <c r="DF36" s="622"/>
      <c r="DG36" s="622"/>
      <c r="DH36" s="622"/>
      <c r="DI36" s="622"/>
      <c r="DJ36" s="622"/>
      <c r="DK36" s="623"/>
      <c r="DL36" s="630">
        <v>686828</v>
      </c>
      <c r="DM36" s="622"/>
      <c r="DN36" s="622"/>
      <c r="DO36" s="622"/>
      <c r="DP36" s="622"/>
      <c r="DQ36" s="622"/>
      <c r="DR36" s="622"/>
      <c r="DS36" s="622"/>
      <c r="DT36" s="622"/>
      <c r="DU36" s="622"/>
      <c r="DV36" s="623"/>
      <c r="DW36" s="626">
        <v>15</v>
      </c>
      <c r="DX36" s="654"/>
      <c r="DY36" s="654"/>
      <c r="DZ36" s="654"/>
      <c r="EA36" s="654"/>
      <c r="EB36" s="654"/>
      <c r="EC36" s="655"/>
    </row>
    <row r="37" spans="2:133" ht="11.25" customHeight="1">
      <c r="B37" s="618" t="s">
        <v>327</v>
      </c>
      <c r="C37" s="619"/>
      <c r="D37" s="619"/>
      <c r="E37" s="619"/>
      <c r="F37" s="619"/>
      <c r="G37" s="619"/>
      <c r="H37" s="619"/>
      <c r="I37" s="619"/>
      <c r="J37" s="619"/>
      <c r="K37" s="619"/>
      <c r="L37" s="619"/>
      <c r="M37" s="619"/>
      <c r="N37" s="619"/>
      <c r="O37" s="619"/>
      <c r="P37" s="619"/>
      <c r="Q37" s="620"/>
      <c r="R37" s="621">
        <v>183148</v>
      </c>
      <c r="S37" s="622"/>
      <c r="T37" s="622"/>
      <c r="U37" s="622"/>
      <c r="V37" s="622"/>
      <c r="W37" s="622"/>
      <c r="X37" s="622"/>
      <c r="Y37" s="623"/>
      <c r="Z37" s="624">
        <v>2.5</v>
      </c>
      <c r="AA37" s="624"/>
      <c r="AB37" s="624"/>
      <c r="AC37" s="624"/>
      <c r="AD37" s="625" t="s">
        <v>228</v>
      </c>
      <c r="AE37" s="625"/>
      <c r="AF37" s="625"/>
      <c r="AG37" s="625"/>
      <c r="AH37" s="625"/>
      <c r="AI37" s="625"/>
      <c r="AJ37" s="625"/>
      <c r="AK37" s="625"/>
      <c r="AL37" s="626" t="s">
        <v>228</v>
      </c>
      <c r="AM37" s="627"/>
      <c r="AN37" s="627"/>
      <c r="AO37" s="628"/>
      <c r="AQ37" s="698" t="s">
        <v>328</v>
      </c>
      <c r="AR37" s="699"/>
      <c r="AS37" s="699"/>
      <c r="AT37" s="699"/>
      <c r="AU37" s="699"/>
      <c r="AV37" s="699"/>
      <c r="AW37" s="699"/>
      <c r="AX37" s="699"/>
      <c r="AY37" s="700"/>
      <c r="AZ37" s="621">
        <v>90000</v>
      </c>
      <c r="BA37" s="622"/>
      <c r="BB37" s="622"/>
      <c r="BC37" s="622"/>
      <c r="BD37" s="657"/>
      <c r="BE37" s="657"/>
      <c r="BF37" s="680"/>
      <c r="BG37" s="636" t="s">
        <v>329</v>
      </c>
      <c r="BH37" s="637"/>
      <c r="BI37" s="637"/>
      <c r="BJ37" s="637"/>
      <c r="BK37" s="637"/>
      <c r="BL37" s="637"/>
      <c r="BM37" s="637"/>
      <c r="BN37" s="637"/>
      <c r="BO37" s="637"/>
      <c r="BP37" s="637"/>
      <c r="BQ37" s="637"/>
      <c r="BR37" s="637"/>
      <c r="BS37" s="637"/>
      <c r="BT37" s="637"/>
      <c r="BU37" s="638"/>
      <c r="BV37" s="621">
        <v>1839</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758311</v>
      </c>
      <c r="CS37" s="657"/>
      <c r="CT37" s="657"/>
      <c r="CU37" s="657"/>
      <c r="CV37" s="657"/>
      <c r="CW37" s="657"/>
      <c r="CX37" s="657"/>
      <c r="CY37" s="658"/>
      <c r="CZ37" s="626">
        <v>10.8</v>
      </c>
      <c r="DA37" s="654"/>
      <c r="DB37" s="654"/>
      <c r="DC37" s="659"/>
      <c r="DD37" s="630">
        <v>499514</v>
      </c>
      <c r="DE37" s="657"/>
      <c r="DF37" s="657"/>
      <c r="DG37" s="657"/>
      <c r="DH37" s="657"/>
      <c r="DI37" s="657"/>
      <c r="DJ37" s="657"/>
      <c r="DK37" s="658"/>
      <c r="DL37" s="630">
        <v>387004</v>
      </c>
      <c r="DM37" s="657"/>
      <c r="DN37" s="657"/>
      <c r="DO37" s="657"/>
      <c r="DP37" s="657"/>
      <c r="DQ37" s="657"/>
      <c r="DR37" s="657"/>
      <c r="DS37" s="657"/>
      <c r="DT37" s="657"/>
      <c r="DU37" s="657"/>
      <c r="DV37" s="658"/>
      <c r="DW37" s="626">
        <v>8.5</v>
      </c>
      <c r="DX37" s="654"/>
      <c r="DY37" s="654"/>
      <c r="DZ37" s="654"/>
      <c r="EA37" s="654"/>
      <c r="EB37" s="654"/>
      <c r="EC37" s="655"/>
    </row>
    <row r="38" spans="2:133" ht="11.25" customHeight="1">
      <c r="B38" s="666" t="s">
        <v>331</v>
      </c>
      <c r="C38" s="667"/>
      <c r="D38" s="667"/>
      <c r="E38" s="667"/>
      <c r="F38" s="667"/>
      <c r="G38" s="667"/>
      <c r="H38" s="667"/>
      <c r="I38" s="667"/>
      <c r="J38" s="667"/>
      <c r="K38" s="667"/>
      <c r="L38" s="667"/>
      <c r="M38" s="667"/>
      <c r="N38" s="667"/>
      <c r="O38" s="667"/>
      <c r="P38" s="667"/>
      <c r="Q38" s="668"/>
      <c r="R38" s="701">
        <v>7250314</v>
      </c>
      <c r="S38" s="702"/>
      <c r="T38" s="702"/>
      <c r="U38" s="702"/>
      <c r="V38" s="702"/>
      <c r="W38" s="702"/>
      <c r="X38" s="702"/>
      <c r="Y38" s="703"/>
      <c r="Z38" s="704">
        <v>100</v>
      </c>
      <c r="AA38" s="704"/>
      <c r="AB38" s="704"/>
      <c r="AC38" s="704"/>
      <c r="AD38" s="705">
        <v>4391223</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80780</v>
      </c>
      <c r="BA38" s="622"/>
      <c r="BB38" s="622"/>
      <c r="BC38" s="622"/>
      <c r="BD38" s="657"/>
      <c r="BE38" s="657"/>
      <c r="BF38" s="680"/>
      <c r="BG38" s="636" t="s">
        <v>333</v>
      </c>
      <c r="BH38" s="637"/>
      <c r="BI38" s="637"/>
      <c r="BJ38" s="637"/>
      <c r="BK38" s="637"/>
      <c r="BL38" s="637"/>
      <c r="BM38" s="637"/>
      <c r="BN38" s="637"/>
      <c r="BO38" s="637"/>
      <c r="BP38" s="637"/>
      <c r="BQ38" s="637"/>
      <c r="BR38" s="637"/>
      <c r="BS38" s="637"/>
      <c r="BT38" s="637"/>
      <c r="BU38" s="638"/>
      <c r="BV38" s="621">
        <v>2853</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759965</v>
      </c>
      <c r="CS38" s="622"/>
      <c r="CT38" s="622"/>
      <c r="CU38" s="622"/>
      <c r="CV38" s="622"/>
      <c r="CW38" s="622"/>
      <c r="CX38" s="622"/>
      <c r="CY38" s="623"/>
      <c r="CZ38" s="626">
        <v>10.9</v>
      </c>
      <c r="DA38" s="654"/>
      <c r="DB38" s="654"/>
      <c r="DC38" s="659"/>
      <c r="DD38" s="630">
        <v>643343</v>
      </c>
      <c r="DE38" s="622"/>
      <c r="DF38" s="622"/>
      <c r="DG38" s="622"/>
      <c r="DH38" s="622"/>
      <c r="DI38" s="622"/>
      <c r="DJ38" s="622"/>
      <c r="DK38" s="623"/>
      <c r="DL38" s="630">
        <v>556521</v>
      </c>
      <c r="DM38" s="622"/>
      <c r="DN38" s="622"/>
      <c r="DO38" s="622"/>
      <c r="DP38" s="622"/>
      <c r="DQ38" s="622"/>
      <c r="DR38" s="622"/>
      <c r="DS38" s="622"/>
      <c r="DT38" s="622"/>
      <c r="DU38" s="622"/>
      <c r="DV38" s="623"/>
      <c r="DW38" s="626">
        <v>12.2</v>
      </c>
      <c r="DX38" s="654"/>
      <c r="DY38" s="654"/>
      <c r="DZ38" s="654"/>
      <c r="EA38" s="654"/>
      <c r="EB38" s="654"/>
      <c r="EC38" s="655"/>
    </row>
    <row r="39" spans="2:133" ht="11.25" customHeight="1">
      <c r="AQ39" s="698" t="s">
        <v>335</v>
      </c>
      <c r="AR39" s="699"/>
      <c r="AS39" s="699"/>
      <c r="AT39" s="699"/>
      <c r="AU39" s="699"/>
      <c r="AV39" s="699"/>
      <c r="AW39" s="699"/>
      <c r="AX39" s="699"/>
      <c r="AY39" s="700"/>
      <c r="AZ39" s="621">
        <v>11535</v>
      </c>
      <c r="BA39" s="622"/>
      <c r="BB39" s="622"/>
      <c r="BC39" s="622"/>
      <c r="BD39" s="657"/>
      <c r="BE39" s="657"/>
      <c r="BF39" s="680"/>
      <c r="BG39" s="712" t="s">
        <v>336</v>
      </c>
      <c r="BH39" s="713"/>
      <c r="BI39" s="713"/>
      <c r="BJ39" s="713"/>
      <c r="BK39" s="713"/>
      <c r="BL39" s="215"/>
      <c r="BM39" s="637" t="s">
        <v>337</v>
      </c>
      <c r="BN39" s="637"/>
      <c r="BO39" s="637"/>
      <c r="BP39" s="637"/>
      <c r="BQ39" s="637"/>
      <c r="BR39" s="637"/>
      <c r="BS39" s="637"/>
      <c r="BT39" s="637"/>
      <c r="BU39" s="638"/>
      <c r="BV39" s="621">
        <v>87</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379601</v>
      </c>
      <c r="CS39" s="657"/>
      <c r="CT39" s="657"/>
      <c r="CU39" s="657"/>
      <c r="CV39" s="657"/>
      <c r="CW39" s="657"/>
      <c r="CX39" s="657"/>
      <c r="CY39" s="658"/>
      <c r="CZ39" s="626">
        <v>5.4</v>
      </c>
      <c r="DA39" s="654"/>
      <c r="DB39" s="654"/>
      <c r="DC39" s="659"/>
      <c r="DD39" s="630">
        <v>300000</v>
      </c>
      <c r="DE39" s="657"/>
      <c r="DF39" s="657"/>
      <c r="DG39" s="657"/>
      <c r="DH39" s="657"/>
      <c r="DI39" s="657"/>
      <c r="DJ39" s="657"/>
      <c r="DK39" s="658"/>
      <c r="DL39" s="630" t="s">
        <v>176</v>
      </c>
      <c r="DM39" s="657"/>
      <c r="DN39" s="657"/>
      <c r="DO39" s="657"/>
      <c r="DP39" s="657"/>
      <c r="DQ39" s="657"/>
      <c r="DR39" s="657"/>
      <c r="DS39" s="657"/>
      <c r="DT39" s="657"/>
      <c r="DU39" s="657"/>
      <c r="DV39" s="658"/>
      <c r="DW39" s="626" t="s">
        <v>228</v>
      </c>
      <c r="DX39" s="654"/>
      <c r="DY39" s="654"/>
      <c r="DZ39" s="654"/>
      <c r="EA39" s="654"/>
      <c r="EB39" s="654"/>
      <c r="EC39" s="655"/>
    </row>
    <row r="40" spans="2:133" ht="11.25" customHeight="1">
      <c r="AQ40" s="698" t="s">
        <v>339</v>
      </c>
      <c r="AR40" s="699"/>
      <c r="AS40" s="699"/>
      <c r="AT40" s="699"/>
      <c r="AU40" s="699"/>
      <c r="AV40" s="699"/>
      <c r="AW40" s="699"/>
      <c r="AX40" s="699"/>
      <c r="AY40" s="700"/>
      <c r="AZ40" s="621">
        <v>184768</v>
      </c>
      <c r="BA40" s="622"/>
      <c r="BB40" s="622"/>
      <c r="BC40" s="622"/>
      <c r="BD40" s="657"/>
      <c r="BE40" s="657"/>
      <c r="BF40" s="680"/>
      <c r="BG40" s="712"/>
      <c r="BH40" s="713"/>
      <c r="BI40" s="713"/>
      <c r="BJ40" s="713"/>
      <c r="BK40" s="713"/>
      <c r="BL40" s="215"/>
      <c r="BM40" s="637" t="s">
        <v>340</v>
      </c>
      <c r="BN40" s="637"/>
      <c r="BO40" s="637"/>
      <c r="BP40" s="637"/>
      <c r="BQ40" s="637"/>
      <c r="BR40" s="637"/>
      <c r="BS40" s="637"/>
      <c r="BT40" s="637"/>
      <c r="BU40" s="638"/>
      <c r="BV40" s="621">
        <v>133</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2000</v>
      </c>
      <c r="CS40" s="622"/>
      <c r="CT40" s="622"/>
      <c r="CU40" s="622"/>
      <c r="CV40" s="622"/>
      <c r="CW40" s="622"/>
      <c r="CX40" s="622"/>
      <c r="CY40" s="623"/>
      <c r="CZ40" s="626">
        <v>0</v>
      </c>
      <c r="DA40" s="654"/>
      <c r="DB40" s="654"/>
      <c r="DC40" s="659"/>
      <c r="DD40" s="630" t="s">
        <v>176</v>
      </c>
      <c r="DE40" s="622"/>
      <c r="DF40" s="622"/>
      <c r="DG40" s="622"/>
      <c r="DH40" s="622"/>
      <c r="DI40" s="622"/>
      <c r="DJ40" s="622"/>
      <c r="DK40" s="623"/>
      <c r="DL40" s="630" t="s">
        <v>228</v>
      </c>
      <c r="DM40" s="622"/>
      <c r="DN40" s="622"/>
      <c r="DO40" s="622"/>
      <c r="DP40" s="622"/>
      <c r="DQ40" s="622"/>
      <c r="DR40" s="622"/>
      <c r="DS40" s="622"/>
      <c r="DT40" s="622"/>
      <c r="DU40" s="622"/>
      <c r="DV40" s="623"/>
      <c r="DW40" s="626" t="s">
        <v>176</v>
      </c>
      <c r="DX40" s="654"/>
      <c r="DY40" s="654"/>
      <c r="DZ40" s="654"/>
      <c r="EA40" s="654"/>
      <c r="EB40" s="654"/>
      <c r="EC40" s="655"/>
    </row>
    <row r="41" spans="2:133" ht="11.25" customHeight="1">
      <c r="AQ41" s="708" t="s">
        <v>342</v>
      </c>
      <c r="AR41" s="709"/>
      <c r="AS41" s="709"/>
      <c r="AT41" s="709"/>
      <c r="AU41" s="709"/>
      <c r="AV41" s="709"/>
      <c r="AW41" s="709"/>
      <c r="AX41" s="709"/>
      <c r="AY41" s="710"/>
      <c r="AZ41" s="701">
        <v>482882</v>
      </c>
      <c r="BA41" s="702"/>
      <c r="BB41" s="702"/>
      <c r="BC41" s="702"/>
      <c r="BD41" s="691"/>
      <c r="BE41" s="691"/>
      <c r="BF41" s="693"/>
      <c r="BG41" s="714"/>
      <c r="BH41" s="715"/>
      <c r="BI41" s="715"/>
      <c r="BJ41" s="715"/>
      <c r="BK41" s="715"/>
      <c r="BL41" s="216"/>
      <c r="BM41" s="646" t="s">
        <v>343</v>
      </c>
      <c r="BN41" s="646"/>
      <c r="BO41" s="646"/>
      <c r="BP41" s="646"/>
      <c r="BQ41" s="646"/>
      <c r="BR41" s="646"/>
      <c r="BS41" s="646"/>
      <c r="BT41" s="646"/>
      <c r="BU41" s="647"/>
      <c r="BV41" s="701">
        <v>346</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176</v>
      </c>
      <c r="CS41" s="657"/>
      <c r="CT41" s="657"/>
      <c r="CU41" s="657"/>
      <c r="CV41" s="657"/>
      <c r="CW41" s="657"/>
      <c r="CX41" s="657"/>
      <c r="CY41" s="658"/>
      <c r="CZ41" s="626" t="s">
        <v>228</v>
      </c>
      <c r="DA41" s="654"/>
      <c r="DB41" s="654"/>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728745</v>
      </c>
      <c r="CS42" s="622"/>
      <c r="CT42" s="622"/>
      <c r="CU42" s="622"/>
      <c r="CV42" s="622"/>
      <c r="CW42" s="622"/>
      <c r="CX42" s="622"/>
      <c r="CY42" s="623"/>
      <c r="CZ42" s="626">
        <v>10.4</v>
      </c>
      <c r="DA42" s="627"/>
      <c r="DB42" s="627"/>
      <c r="DC42" s="722"/>
      <c r="DD42" s="630">
        <v>247886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39503</v>
      </c>
      <c r="CS43" s="657"/>
      <c r="CT43" s="657"/>
      <c r="CU43" s="657"/>
      <c r="CV43" s="657"/>
      <c r="CW43" s="657"/>
      <c r="CX43" s="657"/>
      <c r="CY43" s="658"/>
      <c r="CZ43" s="626">
        <v>0.6</v>
      </c>
      <c r="DA43" s="654"/>
      <c r="DB43" s="654"/>
      <c r="DC43" s="659"/>
      <c r="DD43" s="630">
        <v>38303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301</v>
      </c>
      <c r="CE44" s="734"/>
      <c r="CF44" s="618" t="s">
        <v>350</v>
      </c>
      <c r="CG44" s="619"/>
      <c r="CH44" s="619"/>
      <c r="CI44" s="619"/>
      <c r="CJ44" s="619"/>
      <c r="CK44" s="619"/>
      <c r="CL44" s="619"/>
      <c r="CM44" s="619"/>
      <c r="CN44" s="619"/>
      <c r="CO44" s="619"/>
      <c r="CP44" s="619"/>
      <c r="CQ44" s="620"/>
      <c r="CR44" s="621">
        <v>660679</v>
      </c>
      <c r="CS44" s="622"/>
      <c r="CT44" s="622"/>
      <c r="CU44" s="622"/>
      <c r="CV44" s="622"/>
      <c r="CW44" s="622"/>
      <c r="CX44" s="622"/>
      <c r="CY44" s="623"/>
      <c r="CZ44" s="626">
        <v>9.5</v>
      </c>
      <c r="DA44" s="627"/>
      <c r="DB44" s="627"/>
      <c r="DC44" s="722"/>
      <c r="DD44" s="630">
        <v>234400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124198</v>
      </c>
      <c r="CS45" s="657"/>
      <c r="CT45" s="657"/>
      <c r="CU45" s="657"/>
      <c r="CV45" s="657"/>
      <c r="CW45" s="657"/>
      <c r="CX45" s="657"/>
      <c r="CY45" s="658"/>
      <c r="CZ45" s="626">
        <v>1.8</v>
      </c>
      <c r="DA45" s="654"/>
      <c r="DB45" s="654"/>
      <c r="DC45" s="659"/>
      <c r="DD45" s="630">
        <v>4463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521927</v>
      </c>
      <c r="CS46" s="622"/>
      <c r="CT46" s="622"/>
      <c r="CU46" s="622"/>
      <c r="CV46" s="622"/>
      <c r="CW46" s="622"/>
      <c r="CX46" s="622"/>
      <c r="CY46" s="623"/>
      <c r="CZ46" s="626">
        <v>7.5</v>
      </c>
      <c r="DA46" s="627"/>
      <c r="DB46" s="627"/>
      <c r="DC46" s="722"/>
      <c r="DD46" s="630">
        <v>228619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68066</v>
      </c>
      <c r="CS47" s="657"/>
      <c r="CT47" s="657"/>
      <c r="CU47" s="657"/>
      <c r="CV47" s="657"/>
      <c r="CW47" s="657"/>
      <c r="CX47" s="657"/>
      <c r="CY47" s="658"/>
      <c r="CZ47" s="626">
        <v>1</v>
      </c>
      <c r="DA47" s="654"/>
      <c r="DB47" s="654"/>
      <c r="DC47" s="659"/>
      <c r="DD47" s="630">
        <v>13486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176</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6990982</v>
      </c>
      <c r="CS49" s="691"/>
      <c r="CT49" s="691"/>
      <c r="CU49" s="691"/>
      <c r="CV49" s="691"/>
      <c r="CW49" s="691"/>
      <c r="CX49" s="691"/>
      <c r="CY49" s="723"/>
      <c r="CZ49" s="706">
        <v>100</v>
      </c>
      <c r="DA49" s="724"/>
      <c r="DB49" s="724"/>
      <c r="DC49" s="725"/>
      <c r="DD49" s="726">
        <v>5099405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jxTyz+MZsR9z8JBibx4HhyqqngcfXIo4nDshrg6FCPNuGPXl0nLRznqnbtOP0L7AoAXCnv+Obxz998PNeC1Ig==" saltValue="Ttq+6XhHwwQ1gpKdg71c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7220</v>
      </c>
      <c r="R7" s="757"/>
      <c r="S7" s="757"/>
      <c r="T7" s="757"/>
      <c r="U7" s="757"/>
      <c r="V7" s="757">
        <v>6991</v>
      </c>
      <c r="W7" s="757"/>
      <c r="X7" s="757"/>
      <c r="Y7" s="757"/>
      <c r="Z7" s="757"/>
      <c r="AA7" s="757">
        <v>229</v>
      </c>
      <c r="AB7" s="757"/>
      <c r="AC7" s="757"/>
      <c r="AD7" s="757"/>
      <c r="AE7" s="758"/>
      <c r="AF7" s="759">
        <v>214</v>
      </c>
      <c r="AG7" s="760"/>
      <c r="AH7" s="760"/>
      <c r="AI7" s="760"/>
      <c r="AJ7" s="761"/>
      <c r="AK7" s="796">
        <v>291</v>
      </c>
      <c r="AL7" s="797"/>
      <c r="AM7" s="797"/>
      <c r="AN7" s="797"/>
      <c r="AO7" s="797"/>
      <c r="AP7" s="797">
        <v>7627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583</v>
      </c>
      <c r="BT7" s="801"/>
      <c r="BU7" s="801"/>
      <c r="BV7" s="801"/>
      <c r="BW7" s="801"/>
      <c r="BX7" s="801"/>
      <c r="BY7" s="801"/>
      <c r="BZ7" s="801"/>
      <c r="CA7" s="801"/>
      <c r="CB7" s="801"/>
      <c r="CC7" s="801"/>
      <c r="CD7" s="801"/>
      <c r="CE7" s="801"/>
      <c r="CF7" s="801"/>
      <c r="CG7" s="802"/>
      <c r="CH7" s="793">
        <v>3</v>
      </c>
      <c r="CI7" s="794"/>
      <c r="CJ7" s="794"/>
      <c r="CK7" s="794"/>
      <c r="CL7" s="795"/>
      <c r="CM7" s="793">
        <v>64</v>
      </c>
      <c r="CN7" s="794"/>
      <c r="CO7" s="794"/>
      <c r="CP7" s="794"/>
      <c r="CQ7" s="795"/>
      <c r="CR7" s="793">
        <v>100</v>
      </c>
      <c r="CS7" s="794"/>
      <c r="CT7" s="794"/>
      <c r="CU7" s="794"/>
      <c r="CV7" s="795"/>
      <c r="CW7" s="793">
        <v>50</v>
      </c>
      <c r="CX7" s="794"/>
      <c r="CY7" s="794"/>
      <c r="CZ7" s="794"/>
      <c r="DA7" s="795"/>
      <c r="DB7" s="793" t="s">
        <v>601</v>
      </c>
      <c r="DC7" s="794"/>
      <c r="DD7" s="794"/>
      <c r="DE7" s="794"/>
      <c r="DF7" s="795"/>
      <c r="DG7" s="793" t="s">
        <v>601</v>
      </c>
      <c r="DH7" s="794"/>
      <c r="DI7" s="794"/>
      <c r="DJ7" s="794"/>
      <c r="DK7" s="795"/>
      <c r="DL7" s="793" t="s">
        <v>601</v>
      </c>
      <c r="DM7" s="794"/>
      <c r="DN7" s="794"/>
      <c r="DO7" s="794"/>
      <c r="DP7" s="795"/>
      <c r="DQ7" s="793" t="s">
        <v>604</v>
      </c>
      <c r="DR7" s="794"/>
      <c r="DS7" s="794"/>
      <c r="DT7" s="794"/>
      <c r="DU7" s="795"/>
      <c r="DV7" s="774"/>
      <c r="DW7" s="775"/>
      <c r="DX7" s="775"/>
      <c r="DY7" s="775"/>
      <c r="DZ7" s="776"/>
      <c r="EA7" s="234"/>
    </row>
    <row r="8" spans="1:131" s="235" customFormat="1" ht="26.25" customHeight="1">
      <c r="A8" s="241">
        <v>2</v>
      </c>
      <c r="B8" s="777" t="s">
        <v>379</v>
      </c>
      <c r="C8" s="778"/>
      <c r="D8" s="778"/>
      <c r="E8" s="778"/>
      <c r="F8" s="778"/>
      <c r="G8" s="778"/>
      <c r="H8" s="778"/>
      <c r="I8" s="778"/>
      <c r="J8" s="778"/>
      <c r="K8" s="778"/>
      <c r="L8" s="778"/>
      <c r="M8" s="778"/>
      <c r="N8" s="778"/>
      <c r="O8" s="778"/>
      <c r="P8" s="779"/>
      <c r="Q8" s="780">
        <v>14</v>
      </c>
      <c r="R8" s="781"/>
      <c r="S8" s="781"/>
      <c r="T8" s="781"/>
      <c r="U8" s="781"/>
      <c r="V8" s="781">
        <v>13</v>
      </c>
      <c r="W8" s="781"/>
      <c r="X8" s="781"/>
      <c r="Y8" s="781"/>
      <c r="Z8" s="781"/>
      <c r="AA8" s="781">
        <v>1</v>
      </c>
      <c r="AB8" s="781"/>
      <c r="AC8" s="781"/>
      <c r="AD8" s="781"/>
      <c r="AE8" s="782"/>
      <c r="AF8" s="783">
        <v>1</v>
      </c>
      <c r="AG8" s="784"/>
      <c r="AH8" s="784"/>
      <c r="AI8" s="784"/>
      <c r="AJ8" s="785"/>
      <c r="AK8" s="786" t="s">
        <v>601</v>
      </c>
      <c r="AL8" s="787"/>
      <c r="AM8" s="787"/>
      <c r="AN8" s="787"/>
      <c r="AO8" s="787"/>
      <c r="AP8" s="787" t="s">
        <v>601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584</v>
      </c>
      <c r="BT8" s="791"/>
      <c r="BU8" s="791"/>
      <c r="BV8" s="791"/>
      <c r="BW8" s="791"/>
      <c r="BX8" s="791"/>
      <c r="BY8" s="791"/>
      <c r="BZ8" s="791"/>
      <c r="CA8" s="791"/>
      <c r="CB8" s="791"/>
      <c r="CC8" s="791"/>
      <c r="CD8" s="791"/>
      <c r="CE8" s="791"/>
      <c r="CF8" s="791"/>
      <c r="CG8" s="792"/>
      <c r="CH8" s="803">
        <v>0</v>
      </c>
      <c r="CI8" s="804"/>
      <c r="CJ8" s="804"/>
      <c r="CK8" s="804"/>
      <c r="CL8" s="805"/>
      <c r="CM8" s="803">
        <v>35</v>
      </c>
      <c r="CN8" s="804"/>
      <c r="CO8" s="804"/>
      <c r="CP8" s="804"/>
      <c r="CQ8" s="805"/>
      <c r="CR8" s="803">
        <v>35</v>
      </c>
      <c r="CS8" s="804"/>
      <c r="CT8" s="804"/>
      <c r="CU8" s="804"/>
      <c r="CV8" s="805"/>
      <c r="CW8" s="803">
        <v>4</v>
      </c>
      <c r="CX8" s="804"/>
      <c r="CY8" s="804"/>
      <c r="CZ8" s="804"/>
      <c r="DA8" s="805"/>
      <c r="DB8" s="803" t="s">
        <v>601</v>
      </c>
      <c r="DC8" s="804"/>
      <c r="DD8" s="804"/>
      <c r="DE8" s="804"/>
      <c r="DF8" s="805"/>
      <c r="DG8" s="803" t="s">
        <v>601</v>
      </c>
      <c r="DH8" s="804"/>
      <c r="DI8" s="804"/>
      <c r="DJ8" s="804"/>
      <c r="DK8" s="805"/>
      <c r="DL8" s="803" t="s">
        <v>601</v>
      </c>
      <c r="DM8" s="804"/>
      <c r="DN8" s="804"/>
      <c r="DO8" s="804"/>
      <c r="DP8" s="805"/>
      <c r="DQ8" s="803" t="s">
        <v>601</v>
      </c>
      <c r="DR8" s="804"/>
      <c r="DS8" s="804"/>
      <c r="DT8" s="804"/>
      <c r="DU8" s="805"/>
      <c r="DV8" s="806"/>
      <c r="DW8" s="807"/>
      <c r="DX8" s="807"/>
      <c r="DY8" s="807"/>
      <c r="DZ8" s="808"/>
      <c r="EA8" s="234"/>
    </row>
    <row r="9" spans="1:131" s="235" customFormat="1" ht="26.25" customHeight="1">
      <c r="A9" s="241">
        <v>3</v>
      </c>
      <c r="B9" s="777" t="s">
        <v>380</v>
      </c>
      <c r="C9" s="778"/>
      <c r="D9" s="778"/>
      <c r="E9" s="778"/>
      <c r="F9" s="778"/>
      <c r="G9" s="778"/>
      <c r="H9" s="778"/>
      <c r="I9" s="778"/>
      <c r="J9" s="778"/>
      <c r="K9" s="778"/>
      <c r="L9" s="778"/>
      <c r="M9" s="778"/>
      <c r="N9" s="778"/>
      <c r="O9" s="778"/>
      <c r="P9" s="779"/>
      <c r="Q9" s="780">
        <v>2</v>
      </c>
      <c r="R9" s="781"/>
      <c r="S9" s="781"/>
      <c r="T9" s="781"/>
      <c r="U9" s="781"/>
      <c r="V9" s="781">
        <v>2</v>
      </c>
      <c r="W9" s="781"/>
      <c r="X9" s="781"/>
      <c r="Y9" s="781"/>
      <c r="Z9" s="781"/>
      <c r="AA9" s="781">
        <v>0</v>
      </c>
      <c r="AB9" s="781"/>
      <c r="AC9" s="781"/>
      <c r="AD9" s="781"/>
      <c r="AE9" s="782"/>
      <c r="AF9" s="783">
        <v>0</v>
      </c>
      <c r="AG9" s="784"/>
      <c r="AH9" s="784"/>
      <c r="AI9" s="784"/>
      <c r="AJ9" s="785"/>
      <c r="AK9" s="786" t="s">
        <v>601</v>
      </c>
      <c r="AL9" s="787"/>
      <c r="AM9" s="787"/>
      <c r="AN9" s="787"/>
      <c r="AO9" s="787"/>
      <c r="AP9" s="787">
        <v>3</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585</v>
      </c>
      <c r="BT9" s="791"/>
      <c r="BU9" s="791"/>
      <c r="BV9" s="791"/>
      <c r="BW9" s="791"/>
      <c r="BX9" s="791"/>
      <c r="BY9" s="791"/>
      <c r="BZ9" s="791"/>
      <c r="CA9" s="791"/>
      <c r="CB9" s="791"/>
      <c r="CC9" s="791"/>
      <c r="CD9" s="791"/>
      <c r="CE9" s="791"/>
      <c r="CF9" s="791"/>
      <c r="CG9" s="792"/>
      <c r="CH9" s="803">
        <v>34</v>
      </c>
      <c r="CI9" s="804"/>
      <c r="CJ9" s="804"/>
      <c r="CK9" s="804"/>
      <c r="CL9" s="805"/>
      <c r="CM9" s="803">
        <v>215</v>
      </c>
      <c r="CN9" s="804"/>
      <c r="CO9" s="804"/>
      <c r="CP9" s="804"/>
      <c r="CQ9" s="805"/>
      <c r="CR9" s="803">
        <v>22</v>
      </c>
      <c r="CS9" s="804"/>
      <c r="CT9" s="804"/>
      <c r="CU9" s="804"/>
      <c r="CV9" s="805"/>
      <c r="CW9" s="803" t="s">
        <v>601</v>
      </c>
      <c r="CX9" s="804"/>
      <c r="CY9" s="804"/>
      <c r="CZ9" s="804"/>
      <c r="DA9" s="805"/>
      <c r="DB9" s="803" t="s">
        <v>601</v>
      </c>
      <c r="DC9" s="804"/>
      <c r="DD9" s="804"/>
      <c r="DE9" s="804"/>
      <c r="DF9" s="805"/>
      <c r="DG9" s="803" t="s">
        <v>601</v>
      </c>
      <c r="DH9" s="804"/>
      <c r="DI9" s="804"/>
      <c r="DJ9" s="804"/>
      <c r="DK9" s="805"/>
      <c r="DL9" s="803" t="s">
        <v>601</v>
      </c>
      <c r="DM9" s="804"/>
      <c r="DN9" s="804"/>
      <c r="DO9" s="804"/>
      <c r="DP9" s="805"/>
      <c r="DQ9" s="803" t="s">
        <v>601</v>
      </c>
      <c r="DR9" s="804"/>
      <c r="DS9" s="804"/>
      <c r="DT9" s="804"/>
      <c r="DU9" s="805"/>
      <c r="DV9" s="806"/>
      <c r="DW9" s="807"/>
      <c r="DX9" s="807"/>
      <c r="DY9" s="807"/>
      <c r="DZ9" s="808"/>
      <c r="EA9" s="234"/>
    </row>
    <row r="10" spans="1:131" s="235" customFormat="1" ht="26.25" customHeight="1">
      <c r="A10" s="241">
        <v>4</v>
      </c>
      <c r="B10" s="777" t="s">
        <v>381</v>
      </c>
      <c r="C10" s="778"/>
      <c r="D10" s="778"/>
      <c r="E10" s="778"/>
      <c r="F10" s="778"/>
      <c r="G10" s="778"/>
      <c r="H10" s="778"/>
      <c r="I10" s="778"/>
      <c r="J10" s="778"/>
      <c r="K10" s="778"/>
      <c r="L10" s="778"/>
      <c r="M10" s="778"/>
      <c r="N10" s="778"/>
      <c r="O10" s="778"/>
      <c r="P10" s="779"/>
      <c r="Q10" s="780">
        <v>35</v>
      </c>
      <c r="R10" s="781"/>
      <c r="S10" s="781"/>
      <c r="T10" s="781"/>
      <c r="U10" s="781"/>
      <c r="V10" s="781">
        <v>4</v>
      </c>
      <c r="W10" s="781"/>
      <c r="X10" s="781"/>
      <c r="Y10" s="781"/>
      <c r="Z10" s="781"/>
      <c r="AA10" s="781">
        <v>31</v>
      </c>
      <c r="AB10" s="781"/>
      <c r="AC10" s="781"/>
      <c r="AD10" s="781"/>
      <c r="AE10" s="782"/>
      <c r="AF10" s="783">
        <v>31</v>
      </c>
      <c r="AG10" s="784"/>
      <c r="AH10" s="784"/>
      <c r="AI10" s="784"/>
      <c r="AJ10" s="785"/>
      <c r="AK10" s="786" t="s">
        <v>602</v>
      </c>
      <c r="AL10" s="787"/>
      <c r="AM10" s="787"/>
      <c r="AN10" s="787"/>
      <c r="AO10" s="787"/>
      <c r="AP10" s="787">
        <v>37</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586</v>
      </c>
      <c r="BT10" s="791"/>
      <c r="BU10" s="791"/>
      <c r="BV10" s="791"/>
      <c r="BW10" s="791"/>
      <c r="BX10" s="791"/>
      <c r="BY10" s="791"/>
      <c r="BZ10" s="791"/>
      <c r="CA10" s="791"/>
      <c r="CB10" s="791"/>
      <c r="CC10" s="791"/>
      <c r="CD10" s="791"/>
      <c r="CE10" s="791"/>
      <c r="CF10" s="791"/>
      <c r="CG10" s="792"/>
      <c r="CH10" s="803">
        <v>0</v>
      </c>
      <c r="CI10" s="804"/>
      <c r="CJ10" s="804"/>
      <c r="CK10" s="804"/>
      <c r="CL10" s="805"/>
      <c r="CM10" s="803">
        <v>153</v>
      </c>
      <c r="CN10" s="804"/>
      <c r="CO10" s="804"/>
      <c r="CP10" s="804"/>
      <c r="CQ10" s="805"/>
      <c r="CR10" s="803">
        <v>150</v>
      </c>
      <c r="CS10" s="804"/>
      <c r="CT10" s="804"/>
      <c r="CU10" s="804"/>
      <c r="CV10" s="805"/>
      <c r="CW10" s="803">
        <v>7</v>
      </c>
      <c r="CX10" s="804"/>
      <c r="CY10" s="804"/>
      <c r="CZ10" s="804"/>
      <c r="DA10" s="805"/>
      <c r="DB10" s="803" t="s">
        <v>601</v>
      </c>
      <c r="DC10" s="804"/>
      <c r="DD10" s="804"/>
      <c r="DE10" s="804"/>
      <c r="DF10" s="805"/>
      <c r="DG10" s="803" t="s">
        <v>601</v>
      </c>
      <c r="DH10" s="804"/>
      <c r="DI10" s="804"/>
      <c r="DJ10" s="804"/>
      <c r="DK10" s="805"/>
      <c r="DL10" s="803" t="s">
        <v>601</v>
      </c>
      <c r="DM10" s="804"/>
      <c r="DN10" s="804"/>
      <c r="DO10" s="804"/>
      <c r="DP10" s="805"/>
      <c r="DQ10" s="803" t="s">
        <v>601</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587</v>
      </c>
      <c r="BT11" s="791"/>
      <c r="BU11" s="791"/>
      <c r="BV11" s="791"/>
      <c r="BW11" s="791"/>
      <c r="BX11" s="791"/>
      <c r="BY11" s="791"/>
      <c r="BZ11" s="791"/>
      <c r="CA11" s="791"/>
      <c r="CB11" s="791"/>
      <c r="CC11" s="791"/>
      <c r="CD11" s="791"/>
      <c r="CE11" s="791"/>
      <c r="CF11" s="791"/>
      <c r="CG11" s="792"/>
      <c r="CH11" s="803">
        <v>9</v>
      </c>
      <c r="CI11" s="804"/>
      <c r="CJ11" s="804"/>
      <c r="CK11" s="804"/>
      <c r="CL11" s="805"/>
      <c r="CM11" s="803">
        <v>39</v>
      </c>
      <c r="CN11" s="804"/>
      <c r="CO11" s="804"/>
      <c r="CP11" s="804"/>
      <c r="CQ11" s="805"/>
      <c r="CR11" s="803">
        <v>20</v>
      </c>
      <c r="CS11" s="804"/>
      <c r="CT11" s="804"/>
      <c r="CU11" s="804"/>
      <c r="CV11" s="805"/>
      <c r="CW11" s="803">
        <v>6</v>
      </c>
      <c r="CX11" s="804"/>
      <c r="CY11" s="804"/>
      <c r="CZ11" s="804"/>
      <c r="DA11" s="805"/>
      <c r="DB11" s="803" t="s">
        <v>601</v>
      </c>
      <c r="DC11" s="804"/>
      <c r="DD11" s="804"/>
      <c r="DE11" s="804"/>
      <c r="DF11" s="805"/>
      <c r="DG11" s="803" t="s">
        <v>601</v>
      </c>
      <c r="DH11" s="804"/>
      <c r="DI11" s="804"/>
      <c r="DJ11" s="804"/>
      <c r="DK11" s="805"/>
      <c r="DL11" s="803" t="s">
        <v>601</v>
      </c>
      <c r="DM11" s="804"/>
      <c r="DN11" s="804"/>
      <c r="DO11" s="804"/>
      <c r="DP11" s="805"/>
      <c r="DQ11" s="803" t="s">
        <v>601</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588</v>
      </c>
      <c r="BT12" s="791"/>
      <c r="BU12" s="791"/>
      <c r="BV12" s="791"/>
      <c r="BW12" s="791"/>
      <c r="BX12" s="791"/>
      <c r="BY12" s="791"/>
      <c r="BZ12" s="791"/>
      <c r="CA12" s="791"/>
      <c r="CB12" s="791"/>
      <c r="CC12" s="791"/>
      <c r="CD12" s="791"/>
      <c r="CE12" s="791"/>
      <c r="CF12" s="791"/>
      <c r="CG12" s="792"/>
      <c r="CH12" s="803" t="s">
        <v>601</v>
      </c>
      <c r="CI12" s="804"/>
      <c r="CJ12" s="804"/>
      <c r="CK12" s="804"/>
      <c r="CL12" s="805"/>
      <c r="CM12" s="803">
        <v>5</v>
      </c>
      <c r="CN12" s="804"/>
      <c r="CO12" s="804"/>
      <c r="CP12" s="804"/>
      <c r="CQ12" s="805"/>
      <c r="CR12" s="803">
        <v>4</v>
      </c>
      <c r="CS12" s="804"/>
      <c r="CT12" s="804"/>
      <c r="CU12" s="804"/>
      <c r="CV12" s="805"/>
      <c r="CW12" s="803">
        <v>0</v>
      </c>
      <c r="CX12" s="804"/>
      <c r="CY12" s="804"/>
      <c r="CZ12" s="804"/>
      <c r="DA12" s="805"/>
      <c r="DB12" s="803" t="s">
        <v>601</v>
      </c>
      <c r="DC12" s="804"/>
      <c r="DD12" s="804"/>
      <c r="DE12" s="804"/>
      <c r="DF12" s="805"/>
      <c r="DG12" s="803" t="s">
        <v>601</v>
      </c>
      <c r="DH12" s="804"/>
      <c r="DI12" s="804"/>
      <c r="DJ12" s="804"/>
      <c r="DK12" s="805"/>
      <c r="DL12" s="803" t="s">
        <v>601</v>
      </c>
      <c r="DM12" s="804"/>
      <c r="DN12" s="804"/>
      <c r="DO12" s="804"/>
      <c r="DP12" s="805"/>
      <c r="DQ12" s="803" t="s">
        <v>601</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589</v>
      </c>
      <c r="BT13" s="791"/>
      <c r="BU13" s="791"/>
      <c r="BV13" s="791"/>
      <c r="BW13" s="791"/>
      <c r="BX13" s="791"/>
      <c r="BY13" s="791"/>
      <c r="BZ13" s="791"/>
      <c r="CA13" s="791"/>
      <c r="CB13" s="791"/>
      <c r="CC13" s="791"/>
      <c r="CD13" s="791"/>
      <c r="CE13" s="791"/>
      <c r="CF13" s="791"/>
      <c r="CG13" s="792"/>
      <c r="CH13" s="803">
        <v>0</v>
      </c>
      <c r="CI13" s="804"/>
      <c r="CJ13" s="804"/>
      <c r="CK13" s="804"/>
      <c r="CL13" s="805"/>
      <c r="CM13" s="803">
        <v>105</v>
      </c>
      <c r="CN13" s="804"/>
      <c r="CO13" s="804"/>
      <c r="CP13" s="804"/>
      <c r="CQ13" s="805"/>
      <c r="CR13" s="803">
        <v>74</v>
      </c>
      <c r="CS13" s="804"/>
      <c r="CT13" s="804"/>
      <c r="CU13" s="804"/>
      <c r="CV13" s="805"/>
      <c r="CW13" s="803" t="s">
        <v>603</v>
      </c>
      <c r="CX13" s="804"/>
      <c r="CY13" s="804"/>
      <c r="CZ13" s="804"/>
      <c r="DA13" s="805"/>
      <c r="DB13" s="803" t="s">
        <v>601</v>
      </c>
      <c r="DC13" s="804"/>
      <c r="DD13" s="804"/>
      <c r="DE13" s="804"/>
      <c r="DF13" s="805"/>
      <c r="DG13" s="803" t="s">
        <v>601</v>
      </c>
      <c r="DH13" s="804"/>
      <c r="DI13" s="804"/>
      <c r="DJ13" s="804"/>
      <c r="DK13" s="805"/>
      <c r="DL13" s="803" t="s">
        <v>601</v>
      </c>
      <c r="DM13" s="804"/>
      <c r="DN13" s="804"/>
      <c r="DO13" s="804"/>
      <c r="DP13" s="805"/>
      <c r="DQ13" s="803" t="s">
        <v>601</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7271</v>
      </c>
      <c r="R23" s="816"/>
      <c r="S23" s="816"/>
      <c r="T23" s="816"/>
      <c r="U23" s="816"/>
      <c r="V23" s="816">
        <v>7011</v>
      </c>
      <c r="W23" s="816"/>
      <c r="X23" s="816"/>
      <c r="Y23" s="816"/>
      <c r="Z23" s="816"/>
      <c r="AA23" s="816">
        <v>260</v>
      </c>
      <c r="AB23" s="816"/>
      <c r="AC23" s="816"/>
      <c r="AD23" s="816"/>
      <c r="AE23" s="817"/>
      <c r="AF23" s="818">
        <v>245</v>
      </c>
      <c r="AG23" s="816"/>
      <c r="AH23" s="816"/>
      <c r="AI23" s="816"/>
      <c r="AJ23" s="819"/>
      <c r="AK23" s="820"/>
      <c r="AL23" s="821"/>
      <c r="AM23" s="821"/>
      <c r="AN23" s="821"/>
      <c r="AO23" s="821"/>
      <c r="AP23" s="816">
        <v>7666</v>
      </c>
      <c r="AQ23" s="816"/>
      <c r="AR23" s="816"/>
      <c r="AS23" s="816"/>
      <c r="AT23" s="816"/>
      <c r="AU23" s="822"/>
      <c r="AV23" s="822"/>
      <c r="AW23" s="822"/>
      <c r="AX23" s="822"/>
      <c r="AY23" s="823"/>
      <c r="AZ23" s="831" t="s">
        <v>176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1786</v>
      </c>
      <c r="R28" s="845"/>
      <c r="S28" s="845"/>
      <c r="T28" s="845"/>
      <c r="U28" s="845"/>
      <c r="V28" s="845">
        <v>1688</v>
      </c>
      <c r="W28" s="845"/>
      <c r="X28" s="845"/>
      <c r="Y28" s="845"/>
      <c r="Z28" s="845"/>
      <c r="AA28" s="845">
        <v>98</v>
      </c>
      <c r="AB28" s="845"/>
      <c r="AC28" s="845"/>
      <c r="AD28" s="845"/>
      <c r="AE28" s="846"/>
      <c r="AF28" s="847">
        <v>98</v>
      </c>
      <c r="AG28" s="845"/>
      <c r="AH28" s="845"/>
      <c r="AI28" s="845"/>
      <c r="AJ28" s="848"/>
      <c r="AK28" s="849">
        <v>135</v>
      </c>
      <c r="AL28" s="840"/>
      <c r="AM28" s="840"/>
      <c r="AN28" s="840"/>
      <c r="AO28" s="840"/>
      <c r="AP28" s="840" t="s">
        <v>601</v>
      </c>
      <c r="AQ28" s="840"/>
      <c r="AR28" s="840"/>
      <c r="AS28" s="840"/>
      <c r="AT28" s="840"/>
      <c r="AU28" s="840"/>
      <c r="AV28" s="840"/>
      <c r="AW28" s="840"/>
      <c r="AX28" s="840"/>
      <c r="AY28" s="840"/>
      <c r="AZ28" s="841" t="s">
        <v>601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216</v>
      </c>
      <c r="R29" s="781"/>
      <c r="S29" s="781"/>
      <c r="T29" s="781"/>
      <c r="U29" s="781"/>
      <c r="V29" s="781">
        <v>216</v>
      </c>
      <c r="W29" s="781"/>
      <c r="X29" s="781"/>
      <c r="Y29" s="781"/>
      <c r="Z29" s="781"/>
      <c r="AA29" s="781">
        <v>0</v>
      </c>
      <c r="AB29" s="781"/>
      <c r="AC29" s="781"/>
      <c r="AD29" s="781"/>
      <c r="AE29" s="782"/>
      <c r="AF29" s="783">
        <v>0</v>
      </c>
      <c r="AG29" s="784"/>
      <c r="AH29" s="784"/>
      <c r="AI29" s="784"/>
      <c r="AJ29" s="785"/>
      <c r="AK29" s="852">
        <v>75</v>
      </c>
      <c r="AL29" s="853"/>
      <c r="AM29" s="853"/>
      <c r="AN29" s="853"/>
      <c r="AO29" s="853"/>
      <c r="AP29" s="853">
        <v>4</v>
      </c>
      <c r="AQ29" s="853"/>
      <c r="AR29" s="853"/>
      <c r="AS29" s="853"/>
      <c r="AT29" s="853"/>
      <c r="AU29" s="853"/>
      <c r="AV29" s="853"/>
      <c r="AW29" s="853"/>
      <c r="AX29" s="853"/>
      <c r="AY29" s="853"/>
      <c r="AZ29" s="854" t="s">
        <v>601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1601</v>
      </c>
      <c r="R30" s="781"/>
      <c r="S30" s="781"/>
      <c r="T30" s="781"/>
      <c r="U30" s="781"/>
      <c r="V30" s="781">
        <v>1531</v>
      </c>
      <c r="W30" s="781"/>
      <c r="X30" s="781"/>
      <c r="Y30" s="781"/>
      <c r="Z30" s="781"/>
      <c r="AA30" s="781">
        <v>70</v>
      </c>
      <c r="AB30" s="781"/>
      <c r="AC30" s="781"/>
      <c r="AD30" s="781"/>
      <c r="AE30" s="782"/>
      <c r="AF30" s="783">
        <v>70</v>
      </c>
      <c r="AG30" s="784"/>
      <c r="AH30" s="784"/>
      <c r="AI30" s="784"/>
      <c r="AJ30" s="785"/>
      <c r="AK30" s="852">
        <v>232</v>
      </c>
      <c r="AL30" s="853"/>
      <c r="AM30" s="853"/>
      <c r="AN30" s="853"/>
      <c r="AO30" s="853"/>
      <c r="AP30" s="853" t="s">
        <v>601</v>
      </c>
      <c r="AQ30" s="853"/>
      <c r="AR30" s="853"/>
      <c r="AS30" s="853"/>
      <c r="AT30" s="853"/>
      <c r="AU30" s="853"/>
      <c r="AV30" s="853"/>
      <c r="AW30" s="853"/>
      <c r="AX30" s="853"/>
      <c r="AY30" s="853"/>
      <c r="AZ30" s="854" t="s">
        <v>601</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170</v>
      </c>
      <c r="R31" s="781"/>
      <c r="S31" s="781"/>
      <c r="T31" s="781"/>
      <c r="U31" s="781"/>
      <c r="V31" s="781">
        <v>166</v>
      </c>
      <c r="W31" s="781"/>
      <c r="X31" s="781"/>
      <c r="Y31" s="781"/>
      <c r="Z31" s="781"/>
      <c r="AA31" s="781">
        <v>4</v>
      </c>
      <c r="AB31" s="781"/>
      <c r="AC31" s="781"/>
      <c r="AD31" s="781"/>
      <c r="AE31" s="782"/>
      <c r="AF31" s="783">
        <v>4</v>
      </c>
      <c r="AG31" s="784"/>
      <c r="AH31" s="784"/>
      <c r="AI31" s="784"/>
      <c r="AJ31" s="785"/>
      <c r="AK31" s="852">
        <v>78</v>
      </c>
      <c r="AL31" s="853"/>
      <c r="AM31" s="853"/>
      <c r="AN31" s="853"/>
      <c r="AO31" s="853"/>
      <c r="AP31" s="853" t="s">
        <v>601</v>
      </c>
      <c r="AQ31" s="853"/>
      <c r="AR31" s="853"/>
      <c r="AS31" s="853"/>
      <c r="AT31" s="853"/>
      <c r="AU31" s="853"/>
      <c r="AV31" s="853"/>
      <c r="AW31" s="853"/>
      <c r="AX31" s="853"/>
      <c r="AY31" s="853"/>
      <c r="AZ31" s="854" t="s">
        <v>601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415</v>
      </c>
      <c r="R32" s="781"/>
      <c r="S32" s="781"/>
      <c r="T32" s="781"/>
      <c r="U32" s="781"/>
      <c r="V32" s="781">
        <v>333</v>
      </c>
      <c r="W32" s="781"/>
      <c r="X32" s="781"/>
      <c r="Y32" s="781"/>
      <c r="Z32" s="781"/>
      <c r="AA32" s="781">
        <v>82</v>
      </c>
      <c r="AB32" s="781"/>
      <c r="AC32" s="781"/>
      <c r="AD32" s="781"/>
      <c r="AE32" s="782"/>
      <c r="AF32" s="783">
        <v>209</v>
      </c>
      <c r="AG32" s="784"/>
      <c r="AH32" s="784"/>
      <c r="AI32" s="784"/>
      <c r="AJ32" s="785"/>
      <c r="AK32" s="852">
        <v>90</v>
      </c>
      <c r="AL32" s="853"/>
      <c r="AM32" s="853"/>
      <c r="AN32" s="853"/>
      <c r="AO32" s="853"/>
      <c r="AP32" s="853">
        <v>2404</v>
      </c>
      <c r="AQ32" s="853"/>
      <c r="AR32" s="853"/>
      <c r="AS32" s="853"/>
      <c r="AT32" s="853"/>
      <c r="AU32" s="853">
        <v>1202</v>
      </c>
      <c r="AV32" s="853"/>
      <c r="AW32" s="853"/>
      <c r="AX32" s="853"/>
      <c r="AY32" s="853"/>
      <c r="AZ32" s="854" t="s">
        <v>601</v>
      </c>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938</v>
      </c>
      <c r="R33" s="781"/>
      <c r="S33" s="781"/>
      <c r="T33" s="781"/>
      <c r="U33" s="781"/>
      <c r="V33" s="781">
        <v>962</v>
      </c>
      <c r="W33" s="781"/>
      <c r="X33" s="781"/>
      <c r="Y33" s="781"/>
      <c r="Z33" s="781"/>
      <c r="AA33" s="781">
        <v>-24</v>
      </c>
      <c r="AB33" s="781"/>
      <c r="AC33" s="781"/>
      <c r="AD33" s="781"/>
      <c r="AE33" s="782"/>
      <c r="AF33" s="783">
        <v>88</v>
      </c>
      <c r="AG33" s="784"/>
      <c r="AH33" s="784"/>
      <c r="AI33" s="784"/>
      <c r="AJ33" s="785"/>
      <c r="AK33" s="852">
        <v>150</v>
      </c>
      <c r="AL33" s="853"/>
      <c r="AM33" s="853"/>
      <c r="AN33" s="853"/>
      <c r="AO33" s="853"/>
      <c r="AP33" s="853">
        <v>131</v>
      </c>
      <c r="AQ33" s="853"/>
      <c r="AR33" s="853"/>
      <c r="AS33" s="853"/>
      <c r="AT33" s="853"/>
      <c r="AU33" s="853">
        <v>65</v>
      </c>
      <c r="AV33" s="853"/>
      <c r="AW33" s="853"/>
      <c r="AX33" s="853"/>
      <c r="AY33" s="853"/>
      <c r="AZ33" s="854" t="s">
        <v>601</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109</v>
      </c>
      <c r="R34" s="781"/>
      <c r="S34" s="781"/>
      <c r="T34" s="781"/>
      <c r="U34" s="781"/>
      <c r="V34" s="781">
        <v>109</v>
      </c>
      <c r="W34" s="781"/>
      <c r="X34" s="781"/>
      <c r="Y34" s="781"/>
      <c r="Z34" s="781"/>
      <c r="AA34" s="781">
        <v>0</v>
      </c>
      <c r="AB34" s="781"/>
      <c r="AC34" s="781"/>
      <c r="AD34" s="781"/>
      <c r="AE34" s="782"/>
      <c r="AF34" s="783">
        <v>0</v>
      </c>
      <c r="AG34" s="784"/>
      <c r="AH34" s="784"/>
      <c r="AI34" s="784"/>
      <c r="AJ34" s="785"/>
      <c r="AK34" s="852">
        <v>65</v>
      </c>
      <c r="AL34" s="853"/>
      <c r="AM34" s="853"/>
      <c r="AN34" s="853"/>
      <c r="AO34" s="853"/>
      <c r="AP34" s="853">
        <v>406</v>
      </c>
      <c r="AQ34" s="853"/>
      <c r="AR34" s="853"/>
      <c r="AS34" s="853"/>
      <c r="AT34" s="853"/>
      <c r="AU34" s="853">
        <v>405</v>
      </c>
      <c r="AV34" s="853"/>
      <c r="AW34" s="853"/>
      <c r="AX34" s="853"/>
      <c r="AY34" s="853"/>
      <c r="AZ34" s="854" t="s">
        <v>603</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57</v>
      </c>
      <c r="R35" s="781"/>
      <c r="S35" s="781"/>
      <c r="T35" s="781"/>
      <c r="U35" s="781"/>
      <c r="V35" s="781">
        <v>57</v>
      </c>
      <c r="W35" s="781"/>
      <c r="X35" s="781"/>
      <c r="Y35" s="781"/>
      <c r="Z35" s="781"/>
      <c r="AA35" s="781">
        <v>0</v>
      </c>
      <c r="AB35" s="781"/>
      <c r="AC35" s="781"/>
      <c r="AD35" s="781"/>
      <c r="AE35" s="782"/>
      <c r="AF35" s="783">
        <v>0</v>
      </c>
      <c r="AG35" s="784"/>
      <c r="AH35" s="784"/>
      <c r="AI35" s="784"/>
      <c r="AJ35" s="785"/>
      <c r="AK35" s="852">
        <v>16</v>
      </c>
      <c r="AL35" s="853"/>
      <c r="AM35" s="853"/>
      <c r="AN35" s="853"/>
      <c r="AO35" s="853"/>
      <c r="AP35" s="853">
        <v>118</v>
      </c>
      <c r="AQ35" s="853"/>
      <c r="AR35" s="853"/>
      <c r="AS35" s="853"/>
      <c r="AT35" s="853"/>
      <c r="AU35" s="853">
        <v>118</v>
      </c>
      <c r="AV35" s="853"/>
      <c r="AW35" s="853"/>
      <c r="AX35" s="853"/>
      <c r="AY35" s="853"/>
      <c r="AZ35" s="854" t="s">
        <v>601</v>
      </c>
      <c r="BA35" s="854"/>
      <c r="BB35" s="854"/>
      <c r="BC35" s="854"/>
      <c r="BD35" s="854"/>
      <c r="BE35" s="850" t="s">
        <v>406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469</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176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410</v>
      </c>
      <c r="B66" s="763"/>
      <c r="C66" s="763"/>
      <c r="D66" s="763"/>
      <c r="E66" s="763"/>
      <c r="F66" s="763"/>
      <c r="G66" s="763"/>
      <c r="H66" s="763"/>
      <c r="I66" s="763"/>
      <c r="J66" s="763"/>
      <c r="K66" s="763"/>
      <c r="L66" s="763"/>
      <c r="M66" s="763"/>
      <c r="N66" s="763"/>
      <c r="O66" s="763"/>
      <c r="P66" s="764"/>
      <c r="Q66" s="739" t="s">
        <v>411</v>
      </c>
      <c r="R66" s="740"/>
      <c r="S66" s="740"/>
      <c r="T66" s="740"/>
      <c r="U66" s="741"/>
      <c r="V66" s="739" t="s">
        <v>412</v>
      </c>
      <c r="W66" s="740"/>
      <c r="X66" s="740"/>
      <c r="Y66" s="740"/>
      <c r="Z66" s="741"/>
      <c r="AA66" s="739" t="s">
        <v>413</v>
      </c>
      <c r="AB66" s="740"/>
      <c r="AC66" s="740"/>
      <c r="AD66" s="740"/>
      <c r="AE66" s="741"/>
      <c r="AF66" s="874" t="s">
        <v>414</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590</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601</v>
      </c>
      <c r="AQ68" s="888"/>
      <c r="AR68" s="888"/>
      <c r="AS68" s="888"/>
      <c r="AT68" s="888"/>
      <c r="AU68" s="888" t="s">
        <v>601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1" t="s">
        <v>591</v>
      </c>
      <c r="C69" s="892"/>
      <c r="D69" s="892"/>
      <c r="E69" s="892"/>
      <c r="F69" s="892"/>
      <c r="G69" s="892"/>
      <c r="H69" s="892"/>
      <c r="I69" s="892"/>
      <c r="J69" s="892"/>
      <c r="K69" s="892"/>
      <c r="L69" s="892"/>
      <c r="M69" s="892"/>
      <c r="N69" s="892"/>
      <c r="O69" s="892"/>
      <c r="P69" s="893"/>
      <c r="Q69" s="895">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601</v>
      </c>
      <c r="AL69" s="853"/>
      <c r="AM69" s="853"/>
      <c r="AN69" s="853"/>
      <c r="AO69" s="853"/>
      <c r="AP69" s="853" t="s">
        <v>601</v>
      </c>
      <c r="AQ69" s="853"/>
      <c r="AR69" s="853"/>
      <c r="AS69" s="853"/>
      <c r="AT69" s="853"/>
      <c r="AU69" s="853" t="s">
        <v>601</v>
      </c>
      <c r="AV69" s="853"/>
      <c r="AW69" s="853"/>
      <c r="AX69" s="853"/>
      <c r="AY69" s="853"/>
      <c r="AZ69" s="896"/>
      <c r="BA69" s="896"/>
      <c r="BB69" s="896"/>
      <c r="BC69" s="896"/>
      <c r="BD69" s="897"/>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1" t="s">
        <v>592</v>
      </c>
      <c r="C70" s="892"/>
      <c r="D70" s="892"/>
      <c r="E70" s="892"/>
      <c r="F70" s="892"/>
      <c r="G70" s="892"/>
      <c r="H70" s="892"/>
      <c r="I70" s="892"/>
      <c r="J70" s="892"/>
      <c r="K70" s="892"/>
      <c r="L70" s="892"/>
      <c r="M70" s="892"/>
      <c r="N70" s="892"/>
      <c r="O70" s="892"/>
      <c r="P70" s="893"/>
      <c r="Q70" s="895">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601</v>
      </c>
      <c r="AL70" s="853"/>
      <c r="AM70" s="853"/>
      <c r="AN70" s="853"/>
      <c r="AO70" s="853"/>
      <c r="AP70" s="853" t="s">
        <v>603</v>
      </c>
      <c r="AQ70" s="853"/>
      <c r="AR70" s="853"/>
      <c r="AS70" s="853"/>
      <c r="AT70" s="853"/>
      <c r="AU70" s="853" t="s">
        <v>601</v>
      </c>
      <c r="AV70" s="853"/>
      <c r="AW70" s="853"/>
      <c r="AX70" s="853"/>
      <c r="AY70" s="853"/>
      <c r="AZ70" s="896"/>
      <c r="BA70" s="896"/>
      <c r="BB70" s="896"/>
      <c r="BC70" s="896"/>
      <c r="BD70" s="897"/>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1" t="s">
        <v>593</v>
      </c>
      <c r="C71" s="892"/>
      <c r="D71" s="892"/>
      <c r="E71" s="892"/>
      <c r="F71" s="892"/>
      <c r="G71" s="892"/>
      <c r="H71" s="892"/>
      <c r="I71" s="892"/>
      <c r="J71" s="892"/>
      <c r="K71" s="892"/>
      <c r="L71" s="892"/>
      <c r="M71" s="892"/>
      <c r="N71" s="892"/>
      <c r="O71" s="892"/>
      <c r="P71" s="893"/>
      <c r="Q71" s="895">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601</v>
      </c>
      <c r="AL71" s="853"/>
      <c r="AM71" s="853"/>
      <c r="AN71" s="853"/>
      <c r="AO71" s="853"/>
      <c r="AP71" s="853" t="s">
        <v>601</v>
      </c>
      <c r="AQ71" s="853"/>
      <c r="AR71" s="853"/>
      <c r="AS71" s="853"/>
      <c r="AT71" s="853"/>
      <c r="AU71" s="853" t="s">
        <v>601</v>
      </c>
      <c r="AV71" s="853"/>
      <c r="AW71" s="853"/>
      <c r="AX71" s="853"/>
      <c r="AY71" s="853"/>
      <c r="AZ71" s="896"/>
      <c r="BA71" s="896"/>
      <c r="BB71" s="896"/>
      <c r="BC71" s="896"/>
      <c r="BD71" s="897"/>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1" t="s">
        <v>594</v>
      </c>
      <c r="C72" s="892"/>
      <c r="D72" s="892"/>
      <c r="E72" s="892"/>
      <c r="F72" s="892"/>
      <c r="G72" s="892"/>
      <c r="H72" s="892"/>
      <c r="I72" s="892"/>
      <c r="J72" s="892"/>
      <c r="K72" s="892"/>
      <c r="L72" s="892"/>
      <c r="M72" s="892"/>
      <c r="N72" s="892"/>
      <c r="O72" s="892"/>
      <c r="P72" s="893"/>
      <c r="Q72" s="895">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601</v>
      </c>
      <c r="AL72" s="853"/>
      <c r="AM72" s="853"/>
      <c r="AN72" s="853"/>
      <c r="AO72" s="853"/>
      <c r="AP72" s="853" t="s">
        <v>601</v>
      </c>
      <c r="AQ72" s="853"/>
      <c r="AR72" s="853"/>
      <c r="AS72" s="853"/>
      <c r="AT72" s="853"/>
      <c r="AU72" s="853" t="s">
        <v>601</v>
      </c>
      <c r="AV72" s="853"/>
      <c r="AW72" s="853"/>
      <c r="AX72" s="853"/>
      <c r="AY72" s="853"/>
      <c r="AZ72" s="896"/>
      <c r="BA72" s="896"/>
      <c r="BB72" s="896"/>
      <c r="BC72" s="896"/>
      <c r="BD72" s="897"/>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1" t="s">
        <v>595</v>
      </c>
      <c r="C73" s="892"/>
      <c r="D73" s="892"/>
      <c r="E73" s="892"/>
      <c r="F73" s="892"/>
      <c r="G73" s="892"/>
      <c r="H73" s="892"/>
      <c r="I73" s="892"/>
      <c r="J73" s="892"/>
      <c r="K73" s="892"/>
      <c r="L73" s="892"/>
      <c r="M73" s="892"/>
      <c r="N73" s="892"/>
      <c r="O73" s="892"/>
      <c r="P73" s="893"/>
      <c r="Q73" s="895">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602</v>
      </c>
      <c r="AL73" s="853"/>
      <c r="AM73" s="853"/>
      <c r="AN73" s="853"/>
      <c r="AO73" s="853"/>
      <c r="AP73" s="853" t="s">
        <v>601</v>
      </c>
      <c r="AQ73" s="853"/>
      <c r="AR73" s="853"/>
      <c r="AS73" s="853"/>
      <c r="AT73" s="853"/>
      <c r="AU73" s="853" t="s">
        <v>601</v>
      </c>
      <c r="AV73" s="853"/>
      <c r="AW73" s="853"/>
      <c r="AX73" s="853"/>
      <c r="AY73" s="853"/>
      <c r="AZ73" s="896"/>
      <c r="BA73" s="896"/>
      <c r="BB73" s="896"/>
      <c r="BC73" s="896"/>
      <c r="BD73" s="897"/>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1" t="s">
        <v>596</v>
      </c>
      <c r="C74" s="892"/>
      <c r="D74" s="892"/>
      <c r="E74" s="892"/>
      <c r="F74" s="892"/>
      <c r="G74" s="892"/>
      <c r="H74" s="892"/>
      <c r="I74" s="892"/>
      <c r="J74" s="892"/>
      <c r="K74" s="892"/>
      <c r="L74" s="892"/>
      <c r="M74" s="892"/>
      <c r="N74" s="892"/>
      <c r="O74" s="892"/>
      <c r="P74" s="893"/>
      <c r="Q74" s="895">
        <v>6249</v>
      </c>
      <c r="R74" s="853"/>
      <c r="S74" s="853"/>
      <c r="T74" s="853"/>
      <c r="U74" s="853"/>
      <c r="V74" s="853">
        <v>5787</v>
      </c>
      <c r="W74" s="853"/>
      <c r="X74" s="853"/>
      <c r="Y74" s="853"/>
      <c r="Z74" s="853"/>
      <c r="AA74" s="853">
        <v>462</v>
      </c>
      <c r="AB74" s="853"/>
      <c r="AC74" s="853"/>
      <c r="AD74" s="853"/>
      <c r="AE74" s="853"/>
      <c r="AF74" s="853">
        <v>425</v>
      </c>
      <c r="AG74" s="853"/>
      <c r="AH74" s="853"/>
      <c r="AI74" s="853"/>
      <c r="AJ74" s="853"/>
      <c r="AK74" s="853" t="s">
        <v>601</v>
      </c>
      <c r="AL74" s="853"/>
      <c r="AM74" s="853"/>
      <c r="AN74" s="853"/>
      <c r="AO74" s="853"/>
      <c r="AP74" s="853">
        <v>974</v>
      </c>
      <c r="AQ74" s="853"/>
      <c r="AR74" s="853"/>
      <c r="AS74" s="853"/>
      <c r="AT74" s="853"/>
      <c r="AU74" s="853">
        <v>121</v>
      </c>
      <c r="AV74" s="853"/>
      <c r="AW74" s="853"/>
      <c r="AX74" s="853"/>
      <c r="AY74" s="853"/>
      <c r="AZ74" s="896"/>
      <c r="BA74" s="896"/>
      <c r="BB74" s="896"/>
      <c r="BC74" s="896"/>
      <c r="BD74" s="897"/>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1" t="s">
        <v>597</v>
      </c>
      <c r="C75" s="892"/>
      <c r="D75" s="892"/>
      <c r="E75" s="892"/>
      <c r="F75" s="892"/>
      <c r="G75" s="892"/>
      <c r="H75" s="892"/>
      <c r="I75" s="892"/>
      <c r="J75" s="892"/>
      <c r="K75" s="892"/>
      <c r="L75" s="892"/>
      <c r="M75" s="892"/>
      <c r="N75" s="892"/>
      <c r="O75" s="892"/>
      <c r="P75" s="893"/>
      <c r="Q75" s="898">
        <v>3097</v>
      </c>
      <c r="R75" s="899"/>
      <c r="S75" s="899"/>
      <c r="T75" s="899"/>
      <c r="U75" s="852"/>
      <c r="V75" s="900">
        <v>2864</v>
      </c>
      <c r="W75" s="899"/>
      <c r="X75" s="899"/>
      <c r="Y75" s="899"/>
      <c r="Z75" s="852"/>
      <c r="AA75" s="900">
        <v>233</v>
      </c>
      <c r="AB75" s="899"/>
      <c r="AC75" s="899"/>
      <c r="AD75" s="899"/>
      <c r="AE75" s="852"/>
      <c r="AF75" s="900">
        <v>233</v>
      </c>
      <c r="AG75" s="899"/>
      <c r="AH75" s="899"/>
      <c r="AI75" s="899"/>
      <c r="AJ75" s="852"/>
      <c r="AK75" s="900" t="s">
        <v>601</v>
      </c>
      <c r="AL75" s="899"/>
      <c r="AM75" s="899"/>
      <c r="AN75" s="899"/>
      <c r="AO75" s="852"/>
      <c r="AP75" s="900">
        <v>482</v>
      </c>
      <c r="AQ75" s="899"/>
      <c r="AR75" s="899"/>
      <c r="AS75" s="899"/>
      <c r="AT75" s="852"/>
      <c r="AU75" s="900">
        <v>33</v>
      </c>
      <c r="AV75" s="899"/>
      <c r="AW75" s="899"/>
      <c r="AX75" s="899"/>
      <c r="AY75" s="852"/>
      <c r="AZ75" s="896"/>
      <c r="BA75" s="896"/>
      <c r="BB75" s="896"/>
      <c r="BC75" s="896"/>
      <c r="BD75" s="897"/>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1" t="s">
        <v>598</v>
      </c>
      <c r="C76" s="892"/>
      <c r="D76" s="892"/>
      <c r="E76" s="892"/>
      <c r="F76" s="892"/>
      <c r="G76" s="892"/>
      <c r="H76" s="892"/>
      <c r="I76" s="892"/>
      <c r="J76" s="892"/>
      <c r="K76" s="892"/>
      <c r="L76" s="892"/>
      <c r="M76" s="892"/>
      <c r="N76" s="892"/>
      <c r="O76" s="892"/>
      <c r="P76" s="893"/>
      <c r="Q76" s="898">
        <v>164</v>
      </c>
      <c r="R76" s="899"/>
      <c r="S76" s="899"/>
      <c r="T76" s="899"/>
      <c r="U76" s="852"/>
      <c r="V76" s="900">
        <v>104</v>
      </c>
      <c r="W76" s="899"/>
      <c r="X76" s="899"/>
      <c r="Y76" s="899"/>
      <c r="Z76" s="852"/>
      <c r="AA76" s="900">
        <v>60</v>
      </c>
      <c r="AB76" s="899"/>
      <c r="AC76" s="899"/>
      <c r="AD76" s="899"/>
      <c r="AE76" s="852"/>
      <c r="AF76" s="900">
        <v>60</v>
      </c>
      <c r="AG76" s="899"/>
      <c r="AH76" s="899"/>
      <c r="AI76" s="899"/>
      <c r="AJ76" s="852"/>
      <c r="AK76" s="900" t="s">
        <v>601</v>
      </c>
      <c r="AL76" s="899"/>
      <c r="AM76" s="899"/>
      <c r="AN76" s="899"/>
      <c r="AO76" s="852"/>
      <c r="AP76" s="900" t="s">
        <v>603</v>
      </c>
      <c r="AQ76" s="899"/>
      <c r="AR76" s="899"/>
      <c r="AS76" s="899"/>
      <c r="AT76" s="852"/>
      <c r="AU76" s="900" t="s">
        <v>602</v>
      </c>
      <c r="AV76" s="899"/>
      <c r="AW76" s="899"/>
      <c r="AX76" s="899"/>
      <c r="AY76" s="852"/>
      <c r="AZ76" s="896"/>
      <c r="BA76" s="896"/>
      <c r="BB76" s="896"/>
      <c r="BC76" s="896"/>
      <c r="BD76" s="897"/>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1" t="s">
        <v>599</v>
      </c>
      <c r="C77" s="892"/>
      <c r="D77" s="892"/>
      <c r="E77" s="892"/>
      <c r="F77" s="892"/>
      <c r="G77" s="892"/>
      <c r="H77" s="892"/>
      <c r="I77" s="892"/>
      <c r="J77" s="892"/>
      <c r="K77" s="892"/>
      <c r="L77" s="892"/>
      <c r="M77" s="892"/>
      <c r="N77" s="892"/>
      <c r="O77" s="892"/>
      <c r="P77" s="893"/>
      <c r="Q77" s="898">
        <v>189</v>
      </c>
      <c r="R77" s="899"/>
      <c r="S77" s="899"/>
      <c r="T77" s="899"/>
      <c r="U77" s="852"/>
      <c r="V77" s="900">
        <v>182</v>
      </c>
      <c r="W77" s="899"/>
      <c r="X77" s="899"/>
      <c r="Y77" s="899"/>
      <c r="Z77" s="852"/>
      <c r="AA77" s="900">
        <v>6</v>
      </c>
      <c r="AB77" s="899"/>
      <c r="AC77" s="899"/>
      <c r="AD77" s="899"/>
      <c r="AE77" s="852"/>
      <c r="AF77" s="900">
        <v>6</v>
      </c>
      <c r="AG77" s="899"/>
      <c r="AH77" s="899"/>
      <c r="AI77" s="899"/>
      <c r="AJ77" s="852"/>
      <c r="AK77" s="900" t="s">
        <v>601</v>
      </c>
      <c r="AL77" s="899"/>
      <c r="AM77" s="899"/>
      <c r="AN77" s="899"/>
      <c r="AO77" s="852"/>
      <c r="AP77" s="900" t="s">
        <v>601</v>
      </c>
      <c r="AQ77" s="899"/>
      <c r="AR77" s="899"/>
      <c r="AS77" s="899"/>
      <c r="AT77" s="852"/>
      <c r="AU77" s="900" t="s">
        <v>603</v>
      </c>
      <c r="AV77" s="899"/>
      <c r="AW77" s="899"/>
      <c r="AX77" s="899"/>
      <c r="AY77" s="852"/>
      <c r="AZ77" s="896"/>
      <c r="BA77" s="896"/>
      <c r="BB77" s="896"/>
      <c r="BC77" s="896"/>
      <c r="BD77" s="897"/>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1" t="s">
        <v>600</v>
      </c>
      <c r="C78" s="892"/>
      <c r="D78" s="892"/>
      <c r="E78" s="892"/>
      <c r="F78" s="892"/>
      <c r="G78" s="892"/>
      <c r="H78" s="892"/>
      <c r="I78" s="892"/>
      <c r="J78" s="892"/>
      <c r="K78" s="892"/>
      <c r="L78" s="892"/>
      <c r="M78" s="892"/>
      <c r="N78" s="892"/>
      <c r="O78" s="892"/>
      <c r="P78" s="893"/>
      <c r="Q78" s="895">
        <v>213845</v>
      </c>
      <c r="R78" s="853"/>
      <c r="S78" s="853"/>
      <c r="T78" s="853"/>
      <c r="U78" s="853"/>
      <c r="V78" s="853">
        <v>205252</v>
      </c>
      <c r="W78" s="853"/>
      <c r="X78" s="853"/>
      <c r="Y78" s="853"/>
      <c r="Z78" s="853"/>
      <c r="AA78" s="853">
        <v>8593</v>
      </c>
      <c r="AB78" s="853"/>
      <c r="AC78" s="853"/>
      <c r="AD78" s="853"/>
      <c r="AE78" s="853"/>
      <c r="AF78" s="853">
        <v>8593</v>
      </c>
      <c r="AG78" s="853"/>
      <c r="AH78" s="853"/>
      <c r="AI78" s="853"/>
      <c r="AJ78" s="853"/>
      <c r="AK78" s="853" t="s">
        <v>601</v>
      </c>
      <c r="AL78" s="853"/>
      <c r="AM78" s="853"/>
      <c r="AN78" s="853"/>
      <c r="AO78" s="853"/>
      <c r="AP78" s="853" t="s">
        <v>601</v>
      </c>
      <c r="AQ78" s="853"/>
      <c r="AR78" s="853"/>
      <c r="AS78" s="853"/>
      <c r="AT78" s="853"/>
      <c r="AU78" s="853" t="s">
        <v>603</v>
      </c>
      <c r="AV78" s="853"/>
      <c r="AW78" s="853"/>
      <c r="AX78" s="853"/>
      <c r="AY78" s="853"/>
      <c r="AZ78" s="896"/>
      <c r="BA78" s="896"/>
      <c r="BB78" s="896"/>
      <c r="BC78" s="896"/>
      <c r="BD78" s="897"/>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1"/>
      <c r="C79" s="892"/>
      <c r="D79" s="892"/>
      <c r="E79" s="892"/>
      <c r="F79" s="892"/>
      <c r="G79" s="892"/>
      <c r="H79" s="892"/>
      <c r="I79" s="892"/>
      <c r="J79" s="892"/>
      <c r="K79" s="892"/>
      <c r="L79" s="892"/>
      <c r="M79" s="892"/>
      <c r="N79" s="892"/>
      <c r="O79" s="892"/>
      <c r="P79" s="893"/>
      <c r="Q79" s="89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6"/>
      <c r="BA79" s="896"/>
      <c r="BB79" s="896"/>
      <c r="BC79" s="896"/>
      <c r="BD79" s="897"/>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1"/>
      <c r="C80" s="892"/>
      <c r="D80" s="892"/>
      <c r="E80" s="892"/>
      <c r="F80" s="892"/>
      <c r="G80" s="892"/>
      <c r="H80" s="892"/>
      <c r="I80" s="892"/>
      <c r="J80" s="892"/>
      <c r="K80" s="892"/>
      <c r="L80" s="892"/>
      <c r="M80" s="892"/>
      <c r="N80" s="892"/>
      <c r="O80" s="892"/>
      <c r="P80" s="893"/>
      <c r="Q80" s="89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6"/>
      <c r="BA80" s="896"/>
      <c r="BB80" s="896"/>
      <c r="BC80" s="896"/>
      <c r="BD80" s="897"/>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1"/>
      <c r="C81" s="892"/>
      <c r="D81" s="892"/>
      <c r="E81" s="892"/>
      <c r="F81" s="892"/>
      <c r="G81" s="892"/>
      <c r="H81" s="892"/>
      <c r="I81" s="892"/>
      <c r="J81" s="892"/>
      <c r="K81" s="892"/>
      <c r="L81" s="892"/>
      <c r="M81" s="892"/>
      <c r="N81" s="892"/>
      <c r="O81" s="892"/>
      <c r="P81" s="893"/>
      <c r="Q81" s="89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6"/>
      <c r="BA81" s="896"/>
      <c r="BB81" s="896"/>
      <c r="BC81" s="896"/>
      <c r="BD81" s="897"/>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1"/>
      <c r="C82" s="892"/>
      <c r="D82" s="892"/>
      <c r="E82" s="892"/>
      <c r="F82" s="892"/>
      <c r="G82" s="892"/>
      <c r="H82" s="892"/>
      <c r="I82" s="892"/>
      <c r="J82" s="892"/>
      <c r="K82" s="892"/>
      <c r="L82" s="892"/>
      <c r="M82" s="892"/>
      <c r="N82" s="892"/>
      <c r="O82" s="892"/>
      <c r="P82" s="893"/>
      <c r="Q82" s="89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6"/>
      <c r="BA82" s="896"/>
      <c r="BB82" s="896"/>
      <c r="BC82" s="896"/>
      <c r="BD82" s="897"/>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1"/>
      <c r="C83" s="892"/>
      <c r="D83" s="892"/>
      <c r="E83" s="892"/>
      <c r="F83" s="892"/>
      <c r="G83" s="892"/>
      <c r="H83" s="892"/>
      <c r="I83" s="892"/>
      <c r="J83" s="892"/>
      <c r="K83" s="892"/>
      <c r="L83" s="892"/>
      <c r="M83" s="892"/>
      <c r="N83" s="892"/>
      <c r="O83" s="892"/>
      <c r="P83" s="893"/>
      <c r="Q83" s="89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6"/>
      <c r="BA83" s="896"/>
      <c r="BB83" s="896"/>
      <c r="BC83" s="896"/>
      <c r="BD83" s="897"/>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1"/>
      <c r="C84" s="892"/>
      <c r="D84" s="892"/>
      <c r="E84" s="892"/>
      <c r="F84" s="892"/>
      <c r="G84" s="892"/>
      <c r="H84" s="892"/>
      <c r="I84" s="892"/>
      <c r="J84" s="892"/>
      <c r="K84" s="892"/>
      <c r="L84" s="892"/>
      <c r="M84" s="892"/>
      <c r="N84" s="892"/>
      <c r="O84" s="892"/>
      <c r="P84" s="893"/>
      <c r="Q84" s="89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6"/>
      <c r="BA84" s="896"/>
      <c r="BB84" s="896"/>
      <c r="BC84" s="896"/>
      <c r="BD84" s="897"/>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1"/>
      <c r="C85" s="892"/>
      <c r="D85" s="892"/>
      <c r="E85" s="892"/>
      <c r="F85" s="892"/>
      <c r="G85" s="892"/>
      <c r="H85" s="892"/>
      <c r="I85" s="892"/>
      <c r="J85" s="892"/>
      <c r="K85" s="892"/>
      <c r="L85" s="892"/>
      <c r="M85" s="892"/>
      <c r="N85" s="892"/>
      <c r="O85" s="892"/>
      <c r="P85" s="893"/>
      <c r="Q85" s="89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6"/>
      <c r="BA85" s="896"/>
      <c r="BB85" s="896"/>
      <c r="BC85" s="896"/>
      <c r="BD85" s="897"/>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1"/>
      <c r="C86" s="892"/>
      <c r="D86" s="892"/>
      <c r="E86" s="892"/>
      <c r="F86" s="892"/>
      <c r="G86" s="892"/>
      <c r="H86" s="892"/>
      <c r="I86" s="892"/>
      <c r="J86" s="892"/>
      <c r="K86" s="892"/>
      <c r="L86" s="892"/>
      <c r="M86" s="892"/>
      <c r="N86" s="892"/>
      <c r="O86" s="892"/>
      <c r="P86" s="893"/>
      <c r="Q86" s="89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6"/>
      <c r="BA86" s="896"/>
      <c r="BB86" s="896"/>
      <c r="BC86" s="896"/>
      <c r="BD86" s="897"/>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419</v>
      </c>
      <c r="BS102" s="813"/>
      <c r="BT102" s="813"/>
      <c r="BU102" s="813"/>
      <c r="BV102" s="813"/>
      <c r="BW102" s="813"/>
      <c r="BX102" s="813"/>
      <c r="BY102" s="813"/>
      <c r="BZ102" s="813"/>
      <c r="CA102" s="813"/>
      <c r="CB102" s="813"/>
      <c r="CC102" s="813"/>
      <c r="CD102" s="813"/>
      <c r="CE102" s="813"/>
      <c r="CF102" s="813"/>
      <c r="CG102" s="814"/>
      <c r="CH102" s="908"/>
      <c r="CI102" s="909"/>
      <c r="CJ102" s="909"/>
      <c r="CK102" s="909"/>
      <c r="CL102" s="910"/>
      <c r="CM102" s="908"/>
      <c r="CN102" s="909"/>
      <c r="CO102" s="909"/>
      <c r="CP102" s="909"/>
      <c r="CQ102" s="910"/>
      <c r="CR102" s="911"/>
      <c r="CS102" s="872"/>
      <c r="CT102" s="872"/>
      <c r="CU102" s="872"/>
      <c r="CV102" s="912"/>
      <c r="CW102" s="911"/>
      <c r="CX102" s="872"/>
      <c r="CY102" s="872"/>
      <c r="CZ102" s="872"/>
      <c r="DA102" s="912"/>
      <c r="DB102" s="911"/>
      <c r="DC102" s="872"/>
      <c r="DD102" s="872"/>
      <c r="DE102" s="872"/>
      <c r="DF102" s="912"/>
      <c r="DG102" s="911"/>
      <c r="DH102" s="872"/>
      <c r="DI102" s="872"/>
      <c r="DJ102" s="872"/>
      <c r="DK102" s="912"/>
      <c r="DL102" s="911"/>
      <c r="DM102" s="872"/>
      <c r="DN102" s="872"/>
      <c r="DO102" s="872"/>
      <c r="DP102" s="912"/>
      <c r="DQ102" s="911"/>
      <c r="DR102" s="872"/>
      <c r="DS102" s="872"/>
      <c r="DT102" s="872"/>
      <c r="DU102" s="912"/>
      <c r="DV102" s="935"/>
      <c r="DW102" s="936"/>
      <c r="DX102" s="936"/>
      <c r="DY102" s="936"/>
      <c r="DZ102" s="93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38" t="s">
        <v>420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39" t="s">
        <v>421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0" t="s">
        <v>424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6" customFormat="1" ht="26.25" customHeight="1">
      <c r="A109" s="933" t="s">
        <v>426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427</v>
      </c>
      <c r="AB109" s="914"/>
      <c r="AC109" s="914"/>
      <c r="AD109" s="914"/>
      <c r="AE109" s="915"/>
      <c r="AF109" s="913" t="s">
        <v>300</v>
      </c>
      <c r="AG109" s="914"/>
      <c r="AH109" s="914"/>
      <c r="AI109" s="914"/>
      <c r="AJ109" s="915"/>
      <c r="AK109" s="913" t="s">
        <v>299</v>
      </c>
      <c r="AL109" s="914"/>
      <c r="AM109" s="914"/>
      <c r="AN109" s="914"/>
      <c r="AO109" s="915"/>
      <c r="AP109" s="913" t="s">
        <v>428</v>
      </c>
      <c r="AQ109" s="914"/>
      <c r="AR109" s="914"/>
      <c r="AS109" s="914"/>
      <c r="AT109" s="916"/>
      <c r="AU109" s="933" t="s">
        <v>426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427</v>
      </c>
      <c r="BR109" s="914"/>
      <c r="BS109" s="914"/>
      <c r="BT109" s="914"/>
      <c r="BU109" s="915"/>
      <c r="BV109" s="913" t="s">
        <v>300</v>
      </c>
      <c r="BW109" s="914"/>
      <c r="BX109" s="914"/>
      <c r="BY109" s="914"/>
      <c r="BZ109" s="915"/>
      <c r="CA109" s="913" t="s">
        <v>299</v>
      </c>
      <c r="CB109" s="914"/>
      <c r="CC109" s="914"/>
      <c r="CD109" s="914"/>
      <c r="CE109" s="915"/>
      <c r="CF109" s="934" t="s">
        <v>428</v>
      </c>
      <c r="CG109" s="934"/>
      <c r="CH109" s="934"/>
      <c r="CI109" s="934"/>
      <c r="CJ109" s="934"/>
      <c r="CK109" s="913" t="s">
        <v>429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427</v>
      </c>
      <c r="DH109" s="914"/>
      <c r="DI109" s="914"/>
      <c r="DJ109" s="914"/>
      <c r="DK109" s="915"/>
      <c r="DL109" s="913" t="s">
        <v>300</v>
      </c>
      <c r="DM109" s="914"/>
      <c r="DN109" s="914"/>
      <c r="DO109" s="914"/>
      <c r="DP109" s="915"/>
      <c r="DQ109" s="913" t="s">
        <v>299</v>
      </c>
      <c r="DR109" s="914"/>
      <c r="DS109" s="914"/>
      <c r="DT109" s="914"/>
      <c r="DU109" s="915"/>
      <c r="DV109" s="913" t="s">
        <v>428</v>
      </c>
      <c r="DW109" s="914"/>
      <c r="DX109" s="914"/>
      <c r="DY109" s="914"/>
      <c r="DZ109" s="916"/>
    </row>
    <row r="110" spans="1:131" s="226" customFormat="1" ht="26.25" customHeight="1">
      <c r="A110" s="917" t="s">
        <v>430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870960</v>
      </c>
      <c r="AB110" s="921"/>
      <c r="AC110" s="921"/>
      <c r="AD110" s="921"/>
      <c r="AE110" s="922"/>
      <c r="AF110" s="923">
        <v>792819</v>
      </c>
      <c r="AG110" s="921"/>
      <c r="AH110" s="921"/>
      <c r="AI110" s="921"/>
      <c r="AJ110" s="922"/>
      <c r="AK110" s="923">
        <v>769885</v>
      </c>
      <c r="AL110" s="921"/>
      <c r="AM110" s="921"/>
      <c r="AN110" s="921"/>
      <c r="AO110" s="922"/>
      <c r="AP110" s="924">
        <v>20</v>
      </c>
      <c r="AQ110" s="925"/>
      <c r="AR110" s="925"/>
      <c r="AS110" s="925"/>
      <c r="AT110" s="926"/>
      <c r="AU110" s="927" t="s">
        <v>67</v>
      </c>
      <c r="AV110" s="928"/>
      <c r="AW110" s="928"/>
      <c r="AX110" s="928"/>
      <c r="AY110" s="928"/>
      <c r="AZ110" s="969" t="s">
        <v>431</v>
      </c>
      <c r="BA110" s="918"/>
      <c r="BB110" s="918"/>
      <c r="BC110" s="918"/>
      <c r="BD110" s="918"/>
      <c r="BE110" s="918"/>
      <c r="BF110" s="918"/>
      <c r="BG110" s="918"/>
      <c r="BH110" s="918"/>
      <c r="BI110" s="918"/>
      <c r="BJ110" s="918"/>
      <c r="BK110" s="918"/>
      <c r="BL110" s="918"/>
      <c r="BM110" s="918"/>
      <c r="BN110" s="918"/>
      <c r="BO110" s="918"/>
      <c r="BP110" s="919"/>
      <c r="BQ110" s="955">
        <v>7234264</v>
      </c>
      <c r="BR110" s="956"/>
      <c r="BS110" s="956"/>
      <c r="BT110" s="956"/>
      <c r="BU110" s="956"/>
      <c r="BV110" s="956">
        <v>7747139</v>
      </c>
      <c r="BW110" s="956"/>
      <c r="BX110" s="956"/>
      <c r="BY110" s="956"/>
      <c r="BZ110" s="956"/>
      <c r="CA110" s="956">
        <v>7666164</v>
      </c>
      <c r="CB110" s="956"/>
      <c r="CC110" s="956"/>
      <c r="CD110" s="956"/>
      <c r="CE110" s="956"/>
      <c r="CF110" s="970">
        <v>199</v>
      </c>
      <c r="CG110" s="971"/>
      <c r="CH110" s="971"/>
      <c r="CI110" s="971"/>
      <c r="CJ110" s="971"/>
      <c r="CK110" s="972" t="s">
        <v>432</v>
      </c>
      <c r="CL110" s="973"/>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434</v>
      </c>
      <c r="DH110" s="956"/>
      <c r="DI110" s="956"/>
      <c r="DJ110" s="956"/>
      <c r="DK110" s="956"/>
      <c r="DL110" s="956" t="s">
        <v>435</v>
      </c>
      <c r="DM110" s="956"/>
      <c r="DN110" s="956"/>
      <c r="DO110" s="956"/>
      <c r="DP110" s="956"/>
      <c r="DQ110" s="956" t="s">
        <v>436</v>
      </c>
      <c r="DR110" s="956"/>
      <c r="DS110" s="956"/>
      <c r="DT110" s="956"/>
      <c r="DU110" s="956"/>
      <c r="DV110" s="957" t="s">
        <v>435</v>
      </c>
      <c r="DW110" s="957"/>
      <c r="DX110" s="957"/>
      <c r="DY110" s="957"/>
      <c r="DZ110" s="958"/>
    </row>
    <row r="111" spans="1:131" s="226" customFormat="1" ht="26.25" customHeight="1">
      <c r="A111" s="959" t="s">
        <v>437</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434</v>
      </c>
      <c r="AB111" s="963"/>
      <c r="AC111" s="963"/>
      <c r="AD111" s="963"/>
      <c r="AE111" s="964"/>
      <c r="AF111" s="965" t="s">
        <v>435</v>
      </c>
      <c r="AG111" s="963"/>
      <c r="AH111" s="963"/>
      <c r="AI111" s="963"/>
      <c r="AJ111" s="964"/>
      <c r="AK111" s="965" t="s">
        <v>435</v>
      </c>
      <c r="AL111" s="963"/>
      <c r="AM111" s="963"/>
      <c r="AN111" s="963"/>
      <c r="AO111" s="964"/>
      <c r="AP111" s="966" t="s">
        <v>435</v>
      </c>
      <c r="AQ111" s="967"/>
      <c r="AR111" s="967"/>
      <c r="AS111" s="967"/>
      <c r="AT111" s="968"/>
      <c r="AU111" s="929"/>
      <c r="AV111" s="930"/>
      <c r="AW111" s="930"/>
      <c r="AX111" s="930"/>
      <c r="AY111" s="930"/>
      <c r="AZ111" s="978" t="s">
        <v>438</v>
      </c>
      <c r="BA111" s="979"/>
      <c r="BB111" s="979"/>
      <c r="BC111" s="979"/>
      <c r="BD111" s="979"/>
      <c r="BE111" s="979"/>
      <c r="BF111" s="979"/>
      <c r="BG111" s="979"/>
      <c r="BH111" s="979"/>
      <c r="BI111" s="979"/>
      <c r="BJ111" s="979"/>
      <c r="BK111" s="979"/>
      <c r="BL111" s="979"/>
      <c r="BM111" s="979"/>
      <c r="BN111" s="979"/>
      <c r="BO111" s="979"/>
      <c r="BP111" s="980"/>
      <c r="BQ111" s="948">
        <v>150468</v>
      </c>
      <c r="BR111" s="949"/>
      <c r="BS111" s="949"/>
      <c r="BT111" s="949"/>
      <c r="BU111" s="949"/>
      <c r="BV111" s="949">
        <v>121923</v>
      </c>
      <c r="BW111" s="949"/>
      <c r="BX111" s="949"/>
      <c r="BY111" s="949"/>
      <c r="BZ111" s="949"/>
      <c r="CA111" s="949">
        <v>97691</v>
      </c>
      <c r="CB111" s="949"/>
      <c r="CC111" s="949"/>
      <c r="CD111" s="949"/>
      <c r="CE111" s="949"/>
      <c r="CF111" s="943">
        <v>2.5</v>
      </c>
      <c r="CG111" s="944"/>
      <c r="CH111" s="944"/>
      <c r="CI111" s="944"/>
      <c r="CJ111" s="944"/>
      <c r="CK111" s="974"/>
      <c r="CL111" s="975"/>
      <c r="CM111" s="945" t="s">
        <v>439</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440</v>
      </c>
      <c r="DH111" s="949"/>
      <c r="DI111" s="949"/>
      <c r="DJ111" s="949"/>
      <c r="DK111" s="949"/>
      <c r="DL111" s="949" t="s">
        <v>436</v>
      </c>
      <c r="DM111" s="949"/>
      <c r="DN111" s="949"/>
      <c r="DO111" s="949"/>
      <c r="DP111" s="949"/>
      <c r="DQ111" s="949" t="s">
        <v>441</v>
      </c>
      <c r="DR111" s="949"/>
      <c r="DS111" s="949"/>
      <c r="DT111" s="949"/>
      <c r="DU111" s="949"/>
      <c r="DV111" s="950" t="s">
        <v>442</v>
      </c>
      <c r="DW111" s="950"/>
      <c r="DX111" s="950"/>
      <c r="DY111" s="950"/>
      <c r="DZ111" s="951"/>
    </row>
    <row r="112" spans="1:131" s="226" customFormat="1" ht="26.25" customHeight="1">
      <c r="A112" s="981" t="s">
        <v>443</v>
      </c>
      <c r="B112" s="982"/>
      <c r="C112" s="979" t="s">
        <v>444</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440</v>
      </c>
      <c r="AB112" s="988"/>
      <c r="AC112" s="988"/>
      <c r="AD112" s="988"/>
      <c r="AE112" s="989"/>
      <c r="AF112" s="990" t="s">
        <v>440</v>
      </c>
      <c r="AG112" s="988"/>
      <c r="AH112" s="988"/>
      <c r="AI112" s="988"/>
      <c r="AJ112" s="989"/>
      <c r="AK112" s="990" t="s">
        <v>434</v>
      </c>
      <c r="AL112" s="988"/>
      <c r="AM112" s="988"/>
      <c r="AN112" s="988"/>
      <c r="AO112" s="989"/>
      <c r="AP112" s="991" t="s">
        <v>440</v>
      </c>
      <c r="AQ112" s="992"/>
      <c r="AR112" s="992"/>
      <c r="AS112" s="992"/>
      <c r="AT112" s="993"/>
      <c r="AU112" s="929"/>
      <c r="AV112" s="930"/>
      <c r="AW112" s="930"/>
      <c r="AX112" s="930"/>
      <c r="AY112" s="930"/>
      <c r="AZ112" s="978" t="s">
        <v>445</v>
      </c>
      <c r="BA112" s="979"/>
      <c r="BB112" s="979"/>
      <c r="BC112" s="979"/>
      <c r="BD112" s="979"/>
      <c r="BE112" s="979"/>
      <c r="BF112" s="979"/>
      <c r="BG112" s="979"/>
      <c r="BH112" s="979"/>
      <c r="BI112" s="979"/>
      <c r="BJ112" s="979"/>
      <c r="BK112" s="979"/>
      <c r="BL112" s="979"/>
      <c r="BM112" s="979"/>
      <c r="BN112" s="979"/>
      <c r="BO112" s="979"/>
      <c r="BP112" s="980"/>
      <c r="BQ112" s="948">
        <v>1866785</v>
      </c>
      <c r="BR112" s="949"/>
      <c r="BS112" s="949"/>
      <c r="BT112" s="949"/>
      <c r="BU112" s="949"/>
      <c r="BV112" s="949">
        <v>1599382</v>
      </c>
      <c r="BW112" s="949"/>
      <c r="BX112" s="949"/>
      <c r="BY112" s="949"/>
      <c r="BZ112" s="949"/>
      <c r="CA112" s="949">
        <v>1374536</v>
      </c>
      <c r="CB112" s="949"/>
      <c r="CC112" s="949"/>
      <c r="CD112" s="949"/>
      <c r="CE112" s="949"/>
      <c r="CF112" s="943">
        <v>35.700000000000003</v>
      </c>
      <c r="CG112" s="944"/>
      <c r="CH112" s="944"/>
      <c r="CI112" s="944"/>
      <c r="CJ112" s="944"/>
      <c r="CK112" s="974"/>
      <c r="CL112" s="975"/>
      <c r="CM112" s="945" t="s">
        <v>446</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442</v>
      </c>
      <c r="DH112" s="949"/>
      <c r="DI112" s="949"/>
      <c r="DJ112" s="949"/>
      <c r="DK112" s="949"/>
      <c r="DL112" s="949" t="s">
        <v>434</v>
      </c>
      <c r="DM112" s="949"/>
      <c r="DN112" s="949"/>
      <c r="DO112" s="949"/>
      <c r="DP112" s="949"/>
      <c r="DQ112" s="949" t="s">
        <v>440</v>
      </c>
      <c r="DR112" s="949"/>
      <c r="DS112" s="949"/>
      <c r="DT112" s="949"/>
      <c r="DU112" s="949"/>
      <c r="DV112" s="950" t="s">
        <v>442</v>
      </c>
      <c r="DW112" s="950"/>
      <c r="DX112" s="950"/>
      <c r="DY112" s="950"/>
      <c r="DZ112" s="951"/>
    </row>
    <row r="113" spans="1:130" s="226" customFormat="1" ht="26.25" customHeight="1">
      <c r="A113" s="983"/>
      <c r="B113" s="984"/>
      <c r="C113" s="979" t="s">
        <v>447</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189667</v>
      </c>
      <c r="AB113" s="963"/>
      <c r="AC113" s="963"/>
      <c r="AD113" s="963"/>
      <c r="AE113" s="964"/>
      <c r="AF113" s="965">
        <v>175995</v>
      </c>
      <c r="AG113" s="963"/>
      <c r="AH113" s="963"/>
      <c r="AI113" s="963"/>
      <c r="AJ113" s="964"/>
      <c r="AK113" s="965">
        <v>152472</v>
      </c>
      <c r="AL113" s="963"/>
      <c r="AM113" s="963"/>
      <c r="AN113" s="963"/>
      <c r="AO113" s="964"/>
      <c r="AP113" s="966">
        <v>4</v>
      </c>
      <c r="AQ113" s="967"/>
      <c r="AR113" s="967"/>
      <c r="AS113" s="967"/>
      <c r="AT113" s="968"/>
      <c r="AU113" s="929"/>
      <c r="AV113" s="930"/>
      <c r="AW113" s="930"/>
      <c r="AX113" s="930"/>
      <c r="AY113" s="930"/>
      <c r="AZ113" s="978" t="s">
        <v>448</v>
      </c>
      <c r="BA113" s="979"/>
      <c r="BB113" s="979"/>
      <c r="BC113" s="979"/>
      <c r="BD113" s="979"/>
      <c r="BE113" s="979"/>
      <c r="BF113" s="979"/>
      <c r="BG113" s="979"/>
      <c r="BH113" s="979"/>
      <c r="BI113" s="979"/>
      <c r="BJ113" s="979"/>
      <c r="BK113" s="979"/>
      <c r="BL113" s="979"/>
      <c r="BM113" s="979"/>
      <c r="BN113" s="979"/>
      <c r="BO113" s="979"/>
      <c r="BP113" s="980"/>
      <c r="BQ113" s="948">
        <v>194361</v>
      </c>
      <c r="BR113" s="949"/>
      <c r="BS113" s="949"/>
      <c r="BT113" s="949"/>
      <c r="BU113" s="949"/>
      <c r="BV113" s="949">
        <v>193401</v>
      </c>
      <c r="BW113" s="949"/>
      <c r="BX113" s="949"/>
      <c r="BY113" s="949"/>
      <c r="BZ113" s="949"/>
      <c r="CA113" s="949">
        <v>154406</v>
      </c>
      <c r="CB113" s="949"/>
      <c r="CC113" s="949"/>
      <c r="CD113" s="949"/>
      <c r="CE113" s="949"/>
      <c r="CF113" s="943">
        <v>4</v>
      </c>
      <c r="CG113" s="944"/>
      <c r="CH113" s="944"/>
      <c r="CI113" s="944"/>
      <c r="CJ113" s="944"/>
      <c r="CK113" s="974"/>
      <c r="CL113" s="975"/>
      <c r="CM113" s="945" t="s">
        <v>449</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v>132455</v>
      </c>
      <c r="DH113" s="988"/>
      <c r="DI113" s="988"/>
      <c r="DJ113" s="988"/>
      <c r="DK113" s="989"/>
      <c r="DL113" s="990">
        <v>112769</v>
      </c>
      <c r="DM113" s="988"/>
      <c r="DN113" s="988"/>
      <c r="DO113" s="988"/>
      <c r="DP113" s="989"/>
      <c r="DQ113" s="990">
        <v>93111</v>
      </c>
      <c r="DR113" s="988"/>
      <c r="DS113" s="988"/>
      <c r="DT113" s="988"/>
      <c r="DU113" s="989"/>
      <c r="DV113" s="991">
        <v>2.4</v>
      </c>
      <c r="DW113" s="992"/>
      <c r="DX113" s="992"/>
      <c r="DY113" s="992"/>
      <c r="DZ113" s="993"/>
    </row>
    <row r="114" spans="1:130" s="226" customFormat="1" ht="26.25" customHeight="1">
      <c r="A114" s="983"/>
      <c r="B114" s="984"/>
      <c r="C114" s="979" t="s">
        <v>450</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73945</v>
      </c>
      <c r="AB114" s="988"/>
      <c r="AC114" s="988"/>
      <c r="AD114" s="988"/>
      <c r="AE114" s="989"/>
      <c r="AF114" s="990">
        <v>33927</v>
      </c>
      <c r="AG114" s="988"/>
      <c r="AH114" s="988"/>
      <c r="AI114" s="988"/>
      <c r="AJ114" s="989"/>
      <c r="AK114" s="990">
        <v>22070</v>
      </c>
      <c r="AL114" s="988"/>
      <c r="AM114" s="988"/>
      <c r="AN114" s="988"/>
      <c r="AO114" s="989"/>
      <c r="AP114" s="991">
        <v>0.6</v>
      </c>
      <c r="AQ114" s="992"/>
      <c r="AR114" s="992"/>
      <c r="AS114" s="992"/>
      <c r="AT114" s="993"/>
      <c r="AU114" s="929"/>
      <c r="AV114" s="930"/>
      <c r="AW114" s="930"/>
      <c r="AX114" s="930"/>
      <c r="AY114" s="930"/>
      <c r="AZ114" s="978" t="s">
        <v>451</v>
      </c>
      <c r="BA114" s="979"/>
      <c r="BB114" s="979"/>
      <c r="BC114" s="979"/>
      <c r="BD114" s="979"/>
      <c r="BE114" s="979"/>
      <c r="BF114" s="979"/>
      <c r="BG114" s="979"/>
      <c r="BH114" s="979"/>
      <c r="BI114" s="979"/>
      <c r="BJ114" s="979"/>
      <c r="BK114" s="979"/>
      <c r="BL114" s="979"/>
      <c r="BM114" s="979"/>
      <c r="BN114" s="979"/>
      <c r="BO114" s="979"/>
      <c r="BP114" s="980"/>
      <c r="BQ114" s="948">
        <v>1655922</v>
      </c>
      <c r="BR114" s="949"/>
      <c r="BS114" s="949"/>
      <c r="BT114" s="949"/>
      <c r="BU114" s="949"/>
      <c r="BV114" s="949">
        <v>1548612</v>
      </c>
      <c r="BW114" s="949"/>
      <c r="BX114" s="949"/>
      <c r="BY114" s="949"/>
      <c r="BZ114" s="949"/>
      <c r="CA114" s="949">
        <v>1483595</v>
      </c>
      <c r="CB114" s="949"/>
      <c r="CC114" s="949"/>
      <c r="CD114" s="949"/>
      <c r="CE114" s="949"/>
      <c r="CF114" s="943">
        <v>38.5</v>
      </c>
      <c r="CG114" s="944"/>
      <c r="CH114" s="944"/>
      <c r="CI114" s="944"/>
      <c r="CJ114" s="944"/>
      <c r="CK114" s="974"/>
      <c r="CL114" s="975"/>
      <c r="CM114" s="945" t="s">
        <v>452</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v>18013</v>
      </c>
      <c r="DH114" s="988"/>
      <c r="DI114" s="988"/>
      <c r="DJ114" s="988"/>
      <c r="DK114" s="989"/>
      <c r="DL114" s="990">
        <v>9154</v>
      </c>
      <c r="DM114" s="988"/>
      <c r="DN114" s="988"/>
      <c r="DO114" s="988"/>
      <c r="DP114" s="989"/>
      <c r="DQ114" s="990">
        <v>4580</v>
      </c>
      <c r="DR114" s="988"/>
      <c r="DS114" s="988"/>
      <c r="DT114" s="988"/>
      <c r="DU114" s="989"/>
      <c r="DV114" s="991">
        <v>0.1</v>
      </c>
      <c r="DW114" s="992"/>
      <c r="DX114" s="992"/>
      <c r="DY114" s="992"/>
      <c r="DZ114" s="993"/>
    </row>
    <row r="115" spans="1:130" s="226" customFormat="1" ht="26.25" customHeight="1">
      <c r="A115" s="983"/>
      <c r="B115" s="984"/>
      <c r="C115" s="979" t="s">
        <v>453</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27084</v>
      </c>
      <c r="AB115" s="963"/>
      <c r="AC115" s="963"/>
      <c r="AD115" s="963"/>
      <c r="AE115" s="964"/>
      <c r="AF115" s="965">
        <v>26894</v>
      </c>
      <c r="AG115" s="963"/>
      <c r="AH115" s="963"/>
      <c r="AI115" s="963"/>
      <c r="AJ115" s="964"/>
      <c r="AK115" s="965">
        <v>23507</v>
      </c>
      <c r="AL115" s="963"/>
      <c r="AM115" s="963"/>
      <c r="AN115" s="963"/>
      <c r="AO115" s="964"/>
      <c r="AP115" s="966">
        <v>0.6</v>
      </c>
      <c r="AQ115" s="967"/>
      <c r="AR115" s="967"/>
      <c r="AS115" s="967"/>
      <c r="AT115" s="968"/>
      <c r="AU115" s="929"/>
      <c r="AV115" s="930"/>
      <c r="AW115" s="930"/>
      <c r="AX115" s="930"/>
      <c r="AY115" s="930"/>
      <c r="AZ115" s="978" t="s">
        <v>454</v>
      </c>
      <c r="BA115" s="979"/>
      <c r="BB115" s="979"/>
      <c r="BC115" s="979"/>
      <c r="BD115" s="979"/>
      <c r="BE115" s="979"/>
      <c r="BF115" s="979"/>
      <c r="BG115" s="979"/>
      <c r="BH115" s="979"/>
      <c r="BI115" s="979"/>
      <c r="BJ115" s="979"/>
      <c r="BK115" s="979"/>
      <c r="BL115" s="979"/>
      <c r="BM115" s="979"/>
      <c r="BN115" s="979"/>
      <c r="BO115" s="979"/>
      <c r="BP115" s="980"/>
      <c r="BQ115" s="948" t="s">
        <v>442</v>
      </c>
      <c r="BR115" s="949"/>
      <c r="BS115" s="949"/>
      <c r="BT115" s="949"/>
      <c r="BU115" s="949"/>
      <c r="BV115" s="949" t="s">
        <v>441</v>
      </c>
      <c r="BW115" s="949"/>
      <c r="BX115" s="949"/>
      <c r="BY115" s="949"/>
      <c r="BZ115" s="949"/>
      <c r="CA115" s="949" t="s">
        <v>436</v>
      </c>
      <c r="CB115" s="949"/>
      <c r="CC115" s="949"/>
      <c r="CD115" s="949"/>
      <c r="CE115" s="949"/>
      <c r="CF115" s="943" t="s">
        <v>442</v>
      </c>
      <c r="CG115" s="944"/>
      <c r="CH115" s="944"/>
      <c r="CI115" s="944"/>
      <c r="CJ115" s="944"/>
      <c r="CK115" s="974"/>
      <c r="CL115" s="975"/>
      <c r="CM115" s="978" t="s">
        <v>455</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440</v>
      </c>
      <c r="DH115" s="988"/>
      <c r="DI115" s="988"/>
      <c r="DJ115" s="988"/>
      <c r="DK115" s="989"/>
      <c r="DL115" s="990" t="s">
        <v>440</v>
      </c>
      <c r="DM115" s="988"/>
      <c r="DN115" s="988"/>
      <c r="DO115" s="988"/>
      <c r="DP115" s="989"/>
      <c r="DQ115" s="990" t="s">
        <v>440</v>
      </c>
      <c r="DR115" s="988"/>
      <c r="DS115" s="988"/>
      <c r="DT115" s="988"/>
      <c r="DU115" s="989"/>
      <c r="DV115" s="991" t="s">
        <v>440</v>
      </c>
      <c r="DW115" s="992"/>
      <c r="DX115" s="992"/>
      <c r="DY115" s="992"/>
      <c r="DZ115" s="993"/>
    </row>
    <row r="116" spans="1:130" s="226" customFormat="1" ht="26.25" customHeight="1">
      <c r="A116" s="985"/>
      <c r="B116" s="986"/>
      <c r="C116" s="994" t="s">
        <v>456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441</v>
      </c>
      <c r="AB116" s="988"/>
      <c r="AC116" s="988"/>
      <c r="AD116" s="988"/>
      <c r="AE116" s="989"/>
      <c r="AF116" s="990" t="s">
        <v>440</v>
      </c>
      <c r="AG116" s="988"/>
      <c r="AH116" s="988"/>
      <c r="AI116" s="988"/>
      <c r="AJ116" s="989"/>
      <c r="AK116" s="990" t="s">
        <v>440</v>
      </c>
      <c r="AL116" s="988"/>
      <c r="AM116" s="988"/>
      <c r="AN116" s="988"/>
      <c r="AO116" s="989"/>
      <c r="AP116" s="991" t="s">
        <v>440</v>
      </c>
      <c r="AQ116" s="992"/>
      <c r="AR116" s="992"/>
      <c r="AS116" s="992"/>
      <c r="AT116" s="993"/>
      <c r="AU116" s="929"/>
      <c r="AV116" s="930"/>
      <c r="AW116" s="930"/>
      <c r="AX116" s="930"/>
      <c r="AY116" s="930"/>
      <c r="AZ116" s="996" t="s">
        <v>457</v>
      </c>
      <c r="BA116" s="997"/>
      <c r="BB116" s="997"/>
      <c r="BC116" s="997"/>
      <c r="BD116" s="997"/>
      <c r="BE116" s="997"/>
      <c r="BF116" s="997"/>
      <c r="BG116" s="997"/>
      <c r="BH116" s="997"/>
      <c r="BI116" s="997"/>
      <c r="BJ116" s="997"/>
      <c r="BK116" s="997"/>
      <c r="BL116" s="997"/>
      <c r="BM116" s="997"/>
      <c r="BN116" s="997"/>
      <c r="BO116" s="997"/>
      <c r="BP116" s="998"/>
      <c r="BQ116" s="948" t="s">
        <v>440</v>
      </c>
      <c r="BR116" s="949"/>
      <c r="BS116" s="949"/>
      <c r="BT116" s="949"/>
      <c r="BU116" s="949"/>
      <c r="BV116" s="949" t="s">
        <v>440</v>
      </c>
      <c r="BW116" s="949"/>
      <c r="BX116" s="949"/>
      <c r="BY116" s="949"/>
      <c r="BZ116" s="949"/>
      <c r="CA116" s="949" t="s">
        <v>440</v>
      </c>
      <c r="CB116" s="949"/>
      <c r="CC116" s="949"/>
      <c r="CD116" s="949"/>
      <c r="CE116" s="949"/>
      <c r="CF116" s="943" t="s">
        <v>440</v>
      </c>
      <c r="CG116" s="944"/>
      <c r="CH116" s="944"/>
      <c r="CI116" s="944"/>
      <c r="CJ116" s="944"/>
      <c r="CK116" s="974"/>
      <c r="CL116" s="975"/>
      <c r="CM116" s="945" t="s">
        <v>458</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440</v>
      </c>
      <c r="DH116" s="988"/>
      <c r="DI116" s="988"/>
      <c r="DJ116" s="988"/>
      <c r="DK116" s="989"/>
      <c r="DL116" s="990" t="s">
        <v>440</v>
      </c>
      <c r="DM116" s="988"/>
      <c r="DN116" s="988"/>
      <c r="DO116" s="988"/>
      <c r="DP116" s="989"/>
      <c r="DQ116" s="990" t="s">
        <v>436</v>
      </c>
      <c r="DR116" s="988"/>
      <c r="DS116" s="988"/>
      <c r="DT116" s="988"/>
      <c r="DU116" s="989"/>
      <c r="DV116" s="991" t="s">
        <v>436</v>
      </c>
      <c r="DW116" s="992"/>
      <c r="DX116" s="992"/>
      <c r="DY116" s="992"/>
      <c r="DZ116" s="993"/>
    </row>
    <row r="117" spans="1:130" s="226" customFormat="1" ht="26.25" customHeight="1">
      <c r="A117" s="933" t="s">
        <v>182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459</v>
      </c>
      <c r="Z117" s="915"/>
      <c r="AA117" s="1005">
        <v>1161656</v>
      </c>
      <c r="AB117" s="1006"/>
      <c r="AC117" s="1006"/>
      <c r="AD117" s="1006"/>
      <c r="AE117" s="1007"/>
      <c r="AF117" s="1008">
        <v>1029635</v>
      </c>
      <c r="AG117" s="1006"/>
      <c r="AH117" s="1006"/>
      <c r="AI117" s="1006"/>
      <c r="AJ117" s="1007"/>
      <c r="AK117" s="1008">
        <v>967934</v>
      </c>
      <c r="AL117" s="1006"/>
      <c r="AM117" s="1006"/>
      <c r="AN117" s="1006"/>
      <c r="AO117" s="1007"/>
      <c r="AP117" s="1009"/>
      <c r="AQ117" s="1010"/>
      <c r="AR117" s="1010"/>
      <c r="AS117" s="1010"/>
      <c r="AT117" s="1011"/>
      <c r="AU117" s="929"/>
      <c r="AV117" s="930"/>
      <c r="AW117" s="930"/>
      <c r="AX117" s="930"/>
      <c r="AY117" s="930"/>
      <c r="AZ117" s="996" t="s">
        <v>460</v>
      </c>
      <c r="BA117" s="997"/>
      <c r="BB117" s="997"/>
      <c r="BC117" s="997"/>
      <c r="BD117" s="997"/>
      <c r="BE117" s="997"/>
      <c r="BF117" s="997"/>
      <c r="BG117" s="997"/>
      <c r="BH117" s="997"/>
      <c r="BI117" s="997"/>
      <c r="BJ117" s="997"/>
      <c r="BK117" s="997"/>
      <c r="BL117" s="997"/>
      <c r="BM117" s="997"/>
      <c r="BN117" s="997"/>
      <c r="BO117" s="997"/>
      <c r="BP117" s="998"/>
      <c r="BQ117" s="948" t="s">
        <v>461</v>
      </c>
      <c r="BR117" s="949"/>
      <c r="BS117" s="949"/>
      <c r="BT117" s="949"/>
      <c r="BU117" s="949"/>
      <c r="BV117" s="949" t="s">
        <v>462</v>
      </c>
      <c r="BW117" s="949"/>
      <c r="BX117" s="949"/>
      <c r="BY117" s="949"/>
      <c r="BZ117" s="949"/>
      <c r="CA117" s="949" t="s">
        <v>463</v>
      </c>
      <c r="CB117" s="949"/>
      <c r="CC117" s="949"/>
      <c r="CD117" s="949"/>
      <c r="CE117" s="949"/>
      <c r="CF117" s="943" t="s">
        <v>464</v>
      </c>
      <c r="CG117" s="944"/>
      <c r="CH117" s="944"/>
      <c r="CI117" s="944"/>
      <c r="CJ117" s="944"/>
      <c r="CK117" s="974"/>
      <c r="CL117" s="975"/>
      <c r="CM117" s="945" t="s">
        <v>465</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466</v>
      </c>
      <c r="DH117" s="988"/>
      <c r="DI117" s="988"/>
      <c r="DJ117" s="988"/>
      <c r="DK117" s="989"/>
      <c r="DL117" s="990" t="s">
        <v>463</v>
      </c>
      <c r="DM117" s="988"/>
      <c r="DN117" s="988"/>
      <c r="DO117" s="988"/>
      <c r="DP117" s="989"/>
      <c r="DQ117" s="990" t="s">
        <v>467</v>
      </c>
      <c r="DR117" s="988"/>
      <c r="DS117" s="988"/>
      <c r="DT117" s="988"/>
      <c r="DU117" s="989"/>
      <c r="DV117" s="991" t="s">
        <v>466</v>
      </c>
      <c r="DW117" s="992"/>
      <c r="DX117" s="992"/>
      <c r="DY117" s="992"/>
      <c r="DZ117" s="993"/>
    </row>
    <row r="118" spans="1:130" s="226" customFormat="1" ht="26.25" customHeight="1">
      <c r="A118" s="933" t="s">
        <v>429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427</v>
      </c>
      <c r="AB118" s="914"/>
      <c r="AC118" s="914"/>
      <c r="AD118" s="914"/>
      <c r="AE118" s="915"/>
      <c r="AF118" s="913" t="s">
        <v>300</v>
      </c>
      <c r="AG118" s="914"/>
      <c r="AH118" s="914"/>
      <c r="AI118" s="914"/>
      <c r="AJ118" s="915"/>
      <c r="AK118" s="913" t="s">
        <v>299</v>
      </c>
      <c r="AL118" s="914"/>
      <c r="AM118" s="914"/>
      <c r="AN118" s="914"/>
      <c r="AO118" s="915"/>
      <c r="AP118" s="1000" t="s">
        <v>428</v>
      </c>
      <c r="AQ118" s="1001"/>
      <c r="AR118" s="1001"/>
      <c r="AS118" s="1001"/>
      <c r="AT118" s="1002"/>
      <c r="AU118" s="929"/>
      <c r="AV118" s="930"/>
      <c r="AW118" s="930"/>
      <c r="AX118" s="930"/>
      <c r="AY118" s="930"/>
      <c r="AZ118" s="1003" t="s">
        <v>468</v>
      </c>
      <c r="BA118" s="994"/>
      <c r="BB118" s="994"/>
      <c r="BC118" s="994"/>
      <c r="BD118" s="994"/>
      <c r="BE118" s="994"/>
      <c r="BF118" s="994"/>
      <c r="BG118" s="994"/>
      <c r="BH118" s="994"/>
      <c r="BI118" s="994"/>
      <c r="BJ118" s="994"/>
      <c r="BK118" s="994"/>
      <c r="BL118" s="994"/>
      <c r="BM118" s="994"/>
      <c r="BN118" s="994"/>
      <c r="BO118" s="994"/>
      <c r="BP118" s="995"/>
      <c r="BQ118" s="1026" t="s">
        <v>467</v>
      </c>
      <c r="BR118" s="1027"/>
      <c r="BS118" s="1027"/>
      <c r="BT118" s="1027"/>
      <c r="BU118" s="1027"/>
      <c r="BV118" s="1027" t="s">
        <v>469</v>
      </c>
      <c r="BW118" s="1027"/>
      <c r="BX118" s="1027"/>
      <c r="BY118" s="1027"/>
      <c r="BZ118" s="1027"/>
      <c r="CA118" s="1027" t="s">
        <v>461</v>
      </c>
      <c r="CB118" s="1027"/>
      <c r="CC118" s="1027"/>
      <c r="CD118" s="1027"/>
      <c r="CE118" s="1027"/>
      <c r="CF118" s="943" t="s">
        <v>467</v>
      </c>
      <c r="CG118" s="944"/>
      <c r="CH118" s="944"/>
      <c r="CI118" s="944"/>
      <c r="CJ118" s="944"/>
      <c r="CK118" s="974"/>
      <c r="CL118" s="975"/>
      <c r="CM118" s="945" t="s">
        <v>470</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464</v>
      </c>
      <c r="DH118" s="988"/>
      <c r="DI118" s="988"/>
      <c r="DJ118" s="988"/>
      <c r="DK118" s="989"/>
      <c r="DL118" s="990" t="s">
        <v>467</v>
      </c>
      <c r="DM118" s="988"/>
      <c r="DN118" s="988"/>
      <c r="DO118" s="988"/>
      <c r="DP118" s="989"/>
      <c r="DQ118" s="990" t="s">
        <v>466</v>
      </c>
      <c r="DR118" s="988"/>
      <c r="DS118" s="988"/>
      <c r="DT118" s="988"/>
      <c r="DU118" s="989"/>
      <c r="DV118" s="991" t="s">
        <v>466</v>
      </c>
      <c r="DW118" s="992"/>
      <c r="DX118" s="992"/>
      <c r="DY118" s="992"/>
      <c r="DZ118" s="993"/>
    </row>
    <row r="119" spans="1:130" s="226" customFormat="1" ht="26.25" customHeight="1">
      <c r="A119" s="1087" t="s">
        <v>432</v>
      </c>
      <c r="B119" s="973"/>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461</v>
      </c>
      <c r="AB119" s="921"/>
      <c r="AC119" s="921"/>
      <c r="AD119" s="921"/>
      <c r="AE119" s="922"/>
      <c r="AF119" s="923" t="s">
        <v>466</v>
      </c>
      <c r="AG119" s="921"/>
      <c r="AH119" s="921"/>
      <c r="AI119" s="921"/>
      <c r="AJ119" s="922"/>
      <c r="AK119" s="923" t="s">
        <v>466</v>
      </c>
      <c r="AL119" s="921"/>
      <c r="AM119" s="921"/>
      <c r="AN119" s="921"/>
      <c r="AO119" s="922"/>
      <c r="AP119" s="924" t="s">
        <v>466</v>
      </c>
      <c r="AQ119" s="925"/>
      <c r="AR119" s="925"/>
      <c r="AS119" s="925"/>
      <c r="AT119" s="926"/>
      <c r="AU119" s="931"/>
      <c r="AV119" s="932"/>
      <c r="AW119" s="932"/>
      <c r="AX119" s="932"/>
      <c r="AY119" s="932"/>
      <c r="AZ119" s="257" t="s">
        <v>182</v>
      </c>
      <c r="BA119" s="257"/>
      <c r="BB119" s="257"/>
      <c r="BC119" s="257"/>
      <c r="BD119" s="257"/>
      <c r="BE119" s="257"/>
      <c r="BF119" s="257"/>
      <c r="BG119" s="257"/>
      <c r="BH119" s="257"/>
      <c r="BI119" s="257"/>
      <c r="BJ119" s="257"/>
      <c r="BK119" s="257"/>
      <c r="BL119" s="257"/>
      <c r="BM119" s="257"/>
      <c r="BN119" s="257"/>
      <c r="BO119" s="1004" t="s">
        <v>471</v>
      </c>
      <c r="BP119" s="1035"/>
      <c r="BQ119" s="1026">
        <v>11101800</v>
      </c>
      <c r="BR119" s="1027"/>
      <c r="BS119" s="1027"/>
      <c r="BT119" s="1027"/>
      <c r="BU119" s="1027"/>
      <c r="BV119" s="1027">
        <v>11210457</v>
      </c>
      <c r="BW119" s="1027"/>
      <c r="BX119" s="1027"/>
      <c r="BY119" s="1027"/>
      <c r="BZ119" s="1027"/>
      <c r="CA119" s="1027">
        <v>10776392</v>
      </c>
      <c r="CB119" s="1027"/>
      <c r="CC119" s="1027"/>
      <c r="CD119" s="1027"/>
      <c r="CE119" s="1027"/>
      <c r="CF119" s="1028"/>
      <c r="CG119" s="1029"/>
      <c r="CH119" s="1029"/>
      <c r="CI119" s="1029"/>
      <c r="CJ119" s="1030"/>
      <c r="CK119" s="976"/>
      <c r="CL119" s="977"/>
      <c r="CM119" s="1031" t="s">
        <v>472</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466</v>
      </c>
      <c r="DH119" s="1013"/>
      <c r="DI119" s="1013"/>
      <c r="DJ119" s="1013"/>
      <c r="DK119" s="1014"/>
      <c r="DL119" s="1012" t="s">
        <v>466</v>
      </c>
      <c r="DM119" s="1013"/>
      <c r="DN119" s="1013"/>
      <c r="DO119" s="1013"/>
      <c r="DP119" s="1014"/>
      <c r="DQ119" s="1012" t="s">
        <v>464</v>
      </c>
      <c r="DR119" s="1013"/>
      <c r="DS119" s="1013"/>
      <c r="DT119" s="1013"/>
      <c r="DU119" s="1014"/>
      <c r="DV119" s="1015" t="s">
        <v>461</v>
      </c>
      <c r="DW119" s="1016"/>
      <c r="DX119" s="1016"/>
      <c r="DY119" s="1016"/>
      <c r="DZ119" s="1017"/>
    </row>
    <row r="120" spans="1:130" s="226" customFormat="1" ht="26.25" customHeight="1">
      <c r="A120" s="1088"/>
      <c r="B120" s="975"/>
      <c r="C120" s="945" t="s">
        <v>439</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462</v>
      </c>
      <c r="AB120" s="988"/>
      <c r="AC120" s="988"/>
      <c r="AD120" s="988"/>
      <c r="AE120" s="989"/>
      <c r="AF120" s="990" t="s">
        <v>466</v>
      </c>
      <c r="AG120" s="988"/>
      <c r="AH120" s="988"/>
      <c r="AI120" s="988"/>
      <c r="AJ120" s="989"/>
      <c r="AK120" s="990" t="s">
        <v>466</v>
      </c>
      <c r="AL120" s="988"/>
      <c r="AM120" s="988"/>
      <c r="AN120" s="988"/>
      <c r="AO120" s="989"/>
      <c r="AP120" s="991" t="s">
        <v>461</v>
      </c>
      <c r="AQ120" s="992"/>
      <c r="AR120" s="992"/>
      <c r="AS120" s="992"/>
      <c r="AT120" s="993"/>
      <c r="AU120" s="1018" t="s">
        <v>473</v>
      </c>
      <c r="AV120" s="1019"/>
      <c r="AW120" s="1019"/>
      <c r="AX120" s="1019"/>
      <c r="AY120" s="1020"/>
      <c r="AZ120" s="969" t="s">
        <v>474</v>
      </c>
      <c r="BA120" s="918"/>
      <c r="BB120" s="918"/>
      <c r="BC120" s="918"/>
      <c r="BD120" s="918"/>
      <c r="BE120" s="918"/>
      <c r="BF120" s="918"/>
      <c r="BG120" s="918"/>
      <c r="BH120" s="918"/>
      <c r="BI120" s="918"/>
      <c r="BJ120" s="918"/>
      <c r="BK120" s="918"/>
      <c r="BL120" s="918"/>
      <c r="BM120" s="918"/>
      <c r="BN120" s="918"/>
      <c r="BO120" s="918"/>
      <c r="BP120" s="919"/>
      <c r="BQ120" s="955">
        <v>2891311</v>
      </c>
      <c r="BR120" s="956"/>
      <c r="BS120" s="956"/>
      <c r="BT120" s="956"/>
      <c r="BU120" s="956"/>
      <c r="BV120" s="956">
        <v>3213431</v>
      </c>
      <c r="BW120" s="956"/>
      <c r="BX120" s="956"/>
      <c r="BY120" s="956"/>
      <c r="BZ120" s="956"/>
      <c r="CA120" s="956">
        <v>3603981</v>
      </c>
      <c r="CB120" s="956"/>
      <c r="CC120" s="956"/>
      <c r="CD120" s="956"/>
      <c r="CE120" s="956"/>
      <c r="CF120" s="970">
        <v>93.5</v>
      </c>
      <c r="CG120" s="971"/>
      <c r="CH120" s="971"/>
      <c r="CI120" s="971"/>
      <c r="CJ120" s="971"/>
      <c r="CK120" s="1036" t="s">
        <v>475</v>
      </c>
      <c r="CL120" s="1037"/>
      <c r="CM120" s="1037"/>
      <c r="CN120" s="1037"/>
      <c r="CO120" s="1038"/>
      <c r="CP120" s="1044" t="s">
        <v>476</v>
      </c>
      <c r="CQ120" s="1045"/>
      <c r="CR120" s="1045"/>
      <c r="CS120" s="1045"/>
      <c r="CT120" s="1045"/>
      <c r="CU120" s="1045"/>
      <c r="CV120" s="1045"/>
      <c r="CW120" s="1045"/>
      <c r="CX120" s="1045"/>
      <c r="CY120" s="1045"/>
      <c r="CZ120" s="1045"/>
      <c r="DA120" s="1045"/>
      <c r="DB120" s="1045"/>
      <c r="DC120" s="1045"/>
      <c r="DD120" s="1045"/>
      <c r="DE120" s="1045"/>
      <c r="DF120" s="1046"/>
      <c r="DG120" s="955">
        <v>1175159</v>
      </c>
      <c r="DH120" s="956"/>
      <c r="DI120" s="956"/>
      <c r="DJ120" s="956"/>
      <c r="DK120" s="956"/>
      <c r="DL120" s="956">
        <v>968971</v>
      </c>
      <c r="DM120" s="956"/>
      <c r="DN120" s="956"/>
      <c r="DO120" s="956"/>
      <c r="DP120" s="956"/>
      <c r="DQ120" s="956">
        <v>850929</v>
      </c>
      <c r="DR120" s="956"/>
      <c r="DS120" s="956"/>
      <c r="DT120" s="956"/>
      <c r="DU120" s="956"/>
      <c r="DV120" s="957">
        <v>22.1</v>
      </c>
      <c r="DW120" s="957"/>
      <c r="DX120" s="957"/>
      <c r="DY120" s="957"/>
      <c r="DZ120" s="958"/>
    </row>
    <row r="121" spans="1:130" s="226" customFormat="1" ht="26.25" customHeight="1">
      <c r="A121" s="1088"/>
      <c r="B121" s="975"/>
      <c r="C121" s="996" t="s">
        <v>477</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v>19728</v>
      </c>
      <c r="AB121" s="988"/>
      <c r="AC121" s="988"/>
      <c r="AD121" s="988"/>
      <c r="AE121" s="989"/>
      <c r="AF121" s="990">
        <v>19686</v>
      </c>
      <c r="AG121" s="988"/>
      <c r="AH121" s="988"/>
      <c r="AI121" s="988"/>
      <c r="AJ121" s="989"/>
      <c r="AK121" s="990">
        <v>19658</v>
      </c>
      <c r="AL121" s="988"/>
      <c r="AM121" s="988"/>
      <c r="AN121" s="988"/>
      <c r="AO121" s="989"/>
      <c r="AP121" s="991">
        <v>0.5</v>
      </c>
      <c r="AQ121" s="992"/>
      <c r="AR121" s="992"/>
      <c r="AS121" s="992"/>
      <c r="AT121" s="993"/>
      <c r="AU121" s="1021"/>
      <c r="AV121" s="1022"/>
      <c r="AW121" s="1022"/>
      <c r="AX121" s="1022"/>
      <c r="AY121" s="1023"/>
      <c r="AZ121" s="978" t="s">
        <v>478</v>
      </c>
      <c r="BA121" s="979"/>
      <c r="BB121" s="979"/>
      <c r="BC121" s="979"/>
      <c r="BD121" s="979"/>
      <c r="BE121" s="979"/>
      <c r="BF121" s="979"/>
      <c r="BG121" s="979"/>
      <c r="BH121" s="979"/>
      <c r="BI121" s="979"/>
      <c r="BJ121" s="979"/>
      <c r="BK121" s="979"/>
      <c r="BL121" s="979"/>
      <c r="BM121" s="979"/>
      <c r="BN121" s="979"/>
      <c r="BO121" s="979"/>
      <c r="BP121" s="980"/>
      <c r="BQ121" s="948">
        <v>241526</v>
      </c>
      <c r="BR121" s="949"/>
      <c r="BS121" s="949"/>
      <c r="BT121" s="949"/>
      <c r="BU121" s="949"/>
      <c r="BV121" s="949">
        <v>208761</v>
      </c>
      <c r="BW121" s="949"/>
      <c r="BX121" s="949"/>
      <c r="BY121" s="949"/>
      <c r="BZ121" s="949"/>
      <c r="CA121" s="949">
        <v>180990</v>
      </c>
      <c r="CB121" s="949"/>
      <c r="CC121" s="949"/>
      <c r="CD121" s="949"/>
      <c r="CE121" s="949"/>
      <c r="CF121" s="943">
        <v>4.7</v>
      </c>
      <c r="CG121" s="944"/>
      <c r="CH121" s="944"/>
      <c r="CI121" s="944"/>
      <c r="CJ121" s="944"/>
      <c r="CK121" s="1039"/>
      <c r="CL121" s="1040"/>
      <c r="CM121" s="1040"/>
      <c r="CN121" s="1040"/>
      <c r="CO121" s="1041"/>
      <c r="CP121" s="1049" t="s">
        <v>479</v>
      </c>
      <c r="CQ121" s="1050"/>
      <c r="CR121" s="1050"/>
      <c r="CS121" s="1050"/>
      <c r="CT121" s="1050"/>
      <c r="CU121" s="1050"/>
      <c r="CV121" s="1050"/>
      <c r="CW121" s="1050"/>
      <c r="CX121" s="1050"/>
      <c r="CY121" s="1050"/>
      <c r="CZ121" s="1050"/>
      <c r="DA121" s="1050"/>
      <c r="DB121" s="1050"/>
      <c r="DC121" s="1050"/>
      <c r="DD121" s="1050"/>
      <c r="DE121" s="1050"/>
      <c r="DF121" s="1051"/>
      <c r="DG121" s="948">
        <v>505722</v>
      </c>
      <c r="DH121" s="949"/>
      <c r="DI121" s="949"/>
      <c r="DJ121" s="949"/>
      <c r="DK121" s="949"/>
      <c r="DL121" s="949">
        <v>446893</v>
      </c>
      <c r="DM121" s="949"/>
      <c r="DN121" s="949"/>
      <c r="DO121" s="949"/>
      <c r="DP121" s="949"/>
      <c r="DQ121" s="949">
        <v>404342</v>
      </c>
      <c r="DR121" s="949"/>
      <c r="DS121" s="949"/>
      <c r="DT121" s="949"/>
      <c r="DU121" s="949"/>
      <c r="DV121" s="950">
        <v>10.5</v>
      </c>
      <c r="DW121" s="950"/>
      <c r="DX121" s="950"/>
      <c r="DY121" s="950"/>
      <c r="DZ121" s="951"/>
    </row>
    <row r="122" spans="1:130" s="226" customFormat="1" ht="26.25" customHeight="1">
      <c r="A122" s="1088"/>
      <c r="B122" s="975"/>
      <c r="C122" s="945" t="s">
        <v>452</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v>7356</v>
      </c>
      <c r="AB122" s="988"/>
      <c r="AC122" s="988"/>
      <c r="AD122" s="988"/>
      <c r="AE122" s="989"/>
      <c r="AF122" s="990">
        <v>7208</v>
      </c>
      <c r="AG122" s="988"/>
      <c r="AH122" s="988"/>
      <c r="AI122" s="988"/>
      <c r="AJ122" s="989"/>
      <c r="AK122" s="990">
        <v>3849</v>
      </c>
      <c r="AL122" s="988"/>
      <c r="AM122" s="988"/>
      <c r="AN122" s="988"/>
      <c r="AO122" s="989"/>
      <c r="AP122" s="991">
        <v>0.1</v>
      </c>
      <c r="AQ122" s="992"/>
      <c r="AR122" s="992"/>
      <c r="AS122" s="992"/>
      <c r="AT122" s="993"/>
      <c r="AU122" s="1021"/>
      <c r="AV122" s="1022"/>
      <c r="AW122" s="1022"/>
      <c r="AX122" s="1022"/>
      <c r="AY122" s="1023"/>
      <c r="AZ122" s="1003" t="s">
        <v>480</v>
      </c>
      <c r="BA122" s="994"/>
      <c r="BB122" s="994"/>
      <c r="BC122" s="994"/>
      <c r="BD122" s="994"/>
      <c r="BE122" s="994"/>
      <c r="BF122" s="994"/>
      <c r="BG122" s="994"/>
      <c r="BH122" s="994"/>
      <c r="BI122" s="994"/>
      <c r="BJ122" s="994"/>
      <c r="BK122" s="994"/>
      <c r="BL122" s="994"/>
      <c r="BM122" s="994"/>
      <c r="BN122" s="994"/>
      <c r="BO122" s="994"/>
      <c r="BP122" s="995"/>
      <c r="BQ122" s="1026">
        <v>6652200</v>
      </c>
      <c r="BR122" s="1027"/>
      <c r="BS122" s="1027"/>
      <c r="BT122" s="1027"/>
      <c r="BU122" s="1027"/>
      <c r="BV122" s="1027">
        <v>6657198</v>
      </c>
      <c r="BW122" s="1027"/>
      <c r="BX122" s="1027"/>
      <c r="BY122" s="1027"/>
      <c r="BZ122" s="1027"/>
      <c r="CA122" s="1027">
        <v>6993326</v>
      </c>
      <c r="CB122" s="1027"/>
      <c r="CC122" s="1027"/>
      <c r="CD122" s="1027"/>
      <c r="CE122" s="1027"/>
      <c r="CF122" s="1047">
        <v>181.5</v>
      </c>
      <c r="CG122" s="1048"/>
      <c r="CH122" s="1048"/>
      <c r="CI122" s="1048"/>
      <c r="CJ122" s="1048"/>
      <c r="CK122" s="1039"/>
      <c r="CL122" s="1040"/>
      <c r="CM122" s="1040"/>
      <c r="CN122" s="1040"/>
      <c r="CO122" s="1041"/>
      <c r="CP122" s="1049" t="s">
        <v>481</v>
      </c>
      <c r="CQ122" s="1050"/>
      <c r="CR122" s="1050"/>
      <c r="CS122" s="1050"/>
      <c r="CT122" s="1050"/>
      <c r="CU122" s="1050"/>
      <c r="CV122" s="1050"/>
      <c r="CW122" s="1050"/>
      <c r="CX122" s="1050"/>
      <c r="CY122" s="1050"/>
      <c r="CZ122" s="1050"/>
      <c r="DA122" s="1050"/>
      <c r="DB122" s="1050"/>
      <c r="DC122" s="1050"/>
      <c r="DD122" s="1050"/>
      <c r="DE122" s="1050"/>
      <c r="DF122" s="1051"/>
      <c r="DG122" s="948">
        <v>55316</v>
      </c>
      <c r="DH122" s="949"/>
      <c r="DI122" s="949"/>
      <c r="DJ122" s="949"/>
      <c r="DK122" s="949"/>
      <c r="DL122" s="949">
        <v>78207</v>
      </c>
      <c r="DM122" s="949"/>
      <c r="DN122" s="949"/>
      <c r="DO122" s="949"/>
      <c r="DP122" s="949"/>
      <c r="DQ122" s="949">
        <v>73799</v>
      </c>
      <c r="DR122" s="949"/>
      <c r="DS122" s="949"/>
      <c r="DT122" s="949"/>
      <c r="DU122" s="949"/>
      <c r="DV122" s="950">
        <v>1.9</v>
      </c>
      <c r="DW122" s="950"/>
      <c r="DX122" s="950"/>
      <c r="DY122" s="950"/>
      <c r="DZ122" s="951"/>
    </row>
    <row r="123" spans="1:130" s="226" customFormat="1" ht="26.25" customHeight="1">
      <c r="A123" s="1088"/>
      <c r="B123" s="975"/>
      <c r="C123" s="945" t="s">
        <v>458</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461</v>
      </c>
      <c r="AB123" s="988"/>
      <c r="AC123" s="988"/>
      <c r="AD123" s="988"/>
      <c r="AE123" s="989"/>
      <c r="AF123" s="990" t="s">
        <v>466</v>
      </c>
      <c r="AG123" s="988"/>
      <c r="AH123" s="988"/>
      <c r="AI123" s="988"/>
      <c r="AJ123" s="989"/>
      <c r="AK123" s="990" t="s">
        <v>463</v>
      </c>
      <c r="AL123" s="988"/>
      <c r="AM123" s="988"/>
      <c r="AN123" s="988"/>
      <c r="AO123" s="989"/>
      <c r="AP123" s="991" t="s">
        <v>467</v>
      </c>
      <c r="AQ123" s="992"/>
      <c r="AR123" s="992"/>
      <c r="AS123" s="992"/>
      <c r="AT123" s="993"/>
      <c r="AU123" s="1024"/>
      <c r="AV123" s="1025"/>
      <c r="AW123" s="1025"/>
      <c r="AX123" s="1025"/>
      <c r="AY123" s="1025"/>
      <c r="AZ123" s="257" t="s">
        <v>182</v>
      </c>
      <c r="BA123" s="257"/>
      <c r="BB123" s="257"/>
      <c r="BC123" s="257"/>
      <c r="BD123" s="257"/>
      <c r="BE123" s="257"/>
      <c r="BF123" s="257"/>
      <c r="BG123" s="257"/>
      <c r="BH123" s="257"/>
      <c r="BI123" s="257"/>
      <c r="BJ123" s="257"/>
      <c r="BK123" s="257"/>
      <c r="BL123" s="257"/>
      <c r="BM123" s="257"/>
      <c r="BN123" s="257"/>
      <c r="BO123" s="1004" t="s">
        <v>482</v>
      </c>
      <c r="BP123" s="1035"/>
      <c r="BQ123" s="1094">
        <v>9785037</v>
      </c>
      <c r="BR123" s="1095"/>
      <c r="BS123" s="1095"/>
      <c r="BT123" s="1095"/>
      <c r="BU123" s="1095"/>
      <c r="BV123" s="1095">
        <v>10079390</v>
      </c>
      <c r="BW123" s="1095"/>
      <c r="BX123" s="1095"/>
      <c r="BY123" s="1095"/>
      <c r="BZ123" s="1095"/>
      <c r="CA123" s="1095">
        <v>10778297</v>
      </c>
      <c r="CB123" s="1095"/>
      <c r="CC123" s="1095"/>
      <c r="CD123" s="1095"/>
      <c r="CE123" s="1095"/>
      <c r="CF123" s="1028"/>
      <c r="CG123" s="1029"/>
      <c r="CH123" s="1029"/>
      <c r="CI123" s="1029"/>
      <c r="CJ123" s="1030"/>
      <c r="CK123" s="1039"/>
      <c r="CL123" s="1040"/>
      <c r="CM123" s="1040"/>
      <c r="CN123" s="1040"/>
      <c r="CO123" s="1041"/>
      <c r="CP123" s="1049" t="s">
        <v>483</v>
      </c>
      <c r="CQ123" s="1050"/>
      <c r="CR123" s="1050"/>
      <c r="CS123" s="1050"/>
      <c r="CT123" s="1050"/>
      <c r="CU123" s="1050"/>
      <c r="CV123" s="1050"/>
      <c r="CW123" s="1050"/>
      <c r="CX123" s="1050"/>
      <c r="CY123" s="1050"/>
      <c r="CZ123" s="1050"/>
      <c r="DA123" s="1050"/>
      <c r="DB123" s="1050"/>
      <c r="DC123" s="1050"/>
      <c r="DD123" s="1050"/>
      <c r="DE123" s="1050"/>
      <c r="DF123" s="1051"/>
      <c r="DG123" s="987">
        <v>43841</v>
      </c>
      <c r="DH123" s="988"/>
      <c r="DI123" s="988"/>
      <c r="DJ123" s="988"/>
      <c r="DK123" s="989"/>
      <c r="DL123" s="990">
        <v>45076</v>
      </c>
      <c r="DM123" s="988"/>
      <c r="DN123" s="988"/>
      <c r="DO123" s="988"/>
      <c r="DP123" s="989"/>
      <c r="DQ123" s="990">
        <v>44593</v>
      </c>
      <c r="DR123" s="988"/>
      <c r="DS123" s="988"/>
      <c r="DT123" s="988"/>
      <c r="DU123" s="989"/>
      <c r="DV123" s="991">
        <v>1.2</v>
      </c>
      <c r="DW123" s="992"/>
      <c r="DX123" s="992"/>
      <c r="DY123" s="992"/>
      <c r="DZ123" s="993"/>
    </row>
    <row r="124" spans="1:130" s="226" customFormat="1" ht="26.25" customHeight="1" thickBot="1">
      <c r="A124" s="1088"/>
      <c r="B124" s="975"/>
      <c r="C124" s="945" t="s">
        <v>465</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464</v>
      </c>
      <c r="AB124" s="988"/>
      <c r="AC124" s="988"/>
      <c r="AD124" s="988"/>
      <c r="AE124" s="989"/>
      <c r="AF124" s="990" t="s">
        <v>461</v>
      </c>
      <c r="AG124" s="988"/>
      <c r="AH124" s="988"/>
      <c r="AI124" s="988"/>
      <c r="AJ124" s="989"/>
      <c r="AK124" s="990" t="s">
        <v>461</v>
      </c>
      <c r="AL124" s="988"/>
      <c r="AM124" s="988"/>
      <c r="AN124" s="988"/>
      <c r="AO124" s="989"/>
      <c r="AP124" s="991" t="s">
        <v>466</v>
      </c>
      <c r="AQ124" s="992"/>
      <c r="AR124" s="992"/>
      <c r="AS124" s="992"/>
      <c r="AT124" s="993"/>
      <c r="AU124" s="1090" t="s">
        <v>484</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32.6</v>
      </c>
      <c r="BR124" s="1057"/>
      <c r="BS124" s="1057"/>
      <c r="BT124" s="1057"/>
      <c r="BU124" s="1057"/>
      <c r="BV124" s="1057">
        <v>28.9</v>
      </c>
      <c r="BW124" s="1057"/>
      <c r="BX124" s="1057"/>
      <c r="BY124" s="1057"/>
      <c r="BZ124" s="1057"/>
      <c r="CA124" s="1057" t="s">
        <v>463</v>
      </c>
      <c r="CB124" s="1057"/>
      <c r="CC124" s="1057"/>
      <c r="CD124" s="1057"/>
      <c r="CE124" s="1057"/>
      <c r="CF124" s="1058"/>
      <c r="CG124" s="1059"/>
      <c r="CH124" s="1059"/>
      <c r="CI124" s="1059"/>
      <c r="CJ124" s="1060"/>
      <c r="CK124" s="1042"/>
      <c r="CL124" s="1042"/>
      <c r="CM124" s="1042"/>
      <c r="CN124" s="1042"/>
      <c r="CO124" s="1043"/>
      <c r="CP124" s="1049" t="s">
        <v>485</v>
      </c>
      <c r="CQ124" s="1050"/>
      <c r="CR124" s="1050"/>
      <c r="CS124" s="1050"/>
      <c r="CT124" s="1050"/>
      <c r="CU124" s="1050"/>
      <c r="CV124" s="1050"/>
      <c r="CW124" s="1050"/>
      <c r="CX124" s="1050"/>
      <c r="CY124" s="1050"/>
      <c r="CZ124" s="1050"/>
      <c r="DA124" s="1050"/>
      <c r="DB124" s="1050"/>
      <c r="DC124" s="1050"/>
      <c r="DD124" s="1050"/>
      <c r="DE124" s="1050"/>
      <c r="DF124" s="1051"/>
      <c r="DG124" s="1034">
        <v>86747</v>
      </c>
      <c r="DH124" s="1013"/>
      <c r="DI124" s="1013"/>
      <c r="DJ124" s="1013"/>
      <c r="DK124" s="1014"/>
      <c r="DL124" s="1012">
        <v>60235</v>
      </c>
      <c r="DM124" s="1013"/>
      <c r="DN124" s="1013"/>
      <c r="DO124" s="1013"/>
      <c r="DP124" s="1014"/>
      <c r="DQ124" s="1012">
        <v>873</v>
      </c>
      <c r="DR124" s="1013"/>
      <c r="DS124" s="1013"/>
      <c r="DT124" s="1013"/>
      <c r="DU124" s="1014"/>
      <c r="DV124" s="1015">
        <v>0</v>
      </c>
      <c r="DW124" s="1016"/>
      <c r="DX124" s="1016"/>
      <c r="DY124" s="1016"/>
      <c r="DZ124" s="1017"/>
    </row>
    <row r="125" spans="1:130" s="226" customFormat="1" ht="26.25" customHeight="1">
      <c r="A125" s="1088"/>
      <c r="B125" s="975"/>
      <c r="C125" s="945" t="s">
        <v>470</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466</v>
      </c>
      <c r="AB125" s="988"/>
      <c r="AC125" s="988"/>
      <c r="AD125" s="988"/>
      <c r="AE125" s="989"/>
      <c r="AF125" s="990" t="s">
        <v>467</v>
      </c>
      <c r="AG125" s="988"/>
      <c r="AH125" s="988"/>
      <c r="AI125" s="988"/>
      <c r="AJ125" s="989"/>
      <c r="AK125" s="990" t="s">
        <v>461</v>
      </c>
      <c r="AL125" s="988"/>
      <c r="AM125" s="988"/>
      <c r="AN125" s="988"/>
      <c r="AO125" s="989"/>
      <c r="AP125" s="991" t="s">
        <v>463</v>
      </c>
      <c r="AQ125" s="992"/>
      <c r="AR125" s="992"/>
      <c r="AS125" s="992"/>
      <c r="AT125" s="99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2" t="s">
        <v>486</v>
      </c>
      <c r="CL125" s="1037"/>
      <c r="CM125" s="1037"/>
      <c r="CN125" s="1037"/>
      <c r="CO125" s="1038"/>
      <c r="CP125" s="969" t="s">
        <v>487</v>
      </c>
      <c r="CQ125" s="918"/>
      <c r="CR125" s="918"/>
      <c r="CS125" s="918"/>
      <c r="CT125" s="918"/>
      <c r="CU125" s="918"/>
      <c r="CV125" s="918"/>
      <c r="CW125" s="918"/>
      <c r="CX125" s="918"/>
      <c r="CY125" s="918"/>
      <c r="CZ125" s="918"/>
      <c r="DA125" s="918"/>
      <c r="DB125" s="918"/>
      <c r="DC125" s="918"/>
      <c r="DD125" s="918"/>
      <c r="DE125" s="918"/>
      <c r="DF125" s="919"/>
      <c r="DG125" s="955" t="s">
        <v>466</v>
      </c>
      <c r="DH125" s="956"/>
      <c r="DI125" s="956"/>
      <c r="DJ125" s="956"/>
      <c r="DK125" s="956"/>
      <c r="DL125" s="956" t="s">
        <v>461</v>
      </c>
      <c r="DM125" s="956"/>
      <c r="DN125" s="956"/>
      <c r="DO125" s="956"/>
      <c r="DP125" s="956"/>
      <c r="DQ125" s="956" t="s">
        <v>463</v>
      </c>
      <c r="DR125" s="956"/>
      <c r="DS125" s="956"/>
      <c r="DT125" s="956"/>
      <c r="DU125" s="956"/>
      <c r="DV125" s="957" t="s">
        <v>466</v>
      </c>
      <c r="DW125" s="957"/>
      <c r="DX125" s="957"/>
      <c r="DY125" s="957"/>
      <c r="DZ125" s="958"/>
    </row>
    <row r="126" spans="1:130" s="226" customFormat="1" ht="26.25" customHeight="1" thickBot="1">
      <c r="A126" s="1088"/>
      <c r="B126" s="975"/>
      <c r="C126" s="945" t="s">
        <v>472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464</v>
      </c>
      <c r="AB126" s="988"/>
      <c r="AC126" s="988"/>
      <c r="AD126" s="988"/>
      <c r="AE126" s="989"/>
      <c r="AF126" s="990" t="s">
        <v>461</v>
      </c>
      <c r="AG126" s="988"/>
      <c r="AH126" s="988"/>
      <c r="AI126" s="988"/>
      <c r="AJ126" s="989"/>
      <c r="AK126" s="990" t="s">
        <v>467</v>
      </c>
      <c r="AL126" s="988"/>
      <c r="AM126" s="988"/>
      <c r="AN126" s="988"/>
      <c r="AO126" s="989"/>
      <c r="AP126" s="991" t="s">
        <v>461</v>
      </c>
      <c r="AQ126" s="992"/>
      <c r="AR126" s="992"/>
      <c r="AS126" s="992"/>
      <c r="AT126" s="99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3"/>
      <c r="CL126" s="1040"/>
      <c r="CM126" s="1040"/>
      <c r="CN126" s="1040"/>
      <c r="CO126" s="1041"/>
      <c r="CP126" s="978" t="s">
        <v>488</v>
      </c>
      <c r="CQ126" s="979"/>
      <c r="CR126" s="979"/>
      <c r="CS126" s="979"/>
      <c r="CT126" s="979"/>
      <c r="CU126" s="979"/>
      <c r="CV126" s="979"/>
      <c r="CW126" s="979"/>
      <c r="CX126" s="979"/>
      <c r="CY126" s="979"/>
      <c r="CZ126" s="979"/>
      <c r="DA126" s="979"/>
      <c r="DB126" s="979"/>
      <c r="DC126" s="979"/>
      <c r="DD126" s="979"/>
      <c r="DE126" s="979"/>
      <c r="DF126" s="980"/>
      <c r="DG126" s="948" t="s">
        <v>461</v>
      </c>
      <c r="DH126" s="949"/>
      <c r="DI126" s="949"/>
      <c r="DJ126" s="949"/>
      <c r="DK126" s="949"/>
      <c r="DL126" s="949" t="s">
        <v>466</v>
      </c>
      <c r="DM126" s="949"/>
      <c r="DN126" s="949"/>
      <c r="DO126" s="949"/>
      <c r="DP126" s="949"/>
      <c r="DQ126" s="949" t="s">
        <v>462</v>
      </c>
      <c r="DR126" s="949"/>
      <c r="DS126" s="949"/>
      <c r="DT126" s="949"/>
      <c r="DU126" s="949"/>
      <c r="DV126" s="950" t="s">
        <v>466</v>
      </c>
      <c r="DW126" s="950"/>
      <c r="DX126" s="950"/>
      <c r="DY126" s="950"/>
      <c r="DZ126" s="951"/>
    </row>
    <row r="127" spans="1:130" s="226" customFormat="1" ht="26.25" customHeight="1">
      <c r="A127" s="1089"/>
      <c r="B127" s="977"/>
      <c r="C127" s="1031" t="s">
        <v>489</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466</v>
      </c>
      <c r="AB127" s="988"/>
      <c r="AC127" s="988"/>
      <c r="AD127" s="988"/>
      <c r="AE127" s="989"/>
      <c r="AF127" s="990" t="s">
        <v>461</v>
      </c>
      <c r="AG127" s="988"/>
      <c r="AH127" s="988"/>
      <c r="AI127" s="988"/>
      <c r="AJ127" s="989"/>
      <c r="AK127" s="990" t="s">
        <v>463</v>
      </c>
      <c r="AL127" s="988"/>
      <c r="AM127" s="988"/>
      <c r="AN127" s="988"/>
      <c r="AO127" s="989"/>
      <c r="AP127" s="991" t="s">
        <v>461</v>
      </c>
      <c r="AQ127" s="992"/>
      <c r="AR127" s="992"/>
      <c r="AS127" s="992"/>
      <c r="AT127" s="993"/>
      <c r="AU127" s="262"/>
      <c r="AV127" s="262"/>
      <c r="AW127" s="262"/>
      <c r="AX127" s="1061" t="s">
        <v>490</v>
      </c>
      <c r="AY127" s="1062"/>
      <c r="AZ127" s="1062"/>
      <c r="BA127" s="1062"/>
      <c r="BB127" s="1062"/>
      <c r="BC127" s="1062"/>
      <c r="BD127" s="1062"/>
      <c r="BE127" s="1063"/>
      <c r="BF127" s="1064" t="s">
        <v>491</v>
      </c>
      <c r="BG127" s="1062"/>
      <c r="BH127" s="1062"/>
      <c r="BI127" s="1062"/>
      <c r="BJ127" s="1062"/>
      <c r="BK127" s="1062"/>
      <c r="BL127" s="1063"/>
      <c r="BM127" s="1064" t="s">
        <v>492</v>
      </c>
      <c r="BN127" s="1062"/>
      <c r="BO127" s="1062"/>
      <c r="BP127" s="1062"/>
      <c r="BQ127" s="1062"/>
      <c r="BR127" s="1062"/>
      <c r="BS127" s="1063"/>
      <c r="BT127" s="1064" t="s">
        <v>493</v>
      </c>
      <c r="BU127" s="1062"/>
      <c r="BV127" s="1062"/>
      <c r="BW127" s="1062"/>
      <c r="BX127" s="1062"/>
      <c r="BY127" s="1062"/>
      <c r="BZ127" s="1086"/>
      <c r="CA127" s="262"/>
      <c r="CB127" s="262"/>
      <c r="CC127" s="262"/>
      <c r="CD127" s="263"/>
      <c r="CE127" s="263"/>
      <c r="CF127" s="263"/>
      <c r="CG127" s="260"/>
      <c r="CH127" s="260"/>
      <c r="CI127" s="260"/>
      <c r="CJ127" s="261"/>
      <c r="CK127" s="1053"/>
      <c r="CL127" s="1040"/>
      <c r="CM127" s="1040"/>
      <c r="CN127" s="1040"/>
      <c r="CO127" s="1041"/>
      <c r="CP127" s="978" t="s">
        <v>494</v>
      </c>
      <c r="CQ127" s="979"/>
      <c r="CR127" s="979"/>
      <c r="CS127" s="979"/>
      <c r="CT127" s="979"/>
      <c r="CU127" s="979"/>
      <c r="CV127" s="979"/>
      <c r="CW127" s="979"/>
      <c r="CX127" s="979"/>
      <c r="CY127" s="979"/>
      <c r="CZ127" s="979"/>
      <c r="DA127" s="979"/>
      <c r="DB127" s="979"/>
      <c r="DC127" s="979"/>
      <c r="DD127" s="979"/>
      <c r="DE127" s="979"/>
      <c r="DF127" s="980"/>
      <c r="DG127" s="948" t="s">
        <v>466</v>
      </c>
      <c r="DH127" s="949"/>
      <c r="DI127" s="949"/>
      <c r="DJ127" s="949"/>
      <c r="DK127" s="949"/>
      <c r="DL127" s="949" t="s">
        <v>464</v>
      </c>
      <c r="DM127" s="949"/>
      <c r="DN127" s="949"/>
      <c r="DO127" s="949"/>
      <c r="DP127" s="949"/>
      <c r="DQ127" s="949" t="s">
        <v>495</v>
      </c>
      <c r="DR127" s="949"/>
      <c r="DS127" s="949"/>
      <c r="DT127" s="949"/>
      <c r="DU127" s="949"/>
      <c r="DV127" s="950" t="s">
        <v>464</v>
      </c>
      <c r="DW127" s="950"/>
      <c r="DX127" s="950"/>
      <c r="DY127" s="950"/>
      <c r="DZ127" s="951"/>
    </row>
    <row r="128" spans="1:130" s="226" customFormat="1" ht="26.25" customHeight="1" thickBot="1">
      <c r="A128" s="1072" t="s">
        <v>496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497</v>
      </c>
      <c r="X128" s="1074"/>
      <c r="Y128" s="1074"/>
      <c r="Z128" s="1075"/>
      <c r="AA128" s="1076">
        <v>44394</v>
      </c>
      <c r="AB128" s="1077"/>
      <c r="AC128" s="1077"/>
      <c r="AD128" s="1077"/>
      <c r="AE128" s="1078"/>
      <c r="AF128" s="1079">
        <v>40631</v>
      </c>
      <c r="AG128" s="1077"/>
      <c r="AH128" s="1077"/>
      <c r="AI128" s="1077"/>
      <c r="AJ128" s="1078"/>
      <c r="AK128" s="1079">
        <v>38756</v>
      </c>
      <c r="AL128" s="1077"/>
      <c r="AM128" s="1077"/>
      <c r="AN128" s="1077"/>
      <c r="AO128" s="1078"/>
      <c r="AP128" s="1080"/>
      <c r="AQ128" s="1081"/>
      <c r="AR128" s="1081"/>
      <c r="AS128" s="1081"/>
      <c r="AT128" s="1082"/>
      <c r="AU128" s="262"/>
      <c r="AV128" s="262"/>
      <c r="AW128" s="262"/>
      <c r="AX128" s="917" t="s">
        <v>498</v>
      </c>
      <c r="AY128" s="918"/>
      <c r="AZ128" s="918"/>
      <c r="BA128" s="918"/>
      <c r="BB128" s="918"/>
      <c r="BC128" s="918"/>
      <c r="BD128" s="918"/>
      <c r="BE128" s="919"/>
      <c r="BF128" s="1083" t="s">
        <v>466</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63"/>
      <c r="CB128" s="263"/>
      <c r="CC128" s="263"/>
      <c r="CD128" s="263"/>
      <c r="CE128" s="263"/>
      <c r="CF128" s="263"/>
      <c r="CG128" s="260"/>
      <c r="CH128" s="260"/>
      <c r="CI128" s="260"/>
      <c r="CJ128" s="261"/>
      <c r="CK128" s="1054"/>
      <c r="CL128" s="1055"/>
      <c r="CM128" s="1055"/>
      <c r="CN128" s="1055"/>
      <c r="CO128" s="1056"/>
      <c r="CP128" s="1065" t="s">
        <v>499</v>
      </c>
      <c r="CQ128" s="1066"/>
      <c r="CR128" s="1066"/>
      <c r="CS128" s="1066"/>
      <c r="CT128" s="1066"/>
      <c r="CU128" s="1066"/>
      <c r="CV128" s="1066"/>
      <c r="CW128" s="1066"/>
      <c r="CX128" s="1066"/>
      <c r="CY128" s="1066"/>
      <c r="CZ128" s="1066"/>
      <c r="DA128" s="1066"/>
      <c r="DB128" s="1066"/>
      <c r="DC128" s="1066"/>
      <c r="DD128" s="1066"/>
      <c r="DE128" s="1066"/>
      <c r="DF128" s="1067"/>
      <c r="DG128" s="1068" t="s">
        <v>463</v>
      </c>
      <c r="DH128" s="1069"/>
      <c r="DI128" s="1069"/>
      <c r="DJ128" s="1069"/>
      <c r="DK128" s="1069"/>
      <c r="DL128" s="1069" t="s">
        <v>495</v>
      </c>
      <c r="DM128" s="1069"/>
      <c r="DN128" s="1069"/>
      <c r="DO128" s="1069"/>
      <c r="DP128" s="1069"/>
      <c r="DQ128" s="1069" t="s">
        <v>461</v>
      </c>
      <c r="DR128" s="1069"/>
      <c r="DS128" s="1069"/>
      <c r="DT128" s="1069"/>
      <c r="DU128" s="1069"/>
      <c r="DV128" s="1070" t="s">
        <v>463</v>
      </c>
      <c r="DW128" s="1070"/>
      <c r="DX128" s="1070"/>
      <c r="DY128" s="1070"/>
      <c r="DZ128" s="1071"/>
    </row>
    <row r="129" spans="1:131" s="226" customFormat="1" ht="26.25" customHeight="1">
      <c r="A129" s="959" t="s">
        <v>100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500</v>
      </c>
      <c r="X129" s="1103"/>
      <c r="Y129" s="1103"/>
      <c r="Z129" s="1104"/>
      <c r="AA129" s="987">
        <v>4805600</v>
      </c>
      <c r="AB129" s="988"/>
      <c r="AC129" s="988"/>
      <c r="AD129" s="988"/>
      <c r="AE129" s="989"/>
      <c r="AF129" s="990">
        <v>4636643</v>
      </c>
      <c r="AG129" s="988"/>
      <c r="AH129" s="988"/>
      <c r="AI129" s="988"/>
      <c r="AJ129" s="989"/>
      <c r="AK129" s="990">
        <v>4552178</v>
      </c>
      <c r="AL129" s="988"/>
      <c r="AM129" s="988"/>
      <c r="AN129" s="988"/>
      <c r="AO129" s="989"/>
      <c r="AP129" s="1105"/>
      <c r="AQ129" s="1106"/>
      <c r="AR129" s="1106"/>
      <c r="AS129" s="1106"/>
      <c r="AT129" s="1107"/>
      <c r="AU129" s="264"/>
      <c r="AV129" s="264"/>
      <c r="AW129" s="264"/>
      <c r="AX129" s="1096" t="s">
        <v>501</v>
      </c>
      <c r="AY129" s="979"/>
      <c r="AZ129" s="979"/>
      <c r="BA129" s="979"/>
      <c r="BB129" s="979"/>
      <c r="BC129" s="979"/>
      <c r="BD129" s="979"/>
      <c r="BE129" s="980"/>
      <c r="BF129" s="1097" t="s">
        <v>467</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59" t="s">
        <v>502</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503</v>
      </c>
      <c r="X130" s="1103"/>
      <c r="Y130" s="1103"/>
      <c r="Z130" s="1104"/>
      <c r="AA130" s="987">
        <v>775158</v>
      </c>
      <c r="AB130" s="988"/>
      <c r="AC130" s="988"/>
      <c r="AD130" s="988"/>
      <c r="AE130" s="989"/>
      <c r="AF130" s="990">
        <v>722946</v>
      </c>
      <c r="AG130" s="988"/>
      <c r="AH130" s="988"/>
      <c r="AI130" s="988"/>
      <c r="AJ130" s="989"/>
      <c r="AK130" s="990">
        <v>699412</v>
      </c>
      <c r="AL130" s="988"/>
      <c r="AM130" s="988"/>
      <c r="AN130" s="988"/>
      <c r="AO130" s="989"/>
      <c r="AP130" s="1105"/>
      <c r="AQ130" s="1106"/>
      <c r="AR130" s="1106"/>
      <c r="AS130" s="1106"/>
      <c r="AT130" s="1107"/>
      <c r="AU130" s="264"/>
      <c r="AV130" s="264"/>
      <c r="AW130" s="264"/>
      <c r="AX130" s="1096" t="s">
        <v>504</v>
      </c>
      <c r="AY130" s="979"/>
      <c r="AZ130" s="979"/>
      <c r="BA130" s="979"/>
      <c r="BB130" s="979"/>
      <c r="BC130" s="979"/>
      <c r="BD130" s="979"/>
      <c r="BE130" s="980"/>
      <c r="BF130" s="1133">
        <v>7</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505</v>
      </c>
      <c r="X131" s="1141"/>
      <c r="Y131" s="1141"/>
      <c r="Z131" s="1142"/>
      <c r="AA131" s="1034">
        <v>4030442</v>
      </c>
      <c r="AB131" s="1013"/>
      <c r="AC131" s="1013"/>
      <c r="AD131" s="1013"/>
      <c r="AE131" s="1014"/>
      <c r="AF131" s="1012">
        <v>3913697</v>
      </c>
      <c r="AG131" s="1013"/>
      <c r="AH131" s="1013"/>
      <c r="AI131" s="1013"/>
      <c r="AJ131" s="1014"/>
      <c r="AK131" s="1012">
        <v>3852766</v>
      </c>
      <c r="AL131" s="1013"/>
      <c r="AM131" s="1013"/>
      <c r="AN131" s="1013"/>
      <c r="AO131" s="1014"/>
      <c r="AP131" s="1143"/>
      <c r="AQ131" s="1144"/>
      <c r="AR131" s="1144"/>
      <c r="AS131" s="1144"/>
      <c r="AT131" s="1145"/>
      <c r="AU131" s="264"/>
      <c r="AV131" s="264"/>
      <c r="AW131" s="264"/>
      <c r="AX131" s="1115" t="s">
        <v>506</v>
      </c>
      <c r="AY131" s="1066"/>
      <c r="AZ131" s="1066"/>
      <c r="BA131" s="1066"/>
      <c r="BB131" s="1066"/>
      <c r="BC131" s="1066"/>
      <c r="BD131" s="1066"/>
      <c r="BE131" s="1067"/>
      <c r="BF131" s="1116" t="s">
        <v>463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2" t="s">
        <v>507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508</v>
      </c>
      <c r="W132" s="1126"/>
      <c r="X132" s="1126"/>
      <c r="Y132" s="1126"/>
      <c r="Z132" s="1127"/>
      <c r="AA132" s="1128">
        <v>8.4880020599999995</v>
      </c>
      <c r="AB132" s="1129"/>
      <c r="AC132" s="1129"/>
      <c r="AD132" s="1129"/>
      <c r="AE132" s="1130"/>
      <c r="AF132" s="1131">
        <v>6.798124638</v>
      </c>
      <c r="AG132" s="1129"/>
      <c r="AH132" s="1129"/>
      <c r="AI132" s="1129"/>
      <c r="AJ132" s="1130"/>
      <c r="AK132" s="1131">
        <v>5.9636635079999998</v>
      </c>
      <c r="AL132" s="1129"/>
      <c r="AM132" s="1129"/>
      <c r="AN132" s="1129"/>
      <c r="AO132" s="1130"/>
      <c r="AP132" s="1028"/>
      <c r="AQ132" s="1029"/>
      <c r="AR132" s="1029"/>
      <c r="AS132" s="1029"/>
      <c r="AT132" s="113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509</v>
      </c>
      <c r="W133" s="1109"/>
      <c r="X133" s="1109"/>
      <c r="Y133" s="1109"/>
      <c r="Z133" s="1110"/>
      <c r="AA133" s="1111">
        <v>10.6</v>
      </c>
      <c r="AB133" s="1112"/>
      <c r="AC133" s="1112"/>
      <c r="AD133" s="1112"/>
      <c r="AE133" s="1113"/>
      <c r="AF133" s="1111">
        <v>8.6</v>
      </c>
      <c r="AG133" s="1112"/>
      <c r="AH133" s="1112"/>
      <c r="AI133" s="1112"/>
      <c r="AJ133" s="1113"/>
      <c r="AK133" s="1111">
        <v>7</v>
      </c>
      <c r="AL133" s="1112"/>
      <c r="AM133" s="1112"/>
      <c r="AN133" s="1112"/>
      <c r="AO133" s="1113"/>
      <c r="AP133" s="1058"/>
      <c r="AQ133" s="1059"/>
      <c r="AR133" s="1059"/>
      <c r="AS133" s="1059"/>
      <c r="AT133" s="111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s6W6AcEhJ8ZYpaEdAvaPhRi2VP7ptuzW/4dlNzSYU9LjR5F3lSsiT0pYQJjC559l5IRk9Sz6SOucsyIl5F1Gw==" saltValue="UqLzKwyT6U3sBGxYFGRC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T1"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71yVokypYLjbQzaXbMFjMep1n74uV3d1lOwKRWlcgR2+MnRhFEuFBNscAZelgh1YTPljyB9fC6CIlntuvrgiQ==" saltValue="XAJ6Qp684Due6vQCmx0X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0yLMHYcVBlCx4OFYfAVyYGMDF6P28oH9Vtvb71Qq1SMK/yDe46QIGdDM+15kOQa5t+p+nNxZ09OekVfI+XT4g==" saltValue="ID/jIVOslkEI6FJ4lhK3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49" t="s">
        <v>513</v>
      </c>
      <c r="AP7" s="283"/>
      <c r="AQ7" s="284" t="s">
        <v>514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0"/>
      <c r="AP8" s="289" t="s">
        <v>515</v>
      </c>
      <c r="AQ8" s="290" t="s">
        <v>516</v>
      </c>
      <c r="AR8" s="291" t="s">
        <v>517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1" t="s">
        <v>518</v>
      </c>
      <c r="AL9" s="1152"/>
      <c r="AM9" s="1152"/>
      <c r="AN9" s="1153"/>
      <c r="AO9" s="292">
        <v>1181440</v>
      </c>
      <c r="AP9" s="292">
        <v>111268</v>
      </c>
      <c r="AQ9" s="293">
        <v>87072</v>
      </c>
      <c r="AR9" s="294">
        <v>27.8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1" t="s">
        <v>519</v>
      </c>
      <c r="AL10" s="1152"/>
      <c r="AM10" s="1152"/>
      <c r="AN10" s="1153"/>
      <c r="AO10" s="295">
        <v>159785</v>
      </c>
      <c r="AP10" s="295">
        <v>15049</v>
      </c>
      <c r="AQ10" s="296">
        <v>10235</v>
      </c>
      <c r="AR10" s="297">
        <v>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1" t="s">
        <v>520</v>
      </c>
      <c r="AL11" s="1152"/>
      <c r="AM11" s="1152"/>
      <c r="AN11" s="1153"/>
      <c r="AO11" s="295">
        <v>211382</v>
      </c>
      <c r="AP11" s="295">
        <v>19908</v>
      </c>
      <c r="AQ11" s="296">
        <v>13554</v>
      </c>
      <c r="AR11" s="297">
        <v>46.9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1" t="s">
        <v>521</v>
      </c>
      <c r="AL12" s="1152"/>
      <c r="AM12" s="1152"/>
      <c r="AN12" s="1153"/>
      <c r="AO12" s="295">
        <v>8315</v>
      </c>
      <c r="AP12" s="295">
        <v>783</v>
      </c>
      <c r="AQ12" s="296">
        <v>777</v>
      </c>
      <c r="AR12" s="297">
        <v>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1" t="s">
        <v>522</v>
      </c>
      <c r="AL13" s="1152"/>
      <c r="AM13" s="1152"/>
      <c r="AN13" s="1153"/>
      <c r="AO13" s="295" t="s">
        <v>523</v>
      </c>
      <c r="AP13" s="295" t="s">
        <v>523</v>
      </c>
      <c r="AQ13" s="296">
        <v>1</v>
      </c>
      <c r="AR13" s="297" t="s">
        <v>523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1" t="s">
        <v>524</v>
      </c>
      <c r="AL14" s="1152"/>
      <c r="AM14" s="1152"/>
      <c r="AN14" s="1153"/>
      <c r="AO14" s="295">
        <v>63081</v>
      </c>
      <c r="AP14" s="295">
        <v>5941</v>
      </c>
      <c r="AQ14" s="296">
        <v>4055</v>
      </c>
      <c r="AR14" s="297">
        <v>46.5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1" t="s">
        <v>525</v>
      </c>
      <c r="AL15" s="1152"/>
      <c r="AM15" s="1152"/>
      <c r="AN15" s="1153"/>
      <c r="AO15" s="295">
        <v>39503</v>
      </c>
      <c r="AP15" s="295">
        <v>3720</v>
      </c>
      <c r="AQ15" s="296">
        <v>1927</v>
      </c>
      <c r="AR15" s="297">
        <v>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4" t="s">
        <v>526</v>
      </c>
      <c r="AL16" s="1155"/>
      <c r="AM16" s="1155"/>
      <c r="AN16" s="1156"/>
      <c r="AO16" s="295">
        <v>-190006</v>
      </c>
      <c r="AP16" s="295">
        <v>-17895</v>
      </c>
      <c r="AQ16" s="296">
        <v>-9107</v>
      </c>
      <c r="AR16" s="297">
        <v>96.5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4" t="s">
        <v>182</v>
      </c>
      <c r="AL17" s="1155"/>
      <c r="AM17" s="1155"/>
      <c r="AN17" s="1156"/>
      <c r="AO17" s="295">
        <v>1473500</v>
      </c>
      <c r="AP17" s="295">
        <v>138774</v>
      </c>
      <c r="AQ17" s="296">
        <v>108514</v>
      </c>
      <c r="AR17" s="297">
        <v>27.9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6" t="s">
        <v>531</v>
      </c>
      <c r="AL21" s="1147"/>
      <c r="AM21" s="1147"/>
      <c r="AN21" s="1148"/>
      <c r="AO21" s="307">
        <v>12.9</v>
      </c>
      <c r="AP21" s="308">
        <v>10.050000000000001</v>
      </c>
      <c r="AQ21" s="309">
        <v>2.85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6" t="s">
        <v>532</v>
      </c>
      <c r="AL22" s="1147"/>
      <c r="AM22" s="1147"/>
      <c r="AN22" s="1148"/>
      <c r="AO22" s="312">
        <v>93.9</v>
      </c>
      <c r="AP22" s="313">
        <v>96.5</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534</v>
      </c>
      <c r="AO27" s="273"/>
      <c r="AP27" s="273"/>
      <c r="AQ27" s="273"/>
      <c r="AR27" s="273"/>
      <c r="AS27" s="273"/>
      <c r="AT27" s="273"/>
    </row>
    <row r="28" spans="1:46" ht="17.2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49" t="s">
        <v>513</v>
      </c>
      <c r="AP30" s="283"/>
      <c r="AQ30" s="284" t="s">
        <v>514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0"/>
      <c r="AP31" s="289" t="s">
        <v>515</v>
      </c>
      <c r="AQ31" s="290" t="s">
        <v>516</v>
      </c>
      <c r="AR31" s="291" t="s">
        <v>517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2" t="s">
        <v>537</v>
      </c>
      <c r="AL32" s="1163"/>
      <c r="AM32" s="1163"/>
      <c r="AN32" s="1164"/>
      <c r="AO32" s="322">
        <v>769885</v>
      </c>
      <c r="AP32" s="322">
        <v>72508</v>
      </c>
      <c r="AQ32" s="323">
        <v>51702</v>
      </c>
      <c r="AR32" s="324">
        <v>40.200000000000003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2" t="s">
        <v>538</v>
      </c>
      <c r="AL33" s="1163"/>
      <c r="AM33" s="1163"/>
      <c r="AN33" s="1164"/>
      <c r="AO33" s="322" t="s">
        <v>523</v>
      </c>
      <c r="AP33" s="322" t="s">
        <v>523</v>
      </c>
      <c r="AQ33" s="323" t="s">
        <v>523</v>
      </c>
      <c r="AR33" s="324" t="s">
        <v>523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2" t="s">
        <v>539</v>
      </c>
      <c r="AL34" s="1163"/>
      <c r="AM34" s="1163"/>
      <c r="AN34" s="1164"/>
      <c r="AO34" s="322" t="s">
        <v>523</v>
      </c>
      <c r="AP34" s="322" t="s">
        <v>523</v>
      </c>
      <c r="AQ34" s="323">
        <v>10</v>
      </c>
      <c r="AR34" s="324" t="s">
        <v>523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2" t="s">
        <v>540</v>
      </c>
      <c r="AL35" s="1163"/>
      <c r="AM35" s="1163"/>
      <c r="AN35" s="1164"/>
      <c r="AO35" s="322">
        <v>152472</v>
      </c>
      <c r="AP35" s="322">
        <v>14360</v>
      </c>
      <c r="AQ35" s="323">
        <v>15257</v>
      </c>
      <c r="AR35" s="324">
        <v>-5.9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2" t="s">
        <v>541</v>
      </c>
      <c r="AL36" s="1163"/>
      <c r="AM36" s="1163"/>
      <c r="AN36" s="1164"/>
      <c r="AO36" s="322">
        <v>22070</v>
      </c>
      <c r="AP36" s="322">
        <v>2079</v>
      </c>
      <c r="AQ36" s="323">
        <v>3750</v>
      </c>
      <c r="AR36" s="324">
        <v>-44.6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2" t="s">
        <v>542</v>
      </c>
      <c r="AL37" s="1163"/>
      <c r="AM37" s="1163"/>
      <c r="AN37" s="1164"/>
      <c r="AO37" s="322">
        <v>23507</v>
      </c>
      <c r="AP37" s="322">
        <v>2214</v>
      </c>
      <c r="AQ37" s="323">
        <v>880</v>
      </c>
      <c r="AR37" s="324">
        <v>151.6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5" t="s">
        <v>543</v>
      </c>
      <c r="AL38" s="1166"/>
      <c r="AM38" s="1166"/>
      <c r="AN38" s="1167"/>
      <c r="AO38" s="325" t="s">
        <v>523</v>
      </c>
      <c r="AP38" s="325" t="s">
        <v>523</v>
      </c>
      <c r="AQ38" s="326">
        <v>8</v>
      </c>
      <c r="AR38" s="314" t="s">
        <v>523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5" t="s">
        <v>544</v>
      </c>
      <c r="AL39" s="1166"/>
      <c r="AM39" s="1166"/>
      <c r="AN39" s="1167"/>
      <c r="AO39" s="322">
        <v>-38756</v>
      </c>
      <c r="AP39" s="322">
        <v>-3650</v>
      </c>
      <c r="AQ39" s="323">
        <v>-2230</v>
      </c>
      <c r="AR39" s="324">
        <v>63.7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2" t="s">
        <v>545</v>
      </c>
      <c r="AL40" s="1163"/>
      <c r="AM40" s="1163"/>
      <c r="AN40" s="1164"/>
      <c r="AO40" s="322">
        <v>-699412</v>
      </c>
      <c r="AP40" s="322">
        <v>-65870</v>
      </c>
      <c r="AQ40" s="323">
        <v>-47794</v>
      </c>
      <c r="AR40" s="324">
        <v>37.799999999999997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8" t="s">
        <v>294</v>
      </c>
      <c r="AL41" s="1169"/>
      <c r="AM41" s="1169"/>
      <c r="AN41" s="1170"/>
      <c r="AO41" s="322">
        <v>229766</v>
      </c>
      <c r="AP41" s="322">
        <v>21639</v>
      </c>
      <c r="AQ41" s="323">
        <v>21582</v>
      </c>
      <c r="AR41" s="324">
        <v>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7" t="s">
        <v>513</v>
      </c>
      <c r="AN49" s="1159" t="s">
        <v>549</v>
      </c>
      <c r="AO49" s="1160"/>
      <c r="AP49" s="1160"/>
      <c r="AQ49" s="1160"/>
      <c r="AR49" s="116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8"/>
      <c r="AN50" s="338" t="s">
        <v>550</v>
      </c>
      <c r="AO50" s="339" t="s">
        <v>551</v>
      </c>
      <c r="AP50" s="340" t="s">
        <v>552</v>
      </c>
      <c r="AQ50" s="341" t="s">
        <v>553</v>
      </c>
      <c r="AR50" s="342" t="s">
        <v>554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1326352</v>
      </c>
      <c r="AN51" s="344">
        <v>116418</v>
      </c>
      <c r="AO51" s="345">
        <v>46.5</v>
      </c>
      <c r="AP51" s="346">
        <v>82748</v>
      </c>
      <c r="AQ51" s="347">
        <v>24.4</v>
      </c>
      <c r="AR51" s="348">
        <v>22.1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521328</v>
      </c>
      <c r="AN52" s="352">
        <v>45759</v>
      </c>
      <c r="AO52" s="353">
        <v>31</v>
      </c>
      <c r="AP52" s="354">
        <v>44732</v>
      </c>
      <c r="AQ52" s="355">
        <v>22.5</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1364031</v>
      </c>
      <c r="AN53" s="344">
        <v>121985</v>
      </c>
      <c r="AO53" s="345">
        <v>4.8</v>
      </c>
      <c r="AP53" s="346">
        <v>91837</v>
      </c>
      <c r="AQ53" s="347">
        <v>11</v>
      </c>
      <c r="AR53" s="348">
        <v>-6.2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800738</v>
      </c>
      <c r="AN54" s="352">
        <v>71610</v>
      </c>
      <c r="AO54" s="353">
        <v>56.5</v>
      </c>
      <c r="AP54" s="354">
        <v>54439</v>
      </c>
      <c r="AQ54" s="355">
        <v>21.7</v>
      </c>
      <c r="AR54" s="356">
        <v>34.799999999999997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1142688</v>
      </c>
      <c r="AN55" s="344">
        <v>103457</v>
      </c>
      <c r="AO55" s="345">
        <v>-15.2</v>
      </c>
      <c r="AP55" s="346">
        <v>75972</v>
      </c>
      <c r="AQ55" s="347">
        <v>-17.3</v>
      </c>
      <c r="AR55" s="348">
        <v>2.1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968275</v>
      </c>
      <c r="AN56" s="352">
        <v>87666</v>
      </c>
      <c r="AO56" s="353">
        <v>22.4</v>
      </c>
      <c r="AP56" s="354">
        <v>40712</v>
      </c>
      <c r="AQ56" s="355">
        <v>-25.2</v>
      </c>
      <c r="AR56" s="356">
        <v>47.6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751471</v>
      </c>
      <c r="AN57" s="344">
        <v>69203</v>
      </c>
      <c r="AO57" s="345">
        <v>-33.1</v>
      </c>
      <c r="AP57" s="346">
        <v>79466</v>
      </c>
      <c r="AQ57" s="347">
        <v>4.5999999999999996</v>
      </c>
      <c r="AR57" s="348">
        <v>-37.700000000000003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575486</v>
      </c>
      <c r="AN58" s="352">
        <v>52996</v>
      </c>
      <c r="AO58" s="353">
        <v>-39.5</v>
      </c>
      <c r="AP58" s="354">
        <v>44645</v>
      </c>
      <c r="AQ58" s="355">
        <v>9.6999999999999993</v>
      </c>
      <c r="AR58" s="356">
        <v>-49.2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660679</v>
      </c>
      <c r="AN59" s="344">
        <v>62223</v>
      </c>
      <c r="AO59" s="345">
        <v>-10.1</v>
      </c>
      <c r="AP59" s="346">
        <v>90072</v>
      </c>
      <c r="AQ59" s="347">
        <v>13.3</v>
      </c>
      <c r="AR59" s="348">
        <v>-23.4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521927</v>
      </c>
      <c r="AN60" s="352">
        <v>49155</v>
      </c>
      <c r="AO60" s="353">
        <v>-7.2</v>
      </c>
      <c r="AP60" s="354">
        <v>46083</v>
      </c>
      <c r="AQ60" s="355">
        <v>3.2</v>
      </c>
      <c r="AR60" s="356">
        <v>-10.4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1049044</v>
      </c>
      <c r="AN61" s="359">
        <v>94657</v>
      </c>
      <c r="AO61" s="360">
        <v>-1.4</v>
      </c>
      <c r="AP61" s="361">
        <v>84019</v>
      </c>
      <c r="AQ61" s="362">
        <v>7.2</v>
      </c>
      <c r="AR61" s="348">
        <v>-8.6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677551</v>
      </c>
      <c r="AN62" s="352">
        <v>61437</v>
      </c>
      <c r="AO62" s="353">
        <v>12.6</v>
      </c>
      <c r="AP62" s="354">
        <v>46122</v>
      </c>
      <c r="AQ62" s="355">
        <v>6.4</v>
      </c>
      <c r="AR62" s="356">
        <v>6.2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7UM/bR7P4kG7zkOM4cXIkiyaHystQGDvOTwGzPllGDkcZmxMnzIxstGfMkyzmNylWFrCyFBc1i4POLnMpVbUsw==" saltValue="93U17n4r+mAYRosxZ6e8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pKj4Vuqvcq45NL4wbN9jTppWAH2X7ekT6BbDWrDtx0mDRc49v0El5RzRYeNqnUD8nmBHyIF1suLxIdUVmKIBg==" saltValue="hKX+EjeKZcvCIHFchVlr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DVylqY5fAXCA6LBQsIl4C3aMEi2quRROIqXY/peEFEFTEi+IOPrYixrxDfBcOrUjeUc9r2ZH8hcLZcTpMO2Ww==" saltValue="3I4c+9CS/qrSh367RGgw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71" t="s">
        <v>3</v>
      </c>
      <c r="D47" s="1171"/>
      <c r="E47" s="1172"/>
      <c r="F47" s="11">
        <v>24.26</v>
      </c>
      <c r="G47" s="12">
        <v>28.51</v>
      </c>
      <c r="H47" s="12">
        <v>35.17</v>
      </c>
      <c r="I47" s="12">
        <v>42.75</v>
      </c>
      <c r="J47" s="13">
        <v>43.36</v>
      </c>
    </row>
    <row r="48" spans="2:10" ht="57.75" customHeight="1">
      <c r="B48" s="14"/>
      <c r="C48" s="1173" t="s">
        <v>4</v>
      </c>
      <c r="D48" s="1173"/>
      <c r="E48" s="1174"/>
      <c r="F48" s="15">
        <v>2.75</v>
      </c>
      <c r="G48" s="16">
        <v>4.5999999999999996</v>
      </c>
      <c r="H48" s="16">
        <v>7.83</v>
      </c>
      <c r="I48" s="16">
        <v>8.4499999999999993</v>
      </c>
      <c r="J48" s="17">
        <v>5.37</v>
      </c>
    </row>
    <row r="49" spans="2:10" ht="57.75" customHeight="1" thickBot="1">
      <c r="B49" s="18"/>
      <c r="C49" s="1175" t="s">
        <v>5</v>
      </c>
      <c r="D49" s="1175"/>
      <c r="E49" s="1176"/>
      <c r="F49" s="19" t="s">
        <v>570</v>
      </c>
      <c r="G49" s="20">
        <v>3.89</v>
      </c>
      <c r="H49" s="20">
        <v>7.43</v>
      </c>
      <c r="I49" s="20">
        <v>2.5299999999999998</v>
      </c>
      <c r="J49" s="21" t="s">
        <v>571</v>
      </c>
    </row>
    <row r="50" spans="2:10" ht="13.5" customHeight="1"/>
    <row r="51" spans="2:10" ht="13.5" hidden="1" customHeight="1"/>
    <row r="52" spans="2:10" ht="13.5" hidden="1" customHeight="1"/>
    <row r="53" spans="2:10" ht="13.5" hidden="1" customHeight="1"/>
  </sheetData>
  <sheetProtection algorithmName="SHA-512" hashValue="f76tQ2hG97yQadIVATeqwm7A0PzbGZsJJDX0DjXyW38sfuFKnCfkJrQF73UOsV68OTDOGxdNsN7M+e8F1GTK1g==" saltValue="XxtscXHC7rmR5jh/zJE2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2019-03-24T23:02:49Z</cp:lastPrinted>
  <dcterms:created xsi:type="dcterms:W3CDTF">2019-02-14T04:37:50Z</dcterms:created>
  <dcterms:modified xsi:type="dcterms:W3CDTF">2019-10-28T12:30:03Z</dcterms:modified>
  <cp:category/>
</cp:coreProperties>
</file>