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P88" i="12"/>
  <c r="AF88" i="12"/>
  <c r="AP23" i="12" l="1"/>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BE36" i="10"/>
  <c r="AM36" i="10"/>
  <c r="BE35"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BE34"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<sst xmlns="http://schemas.openxmlformats.org/spreadsheetml/2006/main" count="1184" uniqueCount="622">
  <si>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</si>
  <si>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</si>
  <si>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</si>
  <si>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</si>
  <si>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</si>
  <si>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</si>
  <si>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</si>
  <si>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</si>
  <si>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</si>
  <si>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</si>
  <si>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</si>
  <si>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</si>
  <si>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</si>
  <si>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</si>
  <si>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</si>
  <si>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</si>
  <si>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</si>
  <si>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</si>
  <si>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</si>
  <si>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</si>
  <si>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</si>
  <si>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</si>
  <si>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</si>
  <si>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</si>
  <si>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</si>
  <si>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</si>
  <si>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</si>
  <si>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</si>
  <si>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</si>
  <si>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</si>
  <si>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</si>
  <si>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</si>
  <si>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</si>
  <si>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</si>
  <si>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</si>
  <si>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</si>
  <si>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</si>
  <si>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</si>
  <si>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</si>
  <si>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</si>
  <si>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</si>
  <si>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</si>
  <si>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</si>
  <si>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</si>
  <si>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</si>
  <si>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</si>
  <si>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</si>
  <si>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</si>
  <si>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</si>
  <si>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</si>
  <si>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</si>
  <si>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</si>
  <si>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</si>
  <si>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</si>
  <si>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</si>
  <si>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</si>
  <si>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</si>
  <si>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</si>
  <si>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</si>
  <si>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</si>
  <si>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</si>
  <si>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</si>
  <si>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</si>
  <si>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</si>
  <si>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</si>
  <si>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</si>
  <si>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</si>
  <si>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</si>
  <si>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</si>
  <si>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</si>
  <si>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</si>
  <si>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</si>
  <si>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</si>
  <si>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</si>
  <si>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</si>
  <si>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</si>
  <si>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</si>
  <si>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</si>
  <si>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</si>
  <si>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</si>
  <si>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</si>
  <si>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</si>
  <si>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</si>
  <si>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</si>
  <si>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</si>
  <si>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</si>
  <si>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</si>
  <si>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</si>
  <si>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</si>
  <si>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</si>
  <si>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</si>
  <si>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砥部町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</si>
  <si>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</si>
  <si>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</si>
  <si>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</si>
  <si>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</si>
  <si>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</si>
  <si>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</si>
  <si>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</si>
  <si>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</si>
  <si>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</si>
  <si>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</si>
  <si>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</si>
  <si>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</si>
  <si>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</si>
  <si>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</si>
  <si>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</si>
  <si>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</si>
  <si>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</si>
  <si>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</si>
  <si>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</si>
  <si>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</si>
  <si>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</si>
  <si>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</si>
  <si>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</si>
  <si>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</si>
  <si>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</si>
  <si>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</si>
  <si>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</si>
  <si>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</si>
  <si>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</si>
  <si>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</si>
  <si>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</si>
  <si>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</si>
  <si>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</si>
  <si>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</si>
  <si>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</si>
  <si>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</si>
  <si>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</si>
  <si>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</si>
  <si>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</si>
  <si>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</si>
  <si>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</si>
  <si>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</si>
  <si>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</si>
  <si>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</si>
  <si>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</si>
  <si>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</si>
  <si>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</si>
  <si>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</si>
  <si>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</si>
  <si>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</si>
  <si>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</si>
  <si>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</si>
  <si>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</si>
  <si>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</si>
  <si>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</si>
  <si>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</si>
  <si>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</si>
  <si>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</si>
  <si>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</si>
  <si>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</si>
  <si>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</si>
  <si>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</si>
  <si>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</si>
  <si>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</si>
  <si>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</si>
  <si>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</si>
  <si>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</si>
  <si>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</si>
  <si>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</si>
  <si>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</si>
  <si>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</si>
  <si>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</si>
  <si>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</si>
  <si>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</si>
  <si>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</si>
  <si>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</si>
  <si>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</si>
  <si>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</si>
  <si>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</si>
  <si>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</si>
  <si>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</si>
  <si>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</si>
  <si>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</si>
  <si>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</si>
  <si>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</si>
  <si>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</si>
  <si>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</si>
  <si>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</si>
  <si>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</si>
  <si>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</si>
  <si>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</si>
  <si>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</si>
  <si>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</si>
  <si>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</si>
  <si>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</si>
  <si>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</si>
  <si>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</si>
  <si>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</si>
  <si>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</si>
  <si>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</si>
  <si>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</si>
  <si>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</si>
  <si>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</si>
  <si>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</si>
  <si>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</si>
  <si>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</si>
  <si>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</si>
  <si>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</si>
  <si>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</si>
  <si>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</si>
  <si>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</si>
  <si>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</si>
  <si>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</si>
  <si>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</si>
  <si>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</si>
  <si>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</si>
  <si>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愛媛県砥部町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</si>
  <si>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</si>
  <si>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</si>
  <si>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</si>
  <si>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</si>
  <si>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</si>
  <si>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</si>
  <si>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</si>
  <si>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</si>
  <si>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</si>
  <si>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</si>
  <si>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</si>
  <si>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</si>
  <si>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</si>
  <si>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</si>
  <si>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</si>
  <si>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</si>
  <si>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</si>
  <si>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</si>
  <si>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</si>
  <si>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</si>
  <si>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</si>
  <si>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</si>
  <si>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</si>
  <si>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</si>
  <si>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</si>
  <si>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</si>
  <si>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</si>
  <si>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</si>
  <si>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</si>
  <si>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</si>
  <si>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</si>
  <si>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</si>
  <si>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</si>
  <si>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</si>
  <si>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</si>
  <si>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</si>
  <si>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</si>
  <si>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</si>
  <si>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</si>
  <si>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</si>
  <si>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</si>
  <si>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</si>
  <si>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</si>
  <si>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</si>
  <si>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</si>
  <si>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</si>
  <si>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</si>
  <si>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</si>
  <si>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</si>
  <si>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</si>
  <si>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</si>
  <si>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</si>
  <si>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</si>
  <si>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</si>
  <si>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</si>
  <si>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</si>
  <si>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</si>
  <si>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</si>
  <si>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</si>
  <si>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</si>
  <si>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</si>
  <si>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</si>
  <si>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</si>
  <si>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</si>
  <si>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</si>
  <si>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</si>
  <si>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</si>
  <si>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</si>
  <si>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</si>
  <si>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</si>
  <si>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</si>
  <si>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</si>
  <si>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</si>
  <si>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</si>
  <si>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</si>
  <si>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</si>
  <si>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</si>
  <si>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</si>
  <si>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</si>
  <si>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</si>
  <si>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</si>
  <si>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</si>
  <si>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</si>
  <si>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</si>
  <si>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</si>
  <si>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</si>
  <si>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</si>
  <si>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</si>
  <si>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</si>
  <si>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</si>
  <si>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</si>
  <si>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</si>
  <si>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</si>
  <si>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</si>
  <si>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</si>
  <si>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</si>
  <si>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</si>
  <si>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</si>
  <si>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</si>
  <si>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</si>
  <si>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</si>
  <si>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</si>
  <si>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</si>
  <si>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</si>
  <si>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</si>
  <si>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</si>
  <si>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</si>
  <si>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</si>
  <si>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</si>
  <si>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</si>
  <si>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</si>
  <si>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</si>
  <si>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</si>
  <si>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</si>
  <si>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</si>
  <si>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</si>
  <si>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</si>
  <si>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</si>
  <si>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</si>
  <si>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</si>
  <si>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</si>
  <si>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</si>
  <si>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</si>
  <si>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</si>
  <si>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</si>
  <si>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</si>
  <si>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</si>
  <si>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</si>
  <si>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</si>
  <si>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</si>
  <si>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</si>
  <si>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</si>
  <si>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</si>
  <si>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</si>
  <si>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</si>
  <si>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</si>
  <si>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</si>
  <si>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</si>
  <si>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</si>
  <si>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</si>
  <si>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</si>
  <si>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</si>
  <si>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</si>
  <si>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</si>
  <si>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</si>
  <si>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</si>
  <si>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</si>
  <si>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</si>
  <si>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</si>
  <si>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</si>
  <si>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愛媛県砥部町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</si>
  <si>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</si>
  <si>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</si>
  <si>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</si>
  <si>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</si>
  <si>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</si>
  <si>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</si>
  <si>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</si>
  <si>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</si>
  <si>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</si>
  <si>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</si>
  <si>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</si>
  <si>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</si>
  <si>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</si>
  <si>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</si>
  <si>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</si>
  <si>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</si>
  <si>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</si>
  <si>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</si>
  <si>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</si>
  <si>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</si>
  <si>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とべの館特別会計</t>
    <phoneticPr fontId="5"/>
  </si>
  <si>
    <t>とべ温泉特別会計</t>
    <phoneticPr fontId="5"/>
  </si>
  <si>
    <t>浄化槽特別会計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</si>
  <si>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</si>
  <si>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</si>
  <si>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</si>
  <si>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</si>
  <si>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</si>
  <si>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</si>
  <si>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</si>
  <si>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</si>
  <si>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</si>
  <si>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</si>
  <si>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</si>
  <si>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</si>
  <si>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</si>
  <si>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</si>
  <si>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</si>
  <si>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</si>
  <si>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</si>
  <si>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</si>
  <si>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</si>
  <si>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</si>
  <si>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</si>
  <si>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</si>
  <si>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</si>
  <si>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</si>
  <si>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</si>
  <si>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</si>
  <si>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</si>
  <si>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</si>
  <si>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</si>
  <si>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</si>
  <si>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</si>
  <si>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</si>
  <si>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</si>
  <si>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</si>
  <si>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</si>
  <si>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</si>
  <si>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</si>
  <si>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</si>
  <si>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</si>
  <si>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</si>
  <si>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</si>
  <si>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</si>
  <si>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</si>
  <si>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</si>
  <si>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</si>
  <si>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</si>
  <si>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</si>
  <si>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</si>
  <si>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</si>
  <si>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</si>
  <si>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</si>
  <si>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</si>
  <si>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</si>
  <si>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</si>
  <si>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</si>
  <si>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</si>
  <si>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</si>
  <si>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</si>
  <si>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</si>
  <si>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</si>
  <si>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</si>
  <si>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</si>
  <si>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</si>
  <si>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</si>
  <si>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</si>
  <si>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</si>
  <si>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</si>
  <si>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</si>
  <si>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</si>
  <si>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</si>
  <si>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</si>
  <si>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</si>
  <si>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</si>
  <si>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</si>
  <si>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</si>
  <si>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</si>
  <si>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</si>
  <si>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</si>
  <si>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</si>
  <si>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</si>
  <si>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</si>
  <si>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</si>
  <si>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</si>
  <si>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</si>
  <si>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</si>
  <si>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</si>
  <si>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</si>
  <si>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</si>
  <si>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</si>
  <si>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</si>
  <si>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</si>
  <si>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</si>
  <si>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</si>
  <si>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</si>
  <si>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介護保険事業特別会計（介護サービス事業勘定）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</si>
  <si>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</si>
  <si>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</si>
  <si>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</si>
  <si>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</si>
  <si>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</si>
  <si>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</si>
  <si>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</si>
  <si>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</si>
  <si>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</si>
  <si>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</si>
  <si>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</si>
  <si>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</si>
  <si>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</si>
  <si>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</si>
  <si>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</si>
  <si>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</si>
  <si>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</si>
  <si>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</si>
  <si>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</si>
  <si>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</si>
  <si>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</si>
  <si>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</si>
  <si>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</si>
  <si>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</si>
  <si>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</si>
  <si>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</si>
  <si>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</si>
  <si>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</si>
  <si>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</si>
  <si>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</si>
  <si>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</si>
  <si>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</si>
  <si>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</si>
  <si>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</si>
  <si>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</si>
  <si>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</si>
  <si>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</si>
  <si>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</si>
  <si>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</si>
  <si>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</si>
  <si>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</si>
  <si>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</si>
  <si>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</si>
  <si>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</si>
  <si>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</si>
  <si>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</si>
  <si>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</si>
  <si>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</si>
  <si>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</si>
  <si>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</si>
  <si>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</si>
  <si>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</si>
  <si>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</si>
  <si>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</si>
  <si>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</si>
  <si>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</si>
  <si>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</si>
  <si>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</si>
  <si>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</si>
  <si>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</si>
  <si>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</si>
  <si>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</si>
  <si>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</si>
  <si>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</si>
  <si>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</si>
  <si>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</si>
  <si>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</si>
  <si>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</si>
  <si>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</si>
  <si>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</si>
  <si>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</si>
  <si>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</si>
  <si>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</si>
  <si>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</si>
  <si>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</si>
  <si>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</si>
  <si>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</si>
  <si>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</si>
  <si>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</si>
  <si>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</si>
  <si>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</si>
  <si>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</si>
  <si>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</si>
  <si>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</si>
  <si>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</si>
  <si>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0.49</t>
  </si>
  <si>
    <t>▲ 1.76</t>
  </si>
  <si>
    <t>▲ 4.59</t>
  </si>
  <si>
    <t>▲ 8.79</t>
  </si>
  <si>
    <t>一般会計</t>
  </si>
  <si>
    <t>水道事業会計</t>
  </si>
  <si>
    <t>公共下水道事業会計</t>
  </si>
  <si>
    <t>国民健康保険特別会計（事業勘定）</t>
  </si>
  <si>
    <t>介護保険特別会計（保険事業勘定）</t>
  </si>
  <si>
    <t>浄化槽特別会計</t>
  </si>
  <si>
    <t>とべの館特別会計</t>
  </si>
  <si>
    <t>とべ温泉特別会計</t>
  </si>
  <si>
    <t>その他会計（赤字）</t>
  </si>
  <si>
    <t>その他会計（黒字）</t>
  </si>
  <si>
    <t>-</t>
    <phoneticPr fontId="2"/>
  </si>
  <si>
    <t>-</t>
    <phoneticPr fontId="2"/>
  </si>
  <si>
    <t>砥部町土地開発公社</t>
    <rPh sb="0" eb="3">
      <t>トベチョウ</t>
    </rPh>
    <rPh sb="3" eb="5">
      <t>トチ</t>
    </rPh>
    <rPh sb="5" eb="7">
      <t>カイハツ</t>
    </rPh>
    <rPh sb="7" eb="9">
      <t>コウシャ</t>
    </rPh>
    <phoneticPr fontId="2"/>
  </si>
  <si>
    <t>砥部町産業開発公社</t>
    <rPh sb="0" eb="3">
      <t>トベチョウ</t>
    </rPh>
    <rPh sb="3" eb="5">
      <t>サンギョウ</t>
    </rPh>
    <rPh sb="5" eb="7">
      <t>カイハツ</t>
    </rPh>
    <rPh sb="7" eb="9">
      <t>コウシャ</t>
    </rPh>
    <phoneticPr fontId="2"/>
  </si>
  <si>
    <t>㈱グリーンキーパー</t>
  </si>
  <si>
    <t>松山衛生事務組合（一般会計）</t>
    <rPh sb="0" eb="2">
      <t>マツヤマ</t>
    </rPh>
    <rPh sb="2" eb="4">
      <t>エイセイ</t>
    </rPh>
    <rPh sb="4" eb="6">
      <t>ジム</t>
    </rPh>
    <rPh sb="6" eb="8">
      <t>クミアイ</t>
    </rPh>
    <rPh sb="9" eb="13">
      <t>イッパンカイケイ</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</si>
  <si>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</si>
  <si>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</si>
  <si>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</si>
  <si>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</si>
  <si>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</si>
  <si>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</si>
  <si>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伊予市・伊予郡養護老人ホーム組合（一般会計）</t>
    <rPh sb="0" eb="3">
      <t>イヨシ</t>
    </rPh>
    <rPh sb="4" eb="7">
      <t>イヨグン</t>
    </rPh>
    <rPh sb="7" eb="9">
      <t>ヨウゴ</t>
    </rPh>
    <rPh sb="9" eb="11">
      <t>ロウジン</t>
    </rPh>
    <rPh sb="14" eb="16">
      <t>クミアイ</t>
    </rPh>
    <rPh sb="17" eb="21">
      <t>イッパンカイケイ</t>
    </rPh>
    <phoneticPr fontId="2"/>
  </si>
  <si>
    <t>大洲・喜多衛生事務組合（一般会計）</t>
    <rPh sb="0" eb="2">
      <t>オオズ</t>
    </rPh>
    <rPh sb="3" eb="5">
      <t>キタ</t>
    </rPh>
    <rPh sb="5" eb="7">
      <t>エイセイ</t>
    </rPh>
    <rPh sb="7" eb="9">
      <t>ジム</t>
    </rPh>
    <rPh sb="9" eb="11">
      <t>クミアイ</t>
    </rPh>
    <rPh sb="12" eb="16">
      <t>イッパンカイケイ</t>
    </rPh>
    <phoneticPr fontId="2"/>
  </si>
  <si>
    <t>伊予消防等事務組合（一般会計）</t>
    <rPh sb="0" eb="2">
      <t>イヨ</t>
    </rPh>
    <rPh sb="2" eb="4">
      <t>ショウボウ</t>
    </rPh>
    <rPh sb="4" eb="5">
      <t>トウ</t>
    </rPh>
    <rPh sb="5" eb="7">
      <t>ジム</t>
    </rPh>
    <rPh sb="7" eb="9">
      <t>クミアイ</t>
    </rPh>
    <rPh sb="10" eb="14">
      <t>イッパンカイケイ</t>
    </rPh>
    <phoneticPr fontId="2"/>
  </si>
  <si>
    <t>伊予市外二町共有物組合（一般会計）</t>
    <rPh sb="0" eb="3">
      <t>イヨシ</t>
    </rPh>
    <rPh sb="3" eb="4">
      <t>ホカ</t>
    </rPh>
    <rPh sb="4" eb="6">
      <t>ニチョウ</t>
    </rPh>
    <rPh sb="6" eb="8">
      <t>キョウユウ</t>
    </rPh>
    <rPh sb="8" eb="9">
      <t>モノ</t>
    </rPh>
    <rPh sb="9" eb="11">
      <t>クミアイ</t>
    </rPh>
    <rPh sb="12" eb="16">
      <t>イッパンカイケイ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</si>
  <si>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7">
      <t>イッパンカイケイ</t>
    </rPh>
    <phoneticPr fontId="2"/>
  </si>
  <si>
    <t>愛媛地方税滞納整理機構（一般会計）</t>
  </si>
  <si>
    <t>愛媛県後期高齢者医療広域連合（一般会計）</t>
  </si>
  <si>
    <t>愛媛県後期高齢者医療広域連合（後期高齢者医療特別会計）</t>
  </si>
  <si>
    <t>-</t>
    <phoneticPr fontId="2"/>
  </si>
  <si>
    <t>-</t>
    <phoneticPr fontId="2"/>
  </si>
  <si>
    <t>公共施設更新準備基金</t>
    <phoneticPr fontId="11"/>
  </si>
  <si>
    <t>ふるさと創生基金</t>
    <phoneticPr fontId="11"/>
  </si>
  <si>
    <t>高齢者保健福祉基金</t>
    <phoneticPr fontId="11"/>
  </si>
  <si>
    <t>とべの館運営基金</t>
    <phoneticPr fontId="11"/>
  </si>
  <si>
    <t>浄化槽町有施設管理基金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</si>
  <si>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</si>
  <si>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</si>
  <si>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</si>
  <si>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</si>
  <si>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将来負担比率及び有形固定資産減価償却率共に、類似団体と比較して低い水準にある。
　平成27、28年度においては将来負担比率がゼロの状態であったが、大型事業の償還が始まったことにより、平成29年度は将来負担比率が増加している。また、将来負担比率は現在も大型事業を実施していることから、今後も増加傾向にあると推測する。
　今後も、公共施設の長寿命化等検討しながら、起債の平準化や基金の積立等、ストックベースでの検討を進めていく。</t>
    <rPh sb="1" eb="3">
      <t>ショウライ</t>
    </rPh>
    <rPh sb="3" eb="5">
      <t>フタン</t>
    </rPh>
    <rPh sb="5" eb="7">
      <t>ヒリツ</t>
    </rPh>
    <rPh sb="7" eb="8">
      <t>オヨ</t>
    </rPh>
    <rPh sb="9" eb="13">
      <t>ユウケイコテイ</t>
    </rPh>
    <rPh sb="13" eb="15">
      <t>シサン</t>
    </rPh>
    <rPh sb="15" eb="17">
      <t>ゲンカ</t>
    </rPh>
    <rPh sb="17" eb="19">
      <t>ショウキャク</t>
    </rPh>
    <rPh sb="19" eb="20">
      <t>リツ</t>
    </rPh>
    <rPh sb="20" eb="21">
      <t>トモ</t>
    </rPh>
    <rPh sb="23" eb="25">
      <t>ルイジ</t>
    </rPh>
    <rPh sb="25" eb="27">
      <t>ダンタイ</t>
    </rPh>
    <rPh sb="28" eb="30">
      <t>ヒカク</t>
    </rPh>
    <rPh sb="32" eb="33">
      <t>ヒク</t>
    </rPh>
    <rPh sb="34" eb="36">
      <t>スイジュン</t>
    </rPh>
    <rPh sb="42" eb="44">
      <t>ヘイセイ</t>
    </rPh>
    <rPh sb="49" eb="50">
      <t>ネン</t>
    </rPh>
    <rPh sb="50" eb="51">
      <t>ド</t>
    </rPh>
    <rPh sb="56" eb="58">
      <t>ショウライ</t>
    </rPh>
    <rPh sb="58" eb="60">
      <t>フタン</t>
    </rPh>
    <rPh sb="60" eb="62">
      <t>ヒリツ</t>
    </rPh>
    <rPh sb="66" eb="68">
      <t>ジョウタイ</t>
    </rPh>
    <rPh sb="74" eb="78">
      <t>オオガタジギョウ</t>
    </rPh>
    <rPh sb="79" eb="81">
      <t>ショウカン</t>
    </rPh>
    <rPh sb="82" eb="83">
      <t>ハジ</t>
    </rPh>
    <rPh sb="92" eb="94">
      <t>ヘイセイ</t>
    </rPh>
    <rPh sb="96" eb="97">
      <t>ネン</t>
    </rPh>
    <rPh sb="97" eb="98">
      <t>ド</t>
    </rPh>
    <rPh sb="106" eb="108">
      <t>ゾウカ</t>
    </rPh>
    <rPh sb="123" eb="125">
      <t>ゲンザイ</t>
    </rPh>
    <rPh sb="126" eb="130">
      <t>オオガタジギョウ</t>
    </rPh>
    <rPh sb="131" eb="133">
      <t>ジッシ</t>
    </rPh>
    <rPh sb="142" eb="144">
      <t>コンゴ</t>
    </rPh>
    <rPh sb="145" eb="147">
      <t>ゾウカ</t>
    </rPh>
    <rPh sb="147" eb="149">
      <t>ケイコウ</t>
    </rPh>
    <rPh sb="153" eb="155">
      <t>スイソク</t>
    </rPh>
    <rPh sb="160" eb="162">
      <t>コンゴ</t>
    </rPh>
    <rPh sb="164" eb="166">
      <t>コウキョウ</t>
    </rPh>
    <rPh sb="166" eb="168">
      <t>シセツ</t>
    </rPh>
    <rPh sb="169" eb="170">
      <t>チョウ</t>
    </rPh>
    <rPh sb="170" eb="173">
      <t>ジュミョウカ</t>
    </rPh>
    <rPh sb="173" eb="174">
      <t>トウ</t>
    </rPh>
    <rPh sb="174" eb="176">
      <t>ケントウ</t>
    </rPh>
    <rPh sb="181" eb="183">
      <t>キサイ</t>
    </rPh>
    <rPh sb="184" eb="187">
      <t>ヘイジュンカ</t>
    </rPh>
    <rPh sb="188" eb="190">
      <t>キキン</t>
    </rPh>
    <rPh sb="191" eb="193">
      <t>ツミタテ</t>
    </rPh>
    <rPh sb="193" eb="194">
      <t>トウ</t>
    </rPh>
    <rPh sb="204" eb="206">
      <t>ケントウ</t>
    </rPh>
    <rPh sb="207" eb="208">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</si>
  <si>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</si>
  <si>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</si>
  <si>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</si>
  <si>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</si>
  <si>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</si>
  <si>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</si>
  <si>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</si>
  <si>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</si>
  <si>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将来負担比率及び実質公債費比率共に、類似団体と比較して低い水準にある。
　平成28年度までの実質公債費比率においては公債費の減少、更に過疎債や合併特例債など交付税算入率の高い起債が多くなっていたため、実質公債費比率が減少傾向であったが、平成29年度は0.1ポイント上昇している。今後も将来負担比率と同様に増加傾向にあると推測する。
　今後も、事業の必要性や事業効果を考慮し、起債に大きく依存することのない財政運営に努めていく。</t>
    <rPh sb="9" eb="11">
      <t>ジッシツ</t>
    </rPh>
    <rPh sb="11" eb="14">
      <t>コウサイヒ</t>
    </rPh>
    <rPh sb="14" eb="16">
      <t>ヒリツ</t>
    </rPh>
    <rPh sb="47" eb="52">
      <t>ジッシツコウサイヒ</t>
    </rPh>
    <rPh sb="52" eb="54">
      <t>ヒリツ</t>
    </rPh>
    <rPh sb="59" eb="61">
      <t>コウサイ</t>
    </rPh>
    <rPh sb="61" eb="62">
      <t>ヒ</t>
    </rPh>
    <rPh sb="63" eb="65">
      <t>ゲンショウ</t>
    </rPh>
    <rPh sb="66" eb="67">
      <t>サラ</t>
    </rPh>
    <rPh sb="68" eb="70">
      <t>カソ</t>
    </rPh>
    <rPh sb="70" eb="71">
      <t>サイ</t>
    </rPh>
    <rPh sb="72" eb="74">
      <t>ガッペイ</t>
    </rPh>
    <rPh sb="74" eb="76">
      <t>トクレイ</t>
    </rPh>
    <rPh sb="76" eb="77">
      <t>サイ</t>
    </rPh>
    <rPh sb="79" eb="82">
      <t>コウフゼイ</t>
    </rPh>
    <rPh sb="82" eb="84">
      <t>サンニュウ</t>
    </rPh>
    <rPh sb="84" eb="85">
      <t>リツ</t>
    </rPh>
    <rPh sb="86" eb="87">
      <t>タカ</t>
    </rPh>
    <rPh sb="88" eb="90">
      <t>キサイ</t>
    </rPh>
    <rPh sb="91" eb="92">
      <t>オオ</t>
    </rPh>
    <rPh sb="101" eb="108">
      <t>ジッシツコウサイヒヒリツ</t>
    </rPh>
    <rPh sb="109" eb="111">
      <t>ゲンショウ</t>
    </rPh>
    <rPh sb="111" eb="113">
      <t>ケイコウ</t>
    </rPh>
    <rPh sb="119" eb="121">
      <t>ヘイセイ</t>
    </rPh>
    <rPh sb="123" eb="124">
      <t>ネン</t>
    </rPh>
    <rPh sb="124" eb="125">
      <t>ド</t>
    </rPh>
    <rPh sb="133" eb="135">
      <t>ジョウショウ</t>
    </rPh>
    <rPh sb="143" eb="149">
      <t>ショウライフタンヒリツ</t>
    </rPh>
    <rPh sb="150" eb="152">
      <t>ドウヨウ</t>
    </rPh>
    <rPh sb="172" eb="174">
      <t>ジギョウ</t>
    </rPh>
    <rPh sb="175" eb="178">
      <t>ヒツヨウセイ</t>
    </rPh>
    <rPh sb="179" eb="181">
      <t>ジギョウ</t>
    </rPh>
    <rPh sb="181" eb="183">
      <t>コウカ</t>
    </rPh>
    <rPh sb="184" eb="186">
      <t>コウリョ</t>
    </rPh>
    <rPh sb="188" eb="190">
      <t>キサイ</t>
    </rPh>
    <rPh sb="191" eb="192">
      <t>オオ</t>
    </rPh>
    <rPh sb="194" eb="196">
      <t>イゾン</t>
    </rPh>
    <rPh sb="203" eb="205">
      <t>ザイセイ</t>
    </rPh>
    <rPh sb="205" eb="207">
      <t>ウンエイ</t>
    </rPh>
    <rPh sb="208" eb="209">
      <t>ツト</t>
    </rPh>
    <phoneticPr fontId="2"/>
  </si>
  <si>
    <t>将来負担比率</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</si>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</sst>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3EBE-40EC-A486-0D6A72FF00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26770</c:v>
                </c:pt>
                <c:pt idx="1">
                  <c:v>26196</c:v>
                </c:pt>
                <c:pt idx="2">
                  <c:v>49370</c:v>
                </c:pt>
                <c:pt idx="3">
                  <c:v>49875</c:v>
                </c:pt>
                <c:pt idx="4">
                  <c:v>85639</c:v>
                </c:pt>
              </c:numCache>
            </c:numRef>
          </c:val>
          <c:smooth val="0"/>
          <c:extLst>
            <c:ext xmlns:c16="http://schemas.microsoft.com/office/drawing/2014/chart" uri="{C3380CC4-5D6E-409C-BE32-E72D297353CC}">
              <c16:uniqueId val="{00000001-3EBE-40EC-A486-0D6A72FF00B4}"/>
            </c:ext>
          </c:extLst>
        </c:ser>
        <c:dLbls>
          <c:showLegendKey val="0"/>
          <c:showVal val="0"/>
          <c:showCatName val="0"/>
          <c:showSerName val="0"/>
          <c:showPercent val="0"/>
          <c:showBubbleSize val="0"/>
        </c:dLbls>
        <c:marker val="1"/>
        <c:smooth val="0"/>
        <c:axId val="1402832168"/>
        <c:axId val="1402831776"/>
      </c:lineChart>
      <c:catAx>
        <c:axId val="1402832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2831776"/>
        <c:crosses val="autoZero"/>
        <c:auto val="1"/>
        <c:lblAlgn val="ctr"/>
        <c:lblOffset val="100"/>
        <c:tickLblSkip val="1"/>
        <c:tickMarkSkip val="1"/>
        <c:noMultiLvlLbl val="0"/>
      </c:catAx>
      <c:valAx>
        <c:axId val="14028317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2832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8.9</c:v>
                </c:pt>
                <c:pt idx="1">
                  <c:v>11.47</c:v>
                </c:pt>
                <c:pt idx="2">
                  <c:v>11.98</c:v>
                </c:pt>
                <c:pt idx="3">
                  <c:v>13.15</c:v>
                </c:pt>
                <c:pt idx="4">
                  <c:v>12.15</c:v>
                </c:pt>
              </c:numCache>
            </c:numRef>
          </c:val>
          <c:extLst>
            <c:ext xmlns:c16="http://schemas.microsoft.com/office/drawing/2014/chart" uri="{C3380CC4-5D6E-409C-BE32-E72D297353CC}">
              <c16:uniqueId val="{00000000-4C9E-491F-8CFF-8676AC084D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28.75</c:v>
                </c:pt>
                <c:pt idx="1">
                  <c:v>27.51</c:v>
                </c:pt>
                <c:pt idx="2">
                  <c:v>27.12</c:v>
                </c:pt>
                <c:pt idx="3">
                  <c:v>24.54</c:v>
                </c:pt>
                <c:pt idx="4">
                  <c:v>19.829999999999998</c:v>
                </c:pt>
              </c:numCache>
            </c:numRef>
          </c:val>
          <c:extLst>
            <c:ext xmlns:c16="http://schemas.microsoft.com/office/drawing/2014/chart" uri="{C3380CC4-5D6E-409C-BE32-E72D297353CC}">
              <c16:uniqueId val="{00000001-4C9E-491F-8CFF-8676AC084D37}"/>
            </c:ext>
          </c:extLst>
        </c:ser>
        <c:dLbls>
          <c:showLegendKey val="0"/>
          <c:showVal val="0"/>
          <c:showCatName val="0"/>
          <c:showSerName val="0"/>
          <c:showPercent val="0"/>
          <c:showBubbleSize val="0"/>
        </c:dLbls>
        <c:gapWidth val="250"/>
        <c:overlap val="100"/>
        <c:axId val="940253016"/>
        <c:axId val="940251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1.1499999999999999</c:v>
                </c:pt>
                <c:pt idx="1">
                  <c:v>-0.49</c:v>
                </c:pt>
                <c:pt idx="2">
                  <c:v>-1.76</c:v>
                </c:pt>
                <c:pt idx="3">
                  <c:v>-4.59</c:v>
                </c:pt>
                <c:pt idx="4">
                  <c:v>-8.7899999999999991</c:v>
                </c:pt>
              </c:numCache>
            </c:numRef>
          </c:val>
          <c:smooth val="0"/>
          <c:extLst>
            <c:ext xmlns:c16="http://schemas.microsoft.com/office/drawing/2014/chart" uri="{C3380CC4-5D6E-409C-BE32-E72D297353CC}">
              <c16:uniqueId val="{00000002-4C9E-491F-8CFF-8676AC084D37}"/>
            </c:ext>
          </c:extLst>
        </c:ser>
        <c:dLbls>
          <c:showLegendKey val="0"/>
          <c:showVal val="0"/>
          <c:showCatName val="0"/>
          <c:showSerName val="0"/>
          <c:showPercent val="0"/>
          <c:showBubbleSize val="0"/>
        </c:dLbls>
        <c:marker val="1"/>
        <c:smooth val="0"/>
        <c:axId val="940253016"/>
        <c:axId val="940251056"/>
      </c:lineChart>
      <c:catAx>
        <c:axId val="940253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0251056"/>
        <c:crosses val="autoZero"/>
        <c:auto val="1"/>
        <c:lblAlgn val="ctr"/>
        <c:lblOffset val="100"/>
        <c:tickLblSkip val="1"/>
        <c:tickMarkSkip val="1"/>
        <c:noMultiLvlLbl val="0"/>
      </c:catAx>
      <c:valAx>
        <c:axId val="94025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253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0.26</c:v>
                </c:pt>
                <c:pt idx="2">
                  <c:v>#N/A</c:v>
                </c:pt>
                <c:pt idx="3">
                  <c:v>0.41</c:v>
                </c:pt>
                <c:pt idx="4">
                  <c:v>#N/A</c:v>
                </c:pt>
                <c:pt idx="5">
                  <c:v>0.23</c:v>
                </c:pt>
                <c:pt idx="6">
                  <c:v>#N/A</c:v>
                </c:pt>
                <c:pt idx="7">
                  <c:v>0.32</c:v>
                </c:pt>
                <c:pt idx="8">
                  <c:v>#N/A</c:v>
                </c:pt>
                <c:pt idx="9">
                  <c:v>0.13</c:v>
                </c:pt>
              </c:numCache>
            </c:numRef>
          </c:val>
          <c:extLst>
            <c:ext xmlns:c16="http://schemas.microsoft.com/office/drawing/2014/chart" uri="{C3380CC4-5D6E-409C-BE32-E72D297353CC}">
              <c16:uniqueId val="{00000000-F6D1-45B7-ABD3-4CF6F27625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D1-45B7-ABD3-4CF6F276253A}"/>
            </c:ext>
          </c:extLst>
        </c:ser>
        <c:ser>
          <c:idx val="2"/>
          <c:order val="2"/>
          <c:tx>
            <c:strRef>
              <c:f>データシート!$A$29</c:f>
              <c:strCache>
                <c:ptCount val="1"/>
                <c:pt idx="0">
                  <c:v>とべ温泉特別会計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0.22</c:v>
                </c:pt>
                <c:pt idx="4">
                  <c:v>#N/A</c:v>
                </c:pt>
                <c:pt idx="5">
                  <c:v>0.13</c:v>
                </c:pt>
                <c:pt idx="6">
                  <c:v>#N/A</c:v>
                </c:pt>
                <c:pt idx="7">
                  <c:v>0</c:v>
                </c:pt>
                <c:pt idx="8">
                  <c:v>#N/A</c:v>
                </c:pt>
                <c:pt idx="9">
                  <c:v>0.15</c:v>
                </c:pt>
              </c:numCache>
            </c:numRef>
          </c:val>
          <c:extLst>
            <c:ext xmlns:c16="http://schemas.microsoft.com/office/drawing/2014/chart" uri="{C3380CC4-5D6E-409C-BE32-E72D297353CC}">
              <c16:uniqueId val="{00000002-F6D1-45B7-ABD3-4CF6F276253A}"/>
            </c:ext>
          </c:extLst>
        </c:ser>
        <c:ser>
          <c:idx val="3"/>
          <c:order val="3"/>
          <c:tx>
            <c:strRef>
              <c:f>データシート!$A$30</c:f>
              <c:strCache>
                <c:ptCount val="1"/>
                <c:pt idx="0">
                  <c:v>とべの館特別会計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0.22</c:v>
                </c:pt>
                <c:pt idx="2">
                  <c:v>#N/A</c:v>
                </c:pt>
                <c:pt idx="3">
                  <c:v>0.14000000000000001</c:v>
                </c:pt>
                <c:pt idx="4">
                  <c:v>#N/A</c:v>
                </c:pt>
                <c:pt idx="5">
                  <c:v>0.15</c:v>
                </c:pt>
                <c:pt idx="6">
                  <c:v>#N/A</c:v>
                </c:pt>
                <c:pt idx="7">
                  <c:v>0.15</c:v>
                </c:pt>
                <c:pt idx="8">
                  <c:v>#N/A</c:v>
                </c:pt>
                <c:pt idx="9">
                  <c:v>0.28000000000000003</c:v>
                </c:pt>
              </c:numCache>
            </c:numRef>
          </c:val>
          <c:extLst>
            <c:ext xmlns:c16="http://schemas.microsoft.com/office/drawing/2014/chart" uri="{C3380CC4-5D6E-409C-BE32-E72D297353CC}">
              <c16:uniqueId val="{00000003-F6D1-45B7-ABD3-4CF6F276253A}"/>
            </c:ext>
          </c:extLst>
        </c:ser>
        <c:ser>
          <c:idx val="4"/>
          <c:order val="4"/>
          <c:tx>
            <c:strRef>
              <c:f>データシート!$A$31</c:f>
              <c:strCache>
                <c:ptCount val="1"/>
                <c:pt idx="0">
                  <c:v>浄化槽特別会計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0.53</c:v>
                </c:pt>
                <c:pt idx="2">
                  <c:v>#N/A</c:v>
                </c:pt>
                <c:pt idx="3">
                  <c:v>0.66</c:v>
                </c:pt>
                <c:pt idx="4">
                  <c:v>#N/A</c:v>
                </c:pt>
                <c:pt idx="5">
                  <c:v>0.76</c:v>
                </c:pt>
                <c:pt idx="6">
                  <c:v>#N/A</c:v>
                </c:pt>
                <c:pt idx="7">
                  <c:v>0.56999999999999995</c:v>
                </c:pt>
                <c:pt idx="8">
                  <c:v>#N/A</c:v>
                </c:pt>
                <c:pt idx="9">
                  <c:v>0.53</c:v>
                </c:pt>
              </c:numCache>
            </c:numRef>
          </c:val>
          <c:extLst>
            <c:ext xmlns:c16="http://schemas.microsoft.com/office/drawing/2014/chart" uri="{C3380CC4-5D6E-409C-BE32-E72D297353CC}">
              <c16:uniqueId val="{00000004-F6D1-45B7-ABD3-4CF6F276253A}"/>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0.34</c:v>
                </c:pt>
                <c:pt idx="2">
                  <c:v>#N/A</c:v>
                </c:pt>
                <c:pt idx="3">
                  <c:v>0.8</c:v>
                </c:pt>
                <c:pt idx="4">
                  <c:v>#N/A</c:v>
                </c:pt>
                <c:pt idx="5">
                  <c:v>0.72</c:v>
                </c:pt>
                <c:pt idx="6">
                  <c:v>#N/A</c:v>
                </c:pt>
                <c:pt idx="7">
                  <c:v>0.1</c:v>
                </c:pt>
                <c:pt idx="8">
                  <c:v>#N/A</c:v>
                </c:pt>
                <c:pt idx="9">
                  <c:v>1.79</c:v>
                </c:pt>
              </c:numCache>
            </c:numRef>
          </c:val>
          <c:extLst>
            <c:ext xmlns:c16="http://schemas.microsoft.com/office/drawing/2014/chart" uri="{C3380CC4-5D6E-409C-BE32-E72D297353CC}">
              <c16:uniqueId val="{00000005-F6D1-45B7-ABD3-4CF6F276253A}"/>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2.31</c:v>
                </c:pt>
                <c:pt idx="2">
                  <c:v>#N/A</c:v>
                </c:pt>
                <c:pt idx="3">
                  <c:v>3.93</c:v>
                </c:pt>
                <c:pt idx="4">
                  <c:v>#N/A</c:v>
                </c:pt>
                <c:pt idx="5">
                  <c:v>3.46</c:v>
                </c:pt>
                <c:pt idx="6">
                  <c:v>#N/A</c:v>
                </c:pt>
                <c:pt idx="7">
                  <c:v>4.7300000000000004</c:v>
                </c:pt>
                <c:pt idx="8">
                  <c:v>#N/A</c:v>
                </c:pt>
                <c:pt idx="9">
                  <c:v>7.28</c:v>
                </c:pt>
              </c:numCache>
            </c:numRef>
          </c:val>
          <c:extLst>
            <c:ext xmlns:c16="http://schemas.microsoft.com/office/drawing/2014/chart" uri="{C3380CC4-5D6E-409C-BE32-E72D297353CC}">
              <c16:uniqueId val="{00000006-F6D1-45B7-ABD3-4CF6F276253A}"/>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4.1500000000000004</c:v>
                </c:pt>
                <c:pt idx="2">
                  <c:v>#N/A</c:v>
                </c:pt>
                <c:pt idx="3">
                  <c:v>5.31</c:v>
                </c:pt>
                <c:pt idx="4">
                  <c:v>#N/A</c:v>
                </c:pt>
                <c:pt idx="5">
                  <c:v>6.46</c:v>
                </c:pt>
                <c:pt idx="6">
                  <c:v>#N/A</c:v>
                </c:pt>
                <c:pt idx="7">
                  <c:v>6.95</c:v>
                </c:pt>
                <c:pt idx="8">
                  <c:v>#N/A</c:v>
                </c:pt>
                <c:pt idx="9">
                  <c:v>7.75</c:v>
                </c:pt>
              </c:numCache>
            </c:numRef>
          </c:val>
          <c:extLst>
            <c:ext xmlns:c16="http://schemas.microsoft.com/office/drawing/2014/chart" uri="{C3380CC4-5D6E-409C-BE32-E72D297353CC}">
              <c16:uniqueId val="{00000007-F6D1-45B7-ABD3-4CF6F276253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6.07</c:v>
                </c:pt>
                <c:pt idx="2">
                  <c:v>#N/A</c:v>
                </c:pt>
                <c:pt idx="3">
                  <c:v>5.42</c:v>
                </c:pt>
                <c:pt idx="4">
                  <c:v>#N/A</c:v>
                </c:pt>
                <c:pt idx="5">
                  <c:v>5.84</c:v>
                </c:pt>
                <c:pt idx="6">
                  <c:v>#N/A</c:v>
                </c:pt>
                <c:pt idx="7">
                  <c:v>6.77</c:v>
                </c:pt>
                <c:pt idx="8">
                  <c:v>#N/A</c:v>
                </c:pt>
                <c:pt idx="9">
                  <c:v>7.85</c:v>
                </c:pt>
              </c:numCache>
            </c:numRef>
          </c:val>
          <c:extLst>
            <c:ext xmlns:c16="http://schemas.microsoft.com/office/drawing/2014/chart" uri="{C3380CC4-5D6E-409C-BE32-E72D297353CC}">
              <c16:uniqueId val="{00000008-F6D1-45B7-ABD3-4CF6F27625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8.1199999999999992</c:v>
                </c:pt>
                <c:pt idx="2">
                  <c:v>#N/A</c:v>
                </c:pt>
                <c:pt idx="3">
                  <c:v>10.42</c:v>
                </c:pt>
                <c:pt idx="4">
                  <c:v>#N/A</c:v>
                </c:pt>
                <c:pt idx="5">
                  <c:v>10.91</c:v>
                </c:pt>
                <c:pt idx="6">
                  <c:v>#N/A</c:v>
                </c:pt>
                <c:pt idx="7">
                  <c:v>12.42</c:v>
                </c:pt>
                <c:pt idx="8">
                  <c:v>#N/A</c:v>
                </c:pt>
                <c:pt idx="9">
                  <c:v>11.17</c:v>
                </c:pt>
              </c:numCache>
            </c:numRef>
          </c:val>
          <c:extLst>
            <c:ext xmlns:c16="http://schemas.microsoft.com/office/drawing/2014/chart" uri="{C3380CC4-5D6E-409C-BE32-E72D297353CC}">
              <c16:uniqueId val="{00000009-F6D1-45B7-ABD3-4CF6F276253A}"/>
            </c:ext>
          </c:extLst>
        </c:ser>
        <c:dLbls>
          <c:showLegendKey val="0"/>
          <c:showVal val="0"/>
          <c:showCatName val="0"/>
          <c:showSerName val="0"/>
          <c:showPercent val="0"/>
          <c:showBubbleSize val="0"/>
        </c:dLbls>
        <c:gapWidth val="150"/>
        <c:overlap val="100"/>
        <c:axId val="940253800"/>
        <c:axId val="940249488"/>
      </c:barChart>
      <c:catAx>
        <c:axId val="940253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0249488"/>
        <c:crosses val="autoZero"/>
        <c:auto val="1"/>
        <c:lblAlgn val="ctr"/>
        <c:lblOffset val="100"/>
        <c:tickLblSkip val="1"/>
        <c:tickMarkSkip val="1"/>
        <c:noMultiLvlLbl val="0"/>
      </c:catAx>
      <c:valAx>
        <c:axId val="94024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253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728</c:v>
                </c:pt>
                <c:pt idx="5">
                  <c:v>794</c:v>
                </c:pt>
                <c:pt idx="8">
                  <c:v>677</c:v>
                </c:pt>
                <c:pt idx="11">
                  <c:v>626</c:v>
                </c:pt>
                <c:pt idx="14">
                  <c:v>615</c:v>
                </c:pt>
              </c:numCache>
            </c:numRef>
          </c:val>
          <c:extLst>
            <c:ext xmlns:c16="http://schemas.microsoft.com/office/drawing/2014/chart" uri="{C3380CC4-5D6E-409C-BE32-E72D297353CC}">
              <c16:uniqueId val="{00000000-93C4-4B49-81CB-358FA33E7A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C4-4B49-81CB-358FA33E7A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c:v>
                </c:pt>
                <c:pt idx="3">
                  <c:v>8</c:v>
                </c:pt>
                <c:pt idx="6">
                  <c:v>0</c:v>
                </c:pt>
                <c:pt idx="9">
                  <c:v>1</c:v>
                </c:pt>
                <c:pt idx="12">
                  <c:v>1</c:v>
                </c:pt>
              </c:numCache>
            </c:numRef>
          </c:val>
          <c:extLst>
            <c:ext xmlns:c16="http://schemas.microsoft.com/office/drawing/2014/chart" uri="{C3380CC4-5D6E-409C-BE32-E72D297353CC}">
              <c16:uniqueId val="{00000002-93C4-4B49-81CB-358FA33E7A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c:v>
                </c:pt>
                <c:pt idx="3">
                  <c:v>24</c:v>
                </c:pt>
                <c:pt idx="6">
                  <c:v>25</c:v>
                </c:pt>
                <c:pt idx="9">
                  <c:v>34</c:v>
                </c:pt>
                <c:pt idx="12">
                  <c:v>35</c:v>
                </c:pt>
              </c:numCache>
            </c:numRef>
          </c:val>
          <c:extLst>
            <c:ext xmlns:c16="http://schemas.microsoft.com/office/drawing/2014/chart" uri="{C3380CC4-5D6E-409C-BE32-E72D297353CC}">
              <c16:uniqueId val="{00000003-93C4-4B49-81CB-358FA33E7A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90</c:v>
                </c:pt>
                <c:pt idx="3">
                  <c:v>90</c:v>
                </c:pt>
                <c:pt idx="6">
                  <c:v>110</c:v>
                </c:pt>
                <c:pt idx="9">
                  <c:v>123</c:v>
                </c:pt>
                <c:pt idx="12">
                  <c:v>129</c:v>
                </c:pt>
              </c:numCache>
            </c:numRef>
          </c:val>
          <c:extLst>
            <c:ext xmlns:c16="http://schemas.microsoft.com/office/drawing/2014/chart" uri="{C3380CC4-5D6E-409C-BE32-E72D297353CC}">
              <c16:uniqueId val="{00000004-93C4-4B49-81CB-358FA33E7A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C4-4B49-81CB-358FA33E7A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C4-4B49-81CB-358FA33E7A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795</c:v>
                </c:pt>
                <c:pt idx="3">
                  <c:v>758</c:v>
                </c:pt>
                <c:pt idx="6">
                  <c:v>600</c:v>
                </c:pt>
                <c:pt idx="9">
                  <c:v>526</c:v>
                </c:pt>
                <c:pt idx="12">
                  <c:v>553</c:v>
                </c:pt>
              </c:numCache>
            </c:numRef>
          </c:val>
          <c:extLst>
            <c:ext xmlns:c16="http://schemas.microsoft.com/office/drawing/2014/chart" uri="{C3380CC4-5D6E-409C-BE32-E72D297353CC}">
              <c16:uniqueId val="{00000007-93C4-4B49-81CB-358FA33E7AEF}"/>
            </c:ext>
          </c:extLst>
        </c:ser>
        <c:dLbls>
          <c:showLegendKey val="0"/>
          <c:showVal val="0"/>
          <c:showCatName val="0"/>
          <c:showSerName val="0"/>
          <c:showPercent val="0"/>
          <c:showBubbleSize val="0"/>
        </c:dLbls>
        <c:gapWidth val="100"/>
        <c:overlap val="100"/>
        <c:axId val="940252624"/>
        <c:axId val="940250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185</c:v>
                </c:pt>
                <c:pt idx="2">
                  <c:v>#N/A</c:v>
                </c:pt>
                <c:pt idx="3">
                  <c:v>#N/A</c:v>
                </c:pt>
                <c:pt idx="4">
                  <c:v>86</c:v>
                </c:pt>
                <c:pt idx="5">
                  <c:v>#N/A</c:v>
                </c:pt>
                <c:pt idx="6">
                  <c:v>#N/A</c:v>
                </c:pt>
                <c:pt idx="7">
                  <c:v>58</c:v>
                </c:pt>
                <c:pt idx="8">
                  <c:v>#N/A</c:v>
                </c:pt>
                <c:pt idx="9">
                  <c:v>#N/A</c:v>
                </c:pt>
                <c:pt idx="10">
                  <c:v>58</c:v>
                </c:pt>
                <c:pt idx="11">
                  <c:v>#N/A</c:v>
                </c:pt>
                <c:pt idx="12">
                  <c:v>#N/A</c:v>
                </c:pt>
                <c:pt idx="13">
                  <c:v>103</c:v>
                </c:pt>
                <c:pt idx="14">
                  <c:v>#N/A</c:v>
                </c:pt>
              </c:numCache>
            </c:numRef>
          </c:val>
          <c:smooth val="0"/>
          <c:extLst>
            <c:ext xmlns:c16="http://schemas.microsoft.com/office/drawing/2014/chart" uri="{C3380CC4-5D6E-409C-BE32-E72D297353CC}">
              <c16:uniqueId val="{00000008-93C4-4B49-81CB-358FA33E7AEF}"/>
            </c:ext>
          </c:extLst>
        </c:ser>
        <c:dLbls>
          <c:showLegendKey val="0"/>
          <c:showVal val="0"/>
          <c:showCatName val="0"/>
          <c:showSerName val="0"/>
          <c:showPercent val="0"/>
          <c:showBubbleSize val="0"/>
        </c:dLbls>
        <c:marker val="1"/>
        <c:smooth val="0"/>
        <c:axId val="940252624"/>
        <c:axId val="940250664"/>
      </c:lineChart>
      <c:catAx>
        <c:axId val="94025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0250664"/>
        <c:crosses val="autoZero"/>
        <c:auto val="1"/>
        <c:lblAlgn val="ctr"/>
        <c:lblOffset val="100"/>
        <c:tickLblSkip val="1"/>
        <c:tickMarkSkip val="1"/>
        <c:noMultiLvlLbl val="0"/>
      </c:catAx>
      <c:valAx>
        <c:axId val="940250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25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7456</c:v>
                </c:pt>
                <c:pt idx="5">
                  <c:v>7450</c:v>
                </c:pt>
                <c:pt idx="8">
                  <c:v>7454</c:v>
                </c:pt>
                <c:pt idx="11">
                  <c:v>7563</c:v>
                </c:pt>
                <c:pt idx="14">
                  <c:v>8116</c:v>
                </c:pt>
              </c:numCache>
            </c:numRef>
          </c:val>
          <c:extLst>
            <c:ext xmlns:c16="http://schemas.microsoft.com/office/drawing/2014/chart" uri="{C3380CC4-5D6E-409C-BE32-E72D297353CC}">
              <c16:uniqueId val="{00000000-3D83-4E5F-970D-E22D5426AA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177</c:v>
                </c:pt>
                <c:pt idx="5">
                  <c:v>168</c:v>
                </c:pt>
                <c:pt idx="8">
                  <c:v>115</c:v>
                </c:pt>
                <c:pt idx="11">
                  <c:v>111</c:v>
                </c:pt>
                <c:pt idx="14">
                  <c:v>106</c:v>
                </c:pt>
              </c:numCache>
            </c:numRef>
          </c:val>
          <c:extLst>
            <c:ext xmlns:c16="http://schemas.microsoft.com/office/drawing/2014/chart" uri="{C3380CC4-5D6E-409C-BE32-E72D297353CC}">
              <c16:uniqueId val="{00000001-3D83-4E5F-970D-E22D5426AA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3662</c:v>
                </c:pt>
                <c:pt idx="5">
                  <c:v>3710</c:v>
                </c:pt>
                <c:pt idx="8">
                  <c:v>3608</c:v>
                </c:pt>
                <c:pt idx="11">
                  <c:v>3423</c:v>
                </c:pt>
                <c:pt idx="14">
                  <c:v>2905</c:v>
                </c:pt>
              </c:numCache>
            </c:numRef>
          </c:val>
          <c:extLst>
            <c:ext xmlns:c16="http://schemas.microsoft.com/office/drawing/2014/chart" uri="{C3380CC4-5D6E-409C-BE32-E72D297353CC}">
              <c16:uniqueId val="{00000002-3D83-4E5F-970D-E22D5426AA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83-4E5F-970D-E22D5426AA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83-4E5F-970D-E22D5426AA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83-4E5F-970D-E22D5426AA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700</c:v>
                </c:pt>
                <c:pt idx="3">
                  <c:v>605</c:v>
                </c:pt>
                <c:pt idx="6">
                  <c:v>564</c:v>
                </c:pt>
                <c:pt idx="9">
                  <c:v>588</c:v>
                </c:pt>
                <c:pt idx="12">
                  <c:v>519</c:v>
                </c:pt>
              </c:numCache>
            </c:numRef>
          </c:val>
          <c:extLst>
            <c:ext xmlns:c16="http://schemas.microsoft.com/office/drawing/2014/chart" uri="{C3380CC4-5D6E-409C-BE32-E72D297353CC}">
              <c16:uniqueId val="{00000006-3D83-4E5F-970D-E22D5426AA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356</c:v>
                </c:pt>
                <c:pt idx="3">
                  <c:v>372</c:v>
                </c:pt>
                <c:pt idx="6">
                  <c:v>245</c:v>
                </c:pt>
                <c:pt idx="9">
                  <c:v>215</c:v>
                </c:pt>
                <c:pt idx="12">
                  <c:v>263</c:v>
                </c:pt>
              </c:numCache>
            </c:numRef>
          </c:val>
          <c:extLst>
            <c:ext xmlns:c16="http://schemas.microsoft.com/office/drawing/2014/chart" uri="{C3380CC4-5D6E-409C-BE32-E72D297353CC}">
              <c16:uniqueId val="{00000007-3D83-4E5F-970D-E22D5426AA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3591</c:v>
                </c:pt>
                <c:pt idx="3">
                  <c:v>3582</c:v>
                </c:pt>
                <c:pt idx="6">
                  <c:v>3665</c:v>
                </c:pt>
                <c:pt idx="9">
                  <c:v>3647</c:v>
                </c:pt>
                <c:pt idx="12">
                  <c:v>3562</c:v>
                </c:pt>
              </c:numCache>
            </c:numRef>
          </c:val>
          <c:extLst>
            <c:ext xmlns:c16="http://schemas.microsoft.com/office/drawing/2014/chart" uri="{C3380CC4-5D6E-409C-BE32-E72D297353CC}">
              <c16:uniqueId val="{00000008-3D83-4E5F-970D-E22D5426AA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163</c:v>
                </c:pt>
                <c:pt idx="3">
                  <c:v>0</c:v>
                </c:pt>
                <c:pt idx="6">
                  <c:v>0</c:v>
                </c:pt>
                <c:pt idx="9">
                  <c:v>0</c:v>
                </c:pt>
                <c:pt idx="12">
                  <c:v>0</c:v>
                </c:pt>
              </c:numCache>
            </c:numRef>
          </c:val>
          <c:extLst>
            <c:ext xmlns:c16="http://schemas.microsoft.com/office/drawing/2014/chart" uri="{C3380CC4-5D6E-409C-BE32-E72D297353CC}">
              <c16:uniqueId val="{00000009-3D83-4E5F-970D-E22D5426AA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6353</c:v>
                </c:pt>
                <c:pt idx="3">
                  <c:v>6181</c:v>
                </c:pt>
                <c:pt idx="6">
                  <c:v>6271</c:v>
                </c:pt>
                <c:pt idx="9">
                  <c:v>6591</c:v>
                </c:pt>
                <c:pt idx="12">
                  <c:v>7531</c:v>
                </c:pt>
              </c:numCache>
            </c:numRef>
          </c:val>
          <c:extLst>
            <c:ext xmlns:c16="http://schemas.microsoft.com/office/drawing/2014/chart" uri="{C3380CC4-5D6E-409C-BE32-E72D297353CC}">
              <c16:uniqueId val="{0000000A-3D83-4E5F-970D-E22D5426AA78}"/>
            </c:ext>
          </c:extLst>
        </c:ser>
        <c:dLbls>
          <c:showLegendKey val="0"/>
          <c:showVal val="0"/>
          <c:showCatName val="0"/>
          <c:showSerName val="0"/>
          <c:showPercent val="0"/>
          <c:showBubbleSize val="0"/>
        </c:dLbls>
        <c:gapWidth val="100"/>
        <c:overlap val="100"/>
        <c:axId val="940251448"/>
        <c:axId val="940260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748</c:v>
                </c:pt>
                <c:pt idx="14">
                  <c:v>#N/A</c:v>
                </c:pt>
              </c:numCache>
            </c:numRef>
          </c:val>
          <c:smooth val="0"/>
          <c:extLst>
            <c:ext xmlns:c16="http://schemas.microsoft.com/office/drawing/2014/chart" uri="{C3380CC4-5D6E-409C-BE32-E72D297353CC}">
              <c16:uniqueId val="{0000000B-3D83-4E5F-970D-E22D5426AA78}"/>
            </c:ext>
          </c:extLst>
        </c:ser>
        <c:dLbls>
          <c:showLegendKey val="0"/>
          <c:showVal val="0"/>
          <c:showCatName val="0"/>
          <c:showSerName val="0"/>
          <c:showPercent val="0"/>
          <c:showBubbleSize val="0"/>
        </c:dLbls>
        <c:marker val="1"/>
        <c:smooth val="0"/>
        <c:axId val="940251448"/>
        <c:axId val="940260856"/>
      </c:lineChart>
      <c:catAx>
        <c:axId val="940251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0260856"/>
        <c:crosses val="autoZero"/>
        <c:auto val="1"/>
        <c:lblAlgn val="ctr"/>
        <c:lblOffset val="100"/>
        <c:tickLblSkip val="1"/>
        <c:tickMarkSkip val="1"/>
        <c:noMultiLvlLbl val="0"/>
      </c:catAx>
      <c:valAx>
        <c:axId val="940260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251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1454</c:v>
                </c:pt>
                <c:pt idx="1">
                  <c:v>1275</c:v>
                </c:pt>
                <c:pt idx="2">
                  <c:v>1025</c:v>
                </c:pt>
              </c:numCache>
            </c:numRef>
          </c:val>
          <c:extLst>
            <c:ext xmlns:c16="http://schemas.microsoft.com/office/drawing/2014/chart" uri="{C3380CC4-5D6E-409C-BE32-E72D297353CC}">
              <c16:uniqueId val="{00000000-8032-42BF-AD9F-7C7DCA49F5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032-42BF-AD9F-7C7DCA49F5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2026</c:v>
                </c:pt>
                <c:pt idx="1">
                  <c:v>2016</c:v>
                </c:pt>
                <c:pt idx="2">
                  <c:v>1778</c:v>
                </c:pt>
              </c:numCache>
            </c:numRef>
          </c:val>
          <c:extLst>
            <c:ext xmlns:c16="http://schemas.microsoft.com/office/drawing/2014/chart" uri="{C3380CC4-5D6E-409C-BE32-E72D297353CC}">
              <c16:uniqueId val="{00000002-8032-42BF-AD9F-7C7DCA49F58F}"/>
            </c:ext>
          </c:extLst>
        </c:ser>
        <c:dLbls>
          <c:showLegendKey val="0"/>
          <c:showVal val="0"/>
          <c:showCatName val="0"/>
          <c:showSerName val="0"/>
          <c:showPercent val="0"/>
          <c:showBubbleSize val="0"/>
        </c:dLbls>
        <c:gapWidth val="120"/>
        <c:overlap val="100"/>
        <c:axId val="940255368"/>
        <c:axId val="940255760"/>
      </c:barChart>
      <c:catAx>
        <c:axId val="940255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40255760"/>
        <c:crosses val="autoZero"/>
        <c:auto val="1"/>
        <c:lblAlgn val="ctr"/>
        <c:lblOffset val="100"/>
        <c:tickLblSkip val="1"/>
        <c:tickMarkSkip val="1"/>
        <c:noMultiLvlLbl val="0"/>
      </c:catAx>
      <c:valAx>
        <c:axId val="940255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40255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{CA229C38-733E-4326-AC28-C28279180ED7}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C59-483B-BDCD-FC0EC07AD5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{8DF5181A-2955-491C-8BA4-D1776974017D}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59-483B-BDCD-FC0EC07AD5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{ED2B0794-1CD7-43FF-AC4C-5B4CE86F5728}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59-483B-BDCD-FC0EC07AD5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{0686F87A-CEA8-4976-8950-79D584BD6C4E}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59-483B-BDCD-FC0EC07AD5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{65B6EFB3-80A3-48C2-80EF-D28259C1BA83}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59-483B-BDCD-FC0EC07AD58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{76522746-9E9F-43CA-9958-78776D35912D}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C59-483B-BDCD-FC0EC07AD58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{F5A1587A-AB8A-47C9-BB6D-5D3A723FE250}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C59-483B-BDCD-FC0EC07AD58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{18D57F89-26CE-4F21-BEB0-6ADA3F97F04C}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C59-483B-BDCD-FC0EC07AD58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{2512CE50-760C-44B1-9F40-776561AE9AA9}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C59-483B-BDCD-FC0EC07AD5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45.4</c:v>
                </c:pt>
                <c:pt idx="24">
                  <c:v>47.3</c:v>
                </c:pt>
                <c:pt idx="32">
                  <c:v>47.6</c:v>
                </c:pt>
              </c:numCache>
            </c:numRef>
          </c:xVal>
          <c:yVal>
            <c:numRef>
              <c:f>公会計指標分析・財政指標組合せ分析表!$BP$51:$DC$51</c:f>
              <c:numCache>
                <c:formatCode>#,##0.0;"▲ "#,##0.0</c:formatCode>
                <c:ptCount val="40"/>
                <c:pt idx="32">
                  <c:v>16.3</c:v>
                </c:pt>
              </c:numCache>
            </c:numRef>
          </c:yVal>
          <c:smooth val="0"/>
          <c:extLst>
            <c:ext xmlns:c16="http://schemas.microsoft.com/office/drawing/2014/chart" uri="{C3380CC4-5D6E-409C-BE32-E72D297353CC}">
              <c16:uniqueId val="{00000009-BC59-483B-BDCD-FC0EC07AD5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{0928FEC6-7068-48BD-8591-21A50C75AE42}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C59-483B-BDCD-FC0EC07AD5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{CD14DA0E-A683-463E-BF14-A7DBF4CE083B}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59-483B-BDCD-FC0EC07AD5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{57E772FC-AA9F-40AA-AD36-DDD1ECA9FAE3}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59-483B-BDCD-FC0EC07AD5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{7B62A2D9-AB9A-4545-BE82-3B0C81248A1D}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59-483B-BDCD-FC0EC07AD5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{7B134204-CEA6-4012-AF9E-63D0EBD9E028}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59-483B-BDCD-FC0EC07AD58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{E4CE6519-91FA-4937-9F80-16459EDCDF8E}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C59-483B-BDCD-FC0EC07AD58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{7294BD52-DA3D-4C68-8E08-D4087148FFA9}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C59-483B-BDCD-FC0EC07AD58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{15C8432E-85A2-4CD5-B5F7-0EB0B9F6E19C}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C59-483B-BDCD-FC0EC07AD58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{07121BC5-2C72-4E09-9C48-9089EFCE00A7}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C59-483B-BDCD-FC0EC07AD5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BC59-483B-BDCD-FC0EC07AD580}"/>
            </c:ext>
          </c:extLst>
        </c:ser>
        <c:dLbls>
          <c:showLegendKey val="0"/>
          <c:showVal val="1"/>
          <c:showCatName val="0"/>
          <c:showSerName val="0"/>
          <c:showPercent val="0"/>
          <c:showBubbleSize val="0"/>
        </c:dLbls>
        <c:axId val="318987360"/>
        <c:axId val="318989320"/>
      </c:scatterChart>
      <c:valAx>
        <c:axId val="318987360"/>
        <c:scaling>
          <c:orientation val="minMax"/>
          <c:max val="59"/>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989320"/>
        <c:crosses val="autoZero"/>
        <c:crossBetween val="midCat"/>
      </c:valAx>
      <c:valAx>
        <c:axId val="31898932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8987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{8415BDD3-2541-45CF-8EB5-816AD5C2329B}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EB8-4AF8-8A99-1DAE31F8E1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{2F40140B-EE65-425D-81C7-9EF63148E79D}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B8-4AF8-8A99-1DAE31F8E1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{E4B2EE7D-28B7-4F67-B553-7D32562FE8BD}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B8-4AF8-8A99-1DAE31F8E1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{387AB9ED-3AF3-4471-8DFA-6A4CCB16BA0C}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B8-4AF8-8A99-1DAE31F8E1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{0EC49CBB-E569-47D4-BB40-6AE3704A7038}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B8-4AF8-8A99-1DAE31F8E15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{1CF6E4FB-A9AB-4A52-8195-B8813654AFBB}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EB8-4AF8-8A99-1DAE31F8E15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{99DA662E-B49D-4A6C-91C1-0520343A93C6}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EB8-4AF8-8A99-1DAE31F8E15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{01F94426-9204-4247-A5EE-A649E694AC9C}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EB8-4AF8-8A99-1DAE31F8E15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{3A221F8E-F968-4B64-942E-3C49C4F59CBF}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EB8-4AF8-8A99-1DAE31F8E1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3.8</c:v>
                </c:pt>
                <c:pt idx="16">
                  <c:v>2.2999999999999998</c:v>
                </c:pt>
                <c:pt idx="24">
                  <c:v>1.4</c:v>
                </c:pt>
                <c:pt idx="32">
                  <c:v>1.5</c:v>
                </c:pt>
              </c:numCache>
            </c:numRef>
          </c:xVal>
          <c:yVal>
            <c:numRef>
              <c:f>公会計指標分析・財政指標組合せ分析表!$BP$73:$DC$73</c:f>
              <c:numCache>
                <c:formatCode>#,##0.0;"▲ "#,##0.0</c:formatCode>
                <c:ptCount val="40"/>
                <c:pt idx="32">
                  <c:v>16.3</c:v>
                </c:pt>
              </c:numCache>
            </c:numRef>
          </c:yVal>
          <c:smooth val="0"/>
          <c:extLst>
            <c:ext xmlns:c16="http://schemas.microsoft.com/office/drawing/2014/chart" uri="{C3380CC4-5D6E-409C-BE32-E72D297353CC}">
              <c16:uniqueId val="{00000009-4EB8-4AF8-8A99-1DAE31F8E1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{D854993C-FB43-440B-8071-7AB51ADCC14E}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EB8-4AF8-8A99-1DAE31F8E1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{AA7711DD-76A1-4EAD-91B1-E4F4ACD68772}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B8-4AF8-8A99-1DAE31F8E1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{0A1FFF2C-1937-47A8-B907-FB1E326735FF}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B8-4AF8-8A99-1DAE31F8E1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{9C4802E6-DEDE-4686-B823-994153442143}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B8-4AF8-8A99-1DAE31F8E1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{57BF94A9-B82A-471C-971A-8F5893294C7C}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B8-4AF8-8A99-1DAE31F8E15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{2F9FF4F3-42C5-49A6-BB81-64AA4C7FC603}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EB8-4AF8-8A99-1DAE31F8E15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{C451D049-0F45-4A3C-AA37-D81304D17B73}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EB8-4AF8-8A99-1DAE31F8E15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{8C9AE471-DE1A-4245-A781-F48980E1B779}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EB8-4AF8-8A99-1DAE31F8E15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{0A344AE1-1516-43C5-8C94-881D5F86CD66}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EB8-4AF8-8A99-1DAE31F8E1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4EB8-4AF8-8A99-1DAE31F8E152}"/>
            </c:ext>
          </c:extLst>
        </c:ser>
        <c:dLbls>
          <c:showLegendKey val="0"/>
          <c:showVal val="1"/>
          <c:showCatName val="0"/>
          <c:showSerName val="0"/>
          <c:showPercent val="0"/>
          <c:showBubbleSize val="0"/>
        </c:dLbls>
        <c:axId val="318988928"/>
        <c:axId val="318990104"/>
      </c:scatterChart>
      <c:valAx>
        <c:axId val="318988928"/>
        <c:scaling>
          <c:orientation val="minMax"/>
          <c:max val="9.1"/>
          <c:min val="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990104"/>
        <c:crosses val="autoZero"/>
        <c:crossBetween val="midCat"/>
      </c:valAx>
      <c:valAx>
        <c:axId val="318990104"/>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8988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年度においては、前年度決算と比較して公債費支出が</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百万円増加している。また、事業費補正による普通交付税算入公債費が減少してきたため、元利償還金と交付税算入公債費との差が増加してきている。その結果、実質公債費比率が増加となった。既に平成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年度代の大型事業の償還が始まっており、今後も大型事業の実施を控えていることから、元利償還金は増加するものと推測する。</a:t>
          </a:r>
        </a:p>
        <a:p>
          <a:r>
            <a:rPr kumimoji="1" lang="ja-JP" altLang="en-US" sz="1400">
              <a:latin typeface="ＭＳ ゴシック" pitchFamily="49" charset="-128"/>
              <a:ea typeface="ＭＳ ゴシック" pitchFamily="49" charset="-128"/>
            </a:rPr>
            <a:t>　今後も、起債の発行と償還スケジュールの調整など起債のマネジメントを重視していく。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年度までは公債費が順調に減少し、更に流動資産をある程度確保する取り組みも並行して行ったため、将来負担比率ゼロの状態となっていた。</a:t>
          </a:r>
        </a:p>
        <a:p>
          <a:r>
            <a:rPr kumimoji="1" lang="ja-JP" altLang="en-US" sz="1400">
              <a:latin typeface="ＭＳ ゴシック" pitchFamily="49" charset="-128"/>
              <a:ea typeface="ＭＳ ゴシック" pitchFamily="49" charset="-128"/>
            </a:rPr>
            <a:t>　しかし、学校給食センター改築事業等の大型事業に伴う借入の増加により、地方債の現在高が増加した。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また、今後も大型事業を控えていることから、平成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年度までは地方債残高が増加していくと見込まれる。</a:t>
          </a:r>
        </a:p>
        <a:p>
          <a:r>
            <a:rPr kumimoji="1" lang="ja-JP" altLang="en-US" sz="1400">
              <a:latin typeface="ＭＳ ゴシック" pitchFamily="49" charset="-128"/>
              <a:ea typeface="ＭＳ ゴシック" pitchFamily="49" charset="-128"/>
            </a:rPr>
            <a:t>　今後も、事業の必要性や事業効果を考慮し、起債に大きく依存することのない財政運営に努めていく。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愛媛県砥部町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財政調整基金に前年度決算剰余金を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億円積立てた一方、歳入不足の補てんのため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億円を取り崩したこと、公共施設更新準備基金から道路改良事業や庁舎照明器具改修事業等に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今後も大型事業が続くことから、基金残高の減少が見込まれる。しかし、財政調整基金は標準財政規模の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割程度、公共施設更新準備基金は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億程度の残高を保持できるよう運用する。その他特定目的基金についても、目的に沿った適切な運用を行う。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公共施設更新準備基金：公共施設の整備に要する経費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ふるさと創生基金：個性と魅力あるふるさとづくりを推進するための事業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高齢者保健福祉基金：高齢者及びその家族の保健福祉の増進を図るための事業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とべの館運営基金：とべの館の監理運営経費、砥部町の観光及び地場産業の進行にかかる経費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浄化槽町有施設管理基金：町有地域集中合併浄化槽施設の維持管理の経費、解体に要する経費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公共施設更新準備基金：町道改良工事、庁舎照明器具改修工事、町営住宅外部補修工事や町立図書館書庫増築工事等に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ふるさと創生基金：砥部焼伝統産業会館第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駐車場造成工事や林道障子山線舗装工事等に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万円取り崩したことによる減額</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公共施設更新準備基金：総合福祉センター建築事業、麻生保育所改築事業、中央公民館耐震・大規模改修事業等に充当するため取り崩す予定。今後も公共施設の整備に対して取り崩していくが、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億円の残高を保持できるよう運用する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普通交付税の合併算定替による段階的な引き下げに伴う歳入の減少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普通建設事業費の増加等に伴う歳出の増加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中長期的に減少していく見込み</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年度に廃止済</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21,376
21,307
101.59
9,847,832
9,154,779
628,181
5,170,567
7,531,048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類似団体よりも良好となっている。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しかし、各施設の老朽化は進んでいくため、今後は公共施設等総合管理計画に基づき、施設ごとの修繕や官民連携及び統廃合を検討し、個別計画を策定することで適切な施設マネジメントに努めていく。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2" name="直線コネクタ 71"/>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3"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4" name="直線コネクタ 73"/>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5"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6" name="直線コネクタ 75"/>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7"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8" name="フローチャート: 判断 77"/>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9" name="フローチャート: 判断 78"/>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0" name="フローチャート: 判断 79"/>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123462</xdr:rowOff>
    </xdr:from>
    <xdr:to>
      <xdr:col>23</xdr:col>
      <xdr:colOff>136525</xdr:colOff>
      <xdr:row>32</xdr:row>
      <xdr:rowOff>53612</xdr:rowOff>
    </xdr:to>
    <xdr:sp macro="" textlink="">
      <xdr:nvSpPr>
        <xdr:cNvPr id="86" name="楕円 85"/>
        <xdr:cNvSpPr/>
      </xdr:nvSpPr>
      <xdr:spPr>
        <a:xfrm>
          <a:off x="47117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101889</xdr:rowOff>
    </xdr:from>
    <xdr:ext cx="405111" cy="259045"/>
    <xdr:sp macro="" textlink="">
      <xdr:nvSpPr>
        <xdr:cNvPr id="87" name="有形固定資産減価償却率該当値テキスト"/>
        <xdr:cNvSpPr txBox="1"/>
      </xdr:nvSpPr>
      <xdr:spPr>
        <a:xfrm>
          <a:off x="4813300"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132715</xdr:rowOff>
    </xdr:from>
    <xdr:to>
      <xdr:col>19</xdr:col>
      <xdr:colOff>187325</xdr:colOff>
      <xdr:row>32</xdr:row>
      <xdr:rowOff>62865</xdr:rowOff>
    </xdr:to>
    <xdr:sp macro="" textlink="">
      <xdr:nvSpPr>
        <xdr:cNvPr id="88" name="楕円 87"/>
        <xdr:cNvSpPr/>
      </xdr:nvSpPr>
      <xdr:spPr>
        <a:xfrm>
          <a:off x="4000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2812</xdr:rowOff>
    </xdr:from>
    <xdr:to>
      <xdr:col>23</xdr:col>
      <xdr:colOff>85725</xdr:colOff>
      <xdr:row>32</xdr:row>
      <xdr:rowOff>12065</xdr:rowOff>
    </xdr:to>
    <xdr:cxnSp macro="">
      <xdr:nvCxnSpPr>
        <xdr:cNvPr id="89" name="直線コネクタ 88"/>
        <xdr:cNvCxnSpPr/>
      </xdr:nvCxnSpPr>
      <xdr:spPr>
        <a:xfrm flipV="1">
          <a:off x="4051300" y="6260737"/>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19867</xdr:rowOff>
    </xdr:from>
    <xdr:to>
      <xdr:col>15</xdr:col>
      <xdr:colOff>187325</xdr:colOff>
      <xdr:row>32</xdr:row>
      <xdr:rowOff>121467</xdr:rowOff>
    </xdr:to>
    <xdr:sp macro="" textlink="">
      <xdr:nvSpPr>
        <xdr:cNvPr id="90" name="楕円 89"/>
        <xdr:cNvSpPr/>
      </xdr:nvSpPr>
      <xdr:spPr>
        <a:xfrm>
          <a:off x="32385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70667</xdr:rowOff>
    </xdr:to>
    <xdr:cxnSp macro="">
      <xdr:nvCxnSpPr>
        <xdr:cNvPr id="91" name="直線コネクタ 90"/>
        <xdr:cNvCxnSpPr/>
      </xdr:nvCxnSpPr>
      <xdr:spPr>
        <a:xfrm flipV="1">
          <a:off x="3289300" y="6269990"/>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92"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3"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53992</xdr:rowOff>
    </xdr:from>
    <xdr:ext cx="405111" cy="259045"/>
    <xdr:sp macro="" textlink="">
      <xdr:nvSpPr>
        <xdr:cNvPr id="94" name="n_1mainValue有形固定資産減価償却率"/>
        <xdr:cNvSpPr txBox="1"/>
      </xdr:nvSpPr>
      <xdr:spPr>
        <a:xfrm>
          <a:off x="383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112594</xdr:rowOff>
    </xdr:from>
    <xdr:ext cx="405111" cy="259045"/>
    <xdr:sp macro="" textlink="">
      <xdr:nvSpPr>
        <xdr:cNvPr id="95" name="n_2mainValue有形固定資産減価償却率"/>
        <xdr:cNvSpPr txBox="1"/>
      </xdr:nvSpPr>
      <xdr:spPr>
        <a:xfrm>
          <a:off x="3086744" y="6370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債務償還能力が低い水準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近年の大型事業の実施により、今後も実質債務は上昇していくと推測され、償還財源上限額の上昇も見込めない状況である。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今後も今以上に経常経費の削減を進めるとともに、事業の必要性や事業効果を考慮し、起債や基金に大きく依存することのない財政運営に努めていく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6" name="テキスト ボックス 115"/>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8" name="テキスト ボックス 117"/>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4" name="直線コネクタ 123"/>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7"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8" name="直線コネクタ 127"/>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9"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0" name="フローチャート: 判断 129"/>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118322</xdr:rowOff>
    </xdr:from>
    <xdr:to>
      <xdr:col>76</xdr:col>
      <xdr:colOff>73025</xdr:colOff>
      <xdr:row>32</xdr:row>
      <xdr:rowOff>48472</xdr:rowOff>
    </xdr:to>
    <xdr:sp macro="" textlink="">
      <xdr:nvSpPr>
        <xdr:cNvPr id="136" name="楕円 135"/>
        <xdr:cNvSpPr/>
      </xdr:nvSpPr>
      <xdr:spPr>
        <a:xfrm>
          <a:off x="147447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141199</xdr:rowOff>
    </xdr:from>
    <xdr:ext cx="340478" cy="259045"/>
    <xdr:sp macro="" textlink="">
      <xdr:nvSpPr>
        <xdr:cNvPr id="137" name="債務償還可能年数該当値テキスト"/>
        <xdr:cNvSpPr txBox="1"/>
      </xdr:nvSpPr>
      <xdr:spPr>
        <a:xfrm>
          <a:off x="14846300" y="605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21,376
21,307
101.59
9,847,832
9,154,779
628,181
5,170,567
7,531,048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80645</xdr:rowOff>
    </xdr:from>
    <xdr:to>
      <xdr:col>24</xdr:col>
      <xdr:colOff>114300</xdr:colOff>
      <xdr:row>40</xdr:row>
      <xdr:rowOff>10795</xdr:rowOff>
    </xdr:to>
    <xdr:sp macro="" textlink="">
      <xdr:nvSpPr>
        <xdr:cNvPr id="70" name="楕円 69"/>
        <xdr:cNvSpPr/>
      </xdr:nvSpPr>
      <xdr:spPr>
        <a:xfrm>
          <a:off x="45847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59072</xdr:rowOff>
    </xdr:from>
    <xdr:ext cx="405111" cy="259045"/>
    <xdr:sp macro="" textlink="">
      <xdr:nvSpPr>
        <xdr:cNvPr id="71" name="【道路】&#10;有形固定資産減価償却率該当値テキスト"/>
        <xdr:cNvSpPr txBox="1"/>
      </xdr:nvSpPr>
      <xdr:spPr>
        <a:xfrm>
          <a:off x="4673600"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103505</xdr:rowOff>
    </xdr:from>
    <xdr:to>
      <xdr:col>20</xdr:col>
      <xdr:colOff>38100</xdr:colOff>
      <xdr:row>40</xdr:row>
      <xdr:rowOff>33655</xdr:rowOff>
    </xdr:to>
    <xdr:sp macro="" textlink="">
      <xdr:nvSpPr>
        <xdr:cNvPr id="72" name="楕円 71"/>
        <xdr:cNvSpPr/>
      </xdr:nvSpPr>
      <xdr:spPr>
        <a:xfrm>
          <a:off x="3746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131445</xdr:rowOff>
    </xdr:from>
    <xdr:to>
      <xdr:col>24</xdr:col>
      <xdr:colOff>63500</xdr:colOff>
      <xdr:row>39</xdr:row>
      <xdr:rowOff>154305</xdr:rowOff>
    </xdr:to>
    <xdr:cxnSp macro="">
      <xdr:nvCxnSpPr>
        <xdr:cNvPr id="73" name="直線コネクタ 72"/>
        <xdr:cNvCxnSpPr/>
      </xdr:nvCxnSpPr>
      <xdr:spPr>
        <a:xfrm flipV="1">
          <a:off x="3797300" y="68179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116840</xdr:rowOff>
    </xdr:from>
    <xdr:to>
      <xdr:col>15</xdr:col>
      <xdr:colOff>101600</xdr:colOff>
      <xdr:row>40</xdr:row>
      <xdr:rowOff>46990</xdr:rowOff>
    </xdr:to>
    <xdr:sp macro="" textlink="">
      <xdr:nvSpPr>
        <xdr:cNvPr id="74" name="楕円 73"/>
        <xdr:cNvSpPr/>
      </xdr:nvSpPr>
      <xdr:spPr>
        <a:xfrm>
          <a:off x="2857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154305</xdr:rowOff>
    </xdr:from>
    <xdr:to>
      <xdr:col>19</xdr:col>
      <xdr:colOff>177800</xdr:colOff>
      <xdr:row>39</xdr:row>
      <xdr:rowOff>167640</xdr:rowOff>
    </xdr:to>
    <xdr:cxnSp macro="">
      <xdr:nvCxnSpPr>
        <xdr:cNvPr id="75" name="直線コネクタ 74"/>
        <xdr:cNvCxnSpPr/>
      </xdr:nvCxnSpPr>
      <xdr:spPr>
        <a:xfrm flipV="1">
          <a:off x="2908300" y="68408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24782</xdr:rowOff>
    </xdr:from>
    <xdr:ext cx="405111" cy="259045"/>
    <xdr:sp macro="" textlink="">
      <xdr:nvSpPr>
        <xdr:cNvPr id="78" name="n_1mainValue【道路】&#10;有形固定資産減価償却率"/>
        <xdr:cNvSpPr txBox="1"/>
      </xdr:nvSpPr>
      <xdr:spPr>
        <a:xfrm>
          <a:off x="3582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38117</xdr:rowOff>
    </xdr:from>
    <xdr:ext cx="405111" cy="259045"/>
    <xdr:sp macro="" textlink="">
      <xdr:nvSpPr>
        <xdr:cNvPr id="79" name="n_2mainValue【道路】&#10;有形固定資産減価償却率"/>
        <xdr:cNvSpPr txBox="1"/>
      </xdr:nvSpPr>
      <xdr:spPr>
        <a:xfrm>
          <a:off x="2705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28052</xdr:rowOff>
    </xdr:from>
    <xdr:to>
      <xdr:col>55</xdr:col>
      <xdr:colOff>50800</xdr:colOff>
      <xdr:row>38</xdr:row>
      <xdr:rowOff>129652</xdr:rowOff>
    </xdr:to>
    <xdr:sp macro="" textlink="">
      <xdr:nvSpPr>
        <xdr:cNvPr id="115" name="楕円 114"/>
        <xdr:cNvSpPr/>
      </xdr:nvSpPr>
      <xdr:spPr>
        <a:xfrm>
          <a:off x="10426700" y="65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50929</xdr:rowOff>
    </xdr:from>
    <xdr:ext cx="534377" cy="259045"/>
    <xdr:sp macro="" textlink="">
      <xdr:nvSpPr>
        <xdr:cNvPr id="116" name="【道路】&#10;一人当たり延長該当値テキスト"/>
        <xdr:cNvSpPr txBox="1"/>
      </xdr:nvSpPr>
      <xdr:spPr>
        <a:xfrm>
          <a:off x="10515600" y="63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33858</xdr:rowOff>
    </xdr:from>
    <xdr:to>
      <xdr:col>50</xdr:col>
      <xdr:colOff>165100</xdr:colOff>
      <xdr:row>38</xdr:row>
      <xdr:rowOff>135458</xdr:rowOff>
    </xdr:to>
    <xdr:sp macro="" textlink="">
      <xdr:nvSpPr>
        <xdr:cNvPr id="117" name="楕円 116"/>
        <xdr:cNvSpPr/>
      </xdr:nvSpPr>
      <xdr:spPr>
        <a:xfrm>
          <a:off x="9588500" y="65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78852</xdr:rowOff>
    </xdr:from>
    <xdr:to>
      <xdr:col>55</xdr:col>
      <xdr:colOff>0</xdr:colOff>
      <xdr:row>38</xdr:row>
      <xdr:rowOff>84658</xdr:rowOff>
    </xdr:to>
    <xdr:cxnSp macro="">
      <xdr:nvCxnSpPr>
        <xdr:cNvPr id="118" name="直線コネクタ 117"/>
        <xdr:cNvCxnSpPr/>
      </xdr:nvCxnSpPr>
      <xdr:spPr>
        <a:xfrm flipV="1">
          <a:off x="9639300" y="6593952"/>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46797</xdr:rowOff>
    </xdr:from>
    <xdr:to>
      <xdr:col>46</xdr:col>
      <xdr:colOff>38100</xdr:colOff>
      <xdr:row>38</xdr:row>
      <xdr:rowOff>148397</xdr:rowOff>
    </xdr:to>
    <xdr:sp macro="" textlink="">
      <xdr:nvSpPr>
        <xdr:cNvPr id="119" name="楕円 118"/>
        <xdr:cNvSpPr/>
      </xdr:nvSpPr>
      <xdr:spPr>
        <a:xfrm>
          <a:off x="8699500" y="65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84658</xdr:rowOff>
    </xdr:from>
    <xdr:to>
      <xdr:col>50</xdr:col>
      <xdr:colOff>114300</xdr:colOff>
      <xdr:row>38</xdr:row>
      <xdr:rowOff>97597</xdr:rowOff>
    </xdr:to>
    <xdr:cxnSp macro="">
      <xdr:nvCxnSpPr>
        <xdr:cNvPr id="120" name="直線コネクタ 119"/>
        <xdr:cNvCxnSpPr/>
      </xdr:nvCxnSpPr>
      <xdr:spPr>
        <a:xfrm flipV="1">
          <a:off x="8750300" y="6599758"/>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22" name="n_2aveValue【道路】&#10;一人当たり延長"/>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151985</xdr:rowOff>
    </xdr:from>
    <xdr:ext cx="534377" cy="259045"/>
    <xdr:sp macro="" textlink="">
      <xdr:nvSpPr>
        <xdr:cNvPr id="123" name="n_1mainValue【道路】&#10;一人当たり延長"/>
        <xdr:cNvSpPr txBox="1"/>
      </xdr:nvSpPr>
      <xdr:spPr>
        <a:xfrm>
          <a:off x="9359411" y="63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164924</xdr:rowOff>
    </xdr:from>
    <xdr:ext cx="534377" cy="259045"/>
    <xdr:sp macro="" textlink="">
      <xdr:nvSpPr>
        <xdr:cNvPr id="124" name="n_2mainValue【道路】&#10;一人当たり延長"/>
        <xdr:cNvSpPr txBox="1"/>
      </xdr:nvSpPr>
      <xdr:spPr>
        <a:xfrm>
          <a:off x="8483111" y="633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3" name="正方形/長方形 13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4" name="正方形/長方形 13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5" name="正方形/長方形 13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6" name="正方形/長方形 13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7" name="正方形/長方形 13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8" name="正方形/長方形 13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9" name="正方形/長方形 13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0" name="正方形/長方形 13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1" name="テキスト ボックス 1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2" name="直線コネクタ 1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3" name="テキスト ボックス 1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4" name="直線コネクタ 1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5" name="テキスト ボックス 1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6" name="直線コネクタ 1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7" name="テキスト ボックス 1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8" name="直線コネクタ 1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9" name="テキスト ボックス 1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0" name="直線コネクタ 1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1" name="テキスト ボックス 1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2" name="直線コネクタ 1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3" name="テキスト ボックス 1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165" name="直線コネクタ 16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16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167" name="直線コネクタ 16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9" name="直線コネクタ 16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170" name="【公営住宅】&#10;有形固定資産減価償却率平均値テキスト"/>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171" name="フローチャート: 判断 17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172" name="フローチャート: 判断 17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173" name="フローチャート: 判断 17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10161</xdr:rowOff>
    </xdr:from>
    <xdr:to>
      <xdr:col>24</xdr:col>
      <xdr:colOff>114300</xdr:colOff>
      <xdr:row>83</xdr:row>
      <xdr:rowOff>111761</xdr:rowOff>
    </xdr:to>
    <xdr:sp macro="" textlink="">
      <xdr:nvSpPr>
        <xdr:cNvPr id="179" name="楕円 178"/>
        <xdr:cNvSpPr/>
      </xdr:nvSpPr>
      <xdr:spPr>
        <a:xfrm>
          <a:off x="4584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160038</xdr:rowOff>
    </xdr:from>
    <xdr:ext cx="405111" cy="259045"/>
    <xdr:sp macro="" textlink="">
      <xdr:nvSpPr>
        <xdr:cNvPr id="180" name="【公営住宅】&#10;有形固定資産減価償却率該当値テキスト"/>
        <xdr:cNvSpPr txBox="1"/>
      </xdr:nvSpPr>
      <xdr:spPr>
        <a:xfrm>
          <a:off x="4673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34925</xdr:rowOff>
    </xdr:from>
    <xdr:to>
      <xdr:col>20</xdr:col>
      <xdr:colOff>38100</xdr:colOff>
      <xdr:row>83</xdr:row>
      <xdr:rowOff>136525</xdr:rowOff>
    </xdr:to>
    <xdr:sp macro="" textlink="">
      <xdr:nvSpPr>
        <xdr:cNvPr id="181" name="楕円 180"/>
        <xdr:cNvSpPr/>
      </xdr:nvSpPr>
      <xdr:spPr>
        <a:xfrm>
          <a:off x="3746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85725</xdr:rowOff>
    </xdr:to>
    <xdr:cxnSp macro="">
      <xdr:nvCxnSpPr>
        <xdr:cNvPr id="182" name="直線コネクタ 181"/>
        <xdr:cNvCxnSpPr/>
      </xdr:nvCxnSpPr>
      <xdr:spPr>
        <a:xfrm flipV="1">
          <a:off x="3797300" y="1429131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168275</xdr:rowOff>
    </xdr:from>
    <xdr:to>
      <xdr:col>15</xdr:col>
      <xdr:colOff>101600</xdr:colOff>
      <xdr:row>83</xdr:row>
      <xdr:rowOff>98425</xdr:rowOff>
    </xdr:to>
    <xdr:sp macro="" textlink="">
      <xdr:nvSpPr>
        <xdr:cNvPr id="183" name="楕円 182"/>
        <xdr:cNvSpPr/>
      </xdr:nvSpPr>
      <xdr:spPr>
        <a:xfrm>
          <a:off x="2857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47625</xdr:rowOff>
    </xdr:from>
    <xdr:to>
      <xdr:col>19</xdr:col>
      <xdr:colOff>177800</xdr:colOff>
      <xdr:row>83</xdr:row>
      <xdr:rowOff>85725</xdr:rowOff>
    </xdr:to>
    <xdr:cxnSp macro="">
      <xdr:nvCxnSpPr>
        <xdr:cNvPr id="184" name="直線コネクタ 183"/>
        <xdr:cNvCxnSpPr/>
      </xdr:nvCxnSpPr>
      <xdr:spPr>
        <a:xfrm>
          <a:off x="2908300" y="14277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185"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186"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127652</xdr:rowOff>
    </xdr:from>
    <xdr:ext cx="405111" cy="259045"/>
    <xdr:sp macro="" textlink="">
      <xdr:nvSpPr>
        <xdr:cNvPr id="187" name="n_1mainValue【公営住宅】&#10;有形固定資産減価償却率"/>
        <xdr:cNvSpPr txBox="1"/>
      </xdr:nvSpPr>
      <xdr:spPr>
        <a:xfrm>
          <a:off x="35820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188" name="n_2mainValue【公営住宅】&#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9" name="正方形/長方形 1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0" name="正方形/長方形 1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1" name="正方形/長方形 1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2" name="正方形/長方形 1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3" name="正方形/長方形 1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4" name="正方形/長方形 1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5" name="正方形/長方形 1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6" name="正方形/長方形 1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7" name="テキスト ボックス 1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8" name="直線コネクタ 1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9" name="直線コネクタ 19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0" name="テキスト ボックス 19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1" name="直線コネクタ 20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2" name="テキスト ボックス 20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3" name="直線コネクタ 20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4" name="テキスト ボックス 20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5" name="直線コネクタ 20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6" name="テキスト ボックス 20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7" name="直線コネクタ 20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8" name="テキスト ボックス 20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9" name="直線コネクタ 20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0" name="テキスト ボックス 20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14" name="直線コネクタ 21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1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16" name="直線コネクタ 21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1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18" name="直線コネクタ 21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19"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20" name="フローチャート: 判断 21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21" name="フローチャート: 判断 22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22" name="フローチャート: 判断 22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3" name="テキスト ボックス 2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149606</xdr:rowOff>
    </xdr:from>
    <xdr:to>
      <xdr:col>55</xdr:col>
      <xdr:colOff>50800</xdr:colOff>
      <xdr:row>86</xdr:row>
      <xdr:rowOff>79756</xdr:rowOff>
    </xdr:to>
    <xdr:sp macro="" textlink="">
      <xdr:nvSpPr>
        <xdr:cNvPr id="228" name="楕円 227"/>
        <xdr:cNvSpPr/>
      </xdr:nvSpPr>
      <xdr:spPr>
        <a:xfrm>
          <a:off x="104267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128033</xdr:rowOff>
    </xdr:from>
    <xdr:ext cx="469744" cy="259045"/>
    <xdr:sp macro="" textlink="">
      <xdr:nvSpPr>
        <xdr:cNvPr id="229" name="【公営住宅】&#10;一人当たり面積該当値テキスト"/>
        <xdr:cNvSpPr txBox="1"/>
      </xdr:nvSpPr>
      <xdr:spPr>
        <a:xfrm>
          <a:off x="10515600"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150912</xdr:rowOff>
    </xdr:from>
    <xdr:to>
      <xdr:col>50</xdr:col>
      <xdr:colOff>165100</xdr:colOff>
      <xdr:row>86</xdr:row>
      <xdr:rowOff>81062</xdr:rowOff>
    </xdr:to>
    <xdr:sp macro="" textlink="">
      <xdr:nvSpPr>
        <xdr:cNvPr id="230" name="楕円 229"/>
        <xdr:cNvSpPr/>
      </xdr:nvSpPr>
      <xdr:spPr>
        <a:xfrm>
          <a:off x="9588500" y="1472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28956</xdr:rowOff>
    </xdr:from>
    <xdr:to>
      <xdr:col>55</xdr:col>
      <xdr:colOff>0</xdr:colOff>
      <xdr:row>86</xdr:row>
      <xdr:rowOff>30262</xdr:rowOff>
    </xdr:to>
    <xdr:cxnSp macro="">
      <xdr:nvCxnSpPr>
        <xdr:cNvPr id="231" name="直線コネクタ 230"/>
        <xdr:cNvCxnSpPr/>
      </xdr:nvCxnSpPr>
      <xdr:spPr>
        <a:xfrm flipV="1">
          <a:off x="9639300" y="14773656"/>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150912</xdr:rowOff>
    </xdr:from>
    <xdr:to>
      <xdr:col>46</xdr:col>
      <xdr:colOff>38100</xdr:colOff>
      <xdr:row>86</xdr:row>
      <xdr:rowOff>81062</xdr:rowOff>
    </xdr:to>
    <xdr:sp macro="" textlink="">
      <xdr:nvSpPr>
        <xdr:cNvPr id="232" name="楕円 231"/>
        <xdr:cNvSpPr/>
      </xdr:nvSpPr>
      <xdr:spPr>
        <a:xfrm>
          <a:off x="8699500" y="1472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30262</xdr:rowOff>
    </xdr:from>
    <xdr:to>
      <xdr:col>50</xdr:col>
      <xdr:colOff>114300</xdr:colOff>
      <xdr:row>86</xdr:row>
      <xdr:rowOff>30262</xdr:rowOff>
    </xdr:to>
    <xdr:cxnSp macro="">
      <xdr:nvCxnSpPr>
        <xdr:cNvPr id="233" name="直線コネクタ 232"/>
        <xdr:cNvCxnSpPr/>
      </xdr:nvCxnSpPr>
      <xdr:spPr>
        <a:xfrm>
          <a:off x="8750300" y="14774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34"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35"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72189</xdr:rowOff>
    </xdr:from>
    <xdr:ext cx="469744" cy="259045"/>
    <xdr:sp macro="" textlink="">
      <xdr:nvSpPr>
        <xdr:cNvPr id="236" name="n_1mainValue【公営住宅】&#10;一人当たり面積"/>
        <xdr:cNvSpPr txBox="1"/>
      </xdr:nvSpPr>
      <xdr:spPr>
        <a:xfrm>
          <a:off x="9391727" y="1481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72189</xdr:rowOff>
    </xdr:from>
    <xdr:ext cx="469744" cy="259045"/>
    <xdr:sp macro="" textlink="">
      <xdr:nvSpPr>
        <xdr:cNvPr id="237" name="n_2mainValue【公営住宅】&#10;一人当たり面積"/>
        <xdr:cNvSpPr txBox="1"/>
      </xdr:nvSpPr>
      <xdr:spPr>
        <a:xfrm>
          <a:off x="8515427" y="1481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4" name="直線コネクタ 2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5" name="テキスト ボックス 26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6" name="直線コネクタ 2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7" name="テキスト ボックス 2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8" name="直線コネクタ 2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9" name="テキスト ボックス 2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0" name="直線コネクタ 2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1" name="テキスト ボックス 2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2" name="直線コネクタ 2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3" name="テキスト ボックス 2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4" name="直線コネクタ 2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5" name="テキスト ボックス 27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6" name="直線コネクタ 2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7" name="テキスト ボックス 2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279" name="直線コネクタ 27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28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281" name="直線コネクタ 28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83" name="直線コネクタ 28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284"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285" name="フローチャート: 判断 28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286" name="フローチャート: 判断 28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287" name="フローチャート: 判断 28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8" name="テキスト ボックス 2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9" name="テキスト ボックス 2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0" name="テキスト ボックス 2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1" name="テキスト ボックス 2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2" name="テキスト ボックス 2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142966</xdr:rowOff>
    </xdr:from>
    <xdr:to>
      <xdr:col>85</xdr:col>
      <xdr:colOff>177800</xdr:colOff>
      <xdr:row>35</xdr:row>
      <xdr:rowOff>73116</xdr:rowOff>
    </xdr:to>
    <xdr:sp macro="" textlink="">
      <xdr:nvSpPr>
        <xdr:cNvPr id="293" name="楕円 292"/>
        <xdr:cNvSpPr/>
      </xdr:nvSpPr>
      <xdr:spPr>
        <a:xfrm>
          <a:off x="162687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165843</xdr:rowOff>
    </xdr:from>
    <xdr:ext cx="405111" cy="259045"/>
    <xdr:sp macro="" textlink="">
      <xdr:nvSpPr>
        <xdr:cNvPr id="294" name="【認定こども園・幼稚園・保育所】&#10;有形固定資産減価償却率該当値テキスト"/>
        <xdr:cNvSpPr txBox="1"/>
      </xdr:nvSpPr>
      <xdr:spPr>
        <a:xfrm>
          <a:off x="16357600" y="58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35197</xdr:rowOff>
    </xdr:from>
    <xdr:to>
      <xdr:col>81</xdr:col>
      <xdr:colOff>101600</xdr:colOff>
      <xdr:row>35</xdr:row>
      <xdr:rowOff>136797</xdr:rowOff>
    </xdr:to>
    <xdr:sp macro="" textlink="">
      <xdr:nvSpPr>
        <xdr:cNvPr id="295" name="楕円 294"/>
        <xdr:cNvSpPr/>
      </xdr:nvSpPr>
      <xdr:spPr>
        <a:xfrm>
          <a:off x="154305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22316</xdr:rowOff>
    </xdr:from>
    <xdr:to>
      <xdr:col>85</xdr:col>
      <xdr:colOff>127000</xdr:colOff>
      <xdr:row>35</xdr:row>
      <xdr:rowOff>85997</xdr:rowOff>
    </xdr:to>
    <xdr:cxnSp macro="">
      <xdr:nvCxnSpPr>
        <xdr:cNvPr id="296" name="直線コネクタ 295"/>
        <xdr:cNvCxnSpPr/>
      </xdr:nvCxnSpPr>
      <xdr:spPr>
        <a:xfrm flipV="1">
          <a:off x="15481300" y="6023066"/>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61323</xdr:rowOff>
    </xdr:from>
    <xdr:to>
      <xdr:col>76</xdr:col>
      <xdr:colOff>165100</xdr:colOff>
      <xdr:row>35</xdr:row>
      <xdr:rowOff>162923</xdr:rowOff>
    </xdr:to>
    <xdr:sp macro="" textlink="">
      <xdr:nvSpPr>
        <xdr:cNvPr id="297" name="楕円 296"/>
        <xdr:cNvSpPr/>
      </xdr:nvSpPr>
      <xdr:spPr>
        <a:xfrm>
          <a:off x="14541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85997</xdr:rowOff>
    </xdr:from>
    <xdr:to>
      <xdr:col>81</xdr:col>
      <xdr:colOff>50800</xdr:colOff>
      <xdr:row>35</xdr:row>
      <xdr:rowOff>112123</xdr:rowOff>
    </xdr:to>
    <xdr:cxnSp macro="">
      <xdr:nvCxnSpPr>
        <xdr:cNvPr id="298" name="直線コネクタ 297"/>
        <xdr:cNvCxnSpPr/>
      </xdr:nvCxnSpPr>
      <xdr:spPr>
        <a:xfrm flipV="1">
          <a:off x="14592300" y="60867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299"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00"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153324</xdr:rowOff>
    </xdr:from>
    <xdr:ext cx="405111" cy="259045"/>
    <xdr:sp macro="" textlink="">
      <xdr:nvSpPr>
        <xdr:cNvPr id="301" name="n_1mainValue【認定こども園・幼稚園・保育所】&#10;有形固定資産減価償却率"/>
        <xdr:cNvSpPr txBox="1"/>
      </xdr:nvSpPr>
      <xdr:spPr>
        <a:xfrm>
          <a:off x="152660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8000</xdr:rowOff>
    </xdr:from>
    <xdr:ext cx="405111" cy="259045"/>
    <xdr:sp macro="" textlink="">
      <xdr:nvSpPr>
        <xdr:cNvPr id="302" name="n_2mainValue【認定こども園・幼稚園・保育所】&#10;有形固定資産減価償却率"/>
        <xdr:cNvSpPr txBox="1"/>
      </xdr:nvSpPr>
      <xdr:spPr>
        <a:xfrm>
          <a:off x="143897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1" name="テキスト ボックス 3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2" name="直線コネクタ 3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3" name="直線コネクタ 31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14" name="テキスト ボックス 31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5" name="直線コネクタ 31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6" name="テキスト ボックス 31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7" name="直線コネクタ 31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8" name="テキスト ボックス 31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9" name="直線コネクタ 31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0" name="テキスト ボックス 31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1" name="直線コネクタ 32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2" name="テキスト ボックス 32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3" name="直線コネクタ 3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4" name="テキスト ボックス 3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26" name="直線コネクタ 32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2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28" name="直線コネクタ 32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2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30" name="直線コネクタ 32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31"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32" name="フローチャート: 判断 33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33" name="フローチャート: 判断 33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34" name="フローチャート: 判断 33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5" name="テキスト ボックス 3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6" name="テキスト ボックス 3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7" name="テキスト ボックス 3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8" name="テキスト ボックス 3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9" name="テキスト ボックス 3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76835</xdr:rowOff>
    </xdr:from>
    <xdr:to>
      <xdr:col>116</xdr:col>
      <xdr:colOff>114300</xdr:colOff>
      <xdr:row>40</xdr:row>
      <xdr:rowOff>6985</xdr:rowOff>
    </xdr:to>
    <xdr:sp macro="" textlink="">
      <xdr:nvSpPr>
        <xdr:cNvPr id="340" name="楕円 339"/>
        <xdr:cNvSpPr/>
      </xdr:nvSpPr>
      <xdr:spPr>
        <a:xfrm>
          <a:off x="22110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99712</xdr:rowOff>
    </xdr:from>
    <xdr:ext cx="469744" cy="259045"/>
    <xdr:sp macro="" textlink="">
      <xdr:nvSpPr>
        <xdr:cNvPr id="341" name="【認定こども園・幼稚園・保育所】&#10;一人当たり面積該当値テキスト"/>
        <xdr:cNvSpPr txBox="1"/>
      </xdr:nvSpPr>
      <xdr:spPr>
        <a:xfrm>
          <a:off x="22199600"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342" name="楕円 341"/>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127635</xdr:rowOff>
    </xdr:from>
    <xdr:to>
      <xdr:col>116</xdr:col>
      <xdr:colOff>63500</xdr:colOff>
      <xdr:row>40</xdr:row>
      <xdr:rowOff>30480</xdr:rowOff>
    </xdr:to>
    <xdr:cxnSp macro="">
      <xdr:nvCxnSpPr>
        <xdr:cNvPr id="343" name="直線コネクタ 342"/>
        <xdr:cNvCxnSpPr/>
      </xdr:nvCxnSpPr>
      <xdr:spPr>
        <a:xfrm flipV="1">
          <a:off x="21323300" y="681418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147320</xdr:rowOff>
    </xdr:from>
    <xdr:to>
      <xdr:col>107</xdr:col>
      <xdr:colOff>101600</xdr:colOff>
      <xdr:row>40</xdr:row>
      <xdr:rowOff>77470</xdr:rowOff>
    </xdr:to>
    <xdr:sp macro="" textlink="">
      <xdr:nvSpPr>
        <xdr:cNvPr id="344" name="楕円 343"/>
        <xdr:cNvSpPr/>
      </xdr:nvSpPr>
      <xdr:spPr>
        <a:xfrm>
          <a:off x="20383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26670</xdr:rowOff>
    </xdr:from>
    <xdr:to>
      <xdr:col>111</xdr:col>
      <xdr:colOff>177800</xdr:colOff>
      <xdr:row>40</xdr:row>
      <xdr:rowOff>30480</xdr:rowOff>
    </xdr:to>
    <xdr:cxnSp macro="">
      <xdr:nvCxnSpPr>
        <xdr:cNvPr id="345" name="直線コネクタ 344"/>
        <xdr:cNvCxnSpPr/>
      </xdr:nvCxnSpPr>
      <xdr:spPr>
        <a:xfrm>
          <a:off x="20434300" y="688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346"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347"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97807</xdr:rowOff>
    </xdr:from>
    <xdr:ext cx="469744" cy="259045"/>
    <xdr:sp macro="" textlink="">
      <xdr:nvSpPr>
        <xdr:cNvPr id="348" name="n_1mainValue【認定こども園・幼稚園・保育所】&#10;一人当たり面積"/>
        <xdr:cNvSpPr txBox="1"/>
      </xdr:nvSpPr>
      <xdr:spPr>
        <a:xfrm>
          <a:off x="21075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93997</xdr:rowOff>
    </xdr:from>
    <xdr:ext cx="469744" cy="259045"/>
    <xdr:sp macro="" textlink="">
      <xdr:nvSpPr>
        <xdr:cNvPr id="349" name="n_2mainValue【認定こども園・幼稚園・保育所】&#10;一人当たり面積"/>
        <xdr:cNvSpPr txBox="1"/>
      </xdr:nvSpPr>
      <xdr:spPr>
        <a:xfrm>
          <a:off x="2019942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0" name="正方形/長方形 3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7" name="正方形/長方形 3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0" name="テキスト ボックス 3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1" name="直線コネクタ 3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2" name="テキスト ボックス 3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3" name="直線コネクタ 3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4" name="テキスト ボックス 3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5" name="直線コネクタ 3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6" name="テキスト ボックス 3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7" name="直線コネクタ 3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8" name="テキスト ボックス 3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9" name="直線コネクタ 3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0" name="テキスト ボックス 3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1" name="直線コネクタ 3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2" name="テキスト ボックス 3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374" name="直線コネクタ 37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37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376" name="直線コネクタ 37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37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378" name="直線コネクタ 37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379"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80" name="フローチャート: 判断 37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81" name="フローチャート: 判断 38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82" name="フローチャート: 判断 38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388" name="楕円 387"/>
        <xdr:cNvSpPr/>
      </xdr:nvSpPr>
      <xdr:spPr>
        <a:xfrm>
          <a:off x="16268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128287</xdr:rowOff>
    </xdr:from>
    <xdr:ext cx="405111" cy="259045"/>
    <xdr:sp macro="" textlink="">
      <xdr:nvSpPr>
        <xdr:cNvPr id="389" name="【学校施設】&#10;有形固定資産減価償却率該当値テキスト"/>
        <xdr:cNvSpPr txBox="1"/>
      </xdr:nvSpPr>
      <xdr:spPr>
        <a:xfrm>
          <a:off x="16357600"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390" name="楕円 389"/>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156210</xdr:rowOff>
    </xdr:from>
    <xdr:to>
      <xdr:col>85</xdr:col>
      <xdr:colOff>127000</xdr:colOff>
      <xdr:row>60</xdr:row>
      <xdr:rowOff>11430</xdr:rowOff>
    </xdr:to>
    <xdr:cxnSp macro="">
      <xdr:nvCxnSpPr>
        <xdr:cNvPr id="391" name="直線コネクタ 390"/>
        <xdr:cNvCxnSpPr/>
      </xdr:nvCxnSpPr>
      <xdr:spPr>
        <a:xfrm flipV="1">
          <a:off x="15481300" y="102717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114935</xdr:rowOff>
    </xdr:from>
    <xdr:to>
      <xdr:col>76</xdr:col>
      <xdr:colOff>165100</xdr:colOff>
      <xdr:row>61</xdr:row>
      <xdr:rowOff>45085</xdr:rowOff>
    </xdr:to>
    <xdr:sp macro="" textlink="">
      <xdr:nvSpPr>
        <xdr:cNvPr id="392" name="楕円 391"/>
        <xdr:cNvSpPr/>
      </xdr:nvSpPr>
      <xdr:spPr>
        <a:xfrm>
          <a:off x="14541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165735</xdr:rowOff>
    </xdr:to>
    <xdr:cxnSp macro="">
      <xdr:nvCxnSpPr>
        <xdr:cNvPr id="393" name="直線コネクタ 392"/>
        <xdr:cNvCxnSpPr/>
      </xdr:nvCxnSpPr>
      <xdr:spPr>
        <a:xfrm flipV="1">
          <a:off x="14592300" y="1029843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394"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395"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53357</xdr:rowOff>
    </xdr:from>
    <xdr:ext cx="405111" cy="259045"/>
    <xdr:sp macro="" textlink="">
      <xdr:nvSpPr>
        <xdr:cNvPr id="396" name="n_1mainValue【学校施設】&#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36212</xdr:rowOff>
    </xdr:from>
    <xdr:ext cx="405111" cy="259045"/>
    <xdr:sp macro="" textlink="">
      <xdr:nvSpPr>
        <xdr:cNvPr id="397" name="n_2mainValue【学校施設】&#10;有形固定資産減価償却率"/>
        <xdr:cNvSpPr txBox="1"/>
      </xdr:nvSpPr>
      <xdr:spPr>
        <a:xfrm>
          <a:off x="14389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09" name="直線コネクタ 4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0" name="テキスト ボックス 4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1" name="直線コネクタ 4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2" name="テキスト ボックス 4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3" name="直線コネクタ 4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4" name="テキスト ボックス 4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5" name="直線コネクタ 4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6" name="テキスト ボックス 4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20" name="直線コネクタ 41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2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22" name="直線コネクタ 42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2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24" name="直線コネクタ 42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25"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26" name="フローチャート: 判断 42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27" name="フローチャート: 判断 42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28" name="フローチャート: 判断 42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60299</xdr:rowOff>
    </xdr:from>
    <xdr:to>
      <xdr:col>116</xdr:col>
      <xdr:colOff>114300</xdr:colOff>
      <xdr:row>59</xdr:row>
      <xdr:rowOff>161899</xdr:rowOff>
    </xdr:to>
    <xdr:sp macro="" textlink="">
      <xdr:nvSpPr>
        <xdr:cNvPr id="434" name="楕円 433"/>
        <xdr:cNvSpPr/>
      </xdr:nvSpPr>
      <xdr:spPr>
        <a:xfrm>
          <a:off x="22110700" y="101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83176</xdr:rowOff>
    </xdr:from>
    <xdr:ext cx="469744" cy="259045"/>
    <xdr:sp macro="" textlink="">
      <xdr:nvSpPr>
        <xdr:cNvPr id="435" name="【学校施設】&#10;一人当たり面積該当値テキスト"/>
        <xdr:cNvSpPr txBox="1"/>
      </xdr:nvSpPr>
      <xdr:spPr>
        <a:xfrm>
          <a:off x="22199600" y="100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26467</xdr:rowOff>
    </xdr:from>
    <xdr:to>
      <xdr:col>112</xdr:col>
      <xdr:colOff>38100</xdr:colOff>
      <xdr:row>59</xdr:row>
      <xdr:rowOff>128067</xdr:rowOff>
    </xdr:to>
    <xdr:sp macro="" textlink="">
      <xdr:nvSpPr>
        <xdr:cNvPr id="436" name="楕円 435"/>
        <xdr:cNvSpPr/>
      </xdr:nvSpPr>
      <xdr:spPr>
        <a:xfrm>
          <a:off x="21272500" y="101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77267</xdr:rowOff>
    </xdr:from>
    <xdr:to>
      <xdr:col>116</xdr:col>
      <xdr:colOff>63500</xdr:colOff>
      <xdr:row>59</xdr:row>
      <xdr:rowOff>111099</xdr:rowOff>
    </xdr:to>
    <xdr:cxnSp macro="">
      <xdr:nvCxnSpPr>
        <xdr:cNvPr id="437" name="直線コネクタ 436"/>
        <xdr:cNvCxnSpPr/>
      </xdr:nvCxnSpPr>
      <xdr:spPr>
        <a:xfrm>
          <a:off x="21323300" y="10192817"/>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27381</xdr:rowOff>
    </xdr:from>
    <xdr:to>
      <xdr:col>107</xdr:col>
      <xdr:colOff>101600</xdr:colOff>
      <xdr:row>59</xdr:row>
      <xdr:rowOff>128981</xdr:rowOff>
    </xdr:to>
    <xdr:sp macro="" textlink="">
      <xdr:nvSpPr>
        <xdr:cNvPr id="438" name="楕円 437"/>
        <xdr:cNvSpPr/>
      </xdr:nvSpPr>
      <xdr:spPr>
        <a:xfrm>
          <a:off x="20383500" y="101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77267</xdr:rowOff>
    </xdr:from>
    <xdr:to>
      <xdr:col>111</xdr:col>
      <xdr:colOff>177800</xdr:colOff>
      <xdr:row>59</xdr:row>
      <xdr:rowOff>78181</xdr:rowOff>
    </xdr:to>
    <xdr:cxnSp macro="">
      <xdr:nvCxnSpPr>
        <xdr:cNvPr id="439" name="直線コネクタ 438"/>
        <xdr:cNvCxnSpPr/>
      </xdr:nvCxnSpPr>
      <xdr:spPr>
        <a:xfrm flipV="1">
          <a:off x="20434300" y="1019281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440"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441"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144594</xdr:rowOff>
    </xdr:from>
    <xdr:ext cx="469744" cy="259045"/>
    <xdr:sp macro="" textlink="">
      <xdr:nvSpPr>
        <xdr:cNvPr id="442" name="n_1mainValue【学校施設】&#10;一人当たり面積"/>
        <xdr:cNvSpPr txBox="1"/>
      </xdr:nvSpPr>
      <xdr:spPr>
        <a:xfrm>
          <a:off x="21075727" y="991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145508</xdr:rowOff>
    </xdr:from>
    <xdr:ext cx="469744" cy="259045"/>
    <xdr:sp macro="" textlink="">
      <xdr:nvSpPr>
        <xdr:cNvPr id="443" name="n_2mainValue【学校施設】&#10;一人当たり面積"/>
        <xdr:cNvSpPr txBox="1"/>
      </xdr:nvSpPr>
      <xdr:spPr>
        <a:xfrm>
          <a:off x="20199427" y="991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70" name="テキスト ボックス 4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71" name="直線コネクタ 4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72" name="テキスト ボックス 4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73" name="直線コネクタ 4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74" name="テキスト ボックス 4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75" name="直線コネクタ 4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76" name="テキスト ボックス 4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77" name="直線コネクタ 4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78" name="テキスト ボックス 47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482" name="直線コネクタ 48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48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484" name="直線コネクタ 48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8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86" name="直線コネクタ 48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487"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488" name="フローチャート: 判断 48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489" name="フローチャート: 判断 48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490" name="フローチャート: 判断 48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496" name="楕円 495"/>
        <xdr:cNvSpPr/>
      </xdr:nvSpPr>
      <xdr:spPr>
        <a:xfrm>
          <a:off x="16268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13988</xdr:rowOff>
    </xdr:from>
    <xdr:ext cx="405111" cy="259045"/>
    <xdr:sp macro="" textlink="">
      <xdr:nvSpPr>
        <xdr:cNvPr id="497" name="【公民館】&#10;有形固定資産減価償却率該当値テキスト"/>
        <xdr:cNvSpPr txBox="1"/>
      </xdr:nvSpPr>
      <xdr:spPr>
        <a:xfrm>
          <a:off x="16357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41402</xdr:rowOff>
    </xdr:from>
    <xdr:to>
      <xdr:col>81</xdr:col>
      <xdr:colOff>101600</xdr:colOff>
      <xdr:row>104</xdr:row>
      <xdr:rowOff>143002</xdr:rowOff>
    </xdr:to>
    <xdr:sp macro="" textlink="">
      <xdr:nvSpPr>
        <xdr:cNvPr id="498" name="楕円 497"/>
        <xdr:cNvSpPr/>
      </xdr:nvSpPr>
      <xdr:spPr>
        <a:xfrm>
          <a:off x="15430500" y="178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92202</xdr:rowOff>
    </xdr:to>
    <xdr:cxnSp macro="">
      <xdr:nvCxnSpPr>
        <xdr:cNvPr id="499" name="直線コネクタ 498"/>
        <xdr:cNvCxnSpPr/>
      </xdr:nvCxnSpPr>
      <xdr:spPr>
        <a:xfrm flipV="1">
          <a:off x="15481300" y="1787271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45974</xdr:rowOff>
    </xdr:from>
    <xdr:to>
      <xdr:col>76</xdr:col>
      <xdr:colOff>165100</xdr:colOff>
      <xdr:row>104</xdr:row>
      <xdr:rowOff>147574</xdr:rowOff>
    </xdr:to>
    <xdr:sp macro="" textlink="">
      <xdr:nvSpPr>
        <xdr:cNvPr id="500" name="楕円 499"/>
        <xdr:cNvSpPr/>
      </xdr:nvSpPr>
      <xdr:spPr>
        <a:xfrm>
          <a:off x="14541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92202</xdr:rowOff>
    </xdr:from>
    <xdr:to>
      <xdr:col>81</xdr:col>
      <xdr:colOff>50800</xdr:colOff>
      <xdr:row>104</xdr:row>
      <xdr:rowOff>96774</xdr:rowOff>
    </xdr:to>
    <xdr:cxnSp macro="">
      <xdr:nvCxnSpPr>
        <xdr:cNvPr id="501" name="直線コネクタ 500"/>
        <xdr:cNvCxnSpPr/>
      </xdr:nvCxnSpPr>
      <xdr:spPr>
        <a:xfrm flipV="1">
          <a:off x="14592300" y="179230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02"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03"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159529</xdr:rowOff>
    </xdr:from>
    <xdr:ext cx="405111" cy="259045"/>
    <xdr:sp macro="" textlink="">
      <xdr:nvSpPr>
        <xdr:cNvPr id="504" name="n_1mainValue【公民館】&#10;有形固定資産減価償却率"/>
        <xdr:cNvSpPr txBox="1"/>
      </xdr:nvSpPr>
      <xdr:spPr>
        <a:xfrm>
          <a:off x="15266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164101</xdr:rowOff>
    </xdr:from>
    <xdr:ext cx="405111" cy="259045"/>
    <xdr:sp macro="" textlink="">
      <xdr:nvSpPr>
        <xdr:cNvPr id="505" name="n_2mainValue【公民館】&#10;有形固定資産減価償却率"/>
        <xdr:cNvSpPr txBox="1"/>
      </xdr:nvSpPr>
      <xdr:spPr>
        <a:xfrm>
          <a:off x="14389744" y="1765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6" name="正方形/長方形 5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7" name="正方形/長方形 5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8" name="正方形/長方形 5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9" name="正方形/長方形 5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0" name="正方形/長方形 5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1" name="正方形/長方形 5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2" name="正方形/長方形 5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3" name="正方形/長方形 5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4" name="テキスト ボックス 5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5" name="直線コネクタ 5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6" name="直線コネクタ 51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7" name="テキスト ボックス 51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8" name="直線コネクタ 51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9" name="テキスト ボックス 51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0" name="直線コネクタ 51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1" name="テキスト ボックス 52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2" name="直線コネクタ 52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3" name="テキスト ボックス 52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4" name="直線コネクタ 5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5" name="テキスト ボックス 5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527" name="直線コネクタ 52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52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529" name="直線コネクタ 52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3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31" name="直線コネクタ 53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532"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33" name="フローチャート: 判断 53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34" name="フローチャート: 判断 53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35" name="フローチャート: 判断 53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541" name="楕円 540"/>
        <xdr:cNvSpPr/>
      </xdr:nvSpPr>
      <xdr:spPr>
        <a:xfrm>
          <a:off x="221107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144290</xdr:rowOff>
    </xdr:from>
    <xdr:ext cx="469744" cy="259045"/>
    <xdr:sp macro="" textlink="">
      <xdr:nvSpPr>
        <xdr:cNvPr id="542" name="【公民館】&#10;一人当たり面積該当値テキスト"/>
        <xdr:cNvSpPr txBox="1"/>
      </xdr:nvSpPr>
      <xdr:spPr>
        <a:xfrm>
          <a:off x="22199600" y="1780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128270</xdr:rowOff>
    </xdr:from>
    <xdr:to>
      <xdr:col>112</xdr:col>
      <xdr:colOff>38100</xdr:colOff>
      <xdr:row>105</xdr:row>
      <xdr:rowOff>58420</xdr:rowOff>
    </xdr:to>
    <xdr:sp macro="" textlink="">
      <xdr:nvSpPr>
        <xdr:cNvPr id="543" name="楕円 542"/>
        <xdr:cNvSpPr/>
      </xdr:nvSpPr>
      <xdr:spPr>
        <a:xfrm>
          <a:off x="2127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763</xdr:rowOff>
    </xdr:from>
    <xdr:to>
      <xdr:col>116</xdr:col>
      <xdr:colOff>63500</xdr:colOff>
      <xdr:row>105</xdr:row>
      <xdr:rowOff>7620</xdr:rowOff>
    </xdr:to>
    <xdr:cxnSp macro="">
      <xdr:nvCxnSpPr>
        <xdr:cNvPr id="544" name="直線コネクタ 543"/>
        <xdr:cNvCxnSpPr/>
      </xdr:nvCxnSpPr>
      <xdr:spPr>
        <a:xfrm flipV="1">
          <a:off x="21323300" y="1800301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128270</xdr:rowOff>
    </xdr:from>
    <xdr:to>
      <xdr:col>107</xdr:col>
      <xdr:colOff>101600</xdr:colOff>
      <xdr:row>105</xdr:row>
      <xdr:rowOff>58420</xdr:rowOff>
    </xdr:to>
    <xdr:sp macro="" textlink="">
      <xdr:nvSpPr>
        <xdr:cNvPr id="545" name="楕円 544"/>
        <xdr:cNvSpPr/>
      </xdr:nvSpPr>
      <xdr:spPr>
        <a:xfrm>
          <a:off x="20383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xdr:rowOff>
    </xdr:from>
    <xdr:to>
      <xdr:col>111</xdr:col>
      <xdr:colOff>177800</xdr:colOff>
      <xdr:row>105</xdr:row>
      <xdr:rowOff>7620</xdr:rowOff>
    </xdr:to>
    <xdr:cxnSp macro="">
      <xdr:nvCxnSpPr>
        <xdr:cNvPr id="546" name="直線コネクタ 545"/>
        <xdr:cNvCxnSpPr/>
      </xdr:nvCxnSpPr>
      <xdr:spPr>
        <a:xfrm>
          <a:off x="20434300" y="18009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547"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548"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74947</xdr:rowOff>
    </xdr:from>
    <xdr:ext cx="469744" cy="259045"/>
    <xdr:sp macro="" textlink="">
      <xdr:nvSpPr>
        <xdr:cNvPr id="549" name="n_1mainValue【公民館】&#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74947</xdr:rowOff>
    </xdr:from>
    <xdr:ext cx="469744" cy="259045"/>
    <xdr:sp macro="" textlink="">
      <xdr:nvSpPr>
        <xdr:cNvPr id="550" name="n_2mainValue【公民館】&#10;一人当たり面積"/>
        <xdr:cNvSpPr txBox="1"/>
      </xdr:nvSpPr>
      <xdr:spPr>
        <a:xfrm>
          <a:off x="20199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1" name="正方形/長方形 5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2" name="正方形/長方形 5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3" name="テキスト ボックス 5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当町は東西</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キロメートル、南北</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キロメートルの細長い地形で、面積は</a:t>
          </a:r>
          <a:r>
            <a:rPr kumimoji="1" lang="en-US" altLang="ja-JP" sz="1100">
              <a:solidFill>
                <a:schemeClr val="dk1"/>
              </a:solidFill>
              <a:effectLst/>
              <a:latin typeface="+mn-lt"/>
              <a:ea typeface="+mn-ea"/>
              <a:cs typeface="+mn-cs"/>
            </a:rPr>
            <a:t>101.59</a:t>
          </a:r>
          <a:r>
            <a:rPr kumimoji="1" lang="ja-JP" altLang="ja-JP" sz="1100">
              <a:solidFill>
                <a:schemeClr val="dk1"/>
              </a:solidFill>
              <a:effectLst/>
              <a:latin typeface="+mn-lt"/>
              <a:ea typeface="+mn-ea"/>
              <a:cs typeface="+mn-cs"/>
            </a:rPr>
            <a:t>平方キロメートルに及ぶ広範な区域に集落が点在しているため、一人当たりの道路延長が多く、類似団体を上回っている。</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認定こども園・幼稚園・保育所については、施設の老朽化が進んでいるため有形固定資産減価償却率が高く、類似団体を大きく上回っている</a:t>
          </a:r>
          <a:r>
            <a:rPr kumimoji="1" lang="ja-JP" altLang="en-US" sz="1100">
              <a:solidFill>
                <a:schemeClr val="dk1"/>
              </a:solidFill>
              <a:effectLst/>
              <a:latin typeface="+mn-lt"/>
              <a:ea typeface="+mn-ea"/>
              <a:cs typeface="+mn-cs"/>
            </a:rPr>
            <a:t>。現在、令和元年度</a:t>
          </a:r>
          <a:r>
            <a:rPr kumimoji="1" lang="ja-JP" altLang="ja-JP" sz="1100">
              <a:solidFill>
                <a:schemeClr val="dk1"/>
              </a:solidFill>
              <a:effectLst/>
              <a:latin typeface="+mn-lt"/>
              <a:ea typeface="+mn-ea"/>
              <a:cs typeface="+mn-cs"/>
            </a:rPr>
            <a:t>の完成に向け麻生保育所の改築事業を実施しているため、今後、有形固定資産減価償却率は減少すると推測する。</a:t>
          </a:r>
          <a:endParaRPr lang="ja-JP" altLang="ja-JP" sz="1400">
            <a:effectLst/>
          </a:endParaRPr>
        </a:p>
        <a:p>
          <a:r>
            <a:rPr kumimoji="1" lang="ja-JP" altLang="ja-JP" sz="1100">
              <a:solidFill>
                <a:schemeClr val="dk1"/>
              </a:solidFill>
              <a:effectLst/>
              <a:latin typeface="+mn-lt"/>
              <a:ea typeface="+mn-ea"/>
              <a:cs typeface="+mn-cs"/>
            </a:rPr>
            <a:t>学校施設については、近年の社会情勢の変化や過疎化・少子化が進展する中、一人当たりの面積が多く、類似団体を大きく上回っている。平成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日に広田地区の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校が統合し</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校となったため、一人当たりの面積は減少</a:t>
          </a:r>
          <a:r>
            <a:rPr kumimoji="1" lang="ja-JP" altLang="en-US" sz="1100">
              <a:solidFill>
                <a:schemeClr val="dk1"/>
              </a:solidFill>
              <a:effectLst/>
              <a:latin typeface="+mn-lt"/>
              <a:ea typeface="+mn-ea"/>
              <a:cs typeface="+mn-cs"/>
            </a:rPr>
            <a:t>したが、類似団体を上回っている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公民館については、施設の老朽化が進んでいるため有形固定資産減価償却率が高く、類似団体を上回っている。現在、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年度の完成に向け中央公民館の耐震・大規模改修事業を実施しているため、今後、有形固定資産減価償却率は減少すると推測する。</a:t>
          </a:r>
          <a:endParaRPr lang="ja-JP" altLang="ja-JP" sz="1400">
            <a:effectLst/>
          </a:endParaRPr>
        </a:p>
        <a:p>
          <a:r>
            <a:rPr kumimoji="1" lang="ja-JP" altLang="ja-JP" sz="1100">
              <a:solidFill>
                <a:schemeClr val="dk1"/>
              </a:solidFill>
              <a:effectLst/>
              <a:latin typeface="+mn-lt"/>
              <a:ea typeface="+mn-ea"/>
              <a:cs typeface="+mn-cs"/>
            </a:rPr>
            <a:t>いずれの施設も老朽化が進んできているため、今後も公共施設等総合管理計画に基づき、適切な施設運営に努める必要がある。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21,376
21,307
101.59
9,847,832
9,154,779
628,181
5,170,567
7,531,048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146558</xdr:rowOff>
    </xdr:from>
    <xdr:to>
      <xdr:col>24</xdr:col>
      <xdr:colOff>114300</xdr:colOff>
      <xdr:row>40</xdr:row>
      <xdr:rowOff>76708</xdr:rowOff>
    </xdr:to>
    <xdr:sp macro="" textlink="">
      <xdr:nvSpPr>
        <xdr:cNvPr id="68" name="楕円 67"/>
        <xdr:cNvSpPr/>
      </xdr:nvSpPr>
      <xdr:spPr>
        <a:xfrm>
          <a:off x="4584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124985</xdr:rowOff>
    </xdr:from>
    <xdr:ext cx="405111" cy="259045"/>
    <xdr:sp macro="" textlink="">
      <xdr:nvSpPr>
        <xdr:cNvPr id="69" name="【図書館】&#10;有形固定資産減価償却率該当値テキスト"/>
        <xdr:cNvSpPr txBox="1"/>
      </xdr:nvSpPr>
      <xdr:spPr>
        <a:xfrm>
          <a:off x="4673600" y="681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23114</xdr:rowOff>
    </xdr:from>
    <xdr:to>
      <xdr:col>20</xdr:col>
      <xdr:colOff>38100</xdr:colOff>
      <xdr:row>40</xdr:row>
      <xdr:rowOff>124714</xdr:rowOff>
    </xdr:to>
    <xdr:sp macro="" textlink="">
      <xdr:nvSpPr>
        <xdr:cNvPr id="70" name="楕円 69"/>
        <xdr:cNvSpPr/>
      </xdr:nvSpPr>
      <xdr:spPr>
        <a:xfrm>
          <a:off x="3746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25908</xdr:rowOff>
    </xdr:from>
    <xdr:to>
      <xdr:col>24</xdr:col>
      <xdr:colOff>63500</xdr:colOff>
      <xdr:row>40</xdr:row>
      <xdr:rowOff>73914</xdr:rowOff>
    </xdr:to>
    <xdr:cxnSp macro="">
      <xdr:nvCxnSpPr>
        <xdr:cNvPr id="71" name="直線コネクタ 70"/>
        <xdr:cNvCxnSpPr/>
      </xdr:nvCxnSpPr>
      <xdr:spPr>
        <a:xfrm flipV="1">
          <a:off x="3797300" y="688390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73406</xdr:rowOff>
    </xdr:from>
    <xdr:to>
      <xdr:col>15</xdr:col>
      <xdr:colOff>101600</xdr:colOff>
      <xdr:row>41</xdr:row>
      <xdr:rowOff>3556</xdr:rowOff>
    </xdr:to>
    <xdr:sp macro="" textlink="">
      <xdr:nvSpPr>
        <xdr:cNvPr id="72" name="楕円 71"/>
        <xdr:cNvSpPr/>
      </xdr:nvSpPr>
      <xdr:spPr>
        <a:xfrm>
          <a:off x="2857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73914</xdr:rowOff>
    </xdr:from>
    <xdr:to>
      <xdr:col>19</xdr:col>
      <xdr:colOff>177800</xdr:colOff>
      <xdr:row>40</xdr:row>
      <xdr:rowOff>124206</xdr:rowOff>
    </xdr:to>
    <xdr:cxnSp macro="">
      <xdr:nvCxnSpPr>
        <xdr:cNvPr id="73" name="直線コネクタ 72"/>
        <xdr:cNvCxnSpPr/>
      </xdr:nvCxnSpPr>
      <xdr:spPr>
        <a:xfrm flipV="1">
          <a:off x="2908300" y="693191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4"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5"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115841</xdr:rowOff>
    </xdr:from>
    <xdr:ext cx="405111" cy="259045"/>
    <xdr:sp macro="" textlink="">
      <xdr:nvSpPr>
        <xdr:cNvPr id="76" name="n_1mainValue【図書館】&#10;有形固定資産減価償却率"/>
        <xdr:cNvSpPr txBox="1"/>
      </xdr:nvSpPr>
      <xdr:spPr>
        <a:xfrm>
          <a:off x="3582044" y="697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166133</xdr:rowOff>
    </xdr:from>
    <xdr:ext cx="405111" cy="259045"/>
    <xdr:sp macro="" textlink="">
      <xdr:nvSpPr>
        <xdr:cNvPr id="77" name="n_2mainValue【図書館】&#10;有形固定資産減価償却率"/>
        <xdr:cNvSpPr txBox="1"/>
      </xdr:nvSpPr>
      <xdr:spPr>
        <a:xfrm>
          <a:off x="2705744" y="702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4" name="【図書館】&#10;一人当たり面積平均値テキスト"/>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3" name="楕円 112"/>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8907</xdr:rowOff>
    </xdr:from>
    <xdr:ext cx="469744" cy="259045"/>
    <xdr:sp macro="" textlink="">
      <xdr:nvSpPr>
        <xdr:cNvPr id="114" name="【図書館】&#10;一人当たり面積該当値テキスト"/>
        <xdr:cNvSpPr txBox="1"/>
      </xdr:nvSpPr>
      <xdr:spPr>
        <a:xfrm>
          <a:off x="1051560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107696</xdr:rowOff>
    </xdr:from>
    <xdr:to>
      <xdr:col>50</xdr:col>
      <xdr:colOff>165100</xdr:colOff>
      <xdr:row>41</xdr:row>
      <xdr:rowOff>37846</xdr:rowOff>
    </xdr:to>
    <xdr:sp macro="" textlink="">
      <xdr:nvSpPr>
        <xdr:cNvPr id="115" name="楕円 114"/>
        <xdr:cNvSpPr/>
      </xdr:nvSpPr>
      <xdr:spPr>
        <a:xfrm>
          <a:off x="9588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158496</xdr:rowOff>
    </xdr:to>
    <xdr:cxnSp macro="">
      <xdr:nvCxnSpPr>
        <xdr:cNvPr id="116" name="直線コネクタ 115"/>
        <xdr:cNvCxnSpPr/>
      </xdr:nvCxnSpPr>
      <xdr:spPr>
        <a:xfrm flipV="1">
          <a:off x="9639300" y="7002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107696</xdr:rowOff>
    </xdr:from>
    <xdr:to>
      <xdr:col>46</xdr:col>
      <xdr:colOff>38100</xdr:colOff>
      <xdr:row>41</xdr:row>
      <xdr:rowOff>37846</xdr:rowOff>
    </xdr:to>
    <xdr:sp macro="" textlink="">
      <xdr:nvSpPr>
        <xdr:cNvPr id="117" name="楕円 116"/>
        <xdr:cNvSpPr/>
      </xdr:nvSpPr>
      <xdr:spPr>
        <a:xfrm>
          <a:off x="8699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158496</xdr:rowOff>
    </xdr:from>
    <xdr:to>
      <xdr:col>50</xdr:col>
      <xdr:colOff>114300</xdr:colOff>
      <xdr:row>40</xdr:row>
      <xdr:rowOff>158496</xdr:rowOff>
    </xdr:to>
    <xdr:cxnSp macro="">
      <xdr:nvCxnSpPr>
        <xdr:cNvPr id="118" name="直線コネクタ 117"/>
        <xdr:cNvCxnSpPr/>
      </xdr:nvCxnSpPr>
      <xdr:spPr>
        <a:xfrm>
          <a:off x="8750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9"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20"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28973</xdr:rowOff>
    </xdr:from>
    <xdr:ext cx="469744" cy="259045"/>
    <xdr:sp macro="" textlink="">
      <xdr:nvSpPr>
        <xdr:cNvPr id="121" name="n_1mainValue【図書館】&#10;一人当たり面積"/>
        <xdr:cNvSpPr txBox="1"/>
      </xdr:nvSpPr>
      <xdr:spPr>
        <a:xfrm>
          <a:off x="9391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28973</xdr:rowOff>
    </xdr:from>
    <xdr:ext cx="469744" cy="259045"/>
    <xdr:sp macro="" textlink="">
      <xdr:nvSpPr>
        <xdr:cNvPr id="122" name="n_2mainValue【図書館】&#10;一人当たり面積"/>
        <xdr:cNvSpPr txBox="1"/>
      </xdr:nvSpPr>
      <xdr:spPr>
        <a:xfrm>
          <a:off x="8515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153324</xdr:rowOff>
    </xdr:from>
    <xdr:ext cx="405111" cy="259045"/>
    <xdr:sp macro="" textlink="">
      <xdr:nvSpPr>
        <xdr:cNvPr id="153" name="【体育館・プール】&#10;有形固定資産減価償却率平均値テキスト"/>
        <xdr:cNvSpPr txBox="1"/>
      </xdr:nvSpPr>
      <xdr:spPr>
        <a:xfrm>
          <a:off x="4673600" y="9925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146776</xdr:rowOff>
    </xdr:from>
    <xdr:to>
      <xdr:col>24</xdr:col>
      <xdr:colOff>114300</xdr:colOff>
      <xdr:row>60</xdr:row>
      <xdr:rowOff>76926</xdr:rowOff>
    </xdr:to>
    <xdr:sp macro="" textlink="">
      <xdr:nvSpPr>
        <xdr:cNvPr id="162" name="楕円 161"/>
        <xdr:cNvSpPr/>
      </xdr:nvSpPr>
      <xdr:spPr>
        <a:xfrm>
          <a:off x="4584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125203</xdr:rowOff>
    </xdr:from>
    <xdr:ext cx="405111" cy="259045"/>
    <xdr:sp macro="" textlink="">
      <xdr:nvSpPr>
        <xdr:cNvPr id="163" name="【体育館・プール】&#10;有形固定資産減価償却率該当値テキスト"/>
        <xdr:cNvSpPr txBox="1"/>
      </xdr:nvSpPr>
      <xdr:spPr>
        <a:xfrm>
          <a:off x="4673600"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64" name="楕円 163"/>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26126</xdr:rowOff>
    </xdr:from>
    <xdr:to>
      <xdr:col>24</xdr:col>
      <xdr:colOff>63500</xdr:colOff>
      <xdr:row>60</xdr:row>
      <xdr:rowOff>114300</xdr:rowOff>
    </xdr:to>
    <xdr:cxnSp macro="">
      <xdr:nvCxnSpPr>
        <xdr:cNvPr id="165" name="直線コネクタ 164"/>
        <xdr:cNvCxnSpPr/>
      </xdr:nvCxnSpPr>
      <xdr:spPr>
        <a:xfrm flipV="1">
          <a:off x="3797300" y="1031312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66" name="楕円 165"/>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148590</xdr:rowOff>
    </xdr:to>
    <xdr:cxnSp macro="">
      <xdr:nvCxnSpPr>
        <xdr:cNvPr id="167" name="直線コネクタ 166"/>
        <xdr:cNvCxnSpPr/>
      </xdr:nvCxnSpPr>
      <xdr:spPr>
        <a:xfrm flipV="1">
          <a:off x="2908300" y="10401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101617</xdr:rowOff>
    </xdr:from>
    <xdr:ext cx="405111" cy="259045"/>
    <xdr:sp macro="" textlink="">
      <xdr:nvSpPr>
        <xdr:cNvPr id="168"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9"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170" name="n_1mainValue【体育館・プー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171" name="n_2mainValue【体育館・プール】&#10;有形固定資産減価償却率"/>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200"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128270</xdr:rowOff>
    </xdr:from>
    <xdr:to>
      <xdr:col>55</xdr:col>
      <xdr:colOff>50800</xdr:colOff>
      <xdr:row>57</xdr:row>
      <xdr:rowOff>58420</xdr:rowOff>
    </xdr:to>
    <xdr:sp macro="" textlink="">
      <xdr:nvSpPr>
        <xdr:cNvPr id="209" name="楕円 208"/>
        <xdr:cNvSpPr/>
      </xdr:nvSpPr>
      <xdr:spPr>
        <a:xfrm>
          <a:off x="10426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151147</xdr:rowOff>
    </xdr:from>
    <xdr:ext cx="469744" cy="259045"/>
    <xdr:sp macro="" textlink="">
      <xdr:nvSpPr>
        <xdr:cNvPr id="210" name="【体育館・プール】&#10;一人当たり面積該当値テキスト"/>
        <xdr:cNvSpPr txBox="1"/>
      </xdr:nvSpPr>
      <xdr:spPr>
        <a:xfrm>
          <a:off x="10515600" y="958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10160</xdr:rowOff>
    </xdr:from>
    <xdr:to>
      <xdr:col>50</xdr:col>
      <xdr:colOff>165100</xdr:colOff>
      <xdr:row>58</xdr:row>
      <xdr:rowOff>111760</xdr:rowOff>
    </xdr:to>
    <xdr:sp macro="" textlink="">
      <xdr:nvSpPr>
        <xdr:cNvPr id="211" name="楕円 210"/>
        <xdr:cNvSpPr/>
      </xdr:nvSpPr>
      <xdr:spPr>
        <a:xfrm>
          <a:off x="9588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7620</xdr:rowOff>
    </xdr:from>
    <xdr:to>
      <xdr:col>55</xdr:col>
      <xdr:colOff>0</xdr:colOff>
      <xdr:row>58</xdr:row>
      <xdr:rowOff>60960</xdr:rowOff>
    </xdr:to>
    <xdr:cxnSp macro="">
      <xdr:nvCxnSpPr>
        <xdr:cNvPr id="212" name="直線コネクタ 211"/>
        <xdr:cNvCxnSpPr/>
      </xdr:nvCxnSpPr>
      <xdr:spPr>
        <a:xfrm flipV="1">
          <a:off x="9639300" y="9780270"/>
          <a:ext cx="8382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90170</xdr:rowOff>
    </xdr:from>
    <xdr:to>
      <xdr:col>46</xdr:col>
      <xdr:colOff>38100</xdr:colOff>
      <xdr:row>58</xdr:row>
      <xdr:rowOff>20320</xdr:rowOff>
    </xdr:to>
    <xdr:sp macro="" textlink="">
      <xdr:nvSpPr>
        <xdr:cNvPr id="213" name="楕円 212"/>
        <xdr:cNvSpPr/>
      </xdr:nvSpPr>
      <xdr:spPr>
        <a:xfrm>
          <a:off x="8699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140970</xdr:rowOff>
    </xdr:from>
    <xdr:to>
      <xdr:col>50</xdr:col>
      <xdr:colOff>114300</xdr:colOff>
      <xdr:row>58</xdr:row>
      <xdr:rowOff>60960</xdr:rowOff>
    </xdr:to>
    <xdr:cxnSp macro="">
      <xdr:nvCxnSpPr>
        <xdr:cNvPr id="214" name="直線コネクタ 213"/>
        <xdr:cNvCxnSpPr/>
      </xdr:nvCxnSpPr>
      <xdr:spPr>
        <a:xfrm>
          <a:off x="8750300" y="9913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15"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22877</xdr:rowOff>
    </xdr:from>
    <xdr:ext cx="469744" cy="259045"/>
    <xdr:sp macro="" textlink="">
      <xdr:nvSpPr>
        <xdr:cNvPr id="216"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128287</xdr:rowOff>
    </xdr:from>
    <xdr:ext cx="469744" cy="259045"/>
    <xdr:sp macro="" textlink="">
      <xdr:nvSpPr>
        <xdr:cNvPr id="217" name="n_1mainValue【体育館・プール】&#10;一人当たり面積"/>
        <xdr:cNvSpPr txBox="1"/>
      </xdr:nvSpPr>
      <xdr:spPr>
        <a:xfrm>
          <a:off x="9391727" y="97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36847</xdr:rowOff>
    </xdr:from>
    <xdr:ext cx="469744" cy="259045"/>
    <xdr:sp macro="" textlink="">
      <xdr:nvSpPr>
        <xdr:cNvPr id="218" name="n_2mainValue【体育館・プール】&#10;一人当たり面積"/>
        <xdr:cNvSpPr txBox="1"/>
      </xdr:nvSpPr>
      <xdr:spPr>
        <a:xfrm>
          <a:off x="8515427" y="96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41" name="直線コネクタ 240"/>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42"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3" name="直線コネクタ 242"/>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46"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7" name="フローチャート: 判断 246"/>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8" name="フローチャート: 判断 247"/>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9" name="フローチャート: 判断 248"/>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161037</xdr:rowOff>
    </xdr:from>
    <xdr:to>
      <xdr:col>24</xdr:col>
      <xdr:colOff>114300</xdr:colOff>
      <xdr:row>83</xdr:row>
      <xdr:rowOff>91187</xdr:rowOff>
    </xdr:to>
    <xdr:sp macro="" textlink="">
      <xdr:nvSpPr>
        <xdr:cNvPr id="255" name="楕円 254"/>
        <xdr:cNvSpPr/>
      </xdr:nvSpPr>
      <xdr:spPr>
        <a:xfrm>
          <a:off x="4584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12464</xdr:rowOff>
    </xdr:from>
    <xdr:ext cx="405111" cy="259045"/>
    <xdr:sp macro="" textlink="">
      <xdr:nvSpPr>
        <xdr:cNvPr id="256" name="【福祉施設】&#10;有形固定資産減価償却率該当値テキスト"/>
        <xdr:cNvSpPr txBox="1"/>
      </xdr:nvSpPr>
      <xdr:spPr>
        <a:xfrm>
          <a:off x="4673600" y="1407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19304</xdr:rowOff>
    </xdr:from>
    <xdr:to>
      <xdr:col>20</xdr:col>
      <xdr:colOff>38100</xdr:colOff>
      <xdr:row>83</xdr:row>
      <xdr:rowOff>120904</xdr:rowOff>
    </xdr:to>
    <xdr:sp macro="" textlink="">
      <xdr:nvSpPr>
        <xdr:cNvPr id="257" name="楕円 256"/>
        <xdr:cNvSpPr/>
      </xdr:nvSpPr>
      <xdr:spPr>
        <a:xfrm>
          <a:off x="3746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40387</xdr:rowOff>
    </xdr:from>
    <xdr:to>
      <xdr:col>24</xdr:col>
      <xdr:colOff>63500</xdr:colOff>
      <xdr:row>83</xdr:row>
      <xdr:rowOff>70104</xdr:rowOff>
    </xdr:to>
    <xdr:cxnSp macro="">
      <xdr:nvCxnSpPr>
        <xdr:cNvPr id="258" name="直線コネクタ 257"/>
        <xdr:cNvCxnSpPr/>
      </xdr:nvCxnSpPr>
      <xdr:spPr>
        <a:xfrm flipV="1">
          <a:off x="3797300" y="14270737"/>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49022</xdr:rowOff>
    </xdr:from>
    <xdr:to>
      <xdr:col>15</xdr:col>
      <xdr:colOff>101600</xdr:colOff>
      <xdr:row>83</xdr:row>
      <xdr:rowOff>150622</xdr:rowOff>
    </xdr:to>
    <xdr:sp macro="" textlink="">
      <xdr:nvSpPr>
        <xdr:cNvPr id="259" name="楕円 258"/>
        <xdr:cNvSpPr/>
      </xdr:nvSpPr>
      <xdr:spPr>
        <a:xfrm>
          <a:off x="2857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70104</xdr:rowOff>
    </xdr:from>
    <xdr:to>
      <xdr:col>19</xdr:col>
      <xdr:colOff>177800</xdr:colOff>
      <xdr:row>83</xdr:row>
      <xdr:rowOff>99822</xdr:rowOff>
    </xdr:to>
    <xdr:cxnSp macro="">
      <xdr:nvCxnSpPr>
        <xdr:cNvPr id="260" name="直線コネクタ 259"/>
        <xdr:cNvCxnSpPr/>
      </xdr:nvCxnSpPr>
      <xdr:spPr>
        <a:xfrm flipV="1">
          <a:off x="2908300" y="1430045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162323</xdr:rowOff>
    </xdr:from>
    <xdr:ext cx="405111" cy="259045"/>
    <xdr:sp macro="" textlink="">
      <xdr:nvSpPr>
        <xdr:cNvPr id="261"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134890</xdr:rowOff>
    </xdr:from>
    <xdr:ext cx="405111" cy="259045"/>
    <xdr:sp macro="" textlink="">
      <xdr:nvSpPr>
        <xdr:cNvPr id="262"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137431</xdr:rowOff>
    </xdr:from>
    <xdr:ext cx="405111" cy="259045"/>
    <xdr:sp macro="" textlink="">
      <xdr:nvSpPr>
        <xdr:cNvPr id="263" name="n_1mainValue【福祉施設】&#10;有形固定資産減価償却率"/>
        <xdr:cNvSpPr txBox="1"/>
      </xdr:nvSpPr>
      <xdr:spPr>
        <a:xfrm>
          <a:off x="3582044" y="1402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167149</xdr:rowOff>
    </xdr:from>
    <xdr:ext cx="405111" cy="259045"/>
    <xdr:sp macro="" textlink="">
      <xdr:nvSpPr>
        <xdr:cNvPr id="264" name="n_2mainValue【福祉施設】&#10;有形固定資産減価償却率"/>
        <xdr:cNvSpPr txBox="1"/>
      </xdr:nvSpPr>
      <xdr:spPr>
        <a:xfrm>
          <a:off x="27057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6" name="直線コネクタ 28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8" name="直線コネクタ 28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0" name="直線コネクタ 28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91"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2" name="フローチャート: 判断 29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3" name="フローチャート: 判断 29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4" name="フローチャート: 判断 293"/>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74168</xdr:rowOff>
    </xdr:from>
    <xdr:to>
      <xdr:col>55</xdr:col>
      <xdr:colOff>50800</xdr:colOff>
      <xdr:row>83</xdr:row>
      <xdr:rowOff>4318</xdr:rowOff>
    </xdr:to>
    <xdr:sp macro="" textlink="">
      <xdr:nvSpPr>
        <xdr:cNvPr id="300" name="楕円 299"/>
        <xdr:cNvSpPr/>
      </xdr:nvSpPr>
      <xdr:spPr>
        <a:xfrm>
          <a:off x="104267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97045</xdr:rowOff>
    </xdr:from>
    <xdr:ext cx="469744" cy="259045"/>
    <xdr:sp macro="" textlink="">
      <xdr:nvSpPr>
        <xdr:cNvPr id="301" name="【福祉施設】&#10;一人当たり面積該当値テキスト"/>
        <xdr:cNvSpPr txBox="1"/>
      </xdr:nvSpPr>
      <xdr:spPr>
        <a:xfrm>
          <a:off x="10515600" y="139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78739</xdr:rowOff>
    </xdr:from>
    <xdr:to>
      <xdr:col>50</xdr:col>
      <xdr:colOff>165100</xdr:colOff>
      <xdr:row>83</xdr:row>
      <xdr:rowOff>8889</xdr:rowOff>
    </xdr:to>
    <xdr:sp macro="" textlink="">
      <xdr:nvSpPr>
        <xdr:cNvPr id="302" name="楕円 301"/>
        <xdr:cNvSpPr/>
      </xdr:nvSpPr>
      <xdr:spPr>
        <a:xfrm>
          <a:off x="958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124968</xdr:rowOff>
    </xdr:from>
    <xdr:to>
      <xdr:col>55</xdr:col>
      <xdr:colOff>0</xdr:colOff>
      <xdr:row>82</xdr:row>
      <xdr:rowOff>129539</xdr:rowOff>
    </xdr:to>
    <xdr:cxnSp macro="">
      <xdr:nvCxnSpPr>
        <xdr:cNvPr id="303" name="直線コネクタ 302"/>
        <xdr:cNvCxnSpPr/>
      </xdr:nvCxnSpPr>
      <xdr:spPr>
        <a:xfrm flipV="1">
          <a:off x="9639300" y="141838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78739</xdr:rowOff>
    </xdr:from>
    <xdr:to>
      <xdr:col>46</xdr:col>
      <xdr:colOff>38100</xdr:colOff>
      <xdr:row>83</xdr:row>
      <xdr:rowOff>8889</xdr:rowOff>
    </xdr:to>
    <xdr:sp macro="" textlink="">
      <xdr:nvSpPr>
        <xdr:cNvPr id="304" name="楕円 303"/>
        <xdr:cNvSpPr/>
      </xdr:nvSpPr>
      <xdr:spPr>
        <a:xfrm>
          <a:off x="869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129539</xdr:rowOff>
    </xdr:from>
    <xdr:to>
      <xdr:col>50</xdr:col>
      <xdr:colOff>114300</xdr:colOff>
      <xdr:row>82</xdr:row>
      <xdr:rowOff>129539</xdr:rowOff>
    </xdr:to>
    <xdr:cxnSp macro="">
      <xdr:nvCxnSpPr>
        <xdr:cNvPr id="305" name="直線コネクタ 304"/>
        <xdr:cNvCxnSpPr/>
      </xdr:nvCxnSpPr>
      <xdr:spPr>
        <a:xfrm>
          <a:off x="8750300" y="1418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06"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07" name="n_2aveValue【福祉施設】&#10;一人当たり面積"/>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25416</xdr:rowOff>
    </xdr:from>
    <xdr:ext cx="469744" cy="259045"/>
    <xdr:sp macro="" textlink="">
      <xdr:nvSpPr>
        <xdr:cNvPr id="308" name="n_1main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25416</xdr:rowOff>
    </xdr:from>
    <xdr:ext cx="469744" cy="259045"/>
    <xdr:sp macro="" textlink="">
      <xdr:nvSpPr>
        <xdr:cNvPr id="309" name="n_2mainValue【福祉施設】&#10;一人当たり面積"/>
        <xdr:cNvSpPr txBox="1"/>
      </xdr:nvSpPr>
      <xdr:spPr>
        <a:xfrm>
          <a:off x="8515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0" name="テキスト ボックス 31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1" name="直線コネクタ 32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2" name="テキスト ボックス 32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3" name="直線コネクタ 32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4" name="テキスト ボックス 32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5" name="直線コネクタ 32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6" name="テキスト ボックス 32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7" name="直線コネクタ 32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8" name="テキスト ボックス 32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9" name="直線コネクタ 32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0" name="テキスト ボックス 32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1" name="直線コネクタ 3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2" name="テキスト ボックス 3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4" name="直線コネクタ 333"/>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5"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36" name="直線コネクタ 335"/>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8" name="直線コネクタ 33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8272</xdr:rowOff>
    </xdr:from>
    <xdr:ext cx="405111" cy="259045"/>
    <xdr:sp macro="" textlink="">
      <xdr:nvSpPr>
        <xdr:cNvPr id="339" name="【市民会館】&#10;有形固定資産減価償却率平均値テキスト"/>
        <xdr:cNvSpPr txBox="1"/>
      </xdr:nvSpPr>
      <xdr:spPr>
        <a:xfrm>
          <a:off x="4673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40" name="フローチャート: 判断 339"/>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41" name="フローチャート: 判断 340"/>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42" name="フローチャート: 判断 341"/>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3" name="テキスト ボックス 3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4" name="テキスト ボックス 3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5" name="テキスト ボックス 3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6" name="テキスト ボックス 3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7" name="テキスト ボックス 3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40639</xdr:rowOff>
    </xdr:from>
    <xdr:to>
      <xdr:col>24</xdr:col>
      <xdr:colOff>114300</xdr:colOff>
      <xdr:row>107</xdr:row>
      <xdr:rowOff>142239</xdr:rowOff>
    </xdr:to>
    <xdr:sp macro="" textlink="">
      <xdr:nvSpPr>
        <xdr:cNvPr id="348" name="楕円 347"/>
        <xdr:cNvSpPr/>
      </xdr:nvSpPr>
      <xdr:spPr>
        <a:xfrm>
          <a:off x="45847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19066</xdr:rowOff>
    </xdr:from>
    <xdr:ext cx="405111" cy="259045"/>
    <xdr:sp macro="" textlink="">
      <xdr:nvSpPr>
        <xdr:cNvPr id="349" name="【市民会館】&#10;有形固定資産減価償却率該当値テキスト"/>
        <xdr:cNvSpPr txBox="1"/>
      </xdr:nvSpPr>
      <xdr:spPr>
        <a:xfrm>
          <a:off x="4673600"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80645</xdr:rowOff>
    </xdr:from>
    <xdr:to>
      <xdr:col>20</xdr:col>
      <xdr:colOff>38100</xdr:colOff>
      <xdr:row>108</xdr:row>
      <xdr:rowOff>10795</xdr:rowOff>
    </xdr:to>
    <xdr:sp macro="" textlink="">
      <xdr:nvSpPr>
        <xdr:cNvPr id="350" name="楕円 349"/>
        <xdr:cNvSpPr/>
      </xdr:nvSpPr>
      <xdr:spPr>
        <a:xfrm>
          <a:off x="3746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91439</xdr:rowOff>
    </xdr:from>
    <xdr:to>
      <xdr:col>24</xdr:col>
      <xdr:colOff>63500</xdr:colOff>
      <xdr:row>107</xdr:row>
      <xdr:rowOff>131445</xdr:rowOff>
    </xdr:to>
    <xdr:cxnSp macro="">
      <xdr:nvCxnSpPr>
        <xdr:cNvPr id="351" name="直線コネクタ 350"/>
        <xdr:cNvCxnSpPr/>
      </xdr:nvCxnSpPr>
      <xdr:spPr>
        <a:xfrm flipV="1">
          <a:off x="3797300" y="184365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122555</xdr:rowOff>
    </xdr:from>
    <xdr:to>
      <xdr:col>15</xdr:col>
      <xdr:colOff>101600</xdr:colOff>
      <xdr:row>108</xdr:row>
      <xdr:rowOff>52705</xdr:rowOff>
    </xdr:to>
    <xdr:sp macro="" textlink="">
      <xdr:nvSpPr>
        <xdr:cNvPr id="352" name="楕円 351"/>
        <xdr:cNvSpPr/>
      </xdr:nvSpPr>
      <xdr:spPr>
        <a:xfrm>
          <a:off x="2857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131445</xdr:rowOff>
    </xdr:from>
    <xdr:to>
      <xdr:col>19</xdr:col>
      <xdr:colOff>177800</xdr:colOff>
      <xdr:row>108</xdr:row>
      <xdr:rowOff>1905</xdr:rowOff>
    </xdr:to>
    <xdr:cxnSp macro="">
      <xdr:nvCxnSpPr>
        <xdr:cNvPr id="353" name="直線コネクタ 352"/>
        <xdr:cNvCxnSpPr/>
      </xdr:nvCxnSpPr>
      <xdr:spPr>
        <a:xfrm flipV="1">
          <a:off x="2908300" y="18476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354"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55"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1922</xdr:rowOff>
    </xdr:from>
    <xdr:ext cx="405111" cy="259045"/>
    <xdr:sp macro="" textlink="">
      <xdr:nvSpPr>
        <xdr:cNvPr id="356" name="n_1mainValue【市民会館】&#10;有形固定資産減価償却率"/>
        <xdr:cNvSpPr txBox="1"/>
      </xdr:nvSpPr>
      <xdr:spPr>
        <a:xfrm>
          <a:off x="3582044" y="185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43832</xdr:rowOff>
    </xdr:from>
    <xdr:ext cx="405111" cy="259045"/>
    <xdr:sp macro="" textlink="">
      <xdr:nvSpPr>
        <xdr:cNvPr id="357" name="n_2mainValue【市民会館】&#10;有形固定資産減価償却率"/>
        <xdr:cNvSpPr txBox="1"/>
      </xdr:nvSpPr>
      <xdr:spPr>
        <a:xfrm>
          <a:off x="2705744"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8" name="直線コネクタ 36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9" name="テキスト ボックス 36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0" name="直線コネクタ 36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1" name="テキスト ボックス 37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2" name="直線コネクタ 37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3" name="テキスト ボックス 37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4" name="直線コネクタ 37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5" name="テキスト ボックス 37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6" name="直線コネクタ 37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7" name="テキスト ボックス 37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8" name="直線コネクタ 37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9" name="テキスト ボックス 37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83" name="直線コネクタ 382"/>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84"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85" name="直線コネクタ 384"/>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86"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87" name="直線コネクタ 386"/>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88"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89" name="フローチャート: 判断 388"/>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90" name="フローチャート: 判断 389"/>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91" name="フローチャート: 判断 390"/>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123371</xdr:rowOff>
    </xdr:from>
    <xdr:to>
      <xdr:col>55</xdr:col>
      <xdr:colOff>50800</xdr:colOff>
      <xdr:row>105</xdr:row>
      <xdr:rowOff>53521</xdr:rowOff>
    </xdr:to>
    <xdr:sp macro="" textlink="">
      <xdr:nvSpPr>
        <xdr:cNvPr id="397" name="楕円 396"/>
        <xdr:cNvSpPr/>
      </xdr:nvSpPr>
      <xdr:spPr>
        <a:xfrm>
          <a:off x="10426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146248</xdr:rowOff>
    </xdr:from>
    <xdr:ext cx="469744" cy="259045"/>
    <xdr:sp macro="" textlink="">
      <xdr:nvSpPr>
        <xdr:cNvPr id="398" name="【市民会館】&#10;一人当たり面積該当値テキスト"/>
        <xdr:cNvSpPr txBox="1"/>
      </xdr:nvSpPr>
      <xdr:spPr>
        <a:xfrm>
          <a:off x="10515600" y="1780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129902</xdr:rowOff>
    </xdr:from>
    <xdr:to>
      <xdr:col>50</xdr:col>
      <xdr:colOff>165100</xdr:colOff>
      <xdr:row>105</xdr:row>
      <xdr:rowOff>60052</xdr:rowOff>
    </xdr:to>
    <xdr:sp macro="" textlink="">
      <xdr:nvSpPr>
        <xdr:cNvPr id="399" name="楕円 398"/>
        <xdr:cNvSpPr/>
      </xdr:nvSpPr>
      <xdr:spPr>
        <a:xfrm>
          <a:off x="9588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2721</xdr:rowOff>
    </xdr:from>
    <xdr:to>
      <xdr:col>55</xdr:col>
      <xdr:colOff>0</xdr:colOff>
      <xdr:row>105</xdr:row>
      <xdr:rowOff>9252</xdr:rowOff>
    </xdr:to>
    <xdr:cxnSp macro="">
      <xdr:nvCxnSpPr>
        <xdr:cNvPr id="400" name="直線コネクタ 399"/>
        <xdr:cNvCxnSpPr/>
      </xdr:nvCxnSpPr>
      <xdr:spPr>
        <a:xfrm flipV="1">
          <a:off x="9639300" y="180049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133169</xdr:rowOff>
    </xdr:from>
    <xdr:to>
      <xdr:col>46</xdr:col>
      <xdr:colOff>38100</xdr:colOff>
      <xdr:row>105</xdr:row>
      <xdr:rowOff>63319</xdr:rowOff>
    </xdr:to>
    <xdr:sp macro="" textlink="">
      <xdr:nvSpPr>
        <xdr:cNvPr id="401" name="楕円 400"/>
        <xdr:cNvSpPr/>
      </xdr:nvSpPr>
      <xdr:spPr>
        <a:xfrm>
          <a:off x="8699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9252</xdr:rowOff>
    </xdr:from>
    <xdr:to>
      <xdr:col>50</xdr:col>
      <xdr:colOff>114300</xdr:colOff>
      <xdr:row>105</xdr:row>
      <xdr:rowOff>12519</xdr:rowOff>
    </xdr:to>
    <xdr:cxnSp macro="">
      <xdr:nvCxnSpPr>
        <xdr:cNvPr id="402" name="直線コネクタ 401"/>
        <xdr:cNvCxnSpPr/>
      </xdr:nvCxnSpPr>
      <xdr:spPr>
        <a:xfrm flipV="1">
          <a:off x="8750300" y="180115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111596</xdr:rowOff>
    </xdr:from>
    <xdr:ext cx="469744" cy="259045"/>
    <xdr:sp macro="" textlink="">
      <xdr:nvSpPr>
        <xdr:cNvPr id="403" name="n_1aveValue【市民会館】&#10;一人当たり面積"/>
        <xdr:cNvSpPr txBox="1"/>
      </xdr:nvSpPr>
      <xdr:spPr>
        <a:xfrm>
          <a:off x="9391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04" name="n_2ave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76579</xdr:rowOff>
    </xdr:from>
    <xdr:ext cx="469744" cy="259045"/>
    <xdr:sp macro="" textlink="">
      <xdr:nvSpPr>
        <xdr:cNvPr id="405" name="n_1mainValue【市民会館】&#10;一人当たり面積"/>
        <xdr:cNvSpPr txBox="1"/>
      </xdr:nvSpPr>
      <xdr:spPr>
        <a:xfrm>
          <a:off x="93917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79846</xdr:rowOff>
    </xdr:from>
    <xdr:ext cx="469744" cy="259045"/>
    <xdr:sp macro="" textlink="">
      <xdr:nvSpPr>
        <xdr:cNvPr id="406" name="n_2mainValue【市民会館】&#10;一人当たり面積"/>
        <xdr:cNvSpPr txBox="1"/>
      </xdr:nvSpPr>
      <xdr:spPr>
        <a:xfrm>
          <a:off x="85154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31" name="直線コネクタ 430"/>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32"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33" name="直線コネクタ 432"/>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34"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35" name="直線コネクタ 434"/>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436"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37" name="フローチャート: 判断 43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38" name="フローチャート: 判断 437"/>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39" name="フローチャート: 判断 438"/>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445" name="楕円 444"/>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446" name="【一般廃棄物処理施設】&#10;有形固定資産減価償却率該当値テキスト"/>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141605</xdr:rowOff>
    </xdr:from>
    <xdr:to>
      <xdr:col>81</xdr:col>
      <xdr:colOff>101600</xdr:colOff>
      <xdr:row>40</xdr:row>
      <xdr:rowOff>71755</xdr:rowOff>
    </xdr:to>
    <xdr:sp macro="" textlink="">
      <xdr:nvSpPr>
        <xdr:cNvPr id="447" name="楕円 446"/>
        <xdr:cNvSpPr/>
      </xdr:nvSpPr>
      <xdr:spPr>
        <a:xfrm>
          <a:off x="15430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144780</xdr:rowOff>
    </xdr:from>
    <xdr:to>
      <xdr:col>85</xdr:col>
      <xdr:colOff>127000</xdr:colOff>
      <xdr:row>40</xdr:row>
      <xdr:rowOff>20955</xdr:rowOff>
    </xdr:to>
    <xdr:cxnSp macro="">
      <xdr:nvCxnSpPr>
        <xdr:cNvPr id="448" name="直線コネクタ 447"/>
        <xdr:cNvCxnSpPr/>
      </xdr:nvCxnSpPr>
      <xdr:spPr>
        <a:xfrm flipV="1">
          <a:off x="15481300" y="68313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19685</xdr:rowOff>
    </xdr:from>
    <xdr:to>
      <xdr:col>76</xdr:col>
      <xdr:colOff>165100</xdr:colOff>
      <xdr:row>40</xdr:row>
      <xdr:rowOff>121285</xdr:rowOff>
    </xdr:to>
    <xdr:sp macro="" textlink="">
      <xdr:nvSpPr>
        <xdr:cNvPr id="449" name="楕円 448"/>
        <xdr:cNvSpPr/>
      </xdr:nvSpPr>
      <xdr:spPr>
        <a:xfrm>
          <a:off x="14541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20955</xdr:rowOff>
    </xdr:from>
    <xdr:to>
      <xdr:col>81</xdr:col>
      <xdr:colOff>50800</xdr:colOff>
      <xdr:row>40</xdr:row>
      <xdr:rowOff>70485</xdr:rowOff>
    </xdr:to>
    <xdr:cxnSp macro="">
      <xdr:nvCxnSpPr>
        <xdr:cNvPr id="450" name="直線コネクタ 449"/>
        <xdr:cNvCxnSpPr/>
      </xdr:nvCxnSpPr>
      <xdr:spPr>
        <a:xfrm flipV="1">
          <a:off x="14592300" y="68789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451"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52"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62882</xdr:rowOff>
    </xdr:from>
    <xdr:ext cx="405111" cy="259045"/>
    <xdr:sp macro="" textlink="">
      <xdr:nvSpPr>
        <xdr:cNvPr id="453" name="n_1mainValue【一般廃棄物処理施設】&#10;有形固定資産減価償却率"/>
        <xdr:cNvSpPr txBox="1"/>
      </xdr:nvSpPr>
      <xdr:spPr>
        <a:xfrm>
          <a:off x="152660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112412</xdr:rowOff>
    </xdr:from>
    <xdr:ext cx="405111" cy="259045"/>
    <xdr:sp macro="" textlink="">
      <xdr:nvSpPr>
        <xdr:cNvPr id="454" name="n_2mainValue【一般廃棄物処理施設】&#10;有形固定資産減価償却率"/>
        <xdr:cNvSpPr txBox="1"/>
      </xdr:nvSpPr>
      <xdr:spPr>
        <a:xfrm>
          <a:off x="14389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76" name="直線コネクタ 475"/>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77"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78" name="直線コネクタ 477"/>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79"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80" name="直線コネクタ 479"/>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81"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82" name="フローチャート: 判断 481"/>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83" name="フローチャート: 判断 482"/>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84" name="フローチャート: 判断 483"/>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78979</xdr:rowOff>
    </xdr:from>
    <xdr:to>
      <xdr:col>116</xdr:col>
      <xdr:colOff>114300</xdr:colOff>
      <xdr:row>38</xdr:row>
      <xdr:rowOff>9130</xdr:rowOff>
    </xdr:to>
    <xdr:sp macro="" textlink="">
      <xdr:nvSpPr>
        <xdr:cNvPr id="490" name="楕円 489"/>
        <xdr:cNvSpPr/>
      </xdr:nvSpPr>
      <xdr:spPr>
        <a:xfrm>
          <a:off x="22110700" y="64226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101856</xdr:rowOff>
    </xdr:from>
    <xdr:ext cx="599010" cy="259045"/>
    <xdr:sp macro="" textlink="">
      <xdr:nvSpPr>
        <xdr:cNvPr id="491" name="【一般廃棄物処理施設】&#10;一人当たり有形固定資産（償却資産）額該当値テキスト"/>
        <xdr:cNvSpPr txBox="1"/>
      </xdr:nvSpPr>
      <xdr:spPr>
        <a:xfrm>
          <a:off x="22199600" y="627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86002</xdr:rowOff>
    </xdr:from>
    <xdr:to>
      <xdr:col>112</xdr:col>
      <xdr:colOff>38100</xdr:colOff>
      <xdr:row>38</xdr:row>
      <xdr:rowOff>16152</xdr:rowOff>
    </xdr:to>
    <xdr:sp macro="" textlink="">
      <xdr:nvSpPr>
        <xdr:cNvPr id="492" name="楕円 491"/>
        <xdr:cNvSpPr/>
      </xdr:nvSpPr>
      <xdr:spPr>
        <a:xfrm>
          <a:off x="21272500" y="642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129779</xdr:rowOff>
    </xdr:from>
    <xdr:to>
      <xdr:col>116</xdr:col>
      <xdr:colOff>63500</xdr:colOff>
      <xdr:row>37</xdr:row>
      <xdr:rowOff>136802</xdr:rowOff>
    </xdr:to>
    <xdr:cxnSp macro="">
      <xdr:nvCxnSpPr>
        <xdr:cNvPr id="493" name="直線コネクタ 492"/>
        <xdr:cNvCxnSpPr/>
      </xdr:nvCxnSpPr>
      <xdr:spPr>
        <a:xfrm flipV="1">
          <a:off x="21323300" y="6473429"/>
          <a:ext cx="8382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86491</xdr:rowOff>
    </xdr:from>
    <xdr:to>
      <xdr:col>107</xdr:col>
      <xdr:colOff>101600</xdr:colOff>
      <xdr:row>38</xdr:row>
      <xdr:rowOff>16641</xdr:rowOff>
    </xdr:to>
    <xdr:sp macro="" textlink="">
      <xdr:nvSpPr>
        <xdr:cNvPr id="494" name="楕円 493"/>
        <xdr:cNvSpPr/>
      </xdr:nvSpPr>
      <xdr:spPr>
        <a:xfrm>
          <a:off x="20383500" y="643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136802</xdr:rowOff>
    </xdr:from>
    <xdr:to>
      <xdr:col>111</xdr:col>
      <xdr:colOff>177800</xdr:colOff>
      <xdr:row>37</xdr:row>
      <xdr:rowOff>137291</xdr:rowOff>
    </xdr:to>
    <xdr:cxnSp macro="">
      <xdr:nvCxnSpPr>
        <xdr:cNvPr id="495" name="直線コネクタ 494"/>
        <xdr:cNvCxnSpPr/>
      </xdr:nvCxnSpPr>
      <xdr:spPr>
        <a:xfrm flipV="1">
          <a:off x="20434300" y="6480452"/>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496"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52771</xdr:rowOff>
    </xdr:from>
    <xdr:ext cx="534377" cy="259045"/>
    <xdr:sp macro="" textlink="">
      <xdr:nvSpPr>
        <xdr:cNvPr id="497" name="n_2aveValue【一般廃棄物処理施設】&#10;一人当たり有形固定資産（償却資産）額"/>
        <xdr:cNvSpPr txBox="1"/>
      </xdr:nvSpPr>
      <xdr:spPr>
        <a:xfrm>
          <a:off x="20167111" y="69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32679</xdr:rowOff>
    </xdr:from>
    <xdr:ext cx="599010" cy="259045"/>
    <xdr:sp macro="" textlink="">
      <xdr:nvSpPr>
        <xdr:cNvPr id="498" name="n_1mainValue【一般廃棄物処理施設】&#10;一人当たり有形固定資産（償却資産）額"/>
        <xdr:cNvSpPr txBox="1"/>
      </xdr:nvSpPr>
      <xdr:spPr>
        <a:xfrm>
          <a:off x="21011095" y="620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33168</xdr:rowOff>
    </xdr:from>
    <xdr:ext cx="599010" cy="259045"/>
    <xdr:sp macro="" textlink="">
      <xdr:nvSpPr>
        <xdr:cNvPr id="499" name="n_2mainValue【一般廃棄物処理施設】&#10;一人当たり有形固定資産（償却資産）額"/>
        <xdr:cNvSpPr txBox="1"/>
      </xdr:nvSpPr>
      <xdr:spPr>
        <a:xfrm>
          <a:off x="20134795" y="620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0" name="テキスト ボックス 50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0" name="テキスト ボックス 51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2" name="テキスト ボックス 5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524" name="直線コネクタ 523"/>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525"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526" name="直線コネクタ 525"/>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527"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528" name="直線コネクタ 527"/>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529"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30" name="フローチャート: 判断 529"/>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31" name="フローチャート: 判断 530"/>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532" name="フローチャート: 判断 531"/>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38" name="楕円 537"/>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48277</xdr:rowOff>
    </xdr:from>
    <xdr:ext cx="405111" cy="259045"/>
    <xdr:sp macro="" textlink="">
      <xdr:nvSpPr>
        <xdr:cNvPr id="539" name="【保健センター・保健所】&#10;有形固定資産減価償却率該当値テキスト"/>
        <xdr:cNvSpPr txBox="1"/>
      </xdr:nvSpPr>
      <xdr:spPr>
        <a:xfrm>
          <a:off x="16357600"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40" name="楕円 539"/>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114300</xdr:rowOff>
    </xdr:to>
    <xdr:cxnSp macro="">
      <xdr:nvCxnSpPr>
        <xdr:cNvPr id="541" name="直線コネクタ 540"/>
        <xdr:cNvCxnSpPr/>
      </xdr:nvCxnSpPr>
      <xdr:spPr>
        <a:xfrm flipV="1">
          <a:off x="15481300" y="1036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42" name="楕円 541"/>
        <xdr:cNvSpPr/>
      </xdr:nvSpPr>
      <xdr:spPr>
        <a:xfrm>
          <a:off x="14541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154305</xdr:rowOff>
    </xdr:to>
    <xdr:cxnSp macro="">
      <xdr:nvCxnSpPr>
        <xdr:cNvPr id="543" name="直線コネクタ 542"/>
        <xdr:cNvCxnSpPr/>
      </xdr:nvCxnSpPr>
      <xdr:spPr>
        <a:xfrm flipV="1">
          <a:off x="14592300" y="10401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544"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545"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10177</xdr:rowOff>
    </xdr:from>
    <xdr:ext cx="405111" cy="259045"/>
    <xdr:sp macro="" textlink="">
      <xdr:nvSpPr>
        <xdr:cNvPr id="546" name="n_1mainValue【保健センター・保健所】&#10;有形固定資産減価償却率"/>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47" name="n_2mainValue【保健センター・保健所】&#10;有形固定資産減価償却率"/>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8" name="直線コネクタ 5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9" name="テキスト ボックス 5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0" name="直線コネクタ 5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1" name="テキスト ボックス 5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2" name="直線コネクタ 5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3" name="テキスト ボックス 5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4" name="直線コネクタ 5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5" name="テキスト ボックス 5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6" name="直線コネクタ 5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7" name="テキスト ボックス 5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8" name="直線コネクタ 5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9" name="テキスト ボックス 5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1" name="テキスト ボックス 5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73" name="直線コネクタ 572"/>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74"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75" name="直線コネクタ 574"/>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76"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77" name="直線コネクタ 576"/>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578"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79" name="フローチャート: 判断 578"/>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80" name="フローチャート: 判断 579"/>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581" name="フローチャート: 判断 580"/>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153307</xdr:rowOff>
    </xdr:from>
    <xdr:to>
      <xdr:col>116</xdr:col>
      <xdr:colOff>114300</xdr:colOff>
      <xdr:row>64</xdr:row>
      <xdr:rowOff>83457</xdr:rowOff>
    </xdr:to>
    <xdr:sp macro="" textlink="">
      <xdr:nvSpPr>
        <xdr:cNvPr id="587" name="楕円 586"/>
        <xdr:cNvSpPr/>
      </xdr:nvSpPr>
      <xdr:spPr>
        <a:xfrm>
          <a:off x="221107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68234</xdr:rowOff>
    </xdr:from>
    <xdr:ext cx="469744" cy="259045"/>
    <xdr:sp macro="" textlink="">
      <xdr:nvSpPr>
        <xdr:cNvPr id="588" name="【保健センター・保健所】&#10;一人当たり面積該当値テキスト"/>
        <xdr:cNvSpPr txBox="1"/>
      </xdr:nvSpPr>
      <xdr:spPr>
        <a:xfrm>
          <a:off x="22199600" y="108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153307</xdr:rowOff>
    </xdr:from>
    <xdr:to>
      <xdr:col>112</xdr:col>
      <xdr:colOff>38100</xdr:colOff>
      <xdr:row>64</xdr:row>
      <xdr:rowOff>83457</xdr:rowOff>
    </xdr:to>
    <xdr:sp macro="" textlink="">
      <xdr:nvSpPr>
        <xdr:cNvPr id="589" name="楕円 588"/>
        <xdr:cNvSpPr/>
      </xdr:nvSpPr>
      <xdr:spPr>
        <a:xfrm>
          <a:off x="21272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32657</xdr:rowOff>
    </xdr:from>
    <xdr:to>
      <xdr:col>116</xdr:col>
      <xdr:colOff>63500</xdr:colOff>
      <xdr:row>64</xdr:row>
      <xdr:rowOff>32657</xdr:rowOff>
    </xdr:to>
    <xdr:cxnSp macro="">
      <xdr:nvCxnSpPr>
        <xdr:cNvPr id="590" name="直線コネクタ 589"/>
        <xdr:cNvCxnSpPr/>
      </xdr:nvCxnSpPr>
      <xdr:spPr>
        <a:xfrm>
          <a:off x="21323300" y="1100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153307</xdr:rowOff>
    </xdr:from>
    <xdr:to>
      <xdr:col>107</xdr:col>
      <xdr:colOff>101600</xdr:colOff>
      <xdr:row>64</xdr:row>
      <xdr:rowOff>83457</xdr:rowOff>
    </xdr:to>
    <xdr:sp macro="" textlink="">
      <xdr:nvSpPr>
        <xdr:cNvPr id="591" name="楕円 590"/>
        <xdr:cNvSpPr/>
      </xdr:nvSpPr>
      <xdr:spPr>
        <a:xfrm>
          <a:off x="20383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32657</xdr:rowOff>
    </xdr:to>
    <xdr:cxnSp macro="">
      <xdr:nvCxnSpPr>
        <xdr:cNvPr id="592" name="直線コネクタ 591"/>
        <xdr:cNvCxnSpPr/>
      </xdr:nvCxnSpPr>
      <xdr:spPr>
        <a:xfrm>
          <a:off x="20434300" y="1100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93"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594"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74584</xdr:rowOff>
    </xdr:from>
    <xdr:ext cx="469744" cy="259045"/>
    <xdr:sp macro="" textlink="">
      <xdr:nvSpPr>
        <xdr:cNvPr id="595" name="n_1mainValue【保健センター・保健所】&#10;一人当たり面積"/>
        <xdr:cNvSpPr txBox="1"/>
      </xdr:nvSpPr>
      <xdr:spPr>
        <a:xfrm>
          <a:off x="210757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596" name="n_2mainValue【保健センター・保健所】&#10;一人当たり面積"/>
        <xdr:cNvSpPr txBox="1"/>
      </xdr:nvSpPr>
      <xdr:spPr>
        <a:xfrm>
          <a:off x="20199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8" name="テキスト ボックス 6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8" name="テキスト ボックス 6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622" name="直線コネクタ 621"/>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623"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624" name="直線コネクタ 623"/>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5"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6" name="直線コネクタ 625"/>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627"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628" name="フローチャート: 判断 627"/>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629" name="フローチャート: 判断 628"/>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30" name="フローチャート: 判断 629"/>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98334</xdr:rowOff>
    </xdr:from>
    <xdr:to>
      <xdr:col>81</xdr:col>
      <xdr:colOff>101600</xdr:colOff>
      <xdr:row>81</xdr:row>
      <xdr:rowOff>28484</xdr:rowOff>
    </xdr:to>
    <xdr:sp macro="" textlink="">
      <xdr:nvSpPr>
        <xdr:cNvPr id="636" name="楕円 635"/>
        <xdr:cNvSpPr/>
      </xdr:nvSpPr>
      <xdr:spPr>
        <a:xfrm>
          <a:off x="15430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637"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638"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45011</xdr:rowOff>
    </xdr:from>
    <xdr:ext cx="405111" cy="259045"/>
    <xdr:sp macro="" textlink="">
      <xdr:nvSpPr>
        <xdr:cNvPr id="639" name="n_1mainValue【消防施設】&#10;有形固定資産減価償却率"/>
        <xdr:cNvSpPr txBox="1"/>
      </xdr:nvSpPr>
      <xdr:spPr>
        <a:xfrm>
          <a:off x="152660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0" name="直線コネクタ 6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1" name="テキスト ボックス 6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2" name="直線コネクタ 6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3" name="テキスト ボックス 6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4" name="直線コネクタ 6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5" name="テキスト ボックス 6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6" name="直線コネクタ 6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7" name="テキスト ボックス 6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661" name="直線コネクタ 660"/>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62"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63" name="直線コネクタ 662"/>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64"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65" name="直線コネクタ 664"/>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666"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67" name="フローチャート: 判断 666"/>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68" name="フローチャート: 判断 667"/>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669" name="フローチャート: 判断 668"/>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0" name="テキスト ボックス 6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156463</xdr:rowOff>
    </xdr:from>
    <xdr:to>
      <xdr:col>112</xdr:col>
      <xdr:colOff>38100</xdr:colOff>
      <xdr:row>83</xdr:row>
      <xdr:rowOff>86613</xdr:rowOff>
    </xdr:to>
    <xdr:sp macro="" textlink="">
      <xdr:nvSpPr>
        <xdr:cNvPr id="675" name="楕円 674"/>
        <xdr:cNvSpPr/>
      </xdr:nvSpPr>
      <xdr:spPr>
        <a:xfrm>
          <a:off x="21272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93742</xdr:rowOff>
    </xdr:from>
    <xdr:ext cx="469744" cy="259045"/>
    <xdr:sp macro="" textlink="">
      <xdr:nvSpPr>
        <xdr:cNvPr id="676"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677"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103140</xdr:rowOff>
    </xdr:from>
    <xdr:ext cx="469744" cy="259045"/>
    <xdr:sp macro="" textlink="">
      <xdr:nvSpPr>
        <xdr:cNvPr id="678" name="n_1mainValue【消防施設】&#10;一人当たり面積"/>
        <xdr:cNvSpPr txBox="1"/>
      </xdr:nvSpPr>
      <xdr:spPr>
        <a:xfrm>
          <a:off x="21075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704" name="直線コネクタ 703"/>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05"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6" name="直線コネクタ 70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07"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08" name="直線コネクタ 70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709"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710" name="フローチャート: 判断 709"/>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711" name="フローチャート: 判断 710"/>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712" name="フローチャート: 判断 711"/>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3" name="テキスト ボックス 7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718" name="楕円 717"/>
        <xdr:cNvSpPr/>
      </xdr:nvSpPr>
      <xdr:spPr>
        <a:xfrm>
          <a:off x="162687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5822</xdr:rowOff>
    </xdr:from>
    <xdr:ext cx="405111" cy="259045"/>
    <xdr:sp macro="" textlink="">
      <xdr:nvSpPr>
        <xdr:cNvPr id="719" name="【庁舎】&#10;有形固定資産減価償却率該当値テキスト"/>
        <xdr:cNvSpPr txBox="1"/>
      </xdr:nvSpPr>
      <xdr:spPr>
        <a:xfrm>
          <a:off x="16357600" y="176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165826</xdr:rowOff>
    </xdr:from>
    <xdr:to>
      <xdr:col>81</xdr:col>
      <xdr:colOff>101600</xdr:colOff>
      <xdr:row>104</xdr:row>
      <xdr:rowOff>95976</xdr:rowOff>
    </xdr:to>
    <xdr:sp macro="" textlink="">
      <xdr:nvSpPr>
        <xdr:cNvPr id="720" name="楕円 719"/>
        <xdr:cNvSpPr/>
      </xdr:nvSpPr>
      <xdr:spPr>
        <a:xfrm>
          <a:off x="15430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33745</xdr:rowOff>
    </xdr:from>
    <xdr:to>
      <xdr:col>85</xdr:col>
      <xdr:colOff>127000</xdr:colOff>
      <xdr:row>104</xdr:row>
      <xdr:rowOff>45176</xdr:rowOff>
    </xdr:to>
    <xdr:cxnSp macro="">
      <xdr:nvCxnSpPr>
        <xdr:cNvPr id="721" name="直線コネクタ 720"/>
        <xdr:cNvCxnSpPr/>
      </xdr:nvCxnSpPr>
      <xdr:spPr>
        <a:xfrm flipV="1">
          <a:off x="15481300" y="1786454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17236</xdr:rowOff>
    </xdr:from>
    <xdr:to>
      <xdr:col>76</xdr:col>
      <xdr:colOff>165100</xdr:colOff>
      <xdr:row>104</xdr:row>
      <xdr:rowOff>118836</xdr:rowOff>
    </xdr:to>
    <xdr:sp macro="" textlink="">
      <xdr:nvSpPr>
        <xdr:cNvPr id="722" name="楕円 721"/>
        <xdr:cNvSpPr/>
      </xdr:nvSpPr>
      <xdr:spPr>
        <a:xfrm>
          <a:off x="14541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45176</xdr:rowOff>
    </xdr:from>
    <xdr:to>
      <xdr:col>81</xdr:col>
      <xdr:colOff>50800</xdr:colOff>
      <xdr:row>104</xdr:row>
      <xdr:rowOff>68036</xdr:rowOff>
    </xdr:to>
    <xdr:cxnSp macro="">
      <xdr:nvCxnSpPr>
        <xdr:cNvPr id="723" name="直線コネクタ 722"/>
        <xdr:cNvCxnSpPr/>
      </xdr:nvCxnSpPr>
      <xdr:spPr>
        <a:xfrm flipV="1">
          <a:off x="14592300" y="178759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724"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725"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112503</xdr:rowOff>
    </xdr:from>
    <xdr:ext cx="405111" cy="259045"/>
    <xdr:sp macro="" textlink="">
      <xdr:nvSpPr>
        <xdr:cNvPr id="726" name="n_1mainValue【庁舎】&#10;有形固定資産減価償却率"/>
        <xdr:cNvSpPr txBox="1"/>
      </xdr:nvSpPr>
      <xdr:spPr>
        <a:xfrm>
          <a:off x="15266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135363</xdr:rowOff>
    </xdr:from>
    <xdr:ext cx="405111" cy="259045"/>
    <xdr:sp macro="" textlink="">
      <xdr:nvSpPr>
        <xdr:cNvPr id="727" name="n_2mainValue【庁舎】&#10;有形固定資産減価償却率"/>
        <xdr:cNvSpPr txBox="1"/>
      </xdr:nvSpPr>
      <xdr:spPr>
        <a:xfrm>
          <a:off x="14389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8" name="直線コネクタ 7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9" name="テキスト ボックス 7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0" name="直線コネクタ 7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1" name="テキスト ボックス 7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2" name="直線コネクタ 7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3" name="テキスト ボックス 7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4" name="直線コネクタ 7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5" name="テキスト ボックス 7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6" name="直線コネクタ 7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7" name="テキスト ボックス 7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8" name="直線コネクタ 7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9" name="テキスト ボックス 7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53" name="直線コネクタ 752"/>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54"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55" name="直線コネクタ 754"/>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56"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57" name="直線コネクタ 756"/>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758"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59" name="フローチャート: 判断 758"/>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60" name="フローチャート: 判断 759"/>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761" name="フローチャート: 判断 760"/>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99968</xdr:rowOff>
    </xdr:from>
    <xdr:to>
      <xdr:col>116</xdr:col>
      <xdr:colOff>114300</xdr:colOff>
      <xdr:row>108</xdr:row>
      <xdr:rowOff>30118</xdr:rowOff>
    </xdr:to>
    <xdr:sp macro="" textlink="">
      <xdr:nvSpPr>
        <xdr:cNvPr id="767" name="楕円 766"/>
        <xdr:cNvSpPr/>
      </xdr:nvSpPr>
      <xdr:spPr>
        <a:xfrm>
          <a:off x="22110700" y="184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78395</xdr:rowOff>
    </xdr:from>
    <xdr:ext cx="469744" cy="259045"/>
    <xdr:sp macro="" textlink="">
      <xdr:nvSpPr>
        <xdr:cNvPr id="768" name="【庁舎】&#10;一人当たり面積該当値テキスト"/>
        <xdr:cNvSpPr txBox="1"/>
      </xdr:nvSpPr>
      <xdr:spPr>
        <a:xfrm>
          <a:off x="22199600" y="1842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102144</xdr:rowOff>
    </xdr:from>
    <xdr:to>
      <xdr:col>112</xdr:col>
      <xdr:colOff>38100</xdr:colOff>
      <xdr:row>108</xdr:row>
      <xdr:rowOff>32294</xdr:rowOff>
    </xdr:to>
    <xdr:sp macro="" textlink="">
      <xdr:nvSpPr>
        <xdr:cNvPr id="769" name="楕円 768"/>
        <xdr:cNvSpPr/>
      </xdr:nvSpPr>
      <xdr:spPr>
        <a:xfrm>
          <a:off x="2127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150768</xdr:rowOff>
    </xdr:from>
    <xdr:to>
      <xdr:col>116</xdr:col>
      <xdr:colOff>63500</xdr:colOff>
      <xdr:row>107</xdr:row>
      <xdr:rowOff>152944</xdr:rowOff>
    </xdr:to>
    <xdr:cxnSp macro="">
      <xdr:nvCxnSpPr>
        <xdr:cNvPr id="770" name="直線コネクタ 769"/>
        <xdr:cNvCxnSpPr/>
      </xdr:nvCxnSpPr>
      <xdr:spPr>
        <a:xfrm flipV="1">
          <a:off x="21323300" y="18495918"/>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102144</xdr:rowOff>
    </xdr:from>
    <xdr:to>
      <xdr:col>107</xdr:col>
      <xdr:colOff>101600</xdr:colOff>
      <xdr:row>108</xdr:row>
      <xdr:rowOff>32294</xdr:rowOff>
    </xdr:to>
    <xdr:sp macro="" textlink="">
      <xdr:nvSpPr>
        <xdr:cNvPr id="771" name="楕円 770"/>
        <xdr:cNvSpPr/>
      </xdr:nvSpPr>
      <xdr:spPr>
        <a:xfrm>
          <a:off x="20383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152944</xdr:rowOff>
    </xdr:from>
    <xdr:to>
      <xdr:col>111</xdr:col>
      <xdr:colOff>177800</xdr:colOff>
      <xdr:row>107</xdr:row>
      <xdr:rowOff>152944</xdr:rowOff>
    </xdr:to>
    <xdr:cxnSp macro="">
      <xdr:nvCxnSpPr>
        <xdr:cNvPr id="772" name="直線コネクタ 771"/>
        <xdr:cNvCxnSpPr/>
      </xdr:nvCxnSpPr>
      <xdr:spPr>
        <a:xfrm>
          <a:off x="20434300" y="1849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24509</xdr:rowOff>
    </xdr:from>
    <xdr:ext cx="469744" cy="259045"/>
    <xdr:sp macro="" textlink="">
      <xdr:nvSpPr>
        <xdr:cNvPr id="773"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774" name="n_2aveValue【庁舎】&#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48821</xdr:rowOff>
    </xdr:from>
    <xdr:ext cx="469744" cy="259045"/>
    <xdr:sp macro="" textlink="">
      <xdr:nvSpPr>
        <xdr:cNvPr id="775" name="n_1mainValue【庁舎】&#10;一人当たり面積"/>
        <xdr:cNvSpPr txBox="1"/>
      </xdr:nvSpPr>
      <xdr:spPr>
        <a:xfrm>
          <a:off x="21075727" y="182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48821</xdr:rowOff>
    </xdr:from>
    <xdr:ext cx="469744" cy="259045"/>
    <xdr:sp macro="" textlink="">
      <xdr:nvSpPr>
        <xdr:cNvPr id="776" name="n_2mainValue【庁舎】&#10;一人当たり面積"/>
        <xdr:cNvSpPr txBox="1"/>
      </xdr:nvSpPr>
      <xdr:spPr>
        <a:xfrm>
          <a:off x="20199427" y="182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については、一人当たりの有形固定資産（償却資産）額が類似団体や県平均を大幅に上回っている。これは、町内の家庭から分別排出されるごみの内、燃料ごみを固形燃料に加工する美化センターの資産額が高いためである。</a:t>
          </a:r>
          <a:endParaRPr lang="ja-JP" altLang="ja-JP" sz="1400">
            <a:effectLst/>
          </a:endParaRPr>
        </a:p>
        <a:p>
          <a:r>
            <a:rPr kumimoji="1" lang="ja-JP" altLang="ja-JP" sz="1100">
              <a:solidFill>
                <a:schemeClr val="dk1"/>
              </a:solidFill>
              <a:effectLst/>
              <a:latin typeface="+mn-lt"/>
              <a:ea typeface="+mn-ea"/>
              <a:cs typeface="+mn-cs"/>
            </a:rPr>
            <a:t>福祉施設については、有形固定資産減価償却率、一人当たりの面積ともに類似団体や県平均を上回っている。平成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年度完成の砥部町総合福祉センター</a:t>
          </a:r>
          <a:r>
            <a:rPr kumimoji="1" lang="ja-JP" altLang="en-US" sz="1100">
              <a:solidFill>
                <a:schemeClr val="dk1"/>
              </a:solidFill>
              <a:effectLst/>
              <a:latin typeface="+mn-lt"/>
              <a:ea typeface="+mn-ea"/>
              <a:cs typeface="+mn-cs"/>
            </a:rPr>
            <a:t>はらまち</a:t>
          </a:r>
          <a:r>
            <a:rPr kumimoji="1" lang="ja-JP" altLang="ja-JP" sz="1100">
              <a:solidFill>
                <a:schemeClr val="dk1"/>
              </a:solidFill>
              <a:effectLst/>
              <a:latin typeface="+mn-lt"/>
              <a:ea typeface="+mn-ea"/>
              <a:cs typeface="+mn-cs"/>
            </a:rPr>
            <a:t>に点在する福祉施設を集約することで効果的な施設運営を行う。</a:t>
          </a:r>
          <a:endParaRPr lang="ja-JP" altLang="ja-JP" sz="1400">
            <a:effectLst/>
          </a:endParaRPr>
        </a:p>
        <a:p>
          <a:r>
            <a:rPr kumimoji="1" lang="ja-JP" altLang="ja-JP" sz="1100">
              <a:solidFill>
                <a:schemeClr val="dk1"/>
              </a:solidFill>
              <a:effectLst/>
              <a:latin typeface="+mn-lt"/>
              <a:ea typeface="+mn-ea"/>
              <a:cs typeface="+mn-cs"/>
            </a:rPr>
            <a:t>保健センターについては、建築後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経過しており老朽化が進行しているため、有形固定資産減価償却率が類似団体や県平均を上回っている。来庁者も多く、健康維持・増進に重要な施設であるため、今後も安全性を確保しつつ効率的・効果的な計画的に修繕を実施する。</a:t>
          </a:r>
          <a:endParaRPr lang="ja-JP" altLang="ja-JP" sz="1400">
            <a:effectLst/>
          </a:endParaRPr>
        </a:p>
        <a:p>
          <a:r>
            <a:rPr kumimoji="1" lang="ja-JP" altLang="ja-JP" sz="1100">
              <a:solidFill>
                <a:schemeClr val="dk1"/>
              </a:solidFill>
              <a:effectLst/>
              <a:latin typeface="+mn-lt"/>
              <a:ea typeface="+mn-ea"/>
              <a:cs typeface="+mn-cs"/>
            </a:rPr>
            <a:t>いずれの施設も老朽化が進んできているため、今後も公共施設等総合管理計画に基づき、適切な施設運営に努める必要がある。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21,376
21,307
101.59
9,847,832
9,154,779
628,181
5,170,567
7,531,048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前年度と変わらず、</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0.46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となった。この数値は、県平均</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0.44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よりは上回っているが、類似団体平均</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0.65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本町は、大きな企業や商業の集積地域が少ないため、法人関係の収入が乏しく、この状況をすぐに改善することは困難である。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今後も、財源確保と税負担の公平性を保つため、町税の滞納者に対する徴収を強化していく。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9" name="直線コネクタ 68"/>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44450</xdr:rowOff>
    </xdr:to>
    <xdr:cxnSp macro="">
      <xdr:nvCxnSpPr>
        <xdr:cNvPr id="72" name="直線コネクタ 71"/>
        <xdr:cNvCxnSpPr/>
      </xdr:nvCxnSpPr>
      <xdr:spPr>
        <a:xfrm flipV="1">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87.9</a:t>
          </a:r>
          <a:r>
            <a:rPr kumimoji="1" lang="ja-JP" altLang="en-US" sz="1300">
              <a:latin typeface="ＭＳ Ｐゴシック" panose="020B0600070205080204" pitchFamily="50" charset="-128"/>
              <a:ea typeface="ＭＳ Ｐゴシック" panose="020B0600070205080204" pitchFamily="50" charset="-128"/>
            </a:rPr>
            <a:t>％となった。県平均や類似団体平均よりも低い状態である。これは、障害福祉サービスの利用増加等による扶助費の増加、幼稚園等の施設型給付費の増加等による補助費の増加、特別会計への繰出金の増加、大型事業に伴う借入による公債費の増加等により、経常経費が増加したことによる。また、合併算定替による段階的な引き下げによる地方交付税の減少もあり、財政の硬直化が進んでいる。今後も、今以上に経常経費の削減を進めていくとともに、事業の必要性や事業効果を考慮し、起債に大きく依存することのない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62</xdr:row>
      <xdr:rowOff>80645</xdr:rowOff>
    </xdr:to>
    <xdr:cxnSp macro="">
      <xdr:nvCxnSpPr>
        <xdr:cNvPr id="132" name="直線コネクタ 131"/>
        <xdr:cNvCxnSpPr/>
      </xdr:nvCxnSpPr>
      <xdr:spPr>
        <a:xfrm>
          <a:off x="4114800" y="1063815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131445</xdr:rowOff>
    </xdr:from>
    <xdr:to>
      <xdr:col>19</xdr:col>
      <xdr:colOff>133350</xdr:colOff>
      <xdr:row>62</xdr:row>
      <xdr:rowOff>8255</xdr:rowOff>
    </xdr:to>
    <xdr:cxnSp macro="">
      <xdr:nvCxnSpPr>
        <xdr:cNvPr id="135" name="直線コネクタ 134"/>
        <xdr:cNvCxnSpPr/>
      </xdr:nvCxnSpPr>
      <xdr:spPr>
        <a:xfrm>
          <a:off x="3225800" y="105898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91229</xdr:rowOff>
    </xdr:from>
    <xdr:to>
      <xdr:col>15</xdr:col>
      <xdr:colOff>82550</xdr:colOff>
      <xdr:row>61</xdr:row>
      <xdr:rowOff>131445</xdr:rowOff>
    </xdr:to>
    <xdr:cxnSp macro="">
      <xdr:nvCxnSpPr>
        <xdr:cNvPr id="138" name="直線コネクタ 137"/>
        <xdr:cNvCxnSpPr/>
      </xdr:nvCxnSpPr>
      <xdr:spPr>
        <a:xfrm>
          <a:off x="2336800" y="1054967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91229</xdr:rowOff>
    </xdr:from>
    <xdr:to>
      <xdr:col>11</xdr:col>
      <xdr:colOff>31750</xdr:colOff>
      <xdr:row>62</xdr:row>
      <xdr:rowOff>132927</xdr:rowOff>
    </xdr:to>
    <xdr:cxnSp macro="">
      <xdr:nvCxnSpPr>
        <xdr:cNvPr id="141" name="直線コネクタ 140"/>
        <xdr:cNvCxnSpPr/>
      </xdr:nvCxnSpPr>
      <xdr:spPr>
        <a:xfrm flipV="1">
          <a:off x="1447800" y="10549679"/>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51" name="楕円 150"/>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46372</xdr:rowOff>
    </xdr:from>
    <xdr:ext cx="762000" cy="259045"/>
    <xdr:sp macro="" textlink="">
      <xdr:nvSpPr>
        <xdr:cNvPr id="152" name="財政構造の弾力性該当値テキスト"/>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128905</xdr:rowOff>
    </xdr:from>
    <xdr:to>
      <xdr:col>19</xdr:col>
      <xdr:colOff>184150</xdr:colOff>
      <xdr:row>62</xdr:row>
      <xdr:rowOff>59055</xdr:rowOff>
    </xdr:to>
    <xdr:sp macro="" textlink="">
      <xdr:nvSpPr>
        <xdr:cNvPr id="153" name="楕円 152"/>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69232</xdr:rowOff>
    </xdr:from>
    <xdr:ext cx="736600" cy="259045"/>
    <xdr:sp macro="" textlink="">
      <xdr:nvSpPr>
        <xdr:cNvPr id="154" name="テキスト ボックス 153"/>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80645</xdr:rowOff>
    </xdr:from>
    <xdr:to>
      <xdr:col>15</xdr:col>
      <xdr:colOff>133350</xdr:colOff>
      <xdr:row>62</xdr:row>
      <xdr:rowOff>10795</xdr:rowOff>
    </xdr:to>
    <xdr:sp macro="" textlink="">
      <xdr:nvSpPr>
        <xdr:cNvPr id="155" name="楕円 154"/>
        <xdr:cNvSpPr/>
      </xdr:nvSpPr>
      <xdr:spPr>
        <a:xfrm>
          <a:off x="3175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20972</xdr:rowOff>
    </xdr:from>
    <xdr:ext cx="762000" cy="259045"/>
    <xdr:sp macro="" textlink="">
      <xdr:nvSpPr>
        <xdr:cNvPr id="156" name="テキスト ボックス 155"/>
        <xdr:cNvSpPr txBox="1"/>
      </xdr:nvSpPr>
      <xdr:spPr>
        <a:xfrm>
          <a:off x="2844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40429</xdr:rowOff>
    </xdr:from>
    <xdr:to>
      <xdr:col>11</xdr:col>
      <xdr:colOff>82550</xdr:colOff>
      <xdr:row>61</xdr:row>
      <xdr:rowOff>142029</xdr:rowOff>
    </xdr:to>
    <xdr:sp macro="" textlink="">
      <xdr:nvSpPr>
        <xdr:cNvPr id="157" name="楕円 156"/>
        <xdr:cNvSpPr/>
      </xdr:nvSpPr>
      <xdr:spPr>
        <a:xfrm>
          <a:off x="2286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152206</xdr:rowOff>
    </xdr:from>
    <xdr:ext cx="762000" cy="259045"/>
    <xdr:sp macro="" textlink="">
      <xdr:nvSpPr>
        <xdr:cNvPr id="158" name="テキスト ボックス 157"/>
        <xdr:cNvSpPr txBox="1"/>
      </xdr:nvSpPr>
      <xdr:spPr>
        <a:xfrm>
          <a:off x="1955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59" name="楕円 158"/>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60" name="テキスト ボックス 159"/>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8,930</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152,540</a:t>
          </a:r>
          <a:r>
            <a:rPr kumimoji="1" lang="ja-JP" altLang="en-US" sz="1300">
              <a:latin typeface="ＭＳ Ｐゴシック" panose="020B0600070205080204" pitchFamily="50" charset="-128"/>
              <a:ea typeface="ＭＳ Ｐゴシック" panose="020B0600070205080204" pitchFamily="50" charset="-128"/>
            </a:rPr>
            <a:t>円となった。県平均や類似団体平均よりも上回っている状態である。</a:t>
          </a:r>
        </a:p>
        <a:p>
          <a:r>
            <a:rPr kumimoji="1" lang="ja-JP" altLang="en-US" sz="1300">
              <a:latin typeface="ＭＳ Ｐゴシック" panose="020B0600070205080204" pitchFamily="50" charset="-128"/>
              <a:ea typeface="ＭＳ Ｐゴシック" panose="020B0600070205080204" pitchFamily="50" charset="-128"/>
            </a:rPr>
            <a:t>　これは、学校給食センター改築事業に伴う備品購入等による増加が大きな要因となっている。平成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年度までは施設の大規模改築等に伴う物件費の増加が予想されるため、高水準が続くと見込まれる。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臨時雇賃金の見直しに伴う人件費の増加は落ち着いてきたものの、より計画的な採用を行い、定員管理の適正化及び効果的な執行体制の確立に努める。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151803</xdr:rowOff>
    </xdr:from>
    <xdr:to>
      <xdr:col>23</xdr:col>
      <xdr:colOff>133350</xdr:colOff>
      <xdr:row>85</xdr:row>
      <xdr:rowOff>52180</xdr:rowOff>
    </xdr:to>
    <xdr:cxnSp macro="">
      <xdr:nvCxnSpPr>
        <xdr:cNvPr id="195" name="直線コネクタ 194"/>
        <xdr:cNvCxnSpPr/>
      </xdr:nvCxnSpPr>
      <xdr:spPr>
        <a:xfrm>
          <a:off x="4114800" y="14553603"/>
          <a:ext cx="838200" cy="7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138669</xdr:rowOff>
    </xdr:from>
    <xdr:to>
      <xdr:col>19</xdr:col>
      <xdr:colOff>133350</xdr:colOff>
      <xdr:row>84</xdr:row>
      <xdr:rowOff>151803</xdr:rowOff>
    </xdr:to>
    <xdr:cxnSp macro="">
      <xdr:nvCxnSpPr>
        <xdr:cNvPr id="198" name="直線コネクタ 197"/>
        <xdr:cNvCxnSpPr/>
      </xdr:nvCxnSpPr>
      <xdr:spPr>
        <a:xfrm>
          <a:off x="3225800" y="14540469"/>
          <a:ext cx="889000" cy="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85655</xdr:rowOff>
    </xdr:from>
    <xdr:to>
      <xdr:col>15</xdr:col>
      <xdr:colOff>82550</xdr:colOff>
      <xdr:row>84</xdr:row>
      <xdr:rowOff>138669</xdr:rowOff>
    </xdr:to>
    <xdr:cxnSp macro="">
      <xdr:nvCxnSpPr>
        <xdr:cNvPr id="201" name="直線コネクタ 200"/>
        <xdr:cNvCxnSpPr/>
      </xdr:nvCxnSpPr>
      <xdr:spPr>
        <a:xfrm>
          <a:off x="2336800" y="14487455"/>
          <a:ext cx="889000" cy="5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159756</xdr:rowOff>
    </xdr:from>
    <xdr:to>
      <xdr:col>11</xdr:col>
      <xdr:colOff>31750</xdr:colOff>
      <xdr:row>84</xdr:row>
      <xdr:rowOff>85655</xdr:rowOff>
    </xdr:to>
    <xdr:cxnSp macro="">
      <xdr:nvCxnSpPr>
        <xdr:cNvPr id="204" name="直線コネクタ 203"/>
        <xdr:cNvCxnSpPr/>
      </xdr:nvCxnSpPr>
      <xdr:spPr>
        <a:xfrm>
          <a:off x="1447800" y="14390106"/>
          <a:ext cx="889000" cy="9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1380</xdr:rowOff>
    </xdr:from>
    <xdr:to>
      <xdr:col>23</xdr:col>
      <xdr:colOff>184150</xdr:colOff>
      <xdr:row>85</xdr:row>
      <xdr:rowOff>102980</xdr:rowOff>
    </xdr:to>
    <xdr:sp macro="" textlink="">
      <xdr:nvSpPr>
        <xdr:cNvPr id="214" name="楕円 213"/>
        <xdr:cNvSpPr/>
      </xdr:nvSpPr>
      <xdr:spPr>
        <a:xfrm>
          <a:off x="4902200" y="145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144907</xdr:rowOff>
    </xdr:from>
    <xdr:ext cx="762000" cy="259045"/>
    <xdr:sp macro="" textlink="">
      <xdr:nvSpPr>
        <xdr:cNvPr id="215" name="人件費・物件費等の状況該当値テキスト"/>
        <xdr:cNvSpPr txBox="1"/>
      </xdr:nvSpPr>
      <xdr:spPr>
        <a:xfrm>
          <a:off x="5041900" y="1454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101003</xdr:rowOff>
    </xdr:from>
    <xdr:to>
      <xdr:col>19</xdr:col>
      <xdr:colOff>184150</xdr:colOff>
      <xdr:row>85</xdr:row>
      <xdr:rowOff>31153</xdr:rowOff>
    </xdr:to>
    <xdr:sp macro="" textlink="">
      <xdr:nvSpPr>
        <xdr:cNvPr id="216" name="楕円 215"/>
        <xdr:cNvSpPr/>
      </xdr:nvSpPr>
      <xdr:spPr>
        <a:xfrm>
          <a:off x="4064000" y="1450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15930</xdr:rowOff>
    </xdr:from>
    <xdr:ext cx="736600" cy="259045"/>
    <xdr:sp macro="" textlink="">
      <xdr:nvSpPr>
        <xdr:cNvPr id="217" name="テキスト ボックス 216"/>
        <xdr:cNvSpPr txBox="1"/>
      </xdr:nvSpPr>
      <xdr:spPr>
        <a:xfrm>
          <a:off x="3733800" y="14589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87869</xdr:rowOff>
    </xdr:from>
    <xdr:to>
      <xdr:col>15</xdr:col>
      <xdr:colOff>133350</xdr:colOff>
      <xdr:row>85</xdr:row>
      <xdr:rowOff>18019</xdr:rowOff>
    </xdr:to>
    <xdr:sp macro="" textlink="">
      <xdr:nvSpPr>
        <xdr:cNvPr id="218" name="楕円 217"/>
        <xdr:cNvSpPr/>
      </xdr:nvSpPr>
      <xdr:spPr>
        <a:xfrm>
          <a:off x="3175000" y="144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2796</xdr:rowOff>
    </xdr:from>
    <xdr:ext cx="762000" cy="259045"/>
    <xdr:sp macro="" textlink="">
      <xdr:nvSpPr>
        <xdr:cNvPr id="219" name="テキスト ボックス 218"/>
        <xdr:cNvSpPr txBox="1"/>
      </xdr:nvSpPr>
      <xdr:spPr>
        <a:xfrm>
          <a:off x="2844800" y="1457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34855</xdr:rowOff>
    </xdr:from>
    <xdr:to>
      <xdr:col>11</xdr:col>
      <xdr:colOff>82550</xdr:colOff>
      <xdr:row>84</xdr:row>
      <xdr:rowOff>136455</xdr:rowOff>
    </xdr:to>
    <xdr:sp macro="" textlink="">
      <xdr:nvSpPr>
        <xdr:cNvPr id="220" name="楕円 219"/>
        <xdr:cNvSpPr/>
      </xdr:nvSpPr>
      <xdr:spPr>
        <a:xfrm>
          <a:off x="2286000" y="1443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121232</xdr:rowOff>
    </xdr:from>
    <xdr:ext cx="762000" cy="259045"/>
    <xdr:sp macro="" textlink="">
      <xdr:nvSpPr>
        <xdr:cNvPr id="221" name="テキスト ボックス 220"/>
        <xdr:cNvSpPr txBox="1"/>
      </xdr:nvSpPr>
      <xdr:spPr>
        <a:xfrm>
          <a:off x="1955800" y="1452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108956</xdr:rowOff>
    </xdr:from>
    <xdr:to>
      <xdr:col>7</xdr:col>
      <xdr:colOff>31750</xdr:colOff>
      <xdr:row>84</xdr:row>
      <xdr:rowOff>39106</xdr:rowOff>
    </xdr:to>
    <xdr:sp macro="" textlink="">
      <xdr:nvSpPr>
        <xdr:cNvPr id="222" name="楕円 221"/>
        <xdr:cNvSpPr/>
      </xdr:nvSpPr>
      <xdr:spPr>
        <a:xfrm>
          <a:off x="1397000" y="143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23883</xdr:rowOff>
    </xdr:from>
    <xdr:ext cx="762000" cy="259045"/>
    <xdr:sp macro="" textlink="">
      <xdr:nvSpPr>
        <xdr:cNvPr id="223" name="テキスト ボックス 222"/>
        <xdr:cNvSpPr txBox="1"/>
      </xdr:nvSpPr>
      <xdr:spPr>
        <a:xfrm>
          <a:off x="1066800" y="144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前年度と変わらず、</a:t>
          </a:r>
          <a:r>
            <a:rPr kumimoji="1" lang="en-US" altLang="ja-JP" sz="1300">
              <a:latin typeface="ＭＳ Ｐゴシック" panose="020B0600070205080204" pitchFamily="50" charset="-128"/>
              <a:ea typeface="ＭＳ Ｐゴシック" panose="020B0600070205080204" pitchFamily="50" charset="-128"/>
            </a:rPr>
            <a:t>93.9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類似団体や全国町村比較と比較しても、低水準で推移している。今後も、業務に見合った給与水準に努める。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7" name="直線コネクタ 256"/>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130528</xdr:rowOff>
    </xdr:from>
    <xdr:to>
      <xdr:col>77</xdr:col>
      <xdr:colOff>44450</xdr:colOff>
      <xdr:row>83</xdr:row>
      <xdr:rowOff>93134</xdr:rowOff>
    </xdr:to>
    <xdr:cxnSp macro="">
      <xdr:nvCxnSpPr>
        <xdr:cNvPr id="260" name="直線コネクタ 259"/>
        <xdr:cNvCxnSpPr/>
      </xdr:nvCxnSpPr>
      <xdr:spPr>
        <a:xfrm>
          <a:off x="15290800" y="141894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130528</xdr:rowOff>
    </xdr:to>
    <xdr:cxnSp macro="">
      <xdr:nvCxnSpPr>
        <xdr:cNvPr id="263" name="直線コネクタ 262"/>
        <xdr:cNvCxnSpPr/>
      </xdr:nvCxnSpPr>
      <xdr:spPr>
        <a:xfrm>
          <a:off x="14401800" y="141224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63500</xdr:rowOff>
    </xdr:to>
    <xdr:cxnSp macro="">
      <xdr:nvCxnSpPr>
        <xdr:cNvPr id="266" name="直線コネクタ 265"/>
        <xdr:cNvCxnSpPr/>
      </xdr:nvCxnSpPr>
      <xdr:spPr>
        <a:xfrm>
          <a:off x="13512800" y="140821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6" name="楕円 275"/>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7"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8" name="楕円 277"/>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9" name="テキスト ボックス 278"/>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79728</xdr:rowOff>
    </xdr:from>
    <xdr:to>
      <xdr:col>73</xdr:col>
      <xdr:colOff>44450</xdr:colOff>
      <xdr:row>83</xdr:row>
      <xdr:rowOff>9878</xdr:rowOff>
    </xdr:to>
    <xdr:sp macro="" textlink="">
      <xdr:nvSpPr>
        <xdr:cNvPr id="280" name="楕円 279"/>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20055</xdr:rowOff>
    </xdr:from>
    <xdr:ext cx="762000" cy="259045"/>
    <xdr:sp macro="" textlink="">
      <xdr:nvSpPr>
        <xdr:cNvPr id="281" name="テキスト ボックス 280"/>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2" name="楕円 281"/>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3" name="テキスト ボックス 282"/>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4" name="楕円 283"/>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5" name="テキスト ボックス 284"/>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7.95</a:t>
          </a:r>
          <a:r>
            <a:rPr kumimoji="1" lang="ja-JP" altLang="en-US" sz="1300">
              <a:latin typeface="ＭＳ Ｐゴシック" panose="020B0600070205080204" pitchFamily="50" charset="-128"/>
              <a:ea typeface="ＭＳ Ｐゴシック" panose="020B0600070205080204" pitchFamily="50" charset="-128"/>
            </a:rPr>
            <a:t>人となった。この数値は、類似団体や全国平均、県平均を上回っている。</a:t>
          </a:r>
        </a:p>
        <a:p>
          <a:r>
            <a:rPr kumimoji="1" lang="ja-JP" altLang="en-US" sz="1300">
              <a:latin typeface="ＭＳ Ｐゴシック" panose="020B0600070205080204" pitchFamily="50" charset="-128"/>
              <a:ea typeface="ＭＳ Ｐゴシック" panose="020B0600070205080204" pitchFamily="50" charset="-128"/>
            </a:rPr>
            <a:t>　本町においても他自治体と同様に人員削減を行っていたが、平成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年度以降は定員適正化計画に基づき、住民サービスの維持向上を図るための専門職員の確保や職員の年齢構成を考慮した新規採用を行っている。</a:t>
          </a:r>
        </a:p>
        <a:p>
          <a:r>
            <a:rPr kumimoji="1" lang="ja-JP" altLang="en-US" sz="1300">
              <a:latin typeface="ＭＳ Ｐゴシック" panose="020B0600070205080204" pitchFamily="50" charset="-128"/>
              <a:ea typeface="ＭＳ Ｐゴシック" panose="020B0600070205080204" pitchFamily="50" charset="-128"/>
            </a:rPr>
            <a:t>　今後も、厳しい財政状況を踏まえつつ、効率的で効果的な行政運営体制の確保に努める。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13617</xdr:rowOff>
    </xdr:from>
    <xdr:to>
      <xdr:col>81</xdr:col>
      <xdr:colOff>44450</xdr:colOff>
      <xdr:row>62</xdr:row>
      <xdr:rowOff>24342</xdr:rowOff>
    </xdr:to>
    <xdr:cxnSp macro="">
      <xdr:nvCxnSpPr>
        <xdr:cNvPr id="320" name="直線コネクタ 319"/>
        <xdr:cNvCxnSpPr/>
      </xdr:nvCxnSpPr>
      <xdr:spPr>
        <a:xfrm>
          <a:off x="16179800" y="10643517"/>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212</xdr:rowOff>
    </xdr:from>
    <xdr:to>
      <xdr:col>77</xdr:col>
      <xdr:colOff>44450</xdr:colOff>
      <xdr:row>62</xdr:row>
      <xdr:rowOff>13617</xdr:rowOff>
    </xdr:to>
    <xdr:cxnSp macro="">
      <xdr:nvCxnSpPr>
        <xdr:cNvPr id="323" name="直線コネクタ 322"/>
        <xdr:cNvCxnSpPr/>
      </xdr:nvCxnSpPr>
      <xdr:spPr>
        <a:xfrm>
          <a:off x="15290800" y="10630112"/>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212</xdr:rowOff>
    </xdr:from>
    <xdr:to>
      <xdr:col>72</xdr:col>
      <xdr:colOff>203200</xdr:colOff>
      <xdr:row>62</xdr:row>
      <xdr:rowOff>1552</xdr:rowOff>
    </xdr:to>
    <xdr:cxnSp macro="">
      <xdr:nvCxnSpPr>
        <xdr:cNvPr id="326" name="直線コネクタ 325"/>
        <xdr:cNvCxnSpPr/>
      </xdr:nvCxnSpPr>
      <xdr:spPr>
        <a:xfrm flipV="1">
          <a:off x="14401800" y="10630112"/>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134126</xdr:rowOff>
    </xdr:from>
    <xdr:to>
      <xdr:col>68</xdr:col>
      <xdr:colOff>152400</xdr:colOff>
      <xdr:row>62</xdr:row>
      <xdr:rowOff>1552</xdr:rowOff>
    </xdr:to>
    <xdr:cxnSp macro="">
      <xdr:nvCxnSpPr>
        <xdr:cNvPr id="329" name="直線コネクタ 328"/>
        <xdr:cNvCxnSpPr/>
      </xdr:nvCxnSpPr>
      <xdr:spPr>
        <a:xfrm>
          <a:off x="13512800" y="10592576"/>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144992</xdr:rowOff>
    </xdr:from>
    <xdr:to>
      <xdr:col>81</xdr:col>
      <xdr:colOff>95250</xdr:colOff>
      <xdr:row>62</xdr:row>
      <xdr:rowOff>75142</xdr:rowOff>
    </xdr:to>
    <xdr:sp macro="" textlink="">
      <xdr:nvSpPr>
        <xdr:cNvPr id="339" name="楕円 338"/>
        <xdr:cNvSpPr/>
      </xdr:nvSpPr>
      <xdr:spPr>
        <a:xfrm>
          <a:off x="16967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117069</xdr:rowOff>
    </xdr:from>
    <xdr:ext cx="762000" cy="259045"/>
    <xdr:sp macro="" textlink="">
      <xdr:nvSpPr>
        <xdr:cNvPr id="340" name="定員管理の状況該当値テキスト"/>
        <xdr:cNvSpPr txBox="1"/>
      </xdr:nvSpPr>
      <xdr:spPr>
        <a:xfrm>
          <a:off x="17106900" y="1057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134267</xdr:rowOff>
    </xdr:from>
    <xdr:to>
      <xdr:col>77</xdr:col>
      <xdr:colOff>95250</xdr:colOff>
      <xdr:row>62</xdr:row>
      <xdr:rowOff>64417</xdr:rowOff>
    </xdr:to>
    <xdr:sp macro="" textlink="">
      <xdr:nvSpPr>
        <xdr:cNvPr id="341" name="楕円 340"/>
        <xdr:cNvSpPr/>
      </xdr:nvSpPr>
      <xdr:spPr>
        <a:xfrm>
          <a:off x="16129000" y="105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49194</xdr:rowOff>
    </xdr:from>
    <xdr:ext cx="736600" cy="259045"/>
    <xdr:sp macro="" textlink="">
      <xdr:nvSpPr>
        <xdr:cNvPr id="342" name="テキスト ボックス 341"/>
        <xdr:cNvSpPr txBox="1"/>
      </xdr:nvSpPr>
      <xdr:spPr>
        <a:xfrm>
          <a:off x="15798800" y="1067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120862</xdr:rowOff>
    </xdr:from>
    <xdr:to>
      <xdr:col>73</xdr:col>
      <xdr:colOff>44450</xdr:colOff>
      <xdr:row>62</xdr:row>
      <xdr:rowOff>51012</xdr:rowOff>
    </xdr:to>
    <xdr:sp macro="" textlink="">
      <xdr:nvSpPr>
        <xdr:cNvPr id="343" name="楕円 342"/>
        <xdr:cNvSpPr/>
      </xdr:nvSpPr>
      <xdr:spPr>
        <a:xfrm>
          <a:off x="15240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35789</xdr:rowOff>
    </xdr:from>
    <xdr:ext cx="762000" cy="259045"/>
    <xdr:sp macro="" textlink="">
      <xdr:nvSpPr>
        <xdr:cNvPr id="344" name="テキスト ボックス 343"/>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122202</xdr:rowOff>
    </xdr:from>
    <xdr:to>
      <xdr:col>68</xdr:col>
      <xdr:colOff>203200</xdr:colOff>
      <xdr:row>62</xdr:row>
      <xdr:rowOff>52352</xdr:rowOff>
    </xdr:to>
    <xdr:sp macro="" textlink="">
      <xdr:nvSpPr>
        <xdr:cNvPr id="345" name="楕円 344"/>
        <xdr:cNvSpPr/>
      </xdr:nvSpPr>
      <xdr:spPr>
        <a:xfrm>
          <a:off x="14351000" y="105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37129</xdr:rowOff>
    </xdr:from>
    <xdr:ext cx="762000" cy="259045"/>
    <xdr:sp macro="" textlink="">
      <xdr:nvSpPr>
        <xdr:cNvPr id="346" name="テキスト ボックス 345"/>
        <xdr:cNvSpPr txBox="1"/>
      </xdr:nvSpPr>
      <xdr:spPr>
        <a:xfrm>
          <a:off x="14020800" y="106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83326</xdr:rowOff>
    </xdr:from>
    <xdr:to>
      <xdr:col>64</xdr:col>
      <xdr:colOff>152400</xdr:colOff>
      <xdr:row>62</xdr:row>
      <xdr:rowOff>13476</xdr:rowOff>
    </xdr:to>
    <xdr:sp macro="" textlink="">
      <xdr:nvSpPr>
        <xdr:cNvPr id="347" name="楕円 346"/>
        <xdr:cNvSpPr/>
      </xdr:nvSpPr>
      <xdr:spPr>
        <a:xfrm>
          <a:off x="13462000" y="105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169703</xdr:rowOff>
    </xdr:from>
    <xdr:ext cx="762000" cy="259045"/>
    <xdr:sp macro="" textlink="">
      <xdr:nvSpPr>
        <xdr:cNvPr id="348" name="テキスト ボックス 347"/>
        <xdr:cNvSpPr txBox="1"/>
      </xdr:nvSpPr>
      <xdr:spPr>
        <a:xfrm>
          <a:off x="13131800" y="1062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％となった。県平均や類似団体平均よりも、かなり低い状態にある。しかし、単年度でみると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ポイント上昇している。これは、大型事業に伴う借入により元利償還金が増加したこと、事業費補正により普通交付税の基準財政需要額に算入された公債費が減少したことが要因である。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今後も大型事業が予定されており、さらに上昇することが見込まれる。起債発行の抑制を引き続き推進し、事業の必要性や事業効果を考慮し、起債に大きく依存することがないように財政運営に努める。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52578</xdr:rowOff>
    </xdr:from>
    <xdr:to>
      <xdr:col>81</xdr:col>
      <xdr:colOff>44450</xdr:colOff>
      <xdr:row>37</xdr:row>
      <xdr:rowOff>62230</xdr:rowOff>
    </xdr:to>
    <xdr:cxnSp macro="">
      <xdr:nvCxnSpPr>
        <xdr:cNvPr id="380" name="直線コネクタ 379"/>
        <xdr:cNvCxnSpPr/>
      </xdr:nvCxnSpPr>
      <xdr:spPr>
        <a:xfrm>
          <a:off x="16179800" y="63962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52578</xdr:rowOff>
    </xdr:from>
    <xdr:to>
      <xdr:col>77</xdr:col>
      <xdr:colOff>44450</xdr:colOff>
      <xdr:row>37</xdr:row>
      <xdr:rowOff>139446</xdr:rowOff>
    </xdr:to>
    <xdr:cxnSp macro="">
      <xdr:nvCxnSpPr>
        <xdr:cNvPr id="383" name="直線コネクタ 382"/>
        <xdr:cNvCxnSpPr/>
      </xdr:nvCxnSpPr>
      <xdr:spPr>
        <a:xfrm flipV="1">
          <a:off x="15290800" y="63962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139446</xdr:rowOff>
    </xdr:from>
    <xdr:to>
      <xdr:col>72</xdr:col>
      <xdr:colOff>203200</xdr:colOff>
      <xdr:row>38</xdr:row>
      <xdr:rowOff>112776</xdr:rowOff>
    </xdr:to>
    <xdr:cxnSp macro="">
      <xdr:nvCxnSpPr>
        <xdr:cNvPr id="386" name="直線コネクタ 385"/>
        <xdr:cNvCxnSpPr/>
      </xdr:nvCxnSpPr>
      <xdr:spPr>
        <a:xfrm flipV="1">
          <a:off x="14401800" y="648309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112776</xdr:rowOff>
    </xdr:from>
    <xdr:to>
      <xdr:col>68</xdr:col>
      <xdr:colOff>152400</xdr:colOff>
      <xdr:row>39</xdr:row>
      <xdr:rowOff>105410</xdr:rowOff>
    </xdr:to>
    <xdr:cxnSp macro="">
      <xdr:nvCxnSpPr>
        <xdr:cNvPr id="389" name="直線コネクタ 388"/>
        <xdr:cNvCxnSpPr/>
      </xdr:nvCxnSpPr>
      <xdr:spPr>
        <a:xfrm flipV="1">
          <a:off x="13512800" y="662787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9" name="楕円 398"/>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27957</xdr:rowOff>
    </xdr:from>
    <xdr:ext cx="762000" cy="259045"/>
    <xdr:sp macro="" textlink="">
      <xdr:nvSpPr>
        <xdr:cNvPr id="400" name="公債費負担の状況該当値テキスト"/>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1778</xdr:rowOff>
    </xdr:from>
    <xdr:to>
      <xdr:col>77</xdr:col>
      <xdr:colOff>95250</xdr:colOff>
      <xdr:row>37</xdr:row>
      <xdr:rowOff>103378</xdr:rowOff>
    </xdr:to>
    <xdr:sp macro="" textlink="">
      <xdr:nvSpPr>
        <xdr:cNvPr id="401" name="楕円 400"/>
        <xdr:cNvSpPr/>
      </xdr:nvSpPr>
      <xdr:spPr>
        <a:xfrm>
          <a:off x="16129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113555</xdr:rowOff>
    </xdr:from>
    <xdr:ext cx="736600" cy="259045"/>
    <xdr:sp macro="" textlink="">
      <xdr:nvSpPr>
        <xdr:cNvPr id="402" name="テキスト ボックス 401"/>
        <xdr:cNvSpPr txBox="1"/>
      </xdr:nvSpPr>
      <xdr:spPr>
        <a:xfrm>
          <a:off x="15798800" y="611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88646</xdr:rowOff>
    </xdr:from>
    <xdr:to>
      <xdr:col>73</xdr:col>
      <xdr:colOff>44450</xdr:colOff>
      <xdr:row>38</xdr:row>
      <xdr:rowOff>18796</xdr:rowOff>
    </xdr:to>
    <xdr:sp macro="" textlink="">
      <xdr:nvSpPr>
        <xdr:cNvPr id="403" name="楕円 402"/>
        <xdr:cNvSpPr/>
      </xdr:nvSpPr>
      <xdr:spPr>
        <a:xfrm>
          <a:off x="15240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28973</xdr:rowOff>
    </xdr:from>
    <xdr:ext cx="762000" cy="259045"/>
    <xdr:sp macro="" textlink="">
      <xdr:nvSpPr>
        <xdr:cNvPr id="404" name="テキスト ボックス 403"/>
        <xdr:cNvSpPr txBox="1"/>
      </xdr:nvSpPr>
      <xdr:spPr>
        <a:xfrm>
          <a:off x="14909800" y="62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61976</xdr:rowOff>
    </xdr:from>
    <xdr:to>
      <xdr:col>68</xdr:col>
      <xdr:colOff>203200</xdr:colOff>
      <xdr:row>38</xdr:row>
      <xdr:rowOff>163576</xdr:rowOff>
    </xdr:to>
    <xdr:sp macro="" textlink="">
      <xdr:nvSpPr>
        <xdr:cNvPr id="405" name="楕円 404"/>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2303</xdr:rowOff>
    </xdr:from>
    <xdr:ext cx="762000" cy="259045"/>
    <xdr:sp macro="" textlink="">
      <xdr:nvSpPr>
        <xdr:cNvPr id="406" name="テキスト ボックス 405"/>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7" name="楕円 406"/>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8" name="テキスト ボックス 407"/>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前年度から皆増の</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となった。県平均や類似団体平均よりも低い状態である。学校給食センター改築事業に伴う借入等により地方債残高が増加したこと、歳入不足の補てんや各種事業への充当により充当可能基金残高が減少したことが大きな要因となっている。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まで複数の大型事業が予定されており、起債残高の増加及び充当可能基金の減少が続くため、悪化すると見込まれる。今後は、事業の必要性や事業効果を考慮し、起債に大きく依存することのない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49409</xdr:rowOff>
    </xdr:from>
    <xdr:to>
      <xdr:col>81</xdr:col>
      <xdr:colOff>95250</xdr:colOff>
      <xdr:row>14</xdr:row>
      <xdr:rowOff>151009</xdr:rowOff>
    </xdr:to>
    <xdr:sp macro="" textlink="">
      <xdr:nvSpPr>
        <xdr:cNvPr id="459" name="楕円 458"/>
        <xdr:cNvSpPr/>
      </xdr:nvSpPr>
      <xdr:spPr>
        <a:xfrm>
          <a:off x="16967200" y="24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65936</xdr:rowOff>
    </xdr:from>
    <xdr:ext cx="762000" cy="259045"/>
    <xdr:sp macro="" textlink="">
      <xdr:nvSpPr>
        <xdr:cNvPr id="460" name="将来負担の状況該当値テキスト"/>
        <xdr:cNvSpPr txBox="1"/>
      </xdr:nvSpPr>
      <xdr:spPr>
        <a:xfrm>
          <a:off x="17106900" y="229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21,376
21,307
101.59
9,847,832
9,154,779
628,181
5,170,567
7,531,048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ポイント上昇した。類似団体や県内比較よりも高い水準である。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年度に、本町の定員適正化計画に基づく人員調整を行ったため、職員数が増加しており、類似団体や県内比較との差が大きくなった。</a:t>
          </a:r>
        </a:p>
        <a:p>
          <a:r>
            <a:rPr kumimoji="1" lang="ja-JP" altLang="en-US" sz="1300">
              <a:latin typeface="ＭＳ Ｐゴシック" panose="020B0600070205080204" pitchFamily="50" charset="-128"/>
              <a:ea typeface="ＭＳ Ｐゴシック" panose="020B0600070205080204" pitchFamily="50" charset="-128"/>
            </a:rPr>
            <a:t>　今後は、より計画的な採用を行い、定員管理の適正化及び効果的な執行体制の確立に努める。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37</xdr:row>
      <xdr:rowOff>161290</xdr:rowOff>
    </xdr:to>
    <xdr:cxnSp macro="">
      <xdr:nvCxnSpPr>
        <xdr:cNvPr id="64" name="直線コネクタ 63"/>
        <xdr:cNvCxnSpPr/>
      </xdr:nvCxnSpPr>
      <xdr:spPr>
        <a:xfrm>
          <a:off x="3987800" y="65003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8128</xdr:rowOff>
    </xdr:to>
    <xdr:cxnSp macro="">
      <xdr:nvCxnSpPr>
        <xdr:cNvPr id="67" name="直線コネクタ 66"/>
        <xdr:cNvCxnSpPr/>
      </xdr:nvCxnSpPr>
      <xdr:spPr>
        <a:xfrm flipV="1">
          <a:off x="3098800" y="6500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38</xdr:row>
      <xdr:rowOff>8128</xdr:rowOff>
    </xdr:to>
    <xdr:cxnSp macro="">
      <xdr:nvCxnSpPr>
        <xdr:cNvPr id="70" name="直線コネクタ 69"/>
        <xdr:cNvCxnSpPr/>
      </xdr:nvCxnSpPr>
      <xdr:spPr>
        <a:xfrm>
          <a:off x="2209800" y="64546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110998</xdr:rowOff>
    </xdr:to>
    <xdr:cxnSp macro="">
      <xdr:nvCxnSpPr>
        <xdr:cNvPr id="73" name="直線コネクタ 72"/>
        <xdr:cNvCxnSpPr/>
      </xdr:nvCxnSpPr>
      <xdr:spPr>
        <a:xfrm>
          <a:off x="1320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ポイント上昇した。類似団体平均よりも下回っているが、県平均より上回っている。</a:t>
          </a:r>
        </a:p>
        <a:p>
          <a:r>
            <a:rPr kumimoji="1" lang="ja-JP" altLang="en-US" sz="1300">
              <a:latin typeface="ＭＳ Ｐゴシック" panose="020B0600070205080204" pitchFamily="50" charset="-128"/>
              <a:ea typeface="ＭＳ Ｐゴシック" panose="020B0600070205080204" pitchFamily="50" charset="-128"/>
            </a:rPr>
            <a:t>　電算システム関連経費や保有する施設の老朽化に伴い、物件費は今後も増加すると見込んでいる。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46990</xdr:rowOff>
    </xdr:to>
    <xdr:cxnSp macro="">
      <xdr:nvCxnSpPr>
        <xdr:cNvPr id="125" name="直線コネクタ 124"/>
        <xdr:cNvCxnSpPr/>
      </xdr:nvCxnSpPr>
      <xdr:spPr>
        <a:xfrm>
          <a:off x="15671800" y="2603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31750</xdr:rowOff>
    </xdr:to>
    <xdr:cxnSp macro="">
      <xdr:nvCxnSpPr>
        <xdr:cNvPr id="128" name="直線コネクタ 127"/>
        <xdr:cNvCxnSpPr/>
      </xdr:nvCxnSpPr>
      <xdr:spPr>
        <a:xfrm>
          <a:off x="14782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31750</xdr:rowOff>
    </xdr:to>
    <xdr:cxnSp macro="">
      <xdr:nvCxnSpPr>
        <xdr:cNvPr id="131" name="直線コネクタ 130"/>
        <xdr:cNvCxnSpPr/>
      </xdr:nvCxnSpPr>
      <xdr:spPr>
        <a:xfrm>
          <a:off x="13893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77470</xdr:rowOff>
    </xdr:to>
    <xdr:cxnSp macro="">
      <xdr:nvCxnSpPr>
        <xdr:cNvPr id="134" name="直線コネクタ 133"/>
        <xdr:cNvCxnSpPr/>
      </xdr:nvCxnSpPr>
      <xdr:spPr>
        <a:xfrm flipV="1">
          <a:off x="13004800" y="2527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6" name="楕円 145"/>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7" name="テキスト ボックス 146"/>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8" name="楕円 147"/>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9" name="テキスト ボックス 148"/>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2" name="楕円 151"/>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113047</xdr:rowOff>
    </xdr:from>
    <xdr:ext cx="762000" cy="259045"/>
    <xdr:sp macro="" textlink="">
      <xdr:nvSpPr>
        <xdr:cNvPr id="153" name="テキスト ボックス 152"/>
        <xdr:cNvSpPr txBox="1"/>
      </xdr:nvSpPr>
      <xdr:spPr>
        <a:xfrm>
          <a:off x="12623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前年度より</a:t>
          </a:r>
          <a:r>
            <a:rPr kumimoji="1" lang="en-US" altLang="ja-JP" sz="1300" b="0">
              <a:latin typeface="ＭＳ Ｐゴシック" panose="020B0600070205080204" pitchFamily="50" charset="-128"/>
              <a:ea typeface="ＭＳ Ｐゴシック" panose="020B0600070205080204" pitchFamily="50" charset="-128"/>
            </a:rPr>
            <a:t>0.5</a:t>
          </a:r>
          <a:r>
            <a:rPr kumimoji="1" lang="ja-JP" altLang="en-US" sz="1300" b="0">
              <a:latin typeface="ＭＳ Ｐゴシック" panose="020B0600070205080204" pitchFamily="50" charset="-128"/>
              <a:ea typeface="ＭＳ Ｐゴシック" panose="020B0600070205080204" pitchFamily="50" charset="-128"/>
            </a:rPr>
            <a:t>ポイント上昇した。類似団体や県内比較よりも良好となっている。　障害福祉サービスや障害児通所支援等の利用が増加してきており、扶助費が年々増加している。</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　また、本町は就学後の児童に対して、単独で医療費を助成しており、平成</a:t>
          </a:r>
          <a:r>
            <a:rPr kumimoji="1" lang="en-US" altLang="ja-JP" sz="1300" b="0">
              <a:latin typeface="ＭＳ Ｐゴシック" panose="020B0600070205080204" pitchFamily="50" charset="-128"/>
              <a:ea typeface="ＭＳ Ｐゴシック" panose="020B0600070205080204" pitchFamily="50" charset="-128"/>
            </a:rPr>
            <a:t>27</a:t>
          </a:r>
          <a:r>
            <a:rPr kumimoji="1" lang="ja-JP" altLang="en-US" sz="1300" b="0">
              <a:latin typeface="ＭＳ Ｐゴシック" panose="020B0600070205080204" pitchFamily="50" charset="-128"/>
              <a:ea typeface="ＭＳ Ｐゴシック" panose="020B0600070205080204" pitchFamily="50" charset="-128"/>
            </a:rPr>
            <a:t>年８月から助成対象を中学生の通院まで拡大している。今後も多額の費用を要するものと見込まれる。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39915</xdr:rowOff>
    </xdr:from>
    <xdr:to>
      <xdr:col>24</xdr:col>
      <xdr:colOff>25400</xdr:colOff>
      <xdr:row>54</xdr:row>
      <xdr:rowOff>94343</xdr:rowOff>
    </xdr:to>
    <xdr:cxnSp macro="">
      <xdr:nvCxnSpPr>
        <xdr:cNvPr id="188" name="直線コネクタ 187"/>
        <xdr:cNvCxnSpPr/>
      </xdr:nvCxnSpPr>
      <xdr:spPr>
        <a:xfrm>
          <a:off x="3987800" y="92982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39915</xdr:rowOff>
    </xdr:to>
    <xdr:cxnSp macro="">
      <xdr:nvCxnSpPr>
        <xdr:cNvPr id="191" name="直線コネクタ 190"/>
        <xdr:cNvCxnSpPr/>
      </xdr:nvCxnSpPr>
      <xdr:spPr>
        <a:xfrm>
          <a:off x="3098800" y="9222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91622</xdr:rowOff>
    </xdr:from>
    <xdr:to>
      <xdr:col>15</xdr:col>
      <xdr:colOff>98425</xdr:colOff>
      <xdr:row>53</xdr:row>
      <xdr:rowOff>135165</xdr:rowOff>
    </xdr:to>
    <xdr:cxnSp macro="">
      <xdr:nvCxnSpPr>
        <xdr:cNvPr id="194" name="直線コネクタ 193"/>
        <xdr:cNvCxnSpPr/>
      </xdr:nvCxnSpPr>
      <xdr:spPr>
        <a:xfrm>
          <a:off x="2209800" y="9178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91622</xdr:rowOff>
    </xdr:to>
    <xdr:cxnSp macro="">
      <xdr:nvCxnSpPr>
        <xdr:cNvPr id="197" name="直線コネクタ 196"/>
        <xdr:cNvCxnSpPr/>
      </xdr:nvCxnSpPr>
      <xdr:spPr>
        <a:xfrm>
          <a:off x="1320800" y="9156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7" name="楕円 206"/>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8"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160565</xdr:rowOff>
    </xdr:from>
    <xdr:to>
      <xdr:col>20</xdr:col>
      <xdr:colOff>38100</xdr:colOff>
      <xdr:row>54</xdr:row>
      <xdr:rowOff>90715</xdr:rowOff>
    </xdr:to>
    <xdr:sp macro="" textlink="">
      <xdr:nvSpPr>
        <xdr:cNvPr id="209" name="楕円 208"/>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100892</xdr:rowOff>
    </xdr:from>
    <xdr:ext cx="736600" cy="259045"/>
    <xdr:sp macro="" textlink="">
      <xdr:nvSpPr>
        <xdr:cNvPr id="210" name="テキスト ボックス 209"/>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1" name="楕円 210"/>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2" name="テキスト ボックス 211"/>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40822</xdr:rowOff>
    </xdr:from>
    <xdr:to>
      <xdr:col>11</xdr:col>
      <xdr:colOff>60325</xdr:colOff>
      <xdr:row>53</xdr:row>
      <xdr:rowOff>142422</xdr:rowOff>
    </xdr:to>
    <xdr:sp macro="" textlink="">
      <xdr:nvSpPr>
        <xdr:cNvPr id="213" name="楕円 212"/>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152599</xdr:rowOff>
    </xdr:from>
    <xdr:ext cx="762000" cy="259045"/>
    <xdr:sp macro="" textlink="">
      <xdr:nvSpPr>
        <xdr:cNvPr id="214" name="テキスト ボックス 213"/>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5" name="楕円 214"/>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6" name="テキスト ボックス 215"/>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前年度より</a:t>
          </a:r>
          <a:r>
            <a:rPr kumimoji="1" lang="en-US" altLang="ja-JP" sz="1300" b="0">
              <a:latin typeface="ＭＳ Ｐゴシック" panose="020B0600070205080204" pitchFamily="50" charset="-128"/>
              <a:ea typeface="ＭＳ Ｐゴシック" panose="020B0600070205080204" pitchFamily="50" charset="-128"/>
            </a:rPr>
            <a:t>0.3</a:t>
          </a:r>
          <a:r>
            <a:rPr kumimoji="1" lang="ja-JP" altLang="en-US" sz="1300" b="0">
              <a:latin typeface="ＭＳ Ｐゴシック" panose="020B0600070205080204" pitchFamily="50" charset="-128"/>
              <a:ea typeface="ＭＳ Ｐゴシック" panose="020B0600070205080204" pitchFamily="50" charset="-128"/>
            </a:rPr>
            <a:t>ポイント上昇した。類似団体や県内比較よりも高い水準である。</a:t>
          </a:r>
        </a:p>
        <a:p>
          <a:r>
            <a:rPr kumimoji="1" lang="ja-JP" altLang="en-US" sz="1300" b="0">
              <a:latin typeface="ＭＳ Ｐゴシック" panose="020B0600070205080204" pitchFamily="50" charset="-128"/>
              <a:ea typeface="ＭＳ Ｐゴシック" panose="020B0600070205080204" pitchFamily="50" charset="-128"/>
            </a:rPr>
            <a:t>　繰出金は、国民健康保険事業特別会計、後期高齢者医療特別会計、介護保険特別会計への繰り出しが主であるが、一人当たりの医療費の増加や高齢化に伴う医療及び介護給付費の増加などにより、こちらも年々増加傾向にある。今後も、保険税等の収納確保、医療及び介護費の適正化対策を行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138430</xdr:rowOff>
    </xdr:to>
    <xdr:cxnSp macro="">
      <xdr:nvCxnSpPr>
        <xdr:cNvPr id="249" name="直線コネクタ 248"/>
        <xdr:cNvCxnSpPr/>
      </xdr:nvCxnSpPr>
      <xdr:spPr>
        <a:xfrm>
          <a:off x="15671800" y="988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115570</xdr:rowOff>
    </xdr:to>
    <xdr:cxnSp macro="">
      <xdr:nvCxnSpPr>
        <xdr:cNvPr id="252" name="直線コネクタ 251"/>
        <xdr:cNvCxnSpPr/>
      </xdr:nvCxnSpPr>
      <xdr:spPr>
        <a:xfrm>
          <a:off x="14782800" y="9827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54610</xdr:rowOff>
    </xdr:to>
    <xdr:cxnSp macro="">
      <xdr:nvCxnSpPr>
        <xdr:cNvPr id="255" name="直線コネクタ 254"/>
        <xdr:cNvCxnSpPr/>
      </xdr:nvCxnSpPr>
      <xdr:spPr>
        <a:xfrm>
          <a:off x="13893800" y="977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31750</xdr:rowOff>
    </xdr:to>
    <xdr:cxnSp macro="">
      <xdr:nvCxnSpPr>
        <xdr:cNvPr id="258" name="直線コネクタ 257"/>
        <xdr:cNvCxnSpPr/>
      </xdr:nvCxnSpPr>
      <xdr:spPr>
        <a:xfrm flipV="1">
          <a:off x="13004800" y="977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8" name="楕円 267"/>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9"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0" name="楕円 26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1" name="テキスト ボックス 27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2" name="楕円 271"/>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3" name="テキスト ボックス 272"/>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4" name="楕円 273"/>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5" name="テキスト ボックス 274"/>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6" name="楕円 275"/>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7" name="テキスト ボックス 276"/>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前年度より</a:t>
          </a:r>
          <a:r>
            <a:rPr kumimoji="1" lang="en-US" altLang="ja-JP" sz="1300" b="0">
              <a:latin typeface="ＭＳ Ｐゴシック" panose="020B0600070205080204" pitchFamily="50" charset="-128"/>
              <a:ea typeface="ＭＳ Ｐゴシック" panose="020B0600070205080204" pitchFamily="50" charset="-128"/>
            </a:rPr>
            <a:t>0.1</a:t>
          </a:r>
          <a:r>
            <a:rPr kumimoji="1" lang="ja-JP" altLang="en-US" sz="1300" b="0">
              <a:latin typeface="ＭＳ Ｐゴシック" panose="020B0600070205080204" pitchFamily="50" charset="-128"/>
              <a:ea typeface="ＭＳ Ｐゴシック" panose="020B0600070205080204" pitchFamily="50" charset="-128"/>
            </a:rPr>
            <a:t>ポイント上昇した。類似団体平均や県平均よりも高い水準である。</a:t>
          </a:r>
        </a:p>
        <a:p>
          <a:r>
            <a:rPr kumimoji="1" lang="ja-JP" altLang="en-US" sz="1300" b="0">
              <a:latin typeface="ＭＳ Ｐゴシック" panose="020B0600070205080204" pitchFamily="50" charset="-128"/>
              <a:ea typeface="ＭＳ Ｐゴシック" panose="020B0600070205080204" pitchFamily="50" charset="-128"/>
            </a:rPr>
            <a:t>　これは、施設型給付利用者の増加、伊予消防等事務組合負担金の算定方法変更等により増加した。</a:t>
          </a:r>
        </a:p>
        <a:p>
          <a:r>
            <a:rPr kumimoji="1" lang="ja-JP" altLang="en-US" sz="1300" b="0">
              <a:latin typeface="ＭＳ Ｐゴシック" panose="020B0600070205080204" pitchFamily="50" charset="-128"/>
              <a:ea typeface="ＭＳ Ｐゴシック" panose="020B0600070205080204" pitchFamily="50" charset="-128"/>
            </a:rPr>
            <a:t>　今後も、事業の見直しや廃止についての検証を行い、経費の縮減に努めていく。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1270</xdr:rowOff>
    </xdr:to>
    <xdr:cxnSp macro="">
      <xdr:nvCxnSpPr>
        <xdr:cNvPr id="307" name="直線コネクタ 306"/>
        <xdr:cNvCxnSpPr/>
      </xdr:nvCxnSpPr>
      <xdr:spPr>
        <a:xfrm>
          <a:off x="15671800" y="6340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168148</xdr:rowOff>
    </xdr:to>
    <xdr:cxnSp macro="">
      <xdr:nvCxnSpPr>
        <xdr:cNvPr id="310" name="直線コネクタ 309"/>
        <xdr:cNvCxnSpPr/>
      </xdr:nvCxnSpPr>
      <xdr:spPr>
        <a:xfrm>
          <a:off x="14782800" y="62626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94996</xdr:rowOff>
    </xdr:to>
    <xdr:cxnSp macro="">
      <xdr:nvCxnSpPr>
        <xdr:cNvPr id="313" name="直線コネクタ 312"/>
        <xdr:cNvCxnSpPr/>
      </xdr:nvCxnSpPr>
      <xdr:spPr>
        <a:xfrm flipV="1">
          <a:off x="13893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37</xdr:row>
      <xdr:rowOff>37846</xdr:rowOff>
    </xdr:to>
    <xdr:cxnSp macro="">
      <xdr:nvCxnSpPr>
        <xdr:cNvPr id="316" name="直線コネクタ 315"/>
        <xdr:cNvCxnSpPr/>
      </xdr:nvCxnSpPr>
      <xdr:spPr>
        <a:xfrm flipV="1">
          <a:off x="13004800" y="62671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6" name="楕円 325"/>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7"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8" name="楕円 327"/>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9" name="テキスト ボックス 328"/>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0" name="楕円 329"/>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31" name="テキスト ボックス 33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2" name="楕円 331"/>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3" name="テキスト ボックス 33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4" name="楕円 333"/>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35" name="テキスト ボックス 334"/>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前年度より</a:t>
          </a:r>
          <a:r>
            <a:rPr kumimoji="1" lang="en-US" altLang="ja-JP" sz="1300" b="0">
              <a:latin typeface="ＭＳ Ｐゴシック" panose="020B0600070205080204" pitchFamily="50" charset="-128"/>
              <a:ea typeface="ＭＳ Ｐゴシック" panose="020B0600070205080204" pitchFamily="50" charset="-128"/>
            </a:rPr>
            <a:t>0.6</a:t>
          </a:r>
          <a:r>
            <a:rPr kumimoji="1" lang="ja-JP" altLang="en-US" sz="1300" b="0">
              <a:latin typeface="ＭＳ Ｐゴシック" panose="020B0600070205080204" pitchFamily="50" charset="-128"/>
              <a:ea typeface="ＭＳ Ｐゴシック" panose="020B0600070205080204" pitchFamily="50" charset="-128"/>
            </a:rPr>
            <a:t>ポイント上昇した。類似団体や県内比較よりも良好となっている。これは、平成</a:t>
          </a:r>
          <a:r>
            <a:rPr kumimoji="1" lang="en-US" altLang="ja-JP" sz="1300" b="0">
              <a:latin typeface="ＭＳ Ｐゴシック" panose="020B0600070205080204" pitchFamily="50" charset="-128"/>
              <a:ea typeface="ＭＳ Ｐゴシック" panose="020B0600070205080204" pitchFamily="50" charset="-128"/>
            </a:rPr>
            <a:t>27</a:t>
          </a:r>
          <a:r>
            <a:rPr kumimoji="1" lang="ja-JP" altLang="en-US" sz="1300" b="0">
              <a:latin typeface="ＭＳ Ｐゴシック" panose="020B0600070205080204" pitchFamily="50" charset="-128"/>
              <a:ea typeface="ＭＳ Ｐゴシック" panose="020B0600070205080204" pitchFamily="50" charset="-128"/>
            </a:rPr>
            <a:t>年度に平成</a:t>
          </a:r>
          <a:r>
            <a:rPr kumimoji="1" lang="en-US" altLang="ja-JP" sz="1300" b="0">
              <a:latin typeface="ＭＳ Ｐゴシック" panose="020B0600070205080204" pitchFamily="50" charset="-128"/>
              <a:ea typeface="ＭＳ Ｐゴシック" panose="020B0600070205080204" pitchFamily="50" charset="-128"/>
            </a:rPr>
            <a:t>10</a:t>
          </a:r>
          <a:r>
            <a:rPr kumimoji="1" lang="ja-JP" altLang="en-US" sz="1300" b="0">
              <a:latin typeface="ＭＳ Ｐゴシック" panose="020B0600070205080204" pitchFamily="50" charset="-128"/>
              <a:ea typeface="ＭＳ Ｐゴシック" panose="020B0600070205080204" pitchFamily="50" charset="-128"/>
            </a:rPr>
            <a:t>年度代の大型償還が終了したためである。しかし、既に平成</a:t>
          </a:r>
          <a:r>
            <a:rPr kumimoji="1" lang="en-US" altLang="ja-JP" sz="1300" b="0">
              <a:latin typeface="ＭＳ Ｐゴシック" panose="020B0600070205080204" pitchFamily="50" charset="-128"/>
              <a:ea typeface="ＭＳ Ｐゴシック" panose="020B0600070205080204" pitchFamily="50" charset="-128"/>
            </a:rPr>
            <a:t>20</a:t>
          </a:r>
          <a:r>
            <a:rPr kumimoji="1" lang="ja-JP" altLang="en-US" sz="1300" b="0">
              <a:latin typeface="ＭＳ Ｐゴシック" panose="020B0600070205080204" pitchFamily="50" charset="-128"/>
              <a:ea typeface="ＭＳ Ｐゴシック" panose="020B0600070205080204" pitchFamily="50" charset="-128"/>
            </a:rPr>
            <a:t>年度代の大型事業の償還は始まっており、今後も大型事業を控えている状態であるため、年々償還額は増加するものと見込まれる。</a:t>
          </a:r>
        </a:p>
        <a:p>
          <a:r>
            <a:rPr kumimoji="1" lang="ja-JP" altLang="en-US" sz="1300" b="0">
              <a:latin typeface="ＭＳ Ｐゴシック" panose="020B0600070205080204" pitchFamily="50" charset="-128"/>
              <a:ea typeface="ＭＳ Ｐゴシック" panose="020B0600070205080204" pitchFamily="50" charset="-128"/>
            </a:rPr>
            <a:t>　今後も、事業の必要性や事業効果を考慮し、起債に大きく依存することがないように、財政運営に努めていく。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54610</xdr:rowOff>
    </xdr:to>
    <xdr:cxnSp macro="">
      <xdr:nvCxnSpPr>
        <xdr:cNvPr id="368" name="直線コネクタ 367"/>
        <xdr:cNvCxnSpPr/>
      </xdr:nvCxnSpPr>
      <xdr:spPr>
        <a:xfrm>
          <a:off x="3987800" y="12867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123190</xdr:rowOff>
    </xdr:to>
    <xdr:cxnSp macro="">
      <xdr:nvCxnSpPr>
        <xdr:cNvPr id="371" name="直線コネクタ 370"/>
        <xdr:cNvCxnSpPr/>
      </xdr:nvCxnSpPr>
      <xdr:spPr>
        <a:xfrm flipV="1">
          <a:off x="3098800" y="12867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76</xdr:row>
      <xdr:rowOff>142239</xdr:rowOff>
    </xdr:to>
    <xdr:cxnSp macro="">
      <xdr:nvCxnSpPr>
        <xdr:cNvPr id="374" name="直線コネクタ 373"/>
        <xdr:cNvCxnSpPr/>
      </xdr:nvCxnSpPr>
      <xdr:spPr>
        <a:xfrm flipV="1">
          <a:off x="2209800" y="12981940"/>
          <a:ext cx="8890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85089</xdr:rowOff>
    </xdr:to>
    <xdr:cxnSp macro="">
      <xdr:nvCxnSpPr>
        <xdr:cNvPr id="377" name="直線コネクタ 376"/>
        <xdr:cNvCxnSpPr/>
      </xdr:nvCxnSpPr>
      <xdr:spPr>
        <a:xfrm flipV="1">
          <a:off x="1320800" y="131724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87" name="楕円 386"/>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88"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89" name="楕円 388"/>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0" name="テキスト ボックス 389"/>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91" name="楕円 390"/>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92" name="テキスト ボックス 391"/>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3" name="楕円 392"/>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4" name="テキスト ボックス 393"/>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5" name="楕円 394"/>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6" name="テキスト ボックス 395"/>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前年度より</a:t>
          </a:r>
          <a:r>
            <a:rPr kumimoji="1" lang="en-US" altLang="ja-JP" sz="1300" b="0">
              <a:latin typeface="ＭＳ Ｐゴシック" panose="020B0600070205080204" pitchFamily="50" charset="-128"/>
              <a:ea typeface="ＭＳ Ｐゴシック" panose="020B0600070205080204" pitchFamily="50" charset="-128"/>
            </a:rPr>
            <a:t>1.2</a:t>
          </a:r>
          <a:r>
            <a:rPr kumimoji="1" lang="ja-JP" altLang="en-US" sz="1300" b="0">
              <a:latin typeface="ＭＳ Ｐゴシック" panose="020B0600070205080204" pitchFamily="50" charset="-128"/>
              <a:ea typeface="ＭＳ Ｐゴシック" panose="020B0600070205080204" pitchFamily="50" charset="-128"/>
            </a:rPr>
            <a:t>ポイント上昇した。類似団体平均や県平均よりも高い水準である。</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　平成</a:t>
          </a:r>
          <a:r>
            <a:rPr kumimoji="1" lang="en-US" altLang="ja-JP" sz="1300" b="0">
              <a:latin typeface="ＭＳ Ｐゴシック" panose="020B0600070205080204" pitchFamily="50" charset="-128"/>
              <a:ea typeface="ＭＳ Ｐゴシック" panose="020B0600070205080204" pitchFamily="50" charset="-128"/>
            </a:rPr>
            <a:t>29</a:t>
          </a:r>
          <a:r>
            <a:rPr kumimoji="1" lang="ja-JP" altLang="en-US" sz="1300" b="0">
              <a:latin typeface="ＭＳ Ｐゴシック" panose="020B0600070205080204" pitchFamily="50" charset="-128"/>
              <a:ea typeface="ＭＳ Ｐゴシック" panose="020B0600070205080204" pitchFamily="50" charset="-128"/>
            </a:rPr>
            <a:t>年度において、人件費及び維持補修費の経常経費は前年度より減少しているが、扶助費及び繰出金が前年度より大幅に増加している。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17272</xdr:rowOff>
    </xdr:to>
    <xdr:cxnSp macro="">
      <xdr:nvCxnSpPr>
        <xdr:cNvPr id="427" name="直線コネクタ 426"/>
        <xdr:cNvCxnSpPr/>
      </xdr:nvCxnSpPr>
      <xdr:spPr>
        <a:xfrm>
          <a:off x="15671800" y="133355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133858</xdr:rowOff>
    </xdr:to>
    <xdr:cxnSp macro="">
      <xdr:nvCxnSpPr>
        <xdr:cNvPr id="430" name="直線コネクタ 429"/>
        <xdr:cNvCxnSpPr/>
      </xdr:nvCxnSpPr>
      <xdr:spPr>
        <a:xfrm>
          <a:off x="14782800" y="13212063"/>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77</xdr:row>
      <xdr:rowOff>10413</xdr:rowOff>
    </xdr:to>
    <xdr:cxnSp macro="">
      <xdr:nvCxnSpPr>
        <xdr:cNvPr id="433" name="直線コネクタ 432"/>
        <xdr:cNvCxnSpPr/>
      </xdr:nvCxnSpPr>
      <xdr:spPr>
        <a:xfrm>
          <a:off x="13893800" y="13052044"/>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77</xdr:row>
      <xdr:rowOff>24130</xdr:rowOff>
    </xdr:to>
    <xdr:cxnSp macro="">
      <xdr:nvCxnSpPr>
        <xdr:cNvPr id="436" name="直線コネクタ 435"/>
        <xdr:cNvCxnSpPr/>
      </xdr:nvCxnSpPr>
      <xdr:spPr>
        <a:xfrm flipV="1">
          <a:off x="13004800" y="130520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6" name="楕円 445"/>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47"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8" name="楕円 447"/>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49" name="テキスト ボックス 448"/>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0" name="楕円 449"/>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51" name="テキスト ボックス 450"/>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52" name="楕円 451"/>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53" name="テキスト ボックス 452"/>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4" name="楕円 453"/>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5" name="テキスト ボックス 454"/>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35669</xdr:rowOff>
    </xdr:from>
    <xdr:to>
      <xdr:col>29</xdr:col>
      <xdr:colOff>127000</xdr:colOff>
      <xdr:row>15</xdr:row>
      <xdr:rowOff>112707</xdr:rowOff>
    </xdr:to>
    <xdr:cxnSp macro="">
      <xdr:nvCxnSpPr>
        <xdr:cNvPr id="52" name="直線コネクタ 51"/>
        <xdr:cNvCxnSpPr/>
      </xdr:nvCxnSpPr>
      <xdr:spPr bwMode="auto">
        <a:xfrm flipV="1">
          <a:off x="5003800" y="2655044"/>
          <a:ext cx="647700" cy="77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112707</xdr:rowOff>
    </xdr:from>
    <xdr:to>
      <xdr:col>26</xdr:col>
      <xdr:colOff>50800</xdr:colOff>
      <xdr:row>15</xdr:row>
      <xdr:rowOff>137559</xdr:rowOff>
    </xdr:to>
    <xdr:cxnSp macro="">
      <xdr:nvCxnSpPr>
        <xdr:cNvPr id="55" name="直線コネクタ 54"/>
        <xdr:cNvCxnSpPr/>
      </xdr:nvCxnSpPr>
      <xdr:spPr bwMode="auto">
        <a:xfrm flipV="1">
          <a:off x="4305300" y="2732082"/>
          <a:ext cx="698500" cy="2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137559</xdr:rowOff>
    </xdr:from>
    <xdr:to>
      <xdr:col>22</xdr:col>
      <xdr:colOff>114300</xdr:colOff>
      <xdr:row>16</xdr:row>
      <xdr:rowOff>29382</xdr:rowOff>
    </xdr:to>
    <xdr:cxnSp macro="">
      <xdr:nvCxnSpPr>
        <xdr:cNvPr id="58" name="直線コネクタ 57"/>
        <xdr:cNvCxnSpPr/>
      </xdr:nvCxnSpPr>
      <xdr:spPr bwMode="auto">
        <a:xfrm flipV="1">
          <a:off x="3606800" y="2756934"/>
          <a:ext cx="698500" cy="63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29382</xdr:rowOff>
    </xdr:from>
    <xdr:to>
      <xdr:col>18</xdr:col>
      <xdr:colOff>177800</xdr:colOff>
      <xdr:row>16</xdr:row>
      <xdr:rowOff>33644</xdr:rowOff>
    </xdr:to>
    <xdr:cxnSp macro="">
      <xdr:nvCxnSpPr>
        <xdr:cNvPr id="61" name="直線コネクタ 60"/>
        <xdr:cNvCxnSpPr/>
      </xdr:nvCxnSpPr>
      <xdr:spPr bwMode="auto">
        <a:xfrm flipV="1">
          <a:off x="2908300" y="2820207"/>
          <a:ext cx="698500" cy="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156319</xdr:rowOff>
    </xdr:from>
    <xdr:to>
      <xdr:col>29</xdr:col>
      <xdr:colOff>177800</xdr:colOff>
      <xdr:row>15</xdr:row>
      <xdr:rowOff>86469</xdr:rowOff>
    </xdr:to>
    <xdr:sp macro="" textlink="">
      <xdr:nvSpPr>
        <xdr:cNvPr id="71" name="楕円 70"/>
        <xdr:cNvSpPr/>
      </xdr:nvSpPr>
      <xdr:spPr bwMode="auto">
        <a:xfrm>
          <a:off x="5600700" y="260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1396</xdr:rowOff>
    </xdr:from>
    <xdr:ext cx="762000" cy="259045"/>
    <xdr:sp macro="" textlink="">
      <xdr:nvSpPr>
        <xdr:cNvPr id="72" name="人口1人当たり決算額の推移該当値テキスト130"/>
        <xdr:cNvSpPr txBox="1"/>
      </xdr:nvSpPr>
      <xdr:spPr>
        <a:xfrm>
          <a:off x="5740400" y="244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61907</xdr:rowOff>
    </xdr:from>
    <xdr:to>
      <xdr:col>26</xdr:col>
      <xdr:colOff>101600</xdr:colOff>
      <xdr:row>15</xdr:row>
      <xdr:rowOff>163507</xdr:rowOff>
    </xdr:to>
    <xdr:sp macro="" textlink="">
      <xdr:nvSpPr>
        <xdr:cNvPr id="73" name="楕円 72"/>
        <xdr:cNvSpPr/>
      </xdr:nvSpPr>
      <xdr:spPr bwMode="auto">
        <a:xfrm>
          <a:off x="4953000" y="2681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2234</xdr:rowOff>
    </xdr:from>
    <xdr:ext cx="736600" cy="259045"/>
    <xdr:sp macro="" textlink="">
      <xdr:nvSpPr>
        <xdr:cNvPr id="74" name="テキスト ボックス 73"/>
        <xdr:cNvSpPr txBox="1"/>
      </xdr:nvSpPr>
      <xdr:spPr>
        <a:xfrm>
          <a:off x="4622800" y="245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86759</xdr:rowOff>
    </xdr:from>
    <xdr:to>
      <xdr:col>22</xdr:col>
      <xdr:colOff>165100</xdr:colOff>
      <xdr:row>16</xdr:row>
      <xdr:rowOff>16909</xdr:rowOff>
    </xdr:to>
    <xdr:sp macro="" textlink="">
      <xdr:nvSpPr>
        <xdr:cNvPr id="75" name="楕円 74"/>
        <xdr:cNvSpPr/>
      </xdr:nvSpPr>
      <xdr:spPr bwMode="auto">
        <a:xfrm>
          <a:off x="4254500" y="270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27086</xdr:rowOff>
    </xdr:from>
    <xdr:ext cx="762000" cy="259045"/>
    <xdr:sp macro="" textlink="">
      <xdr:nvSpPr>
        <xdr:cNvPr id="76" name="テキスト ボックス 75"/>
        <xdr:cNvSpPr txBox="1"/>
      </xdr:nvSpPr>
      <xdr:spPr>
        <a:xfrm>
          <a:off x="3924300" y="247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150032</xdr:rowOff>
    </xdr:from>
    <xdr:to>
      <xdr:col>19</xdr:col>
      <xdr:colOff>38100</xdr:colOff>
      <xdr:row>16</xdr:row>
      <xdr:rowOff>80182</xdr:rowOff>
    </xdr:to>
    <xdr:sp macro="" textlink="">
      <xdr:nvSpPr>
        <xdr:cNvPr id="77" name="楕円 76"/>
        <xdr:cNvSpPr/>
      </xdr:nvSpPr>
      <xdr:spPr bwMode="auto">
        <a:xfrm>
          <a:off x="3556000" y="2769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90359</xdr:rowOff>
    </xdr:from>
    <xdr:ext cx="762000" cy="259045"/>
    <xdr:sp macro="" textlink="">
      <xdr:nvSpPr>
        <xdr:cNvPr id="78" name="テキスト ボックス 77"/>
        <xdr:cNvSpPr txBox="1"/>
      </xdr:nvSpPr>
      <xdr:spPr>
        <a:xfrm>
          <a:off x="3225800" y="253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154294</xdr:rowOff>
    </xdr:from>
    <xdr:to>
      <xdr:col>15</xdr:col>
      <xdr:colOff>101600</xdr:colOff>
      <xdr:row>16</xdr:row>
      <xdr:rowOff>84444</xdr:rowOff>
    </xdr:to>
    <xdr:sp macro="" textlink="">
      <xdr:nvSpPr>
        <xdr:cNvPr id="79" name="楕円 78"/>
        <xdr:cNvSpPr/>
      </xdr:nvSpPr>
      <xdr:spPr bwMode="auto">
        <a:xfrm>
          <a:off x="2857500" y="2773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94621</xdr:rowOff>
    </xdr:from>
    <xdr:ext cx="762000" cy="259045"/>
    <xdr:sp macro="" textlink="">
      <xdr:nvSpPr>
        <xdr:cNvPr id="80" name="テキスト ボックス 79"/>
        <xdr:cNvSpPr txBox="1"/>
      </xdr:nvSpPr>
      <xdr:spPr>
        <a:xfrm>
          <a:off x="2527300" y="25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1694</xdr:rowOff>
    </xdr:from>
    <xdr:to>
      <xdr:col>29</xdr:col>
      <xdr:colOff>127000</xdr:colOff>
      <xdr:row>37</xdr:row>
      <xdr:rowOff>74944</xdr:rowOff>
    </xdr:to>
    <xdr:cxnSp macro="">
      <xdr:nvCxnSpPr>
        <xdr:cNvPr id="115" name="直線コネクタ 114"/>
        <xdr:cNvCxnSpPr/>
      </xdr:nvCxnSpPr>
      <xdr:spPr bwMode="auto">
        <a:xfrm flipV="1">
          <a:off x="5003800" y="7126394"/>
          <a:ext cx="647700" cy="7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71744</xdr:rowOff>
    </xdr:from>
    <xdr:to>
      <xdr:col>26</xdr:col>
      <xdr:colOff>50800</xdr:colOff>
      <xdr:row>37</xdr:row>
      <xdr:rowOff>74944</xdr:rowOff>
    </xdr:to>
    <xdr:cxnSp macro="">
      <xdr:nvCxnSpPr>
        <xdr:cNvPr id="118" name="直線コネクタ 117"/>
        <xdr:cNvCxnSpPr/>
      </xdr:nvCxnSpPr>
      <xdr:spPr bwMode="auto">
        <a:xfrm>
          <a:off x="4305300" y="7196444"/>
          <a:ext cx="698500" cy="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29453</xdr:rowOff>
    </xdr:from>
    <xdr:to>
      <xdr:col>22</xdr:col>
      <xdr:colOff>114300</xdr:colOff>
      <xdr:row>37</xdr:row>
      <xdr:rowOff>71744</xdr:rowOff>
    </xdr:to>
    <xdr:cxnSp macro="">
      <xdr:nvCxnSpPr>
        <xdr:cNvPr id="121" name="直線コネクタ 120"/>
        <xdr:cNvCxnSpPr/>
      </xdr:nvCxnSpPr>
      <xdr:spPr bwMode="auto">
        <a:xfrm>
          <a:off x="3606800" y="7154153"/>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56787</xdr:rowOff>
    </xdr:from>
    <xdr:to>
      <xdr:col>18</xdr:col>
      <xdr:colOff>177800</xdr:colOff>
      <xdr:row>37</xdr:row>
      <xdr:rowOff>29453</xdr:rowOff>
    </xdr:to>
    <xdr:cxnSp macro="">
      <xdr:nvCxnSpPr>
        <xdr:cNvPr id="124" name="直線コネクタ 123"/>
        <xdr:cNvCxnSpPr/>
      </xdr:nvCxnSpPr>
      <xdr:spPr bwMode="auto">
        <a:xfrm>
          <a:off x="2908300" y="7010037"/>
          <a:ext cx="698500" cy="144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122344</xdr:rowOff>
    </xdr:from>
    <xdr:to>
      <xdr:col>29</xdr:col>
      <xdr:colOff>177800</xdr:colOff>
      <xdr:row>37</xdr:row>
      <xdr:rowOff>52494</xdr:rowOff>
    </xdr:to>
    <xdr:sp macro="" textlink="">
      <xdr:nvSpPr>
        <xdr:cNvPr id="134" name="楕円 133"/>
        <xdr:cNvSpPr/>
      </xdr:nvSpPr>
      <xdr:spPr bwMode="auto">
        <a:xfrm>
          <a:off x="5600700" y="707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94421</xdr:rowOff>
    </xdr:from>
    <xdr:ext cx="762000" cy="259045"/>
    <xdr:sp macro="" textlink="">
      <xdr:nvSpPr>
        <xdr:cNvPr id="135" name="人口1人当たり決算額の推移該当値テキスト445"/>
        <xdr:cNvSpPr txBox="1"/>
      </xdr:nvSpPr>
      <xdr:spPr>
        <a:xfrm>
          <a:off x="5740400" y="704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24144</xdr:rowOff>
    </xdr:from>
    <xdr:to>
      <xdr:col>26</xdr:col>
      <xdr:colOff>101600</xdr:colOff>
      <xdr:row>37</xdr:row>
      <xdr:rowOff>125744</xdr:rowOff>
    </xdr:to>
    <xdr:sp macro="" textlink="">
      <xdr:nvSpPr>
        <xdr:cNvPr id="136" name="楕円 135"/>
        <xdr:cNvSpPr/>
      </xdr:nvSpPr>
      <xdr:spPr bwMode="auto">
        <a:xfrm>
          <a:off x="4953000" y="7148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110521</xdr:rowOff>
    </xdr:from>
    <xdr:ext cx="736600" cy="259045"/>
    <xdr:sp macro="" textlink="">
      <xdr:nvSpPr>
        <xdr:cNvPr id="137" name="テキスト ボックス 136"/>
        <xdr:cNvSpPr txBox="1"/>
      </xdr:nvSpPr>
      <xdr:spPr>
        <a:xfrm>
          <a:off x="4622800" y="7235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20944</xdr:rowOff>
    </xdr:from>
    <xdr:to>
      <xdr:col>22</xdr:col>
      <xdr:colOff>165100</xdr:colOff>
      <xdr:row>37</xdr:row>
      <xdr:rowOff>122544</xdr:rowOff>
    </xdr:to>
    <xdr:sp macro="" textlink="">
      <xdr:nvSpPr>
        <xdr:cNvPr id="138" name="楕円 137"/>
        <xdr:cNvSpPr/>
      </xdr:nvSpPr>
      <xdr:spPr bwMode="auto">
        <a:xfrm>
          <a:off x="4254500" y="7145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107321</xdr:rowOff>
    </xdr:from>
    <xdr:ext cx="762000" cy="259045"/>
    <xdr:sp macro="" textlink="">
      <xdr:nvSpPr>
        <xdr:cNvPr id="139" name="テキスト ボックス 138"/>
        <xdr:cNvSpPr txBox="1"/>
      </xdr:nvSpPr>
      <xdr:spPr>
        <a:xfrm>
          <a:off x="3924300" y="72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150103</xdr:rowOff>
    </xdr:from>
    <xdr:to>
      <xdr:col>19</xdr:col>
      <xdr:colOff>38100</xdr:colOff>
      <xdr:row>37</xdr:row>
      <xdr:rowOff>80253</xdr:rowOff>
    </xdr:to>
    <xdr:sp macro="" textlink="">
      <xdr:nvSpPr>
        <xdr:cNvPr id="140" name="楕円 139"/>
        <xdr:cNvSpPr/>
      </xdr:nvSpPr>
      <xdr:spPr bwMode="auto">
        <a:xfrm>
          <a:off x="3556000" y="7103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65030</xdr:rowOff>
    </xdr:from>
    <xdr:ext cx="762000" cy="259045"/>
    <xdr:sp macro="" textlink="">
      <xdr:nvSpPr>
        <xdr:cNvPr id="141" name="テキスト ボックス 140"/>
        <xdr:cNvSpPr txBox="1"/>
      </xdr:nvSpPr>
      <xdr:spPr>
        <a:xfrm>
          <a:off x="3225800" y="718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5987</xdr:rowOff>
    </xdr:from>
    <xdr:to>
      <xdr:col>15</xdr:col>
      <xdr:colOff>101600</xdr:colOff>
      <xdr:row>36</xdr:row>
      <xdr:rowOff>107587</xdr:rowOff>
    </xdr:to>
    <xdr:sp macro="" textlink="">
      <xdr:nvSpPr>
        <xdr:cNvPr id="142" name="楕円 141"/>
        <xdr:cNvSpPr/>
      </xdr:nvSpPr>
      <xdr:spPr bwMode="auto">
        <a:xfrm>
          <a:off x="2857500" y="695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92364</xdr:rowOff>
    </xdr:from>
    <xdr:ext cx="762000" cy="259045"/>
    <xdr:sp macro="" textlink="">
      <xdr:nvSpPr>
        <xdr:cNvPr id="143" name="テキスト ボックス 142"/>
        <xdr:cNvSpPr txBox="1"/>
      </xdr:nvSpPr>
      <xdr:spPr>
        <a:xfrm>
          <a:off x="2527300" y="704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21,376
21,307
101.59
9,847,832
9,154,779
628,181
5,170,567
7,531,048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55379</xdr:rowOff>
    </xdr:from>
    <xdr:to>
      <xdr:col>24</xdr:col>
      <xdr:colOff>63500</xdr:colOff>
      <xdr:row>34</xdr:row>
      <xdr:rowOff>67005</xdr:rowOff>
    </xdr:to>
    <xdr:cxnSp macro="">
      <xdr:nvCxnSpPr>
        <xdr:cNvPr id="63" name="直線コネクタ 62"/>
        <xdr:cNvCxnSpPr/>
      </xdr:nvCxnSpPr>
      <xdr:spPr>
        <a:xfrm>
          <a:off x="3797300" y="5884679"/>
          <a:ext cx="8382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55379</xdr:rowOff>
    </xdr:from>
    <xdr:to>
      <xdr:col>19</xdr:col>
      <xdr:colOff>177800</xdr:colOff>
      <xdr:row>34</xdr:row>
      <xdr:rowOff>57012</xdr:rowOff>
    </xdr:to>
    <xdr:cxnSp macro="">
      <xdr:nvCxnSpPr>
        <xdr:cNvPr id="66" name="直線コネクタ 65"/>
        <xdr:cNvCxnSpPr/>
      </xdr:nvCxnSpPr>
      <xdr:spPr>
        <a:xfrm flipV="1">
          <a:off x="2908300" y="58846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57012</xdr:rowOff>
    </xdr:from>
    <xdr:to>
      <xdr:col>15</xdr:col>
      <xdr:colOff>50800</xdr:colOff>
      <xdr:row>34</xdr:row>
      <xdr:rowOff>103010</xdr:rowOff>
    </xdr:to>
    <xdr:cxnSp macro="">
      <xdr:nvCxnSpPr>
        <xdr:cNvPr id="69" name="直線コネクタ 68"/>
        <xdr:cNvCxnSpPr/>
      </xdr:nvCxnSpPr>
      <xdr:spPr>
        <a:xfrm flipV="1">
          <a:off x="2019300" y="5886312"/>
          <a:ext cx="8890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103010</xdr:rowOff>
    </xdr:from>
    <xdr:to>
      <xdr:col>10</xdr:col>
      <xdr:colOff>114300</xdr:colOff>
      <xdr:row>35</xdr:row>
      <xdr:rowOff>32715</xdr:rowOff>
    </xdr:to>
    <xdr:cxnSp macro="">
      <xdr:nvCxnSpPr>
        <xdr:cNvPr id="72" name="直線コネクタ 71"/>
        <xdr:cNvCxnSpPr/>
      </xdr:nvCxnSpPr>
      <xdr:spPr>
        <a:xfrm flipV="1">
          <a:off x="1130300" y="5932310"/>
          <a:ext cx="889000" cy="10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16205</xdr:rowOff>
    </xdr:from>
    <xdr:to>
      <xdr:col>24</xdr:col>
      <xdr:colOff>114300</xdr:colOff>
      <xdr:row>34</xdr:row>
      <xdr:rowOff>117805</xdr:rowOff>
    </xdr:to>
    <xdr:sp macro="" textlink="">
      <xdr:nvSpPr>
        <xdr:cNvPr id="82" name="楕円 81"/>
        <xdr:cNvSpPr/>
      </xdr:nvSpPr>
      <xdr:spPr>
        <a:xfrm>
          <a:off x="4584700" y="58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39082</xdr:rowOff>
    </xdr:from>
    <xdr:ext cx="534377" cy="259045"/>
    <xdr:sp macro="" textlink="">
      <xdr:nvSpPr>
        <xdr:cNvPr id="83" name="人件費該当値テキスト"/>
        <xdr:cNvSpPr txBox="1"/>
      </xdr:nvSpPr>
      <xdr:spPr>
        <a:xfrm>
          <a:off x="4686300" y="569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4579</xdr:rowOff>
    </xdr:from>
    <xdr:to>
      <xdr:col>20</xdr:col>
      <xdr:colOff>38100</xdr:colOff>
      <xdr:row>34</xdr:row>
      <xdr:rowOff>106179</xdr:rowOff>
    </xdr:to>
    <xdr:sp macro="" textlink="">
      <xdr:nvSpPr>
        <xdr:cNvPr id="84" name="楕円 83"/>
        <xdr:cNvSpPr/>
      </xdr:nvSpPr>
      <xdr:spPr>
        <a:xfrm>
          <a:off x="3746500" y="58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122706</xdr:rowOff>
    </xdr:from>
    <xdr:ext cx="534377" cy="259045"/>
    <xdr:sp macro="" textlink="">
      <xdr:nvSpPr>
        <xdr:cNvPr id="85" name="テキスト ボックス 84"/>
        <xdr:cNvSpPr txBox="1"/>
      </xdr:nvSpPr>
      <xdr:spPr>
        <a:xfrm>
          <a:off x="3530111" y="56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6212</xdr:rowOff>
    </xdr:from>
    <xdr:to>
      <xdr:col>15</xdr:col>
      <xdr:colOff>101600</xdr:colOff>
      <xdr:row>34</xdr:row>
      <xdr:rowOff>107812</xdr:rowOff>
    </xdr:to>
    <xdr:sp macro="" textlink="">
      <xdr:nvSpPr>
        <xdr:cNvPr id="86" name="楕円 85"/>
        <xdr:cNvSpPr/>
      </xdr:nvSpPr>
      <xdr:spPr>
        <a:xfrm>
          <a:off x="2857500" y="58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124339</xdr:rowOff>
    </xdr:from>
    <xdr:ext cx="534377" cy="259045"/>
    <xdr:sp macro="" textlink="">
      <xdr:nvSpPr>
        <xdr:cNvPr id="87" name="テキスト ボックス 86"/>
        <xdr:cNvSpPr txBox="1"/>
      </xdr:nvSpPr>
      <xdr:spPr>
        <a:xfrm>
          <a:off x="2641111" y="561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52210</xdr:rowOff>
    </xdr:from>
    <xdr:to>
      <xdr:col>10</xdr:col>
      <xdr:colOff>165100</xdr:colOff>
      <xdr:row>34</xdr:row>
      <xdr:rowOff>153810</xdr:rowOff>
    </xdr:to>
    <xdr:sp macro="" textlink="">
      <xdr:nvSpPr>
        <xdr:cNvPr id="88" name="楕円 87"/>
        <xdr:cNvSpPr/>
      </xdr:nvSpPr>
      <xdr:spPr>
        <a:xfrm>
          <a:off x="1968500" y="588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170337</xdr:rowOff>
    </xdr:from>
    <xdr:ext cx="534377" cy="259045"/>
    <xdr:sp macro="" textlink="">
      <xdr:nvSpPr>
        <xdr:cNvPr id="89" name="テキスト ボックス 88"/>
        <xdr:cNvSpPr txBox="1"/>
      </xdr:nvSpPr>
      <xdr:spPr>
        <a:xfrm>
          <a:off x="1752111" y="565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153365</xdr:rowOff>
    </xdr:from>
    <xdr:to>
      <xdr:col>6</xdr:col>
      <xdr:colOff>38100</xdr:colOff>
      <xdr:row>35</xdr:row>
      <xdr:rowOff>83515</xdr:rowOff>
    </xdr:to>
    <xdr:sp macro="" textlink="">
      <xdr:nvSpPr>
        <xdr:cNvPr id="90" name="楕円 89"/>
        <xdr:cNvSpPr/>
      </xdr:nvSpPr>
      <xdr:spPr>
        <a:xfrm>
          <a:off x="1079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100042</xdr:rowOff>
    </xdr:from>
    <xdr:ext cx="534377" cy="259045"/>
    <xdr:sp macro="" textlink="">
      <xdr:nvSpPr>
        <xdr:cNvPr id="91" name="テキスト ボックス 90"/>
        <xdr:cNvSpPr txBox="1"/>
      </xdr:nvSpPr>
      <xdr:spPr>
        <a:xfrm>
          <a:off x="863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102014</xdr:rowOff>
    </xdr:from>
    <xdr:to>
      <xdr:col>24</xdr:col>
      <xdr:colOff>63500</xdr:colOff>
      <xdr:row>57</xdr:row>
      <xdr:rowOff>52473</xdr:rowOff>
    </xdr:to>
    <xdr:cxnSp macro="">
      <xdr:nvCxnSpPr>
        <xdr:cNvPr id="123" name="直線コネクタ 122"/>
        <xdr:cNvCxnSpPr/>
      </xdr:nvCxnSpPr>
      <xdr:spPr>
        <a:xfrm flipV="1">
          <a:off x="3797300" y="9703214"/>
          <a:ext cx="838200" cy="1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51569</xdr:rowOff>
    </xdr:from>
    <xdr:to>
      <xdr:col>19</xdr:col>
      <xdr:colOff>177800</xdr:colOff>
      <xdr:row>57</xdr:row>
      <xdr:rowOff>52473</xdr:rowOff>
    </xdr:to>
    <xdr:cxnSp macro="">
      <xdr:nvCxnSpPr>
        <xdr:cNvPr id="126" name="直線コネクタ 125"/>
        <xdr:cNvCxnSpPr/>
      </xdr:nvCxnSpPr>
      <xdr:spPr>
        <a:xfrm>
          <a:off x="2908300" y="9824219"/>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51569</xdr:rowOff>
    </xdr:from>
    <xdr:to>
      <xdr:col>15</xdr:col>
      <xdr:colOff>50800</xdr:colOff>
      <xdr:row>57</xdr:row>
      <xdr:rowOff>68616</xdr:rowOff>
    </xdr:to>
    <xdr:cxnSp macro="">
      <xdr:nvCxnSpPr>
        <xdr:cNvPr id="129" name="直線コネクタ 128"/>
        <xdr:cNvCxnSpPr/>
      </xdr:nvCxnSpPr>
      <xdr:spPr>
        <a:xfrm flipV="1">
          <a:off x="2019300" y="9824219"/>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68616</xdr:rowOff>
    </xdr:from>
    <xdr:to>
      <xdr:col>10</xdr:col>
      <xdr:colOff>114300</xdr:colOff>
      <xdr:row>57</xdr:row>
      <xdr:rowOff>143390</xdr:rowOff>
    </xdr:to>
    <xdr:cxnSp macro="">
      <xdr:nvCxnSpPr>
        <xdr:cNvPr id="132" name="直線コネクタ 131"/>
        <xdr:cNvCxnSpPr/>
      </xdr:nvCxnSpPr>
      <xdr:spPr>
        <a:xfrm flipV="1">
          <a:off x="1130300" y="9841266"/>
          <a:ext cx="889000" cy="7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51214</xdr:rowOff>
    </xdr:from>
    <xdr:to>
      <xdr:col>24</xdr:col>
      <xdr:colOff>114300</xdr:colOff>
      <xdr:row>56</xdr:row>
      <xdr:rowOff>152814</xdr:rowOff>
    </xdr:to>
    <xdr:sp macro="" textlink="">
      <xdr:nvSpPr>
        <xdr:cNvPr id="142" name="楕円 141"/>
        <xdr:cNvSpPr/>
      </xdr:nvSpPr>
      <xdr:spPr>
        <a:xfrm>
          <a:off x="4584700" y="96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74091</xdr:rowOff>
    </xdr:from>
    <xdr:ext cx="534377" cy="259045"/>
    <xdr:sp macro="" textlink="">
      <xdr:nvSpPr>
        <xdr:cNvPr id="143" name="物件費該当値テキスト"/>
        <xdr:cNvSpPr txBox="1"/>
      </xdr:nvSpPr>
      <xdr:spPr>
        <a:xfrm>
          <a:off x="4686300" y="950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1673</xdr:rowOff>
    </xdr:from>
    <xdr:to>
      <xdr:col>20</xdr:col>
      <xdr:colOff>38100</xdr:colOff>
      <xdr:row>57</xdr:row>
      <xdr:rowOff>103273</xdr:rowOff>
    </xdr:to>
    <xdr:sp macro="" textlink="">
      <xdr:nvSpPr>
        <xdr:cNvPr id="144" name="楕円 143"/>
        <xdr:cNvSpPr/>
      </xdr:nvSpPr>
      <xdr:spPr>
        <a:xfrm>
          <a:off x="3746500" y="977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119800</xdr:rowOff>
    </xdr:from>
    <xdr:ext cx="534377" cy="259045"/>
    <xdr:sp macro="" textlink="">
      <xdr:nvSpPr>
        <xdr:cNvPr id="145" name="テキスト ボックス 144"/>
        <xdr:cNvSpPr txBox="1"/>
      </xdr:nvSpPr>
      <xdr:spPr>
        <a:xfrm>
          <a:off x="3530111" y="95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769</xdr:rowOff>
    </xdr:from>
    <xdr:to>
      <xdr:col>15</xdr:col>
      <xdr:colOff>101600</xdr:colOff>
      <xdr:row>57</xdr:row>
      <xdr:rowOff>102369</xdr:rowOff>
    </xdr:to>
    <xdr:sp macro="" textlink="">
      <xdr:nvSpPr>
        <xdr:cNvPr id="146" name="楕円 145"/>
        <xdr:cNvSpPr/>
      </xdr:nvSpPr>
      <xdr:spPr>
        <a:xfrm>
          <a:off x="2857500" y="97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118896</xdr:rowOff>
    </xdr:from>
    <xdr:ext cx="534377" cy="259045"/>
    <xdr:sp macro="" textlink="">
      <xdr:nvSpPr>
        <xdr:cNvPr id="147" name="テキスト ボックス 146"/>
        <xdr:cNvSpPr txBox="1"/>
      </xdr:nvSpPr>
      <xdr:spPr>
        <a:xfrm>
          <a:off x="2641111" y="954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17816</xdr:rowOff>
    </xdr:from>
    <xdr:to>
      <xdr:col>10</xdr:col>
      <xdr:colOff>165100</xdr:colOff>
      <xdr:row>57</xdr:row>
      <xdr:rowOff>119416</xdr:rowOff>
    </xdr:to>
    <xdr:sp macro="" textlink="">
      <xdr:nvSpPr>
        <xdr:cNvPr id="148" name="楕円 147"/>
        <xdr:cNvSpPr/>
      </xdr:nvSpPr>
      <xdr:spPr>
        <a:xfrm>
          <a:off x="1968500" y="97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135943</xdr:rowOff>
    </xdr:from>
    <xdr:ext cx="534377" cy="259045"/>
    <xdr:sp macro="" textlink="">
      <xdr:nvSpPr>
        <xdr:cNvPr id="149" name="テキスト ボックス 148"/>
        <xdr:cNvSpPr txBox="1"/>
      </xdr:nvSpPr>
      <xdr:spPr>
        <a:xfrm>
          <a:off x="1752111" y="956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92590</xdr:rowOff>
    </xdr:from>
    <xdr:to>
      <xdr:col>6</xdr:col>
      <xdr:colOff>38100</xdr:colOff>
      <xdr:row>58</xdr:row>
      <xdr:rowOff>22740</xdr:rowOff>
    </xdr:to>
    <xdr:sp macro="" textlink="">
      <xdr:nvSpPr>
        <xdr:cNvPr id="150" name="楕円 149"/>
        <xdr:cNvSpPr/>
      </xdr:nvSpPr>
      <xdr:spPr>
        <a:xfrm>
          <a:off x="1079500" y="98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39267</xdr:rowOff>
    </xdr:from>
    <xdr:ext cx="534377" cy="259045"/>
    <xdr:sp macro="" textlink="">
      <xdr:nvSpPr>
        <xdr:cNvPr id="151" name="テキスト ボックス 150"/>
        <xdr:cNvSpPr txBox="1"/>
      </xdr:nvSpPr>
      <xdr:spPr>
        <a:xfrm>
          <a:off x="863111" y="96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57632</xdr:rowOff>
    </xdr:from>
    <xdr:to>
      <xdr:col>24</xdr:col>
      <xdr:colOff>63500</xdr:colOff>
      <xdr:row>76</xdr:row>
      <xdr:rowOff>158141</xdr:rowOff>
    </xdr:to>
    <xdr:cxnSp macro="">
      <xdr:nvCxnSpPr>
        <xdr:cNvPr id="180" name="直線コネクタ 179"/>
        <xdr:cNvCxnSpPr/>
      </xdr:nvCxnSpPr>
      <xdr:spPr>
        <a:xfrm>
          <a:off x="3797300" y="13087832"/>
          <a:ext cx="838200" cy="10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57632</xdr:rowOff>
    </xdr:from>
    <xdr:to>
      <xdr:col>19</xdr:col>
      <xdr:colOff>177800</xdr:colOff>
      <xdr:row>76</xdr:row>
      <xdr:rowOff>118821</xdr:rowOff>
    </xdr:to>
    <xdr:cxnSp macro="">
      <xdr:nvCxnSpPr>
        <xdr:cNvPr id="183" name="直線コネクタ 182"/>
        <xdr:cNvCxnSpPr/>
      </xdr:nvCxnSpPr>
      <xdr:spPr>
        <a:xfrm flipV="1">
          <a:off x="2908300" y="13087832"/>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118821</xdr:rowOff>
    </xdr:from>
    <xdr:to>
      <xdr:col>15</xdr:col>
      <xdr:colOff>50800</xdr:colOff>
      <xdr:row>77</xdr:row>
      <xdr:rowOff>121565</xdr:rowOff>
    </xdr:to>
    <xdr:cxnSp macro="">
      <xdr:nvCxnSpPr>
        <xdr:cNvPr id="186" name="直線コネクタ 185"/>
        <xdr:cNvCxnSpPr/>
      </xdr:nvCxnSpPr>
      <xdr:spPr>
        <a:xfrm flipV="1">
          <a:off x="2019300" y="13149021"/>
          <a:ext cx="889000" cy="1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113030</xdr:rowOff>
    </xdr:from>
    <xdr:to>
      <xdr:col>10</xdr:col>
      <xdr:colOff>114300</xdr:colOff>
      <xdr:row>77</xdr:row>
      <xdr:rowOff>121565</xdr:rowOff>
    </xdr:to>
    <xdr:cxnSp macro="">
      <xdr:nvCxnSpPr>
        <xdr:cNvPr id="189" name="直線コネクタ 188"/>
        <xdr:cNvCxnSpPr/>
      </xdr:nvCxnSpPr>
      <xdr:spPr>
        <a:xfrm>
          <a:off x="1130300" y="13314680"/>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107341</xdr:rowOff>
    </xdr:from>
    <xdr:to>
      <xdr:col>24</xdr:col>
      <xdr:colOff>114300</xdr:colOff>
      <xdr:row>77</xdr:row>
      <xdr:rowOff>37491</xdr:rowOff>
    </xdr:to>
    <xdr:sp macro="" textlink="">
      <xdr:nvSpPr>
        <xdr:cNvPr id="199" name="楕円 198"/>
        <xdr:cNvSpPr/>
      </xdr:nvSpPr>
      <xdr:spPr>
        <a:xfrm>
          <a:off x="4584700" y="131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130218</xdr:rowOff>
    </xdr:from>
    <xdr:ext cx="469744" cy="259045"/>
    <xdr:sp macro="" textlink="">
      <xdr:nvSpPr>
        <xdr:cNvPr id="200" name="維持補修費該当値テキスト"/>
        <xdr:cNvSpPr txBox="1"/>
      </xdr:nvSpPr>
      <xdr:spPr>
        <a:xfrm>
          <a:off x="4686300" y="129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6832</xdr:rowOff>
    </xdr:from>
    <xdr:to>
      <xdr:col>20</xdr:col>
      <xdr:colOff>38100</xdr:colOff>
      <xdr:row>76</xdr:row>
      <xdr:rowOff>108432</xdr:rowOff>
    </xdr:to>
    <xdr:sp macro="" textlink="">
      <xdr:nvSpPr>
        <xdr:cNvPr id="201" name="楕円 200"/>
        <xdr:cNvSpPr/>
      </xdr:nvSpPr>
      <xdr:spPr>
        <a:xfrm>
          <a:off x="3746500" y="130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124960</xdr:rowOff>
    </xdr:from>
    <xdr:ext cx="469744" cy="259045"/>
    <xdr:sp macro="" textlink="">
      <xdr:nvSpPr>
        <xdr:cNvPr id="202" name="テキスト ボックス 201"/>
        <xdr:cNvSpPr txBox="1"/>
      </xdr:nvSpPr>
      <xdr:spPr>
        <a:xfrm>
          <a:off x="3562428" y="1281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68021</xdr:rowOff>
    </xdr:from>
    <xdr:to>
      <xdr:col>15</xdr:col>
      <xdr:colOff>101600</xdr:colOff>
      <xdr:row>76</xdr:row>
      <xdr:rowOff>169621</xdr:rowOff>
    </xdr:to>
    <xdr:sp macro="" textlink="">
      <xdr:nvSpPr>
        <xdr:cNvPr id="203" name="楕円 202"/>
        <xdr:cNvSpPr/>
      </xdr:nvSpPr>
      <xdr:spPr>
        <a:xfrm>
          <a:off x="2857500" y="130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14698</xdr:rowOff>
    </xdr:from>
    <xdr:ext cx="469744" cy="259045"/>
    <xdr:sp macro="" textlink="">
      <xdr:nvSpPr>
        <xdr:cNvPr id="204" name="テキスト ボックス 203"/>
        <xdr:cNvSpPr txBox="1"/>
      </xdr:nvSpPr>
      <xdr:spPr>
        <a:xfrm>
          <a:off x="2673428" y="1287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70765</xdr:rowOff>
    </xdr:from>
    <xdr:to>
      <xdr:col>10</xdr:col>
      <xdr:colOff>165100</xdr:colOff>
      <xdr:row>78</xdr:row>
      <xdr:rowOff>915</xdr:rowOff>
    </xdr:to>
    <xdr:sp macro="" textlink="">
      <xdr:nvSpPr>
        <xdr:cNvPr id="205" name="楕円 204"/>
        <xdr:cNvSpPr/>
      </xdr:nvSpPr>
      <xdr:spPr>
        <a:xfrm>
          <a:off x="1968500" y="132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163492</xdr:rowOff>
    </xdr:from>
    <xdr:ext cx="469744" cy="259045"/>
    <xdr:sp macro="" textlink="">
      <xdr:nvSpPr>
        <xdr:cNvPr id="206" name="テキスト ボックス 205"/>
        <xdr:cNvSpPr txBox="1"/>
      </xdr:nvSpPr>
      <xdr:spPr>
        <a:xfrm>
          <a:off x="1784428" y="133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62230</xdr:rowOff>
    </xdr:from>
    <xdr:to>
      <xdr:col>6</xdr:col>
      <xdr:colOff>38100</xdr:colOff>
      <xdr:row>77</xdr:row>
      <xdr:rowOff>163830</xdr:rowOff>
    </xdr:to>
    <xdr:sp macro="" textlink="">
      <xdr:nvSpPr>
        <xdr:cNvPr id="207" name="楕円 206"/>
        <xdr:cNvSpPr/>
      </xdr:nvSpPr>
      <xdr:spPr>
        <a:xfrm>
          <a:off x="10795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8907</xdr:rowOff>
    </xdr:from>
    <xdr:ext cx="469744" cy="259045"/>
    <xdr:sp macro="" textlink="">
      <xdr:nvSpPr>
        <xdr:cNvPr id="208" name="テキスト ボックス 207"/>
        <xdr:cNvSpPr txBox="1"/>
      </xdr:nvSpPr>
      <xdr:spPr>
        <a:xfrm>
          <a:off x="895428" y="1303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128139</xdr:rowOff>
    </xdr:from>
    <xdr:to>
      <xdr:col>24</xdr:col>
      <xdr:colOff>63500</xdr:colOff>
      <xdr:row>98</xdr:row>
      <xdr:rowOff>155195</xdr:rowOff>
    </xdr:to>
    <xdr:cxnSp macro="">
      <xdr:nvCxnSpPr>
        <xdr:cNvPr id="240" name="直線コネクタ 239"/>
        <xdr:cNvCxnSpPr/>
      </xdr:nvCxnSpPr>
      <xdr:spPr>
        <a:xfrm flipV="1">
          <a:off x="3797300" y="16930239"/>
          <a:ext cx="838200" cy="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155195</xdr:rowOff>
    </xdr:from>
    <xdr:to>
      <xdr:col>19</xdr:col>
      <xdr:colOff>177800</xdr:colOff>
      <xdr:row>99</xdr:row>
      <xdr:rowOff>71740</xdr:rowOff>
    </xdr:to>
    <xdr:cxnSp macro="">
      <xdr:nvCxnSpPr>
        <xdr:cNvPr id="243" name="直線コネクタ 242"/>
        <xdr:cNvCxnSpPr/>
      </xdr:nvCxnSpPr>
      <xdr:spPr>
        <a:xfrm flipV="1">
          <a:off x="2908300" y="16957295"/>
          <a:ext cx="889000" cy="8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71740</xdr:rowOff>
    </xdr:from>
    <xdr:to>
      <xdr:col>15</xdr:col>
      <xdr:colOff>50800</xdr:colOff>
      <xdr:row>99</xdr:row>
      <xdr:rowOff>88412</xdr:rowOff>
    </xdr:to>
    <xdr:cxnSp macro="">
      <xdr:nvCxnSpPr>
        <xdr:cNvPr id="246" name="直線コネクタ 245"/>
        <xdr:cNvCxnSpPr/>
      </xdr:nvCxnSpPr>
      <xdr:spPr>
        <a:xfrm flipV="1">
          <a:off x="2019300" y="17045290"/>
          <a:ext cx="8890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88412</xdr:rowOff>
    </xdr:from>
    <xdr:to>
      <xdr:col>10</xdr:col>
      <xdr:colOff>114300</xdr:colOff>
      <xdr:row>99</xdr:row>
      <xdr:rowOff>152975</xdr:rowOff>
    </xdr:to>
    <xdr:cxnSp macro="">
      <xdr:nvCxnSpPr>
        <xdr:cNvPr id="249" name="直線コネクタ 248"/>
        <xdr:cNvCxnSpPr/>
      </xdr:nvCxnSpPr>
      <xdr:spPr>
        <a:xfrm flipV="1">
          <a:off x="1130300" y="17061962"/>
          <a:ext cx="889000" cy="6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77339</xdr:rowOff>
    </xdr:from>
    <xdr:to>
      <xdr:col>24</xdr:col>
      <xdr:colOff>114300</xdr:colOff>
      <xdr:row>99</xdr:row>
      <xdr:rowOff>7489</xdr:rowOff>
    </xdr:to>
    <xdr:sp macro="" textlink="">
      <xdr:nvSpPr>
        <xdr:cNvPr id="259" name="楕円 258"/>
        <xdr:cNvSpPr/>
      </xdr:nvSpPr>
      <xdr:spPr>
        <a:xfrm>
          <a:off x="4584700" y="168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55766</xdr:rowOff>
    </xdr:from>
    <xdr:ext cx="534377" cy="259045"/>
    <xdr:sp macro="" textlink="">
      <xdr:nvSpPr>
        <xdr:cNvPr id="260" name="扶助費該当値テキスト"/>
        <xdr:cNvSpPr txBox="1"/>
      </xdr:nvSpPr>
      <xdr:spPr>
        <a:xfrm>
          <a:off x="4686300" y="168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104395</xdr:rowOff>
    </xdr:from>
    <xdr:to>
      <xdr:col>20</xdr:col>
      <xdr:colOff>38100</xdr:colOff>
      <xdr:row>99</xdr:row>
      <xdr:rowOff>34545</xdr:rowOff>
    </xdr:to>
    <xdr:sp macro="" textlink="">
      <xdr:nvSpPr>
        <xdr:cNvPr id="261" name="楕円 260"/>
        <xdr:cNvSpPr/>
      </xdr:nvSpPr>
      <xdr:spPr>
        <a:xfrm>
          <a:off x="3746500" y="169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25672</xdr:rowOff>
    </xdr:from>
    <xdr:ext cx="534377" cy="259045"/>
    <xdr:sp macro="" textlink="">
      <xdr:nvSpPr>
        <xdr:cNvPr id="262" name="テキスト ボックス 261"/>
        <xdr:cNvSpPr txBox="1"/>
      </xdr:nvSpPr>
      <xdr:spPr>
        <a:xfrm>
          <a:off x="3530111" y="1699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20940</xdr:rowOff>
    </xdr:from>
    <xdr:to>
      <xdr:col>15</xdr:col>
      <xdr:colOff>101600</xdr:colOff>
      <xdr:row>99</xdr:row>
      <xdr:rowOff>122540</xdr:rowOff>
    </xdr:to>
    <xdr:sp macro="" textlink="">
      <xdr:nvSpPr>
        <xdr:cNvPr id="263" name="楕円 262"/>
        <xdr:cNvSpPr/>
      </xdr:nvSpPr>
      <xdr:spPr>
        <a:xfrm>
          <a:off x="2857500" y="1699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113667</xdr:rowOff>
    </xdr:from>
    <xdr:ext cx="534377" cy="259045"/>
    <xdr:sp macro="" textlink="">
      <xdr:nvSpPr>
        <xdr:cNvPr id="264" name="テキスト ボックス 263"/>
        <xdr:cNvSpPr txBox="1"/>
      </xdr:nvSpPr>
      <xdr:spPr>
        <a:xfrm>
          <a:off x="2641111" y="1708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37612</xdr:rowOff>
    </xdr:from>
    <xdr:to>
      <xdr:col>10</xdr:col>
      <xdr:colOff>165100</xdr:colOff>
      <xdr:row>99</xdr:row>
      <xdr:rowOff>139212</xdr:rowOff>
    </xdr:to>
    <xdr:sp macro="" textlink="">
      <xdr:nvSpPr>
        <xdr:cNvPr id="265" name="楕円 264"/>
        <xdr:cNvSpPr/>
      </xdr:nvSpPr>
      <xdr:spPr>
        <a:xfrm>
          <a:off x="1968500" y="1701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130339</xdr:rowOff>
    </xdr:from>
    <xdr:ext cx="534377" cy="259045"/>
    <xdr:sp macro="" textlink="">
      <xdr:nvSpPr>
        <xdr:cNvPr id="266" name="テキスト ボックス 265"/>
        <xdr:cNvSpPr txBox="1"/>
      </xdr:nvSpPr>
      <xdr:spPr>
        <a:xfrm>
          <a:off x="1752111" y="1710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102175</xdr:rowOff>
    </xdr:from>
    <xdr:to>
      <xdr:col>6</xdr:col>
      <xdr:colOff>38100</xdr:colOff>
      <xdr:row>100</xdr:row>
      <xdr:rowOff>32325</xdr:rowOff>
    </xdr:to>
    <xdr:sp macro="" textlink="">
      <xdr:nvSpPr>
        <xdr:cNvPr id="267" name="楕円 266"/>
        <xdr:cNvSpPr/>
      </xdr:nvSpPr>
      <xdr:spPr>
        <a:xfrm>
          <a:off x="1079500" y="1707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23452</xdr:rowOff>
    </xdr:from>
    <xdr:ext cx="534377" cy="259045"/>
    <xdr:sp macro="" textlink="">
      <xdr:nvSpPr>
        <xdr:cNvPr id="268" name="テキスト ボックス 267"/>
        <xdr:cNvSpPr txBox="1"/>
      </xdr:nvSpPr>
      <xdr:spPr>
        <a:xfrm>
          <a:off x="863111" y="1716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52701</xdr:rowOff>
    </xdr:from>
    <xdr:to>
      <xdr:col>55</xdr:col>
      <xdr:colOff>0</xdr:colOff>
      <xdr:row>36</xdr:row>
      <xdr:rowOff>77778</xdr:rowOff>
    </xdr:to>
    <xdr:cxnSp macro="">
      <xdr:nvCxnSpPr>
        <xdr:cNvPr id="293" name="直線コネクタ 292"/>
        <xdr:cNvCxnSpPr/>
      </xdr:nvCxnSpPr>
      <xdr:spPr>
        <a:xfrm flipV="1">
          <a:off x="9639300" y="6224901"/>
          <a:ext cx="8382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77778</xdr:rowOff>
    </xdr:from>
    <xdr:to>
      <xdr:col>50</xdr:col>
      <xdr:colOff>114300</xdr:colOff>
      <xdr:row>36</xdr:row>
      <xdr:rowOff>79841</xdr:rowOff>
    </xdr:to>
    <xdr:cxnSp macro="">
      <xdr:nvCxnSpPr>
        <xdr:cNvPr id="296" name="直線コネクタ 295"/>
        <xdr:cNvCxnSpPr/>
      </xdr:nvCxnSpPr>
      <xdr:spPr>
        <a:xfrm flipV="1">
          <a:off x="8750300" y="6249978"/>
          <a:ext cx="889000" cy="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79841</xdr:rowOff>
    </xdr:from>
    <xdr:to>
      <xdr:col>45</xdr:col>
      <xdr:colOff>177800</xdr:colOff>
      <xdr:row>36</xdr:row>
      <xdr:rowOff>131693</xdr:rowOff>
    </xdr:to>
    <xdr:cxnSp macro="">
      <xdr:nvCxnSpPr>
        <xdr:cNvPr id="299" name="直線コネクタ 298"/>
        <xdr:cNvCxnSpPr/>
      </xdr:nvCxnSpPr>
      <xdr:spPr>
        <a:xfrm flipV="1">
          <a:off x="7861300" y="6252041"/>
          <a:ext cx="889000" cy="5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61393</xdr:rowOff>
    </xdr:from>
    <xdr:to>
      <xdr:col>41</xdr:col>
      <xdr:colOff>50800</xdr:colOff>
      <xdr:row>36</xdr:row>
      <xdr:rowOff>131693</xdr:rowOff>
    </xdr:to>
    <xdr:cxnSp macro="">
      <xdr:nvCxnSpPr>
        <xdr:cNvPr id="302" name="直線コネクタ 301"/>
        <xdr:cNvCxnSpPr/>
      </xdr:nvCxnSpPr>
      <xdr:spPr>
        <a:xfrm>
          <a:off x="6972300" y="6233593"/>
          <a:ext cx="889000" cy="7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1901</xdr:rowOff>
    </xdr:from>
    <xdr:to>
      <xdr:col>55</xdr:col>
      <xdr:colOff>50800</xdr:colOff>
      <xdr:row>36</xdr:row>
      <xdr:rowOff>103501</xdr:rowOff>
    </xdr:to>
    <xdr:sp macro="" textlink="">
      <xdr:nvSpPr>
        <xdr:cNvPr id="312" name="楕円 311"/>
        <xdr:cNvSpPr/>
      </xdr:nvSpPr>
      <xdr:spPr>
        <a:xfrm>
          <a:off x="10426700" y="61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24778</xdr:rowOff>
    </xdr:from>
    <xdr:ext cx="534377" cy="259045"/>
    <xdr:sp macro="" textlink="">
      <xdr:nvSpPr>
        <xdr:cNvPr id="313" name="補助費等該当値テキスト"/>
        <xdr:cNvSpPr txBox="1"/>
      </xdr:nvSpPr>
      <xdr:spPr>
        <a:xfrm>
          <a:off x="10528300" y="602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26978</xdr:rowOff>
    </xdr:from>
    <xdr:to>
      <xdr:col>50</xdr:col>
      <xdr:colOff>165100</xdr:colOff>
      <xdr:row>36</xdr:row>
      <xdr:rowOff>128578</xdr:rowOff>
    </xdr:to>
    <xdr:sp macro="" textlink="">
      <xdr:nvSpPr>
        <xdr:cNvPr id="314" name="楕円 313"/>
        <xdr:cNvSpPr/>
      </xdr:nvSpPr>
      <xdr:spPr>
        <a:xfrm>
          <a:off x="9588500" y="61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145105</xdr:rowOff>
    </xdr:from>
    <xdr:ext cx="534377" cy="259045"/>
    <xdr:sp macro="" textlink="">
      <xdr:nvSpPr>
        <xdr:cNvPr id="315" name="テキスト ボックス 314"/>
        <xdr:cNvSpPr txBox="1"/>
      </xdr:nvSpPr>
      <xdr:spPr>
        <a:xfrm>
          <a:off x="9372111" y="597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29041</xdr:rowOff>
    </xdr:from>
    <xdr:to>
      <xdr:col>46</xdr:col>
      <xdr:colOff>38100</xdr:colOff>
      <xdr:row>36</xdr:row>
      <xdr:rowOff>130641</xdr:rowOff>
    </xdr:to>
    <xdr:sp macro="" textlink="">
      <xdr:nvSpPr>
        <xdr:cNvPr id="316" name="楕円 315"/>
        <xdr:cNvSpPr/>
      </xdr:nvSpPr>
      <xdr:spPr>
        <a:xfrm>
          <a:off x="8699500" y="620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147168</xdr:rowOff>
    </xdr:from>
    <xdr:ext cx="534377" cy="259045"/>
    <xdr:sp macro="" textlink="">
      <xdr:nvSpPr>
        <xdr:cNvPr id="317" name="テキスト ボックス 316"/>
        <xdr:cNvSpPr txBox="1"/>
      </xdr:nvSpPr>
      <xdr:spPr>
        <a:xfrm>
          <a:off x="8483111" y="597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80893</xdr:rowOff>
    </xdr:from>
    <xdr:to>
      <xdr:col>41</xdr:col>
      <xdr:colOff>101600</xdr:colOff>
      <xdr:row>37</xdr:row>
      <xdr:rowOff>11043</xdr:rowOff>
    </xdr:to>
    <xdr:sp macro="" textlink="">
      <xdr:nvSpPr>
        <xdr:cNvPr id="318" name="楕円 317"/>
        <xdr:cNvSpPr/>
      </xdr:nvSpPr>
      <xdr:spPr>
        <a:xfrm>
          <a:off x="7810500" y="62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27570</xdr:rowOff>
    </xdr:from>
    <xdr:ext cx="534377" cy="259045"/>
    <xdr:sp macro="" textlink="">
      <xdr:nvSpPr>
        <xdr:cNvPr id="319" name="テキスト ボックス 318"/>
        <xdr:cNvSpPr txBox="1"/>
      </xdr:nvSpPr>
      <xdr:spPr>
        <a:xfrm>
          <a:off x="7594111" y="602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10593</xdr:rowOff>
    </xdr:from>
    <xdr:to>
      <xdr:col>36</xdr:col>
      <xdr:colOff>165100</xdr:colOff>
      <xdr:row>36</xdr:row>
      <xdr:rowOff>112193</xdr:rowOff>
    </xdr:to>
    <xdr:sp macro="" textlink="">
      <xdr:nvSpPr>
        <xdr:cNvPr id="320" name="楕円 319"/>
        <xdr:cNvSpPr/>
      </xdr:nvSpPr>
      <xdr:spPr>
        <a:xfrm>
          <a:off x="6921500" y="61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128720</xdr:rowOff>
    </xdr:from>
    <xdr:ext cx="534377" cy="259045"/>
    <xdr:sp macro="" textlink="">
      <xdr:nvSpPr>
        <xdr:cNvPr id="321" name="テキスト ボックス 320"/>
        <xdr:cNvSpPr txBox="1"/>
      </xdr:nvSpPr>
      <xdr:spPr>
        <a:xfrm>
          <a:off x="6705111" y="59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77681</xdr:rowOff>
    </xdr:from>
    <xdr:to>
      <xdr:col>55</xdr:col>
      <xdr:colOff>0</xdr:colOff>
      <xdr:row>57</xdr:row>
      <xdr:rowOff>7303</xdr:rowOff>
    </xdr:to>
    <xdr:cxnSp macro="">
      <xdr:nvCxnSpPr>
        <xdr:cNvPr id="350" name="直線コネクタ 349"/>
        <xdr:cNvCxnSpPr/>
      </xdr:nvCxnSpPr>
      <xdr:spPr>
        <a:xfrm flipV="1">
          <a:off x="9639300" y="9507431"/>
          <a:ext cx="838200" cy="27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7303</xdr:rowOff>
    </xdr:from>
    <xdr:to>
      <xdr:col>50</xdr:col>
      <xdr:colOff>114300</xdr:colOff>
      <xdr:row>57</xdr:row>
      <xdr:rowOff>11150</xdr:rowOff>
    </xdr:to>
    <xdr:cxnSp macro="">
      <xdr:nvCxnSpPr>
        <xdr:cNvPr id="353" name="直線コネクタ 352"/>
        <xdr:cNvCxnSpPr/>
      </xdr:nvCxnSpPr>
      <xdr:spPr>
        <a:xfrm flipV="1">
          <a:off x="8750300" y="9779953"/>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11150</xdr:rowOff>
    </xdr:from>
    <xdr:to>
      <xdr:col>45</xdr:col>
      <xdr:colOff>177800</xdr:colOff>
      <xdr:row>58</xdr:row>
      <xdr:rowOff>16287</xdr:rowOff>
    </xdr:to>
    <xdr:cxnSp macro="">
      <xdr:nvCxnSpPr>
        <xdr:cNvPr id="356" name="直線コネクタ 355"/>
        <xdr:cNvCxnSpPr/>
      </xdr:nvCxnSpPr>
      <xdr:spPr>
        <a:xfrm flipV="1">
          <a:off x="7861300" y="9783800"/>
          <a:ext cx="889000" cy="17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11912</xdr:rowOff>
    </xdr:from>
    <xdr:to>
      <xdr:col>41</xdr:col>
      <xdr:colOff>50800</xdr:colOff>
      <xdr:row>58</xdr:row>
      <xdr:rowOff>16287</xdr:rowOff>
    </xdr:to>
    <xdr:cxnSp macro="">
      <xdr:nvCxnSpPr>
        <xdr:cNvPr id="359" name="直線コネクタ 358"/>
        <xdr:cNvCxnSpPr/>
      </xdr:nvCxnSpPr>
      <xdr:spPr>
        <a:xfrm>
          <a:off x="6972300" y="9956012"/>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26881</xdr:rowOff>
    </xdr:from>
    <xdr:to>
      <xdr:col>55</xdr:col>
      <xdr:colOff>50800</xdr:colOff>
      <xdr:row>55</xdr:row>
      <xdr:rowOff>128481</xdr:rowOff>
    </xdr:to>
    <xdr:sp macro="" textlink="">
      <xdr:nvSpPr>
        <xdr:cNvPr id="369" name="楕円 368"/>
        <xdr:cNvSpPr/>
      </xdr:nvSpPr>
      <xdr:spPr>
        <a:xfrm>
          <a:off x="10426700" y="94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49758</xdr:rowOff>
    </xdr:from>
    <xdr:ext cx="534377" cy="259045"/>
    <xdr:sp macro="" textlink="">
      <xdr:nvSpPr>
        <xdr:cNvPr id="370" name="普通建設事業費該当値テキスト"/>
        <xdr:cNvSpPr txBox="1"/>
      </xdr:nvSpPr>
      <xdr:spPr>
        <a:xfrm>
          <a:off x="10528300" y="930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127953</xdr:rowOff>
    </xdr:from>
    <xdr:to>
      <xdr:col>50</xdr:col>
      <xdr:colOff>165100</xdr:colOff>
      <xdr:row>57</xdr:row>
      <xdr:rowOff>58103</xdr:rowOff>
    </xdr:to>
    <xdr:sp macro="" textlink="">
      <xdr:nvSpPr>
        <xdr:cNvPr id="371" name="楕円 370"/>
        <xdr:cNvSpPr/>
      </xdr:nvSpPr>
      <xdr:spPr>
        <a:xfrm>
          <a:off x="9588500" y="97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74630</xdr:rowOff>
    </xdr:from>
    <xdr:ext cx="534377" cy="259045"/>
    <xdr:sp macro="" textlink="">
      <xdr:nvSpPr>
        <xdr:cNvPr id="372" name="テキスト ボックス 371"/>
        <xdr:cNvSpPr txBox="1"/>
      </xdr:nvSpPr>
      <xdr:spPr>
        <a:xfrm>
          <a:off x="9372111" y="95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131800</xdr:rowOff>
    </xdr:from>
    <xdr:to>
      <xdr:col>46</xdr:col>
      <xdr:colOff>38100</xdr:colOff>
      <xdr:row>57</xdr:row>
      <xdr:rowOff>61950</xdr:rowOff>
    </xdr:to>
    <xdr:sp macro="" textlink="">
      <xdr:nvSpPr>
        <xdr:cNvPr id="373" name="楕円 372"/>
        <xdr:cNvSpPr/>
      </xdr:nvSpPr>
      <xdr:spPr>
        <a:xfrm>
          <a:off x="8699500" y="97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53077</xdr:rowOff>
    </xdr:from>
    <xdr:ext cx="534377" cy="259045"/>
    <xdr:sp macro="" textlink="">
      <xdr:nvSpPr>
        <xdr:cNvPr id="374" name="テキスト ボックス 373"/>
        <xdr:cNvSpPr txBox="1"/>
      </xdr:nvSpPr>
      <xdr:spPr>
        <a:xfrm>
          <a:off x="8483111" y="9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136937</xdr:rowOff>
    </xdr:from>
    <xdr:to>
      <xdr:col>41</xdr:col>
      <xdr:colOff>101600</xdr:colOff>
      <xdr:row>58</xdr:row>
      <xdr:rowOff>67087</xdr:rowOff>
    </xdr:to>
    <xdr:sp macro="" textlink="">
      <xdr:nvSpPr>
        <xdr:cNvPr id="375" name="楕円 374"/>
        <xdr:cNvSpPr/>
      </xdr:nvSpPr>
      <xdr:spPr>
        <a:xfrm>
          <a:off x="7810500" y="990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58214</xdr:rowOff>
    </xdr:from>
    <xdr:ext cx="534377" cy="259045"/>
    <xdr:sp macro="" textlink="">
      <xdr:nvSpPr>
        <xdr:cNvPr id="376" name="テキスト ボックス 375"/>
        <xdr:cNvSpPr txBox="1"/>
      </xdr:nvSpPr>
      <xdr:spPr>
        <a:xfrm>
          <a:off x="7594111" y="1000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132562</xdr:rowOff>
    </xdr:from>
    <xdr:to>
      <xdr:col>36</xdr:col>
      <xdr:colOff>165100</xdr:colOff>
      <xdr:row>58</xdr:row>
      <xdr:rowOff>62712</xdr:rowOff>
    </xdr:to>
    <xdr:sp macro="" textlink="">
      <xdr:nvSpPr>
        <xdr:cNvPr id="377" name="楕円 376"/>
        <xdr:cNvSpPr/>
      </xdr:nvSpPr>
      <xdr:spPr>
        <a:xfrm>
          <a:off x="6921500" y="9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53839</xdr:rowOff>
    </xdr:from>
    <xdr:ext cx="534377" cy="259045"/>
    <xdr:sp macro="" textlink="">
      <xdr:nvSpPr>
        <xdr:cNvPr id="378" name="テキスト ボックス 377"/>
        <xdr:cNvSpPr txBox="1"/>
      </xdr:nvSpPr>
      <xdr:spPr>
        <a:xfrm>
          <a:off x="6705111" y="99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65291</xdr:rowOff>
    </xdr:from>
    <xdr:to>
      <xdr:col>55</xdr:col>
      <xdr:colOff>0</xdr:colOff>
      <xdr:row>79</xdr:row>
      <xdr:rowOff>97997</xdr:rowOff>
    </xdr:to>
    <xdr:cxnSp macro="">
      <xdr:nvCxnSpPr>
        <xdr:cNvPr id="409" name="直線コネクタ 408"/>
        <xdr:cNvCxnSpPr/>
      </xdr:nvCxnSpPr>
      <xdr:spPr>
        <a:xfrm>
          <a:off x="9639300" y="13609841"/>
          <a:ext cx="838200" cy="3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120351</xdr:rowOff>
    </xdr:from>
    <xdr:to>
      <xdr:col>50</xdr:col>
      <xdr:colOff>114300</xdr:colOff>
      <xdr:row>79</xdr:row>
      <xdr:rowOff>65291</xdr:rowOff>
    </xdr:to>
    <xdr:cxnSp macro="">
      <xdr:nvCxnSpPr>
        <xdr:cNvPr id="412" name="直線コネクタ 411"/>
        <xdr:cNvCxnSpPr/>
      </xdr:nvCxnSpPr>
      <xdr:spPr>
        <a:xfrm>
          <a:off x="8750300" y="13322001"/>
          <a:ext cx="889000" cy="28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120351</xdr:rowOff>
    </xdr:from>
    <xdr:to>
      <xdr:col>45</xdr:col>
      <xdr:colOff>177800</xdr:colOff>
      <xdr:row>78</xdr:row>
      <xdr:rowOff>57910</xdr:rowOff>
    </xdr:to>
    <xdr:cxnSp macro="">
      <xdr:nvCxnSpPr>
        <xdr:cNvPr id="415" name="直線コネクタ 414"/>
        <xdr:cNvCxnSpPr/>
      </xdr:nvCxnSpPr>
      <xdr:spPr>
        <a:xfrm flipV="1">
          <a:off x="7861300" y="13322001"/>
          <a:ext cx="889000" cy="10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47197</xdr:rowOff>
    </xdr:from>
    <xdr:to>
      <xdr:col>55</xdr:col>
      <xdr:colOff>50800</xdr:colOff>
      <xdr:row>79</xdr:row>
      <xdr:rowOff>148797</xdr:rowOff>
    </xdr:to>
    <xdr:sp macro="" textlink="">
      <xdr:nvSpPr>
        <xdr:cNvPr id="425" name="楕円 424"/>
        <xdr:cNvSpPr/>
      </xdr:nvSpPr>
      <xdr:spPr>
        <a:xfrm>
          <a:off x="104267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133574</xdr:rowOff>
    </xdr:from>
    <xdr:ext cx="313932" cy="259045"/>
    <xdr:sp macro="" textlink="">
      <xdr:nvSpPr>
        <xdr:cNvPr id="426" name="普通建設事業費 （ うち新規整備　）該当値テキスト"/>
        <xdr:cNvSpPr txBox="1"/>
      </xdr:nvSpPr>
      <xdr:spPr>
        <a:xfrm>
          <a:off x="10528300" y="13506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14491</xdr:rowOff>
    </xdr:from>
    <xdr:to>
      <xdr:col>50</xdr:col>
      <xdr:colOff>165100</xdr:colOff>
      <xdr:row>79</xdr:row>
      <xdr:rowOff>116091</xdr:rowOff>
    </xdr:to>
    <xdr:sp macro="" textlink="">
      <xdr:nvSpPr>
        <xdr:cNvPr id="427" name="楕円 426"/>
        <xdr:cNvSpPr/>
      </xdr:nvSpPr>
      <xdr:spPr>
        <a:xfrm>
          <a:off x="9588500" y="1355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107218</xdr:rowOff>
    </xdr:from>
    <xdr:ext cx="469744" cy="259045"/>
    <xdr:sp macro="" textlink="">
      <xdr:nvSpPr>
        <xdr:cNvPr id="428" name="テキスト ボックス 427"/>
        <xdr:cNvSpPr txBox="1"/>
      </xdr:nvSpPr>
      <xdr:spPr>
        <a:xfrm>
          <a:off x="9404428" y="136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69551</xdr:rowOff>
    </xdr:from>
    <xdr:to>
      <xdr:col>46</xdr:col>
      <xdr:colOff>38100</xdr:colOff>
      <xdr:row>77</xdr:row>
      <xdr:rowOff>171151</xdr:rowOff>
    </xdr:to>
    <xdr:sp macro="" textlink="">
      <xdr:nvSpPr>
        <xdr:cNvPr id="429" name="楕円 428"/>
        <xdr:cNvSpPr/>
      </xdr:nvSpPr>
      <xdr:spPr>
        <a:xfrm>
          <a:off x="8699500" y="132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162278</xdr:rowOff>
    </xdr:from>
    <xdr:ext cx="534377" cy="259045"/>
    <xdr:sp macro="" textlink="">
      <xdr:nvSpPr>
        <xdr:cNvPr id="430" name="テキスト ボックス 429"/>
        <xdr:cNvSpPr txBox="1"/>
      </xdr:nvSpPr>
      <xdr:spPr>
        <a:xfrm>
          <a:off x="8483111" y="133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7110</xdr:rowOff>
    </xdr:from>
    <xdr:to>
      <xdr:col>41</xdr:col>
      <xdr:colOff>101600</xdr:colOff>
      <xdr:row>78</xdr:row>
      <xdr:rowOff>108710</xdr:rowOff>
    </xdr:to>
    <xdr:sp macro="" textlink="">
      <xdr:nvSpPr>
        <xdr:cNvPr id="431" name="楕円 430"/>
        <xdr:cNvSpPr/>
      </xdr:nvSpPr>
      <xdr:spPr>
        <a:xfrm>
          <a:off x="7810500" y="1338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99837</xdr:rowOff>
    </xdr:from>
    <xdr:ext cx="534377" cy="259045"/>
    <xdr:sp macro="" textlink="">
      <xdr:nvSpPr>
        <xdr:cNvPr id="432" name="テキスト ボックス 431"/>
        <xdr:cNvSpPr txBox="1"/>
      </xdr:nvSpPr>
      <xdr:spPr>
        <a:xfrm>
          <a:off x="7594111" y="1347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47879</xdr:rowOff>
    </xdr:from>
    <xdr:to>
      <xdr:col>55</xdr:col>
      <xdr:colOff>0</xdr:colOff>
      <xdr:row>95</xdr:row>
      <xdr:rowOff>139612</xdr:rowOff>
    </xdr:to>
    <xdr:cxnSp macro="">
      <xdr:nvCxnSpPr>
        <xdr:cNvPr id="461" name="直線コネクタ 460"/>
        <xdr:cNvCxnSpPr/>
      </xdr:nvCxnSpPr>
      <xdr:spPr>
        <a:xfrm flipV="1">
          <a:off x="9639300" y="15992729"/>
          <a:ext cx="838200" cy="4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139612</xdr:rowOff>
    </xdr:from>
    <xdr:to>
      <xdr:col>50</xdr:col>
      <xdr:colOff>114300</xdr:colOff>
      <xdr:row>97</xdr:row>
      <xdr:rowOff>147841</xdr:rowOff>
    </xdr:to>
    <xdr:cxnSp macro="">
      <xdr:nvCxnSpPr>
        <xdr:cNvPr id="464" name="直線コネクタ 463"/>
        <xdr:cNvCxnSpPr/>
      </xdr:nvCxnSpPr>
      <xdr:spPr>
        <a:xfrm flipV="1">
          <a:off x="8750300" y="16427362"/>
          <a:ext cx="889000" cy="35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147841</xdr:rowOff>
    </xdr:from>
    <xdr:to>
      <xdr:col>45</xdr:col>
      <xdr:colOff>177800</xdr:colOff>
      <xdr:row>98</xdr:row>
      <xdr:rowOff>68275</xdr:rowOff>
    </xdr:to>
    <xdr:cxnSp macro="">
      <xdr:nvCxnSpPr>
        <xdr:cNvPr id="467" name="直線コネクタ 466"/>
        <xdr:cNvCxnSpPr/>
      </xdr:nvCxnSpPr>
      <xdr:spPr>
        <a:xfrm flipV="1">
          <a:off x="7861300" y="16778491"/>
          <a:ext cx="889000" cy="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168529</xdr:rowOff>
    </xdr:from>
    <xdr:to>
      <xdr:col>55</xdr:col>
      <xdr:colOff>50800</xdr:colOff>
      <xdr:row>93</xdr:row>
      <xdr:rowOff>98679</xdr:rowOff>
    </xdr:to>
    <xdr:sp macro="" textlink="">
      <xdr:nvSpPr>
        <xdr:cNvPr id="477" name="楕円 476"/>
        <xdr:cNvSpPr/>
      </xdr:nvSpPr>
      <xdr:spPr>
        <a:xfrm>
          <a:off x="10426700" y="159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19956</xdr:rowOff>
    </xdr:from>
    <xdr:ext cx="534377" cy="259045"/>
    <xdr:sp macro="" textlink="">
      <xdr:nvSpPr>
        <xdr:cNvPr id="478" name="普通建設事業費 （ うち更新整備　）該当値テキスト"/>
        <xdr:cNvSpPr txBox="1"/>
      </xdr:nvSpPr>
      <xdr:spPr>
        <a:xfrm>
          <a:off x="10528300" y="1579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88812</xdr:rowOff>
    </xdr:from>
    <xdr:to>
      <xdr:col>50</xdr:col>
      <xdr:colOff>165100</xdr:colOff>
      <xdr:row>96</xdr:row>
      <xdr:rowOff>18962</xdr:rowOff>
    </xdr:to>
    <xdr:sp macro="" textlink="">
      <xdr:nvSpPr>
        <xdr:cNvPr id="479" name="楕円 478"/>
        <xdr:cNvSpPr/>
      </xdr:nvSpPr>
      <xdr:spPr>
        <a:xfrm>
          <a:off x="9588500" y="163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35489</xdr:rowOff>
    </xdr:from>
    <xdr:ext cx="534377" cy="259045"/>
    <xdr:sp macro="" textlink="">
      <xdr:nvSpPr>
        <xdr:cNvPr id="480" name="テキスト ボックス 479"/>
        <xdr:cNvSpPr txBox="1"/>
      </xdr:nvSpPr>
      <xdr:spPr>
        <a:xfrm>
          <a:off x="9372111" y="1615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97041</xdr:rowOff>
    </xdr:from>
    <xdr:to>
      <xdr:col>46</xdr:col>
      <xdr:colOff>38100</xdr:colOff>
      <xdr:row>98</xdr:row>
      <xdr:rowOff>27191</xdr:rowOff>
    </xdr:to>
    <xdr:sp macro="" textlink="">
      <xdr:nvSpPr>
        <xdr:cNvPr id="481" name="楕円 480"/>
        <xdr:cNvSpPr/>
      </xdr:nvSpPr>
      <xdr:spPr>
        <a:xfrm>
          <a:off x="8699500" y="167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43718</xdr:rowOff>
    </xdr:from>
    <xdr:ext cx="534377" cy="259045"/>
    <xdr:sp macro="" textlink="">
      <xdr:nvSpPr>
        <xdr:cNvPr id="482" name="テキスト ボックス 481"/>
        <xdr:cNvSpPr txBox="1"/>
      </xdr:nvSpPr>
      <xdr:spPr>
        <a:xfrm>
          <a:off x="8483111" y="165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17475</xdr:rowOff>
    </xdr:from>
    <xdr:to>
      <xdr:col>41</xdr:col>
      <xdr:colOff>101600</xdr:colOff>
      <xdr:row>98</xdr:row>
      <xdr:rowOff>119075</xdr:rowOff>
    </xdr:to>
    <xdr:sp macro="" textlink="">
      <xdr:nvSpPr>
        <xdr:cNvPr id="483" name="楕円 482"/>
        <xdr:cNvSpPr/>
      </xdr:nvSpPr>
      <xdr:spPr>
        <a:xfrm>
          <a:off x="7810500" y="168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110202</xdr:rowOff>
    </xdr:from>
    <xdr:ext cx="534377" cy="259045"/>
    <xdr:sp macro="" textlink="">
      <xdr:nvSpPr>
        <xdr:cNvPr id="484" name="テキスト ボックス 483"/>
        <xdr:cNvSpPr txBox="1"/>
      </xdr:nvSpPr>
      <xdr:spPr>
        <a:xfrm>
          <a:off x="7594111" y="169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135923</xdr:rowOff>
    </xdr:from>
    <xdr:to>
      <xdr:col>85</xdr:col>
      <xdr:colOff>127000</xdr:colOff>
      <xdr:row>38</xdr:row>
      <xdr:rowOff>136381</xdr:rowOff>
    </xdr:to>
    <xdr:cxnSp macro="">
      <xdr:nvCxnSpPr>
        <xdr:cNvPr id="511" name="直線コネクタ 510"/>
        <xdr:cNvCxnSpPr/>
      </xdr:nvCxnSpPr>
      <xdr:spPr>
        <a:xfrm>
          <a:off x="15481300" y="665102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135923</xdr:rowOff>
    </xdr:from>
    <xdr:to>
      <xdr:col>81</xdr:col>
      <xdr:colOff>50800</xdr:colOff>
      <xdr:row>38</xdr:row>
      <xdr:rowOff>139700</xdr:rowOff>
    </xdr:to>
    <xdr:cxnSp macro="">
      <xdr:nvCxnSpPr>
        <xdr:cNvPr id="514" name="直線コネクタ 513"/>
        <xdr:cNvCxnSpPr/>
      </xdr:nvCxnSpPr>
      <xdr:spPr>
        <a:xfrm flipV="1">
          <a:off x="14592300" y="6651023"/>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139069</xdr:rowOff>
    </xdr:from>
    <xdr:to>
      <xdr:col>71</xdr:col>
      <xdr:colOff>177800</xdr:colOff>
      <xdr:row>38</xdr:row>
      <xdr:rowOff>139700</xdr:rowOff>
    </xdr:to>
    <xdr:cxnSp macro="">
      <xdr:nvCxnSpPr>
        <xdr:cNvPr id="520" name="直線コネクタ 519"/>
        <xdr:cNvCxnSpPr/>
      </xdr:nvCxnSpPr>
      <xdr:spPr>
        <a:xfrm>
          <a:off x="12814300" y="6654169"/>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85581</xdr:rowOff>
    </xdr:from>
    <xdr:to>
      <xdr:col>85</xdr:col>
      <xdr:colOff>177800</xdr:colOff>
      <xdr:row>39</xdr:row>
      <xdr:rowOff>15731</xdr:rowOff>
    </xdr:to>
    <xdr:sp macro="" textlink="">
      <xdr:nvSpPr>
        <xdr:cNvPr id="530" name="楕円 529"/>
        <xdr:cNvSpPr/>
      </xdr:nvSpPr>
      <xdr:spPr>
        <a:xfrm>
          <a:off x="16268700" y="66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78565" cy="259045"/>
    <xdr:sp macro="" textlink="">
      <xdr:nvSpPr>
        <xdr:cNvPr id="531" name="災害復旧事業費該当値テキスト"/>
        <xdr:cNvSpPr txBox="1"/>
      </xdr:nvSpPr>
      <xdr:spPr>
        <a:xfrm>
          <a:off x="16370300" y="657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85123</xdr:rowOff>
    </xdr:from>
    <xdr:to>
      <xdr:col>81</xdr:col>
      <xdr:colOff>101600</xdr:colOff>
      <xdr:row>39</xdr:row>
      <xdr:rowOff>15273</xdr:rowOff>
    </xdr:to>
    <xdr:sp macro="" textlink="">
      <xdr:nvSpPr>
        <xdr:cNvPr id="532" name="楕円 531"/>
        <xdr:cNvSpPr/>
      </xdr:nvSpPr>
      <xdr:spPr>
        <a:xfrm>
          <a:off x="15430500" y="660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6400</xdr:rowOff>
    </xdr:from>
    <xdr:ext cx="378565" cy="259045"/>
    <xdr:sp macro="" textlink="">
      <xdr:nvSpPr>
        <xdr:cNvPr id="533" name="テキスト ボックス 532"/>
        <xdr:cNvSpPr txBox="1"/>
      </xdr:nvSpPr>
      <xdr:spPr>
        <a:xfrm>
          <a:off x="15292017" y="6692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88269</xdr:rowOff>
    </xdr:from>
    <xdr:to>
      <xdr:col>67</xdr:col>
      <xdr:colOff>101600</xdr:colOff>
      <xdr:row>39</xdr:row>
      <xdr:rowOff>18419</xdr:rowOff>
    </xdr:to>
    <xdr:sp macro="" textlink="">
      <xdr:nvSpPr>
        <xdr:cNvPr id="538" name="楕円 537"/>
        <xdr:cNvSpPr/>
      </xdr:nvSpPr>
      <xdr:spPr>
        <a:xfrm>
          <a:off x="12763500" y="660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9546</xdr:rowOff>
    </xdr:from>
    <xdr:ext cx="313932" cy="259045"/>
    <xdr:sp macro="" textlink="">
      <xdr:nvSpPr>
        <xdr:cNvPr id="539" name="テキスト ボックス 538"/>
        <xdr:cNvSpPr txBox="1"/>
      </xdr:nvSpPr>
      <xdr:spPr>
        <a:xfrm>
          <a:off x="12657333" y="66960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19081</xdr:rowOff>
    </xdr:from>
    <xdr:to>
      <xdr:col>85</xdr:col>
      <xdr:colOff>127000</xdr:colOff>
      <xdr:row>77</xdr:row>
      <xdr:rowOff>43949</xdr:rowOff>
    </xdr:to>
    <xdr:cxnSp macro="">
      <xdr:nvCxnSpPr>
        <xdr:cNvPr id="619" name="直線コネクタ 618"/>
        <xdr:cNvCxnSpPr/>
      </xdr:nvCxnSpPr>
      <xdr:spPr>
        <a:xfrm flipV="1">
          <a:off x="15481300" y="13220731"/>
          <a:ext cx="8382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159784</xdr:rowOff>
    </xdr:from>
    <xdr:to>
      <xdr:col>81</xdr:col>
      <xdr:colOff>50800</xdr:colOff>
      <xdr:row>77</xdr:row>
      <xdr:rowOff>43949</xdr:rowOff>
    </xdr:to>
    <xdr:cxnSp macro="">
      <xdr:nvCxnSpPr>
        <xdr:cNvPr id="622" name="直線コネクタ 621"/>
        <xdr:cNvCxnSpPr/>
      </xdr:nvCxnSpPr>
      <xdr:spPr>
        <a:xfrm>
          <a:off x="14592300" y="13189984"/>
          <a:ext cx="8890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46513</xdr:rowOff>
    </xdr:from>
    <xdr:to>
      <xdr:col>76</xdr:col>
      <xdr:colOff>114300</xdr:colOff>
      <xdr:row>76</xdr:row>
      <xdr:rowOff>159784</xdr:rowOff>
    </xdr:to>
    <xdr:cxnSp macro="">
      <xdr:nvCxnSpPr>
        <xdr:cNvPr id="625" name="直線コネクタ 624"/>
        <xdr:cNvCxnSpPr/>
      </xdr:nvCxnSpPr>
      <xdr:spPr>
        <a:xfrm>
          <a:off x="13703300" y="13076713"/>
          <a:ext cx="889000" cy="1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23833</xdr:rowOff>
    </xdr:from>
    <xdr:to>
      <xdr:col>71</xdr:col>
      <xdr:colOff>177800</xdr:colOff>
      <xdr:row>76</xdr:row>
      <xdr:rowOff>46513</xdr:rowOff>
    </xdr:to>
    <xdr:cxnSp macro="">
      <xdr:nvCxnSpPr>
        <xdr:cNvPr id="628" name="直線コネクタ 627"/>
        <xdr:cNvCxnSpPr/>
      </xdr:nvCxnSpPr>
      <xdr:spPr>
        <a:xfrm>
          <a:off x="12814300" y="13054033"/>
          <a:ext cx="889000" cy="2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139731</xdr:rowOff>
    </xdr:from>
    <xdr:to>
      <xdr:col>85</xdr:col>
      <xdr:colOff>177800</xdr:colOff>
      <xdr:row>77</xdr:row>
      <xdr:rowOff>69881</xdr:rowOff>
    </xdr:to>
    <xdr:sp macro="" textlink="">
      <xdr:nvSpPr>
        <xdr:cNvPr id="638" name="楕円 637"/>
        <xdr:cNvSpPr/>
      </xdr:nvSpPr>
      <xdr:spPr>
        <a:xfrm>
          <a:off x="16268700" y="131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118158</xdr:rowOff>
    </xdr:from>
    <xdr:ext cx="534377" cy="259045"/>
    <xdr:sp macro="" textlink="">
      <xdr:nvSpPr>
        <xdr:cNvPr id="639" name="公債費該当値テキスト"/>
        <xdr:cNvSpPr txBox="1"/>
      </xdr:nvSpPr>
      <xdr:spPr>
        <a:xfrm>
          <a:off x="16370300" y="13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164599</xdr:rowOff>
    </xdr:from>
    <xdr:to>
      <xdr:col>81</xdr:col>
      <xdr:colOff>101600</xdr:colOff>
      <xdr:row>77</xdr:row>
      <xdr:rowOff>94749</xdr:rowOff>
    </xdr:to>
    <xdr:sp macro="" textlink="">
      <xdr:nvSpPr>
        <xdr:cNvPr id="640" name="楕円 639"/>
        <xdr:cNvSpPr/>
      </xdr:nvSpPr>
      <xdr:spPr>
        <a:xfrm>
          <a:off x="15430500" y="131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85876</xdr:rowOff>
    </xdr:from>
    <xdr:ext cx="534377" cy="259045"/>
    <xdr:sp macro="" textlink="">
      <xdr:nvSpPr>
        <xdr:cNvPr id="641" name="テキスト ボックス 640"/>
        <xdr:cNvSpPr txBox="1"/>
      </xdr:nvSpPr>
      <xdr:spPr>
        <a:xfrm>
          <a:off x="15214111" y="132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108984</xdr:rowOff>
    </xdr:from>
    <xdr:to>
      <xdr:col>76</xdr:col>
      <xdr:colOff>165100</xdr:colOff>
      <xdr:row>77</xdr:row>
      <xdr:rowOff>39134</xdr:rowOff>
    </xdr:to>
    <xdr:sp macro="" textlink="">
      <xdr:nvSpPr>
        <xdr:cNvPr id="642" name="楕円 641"/>
        <xdr:cNvSpPr/>
      </xdr:nvSpPr>
      <xdr:spPr>
        <a:xfrm>
          <a:off x="14541500" y="131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30261</xdr:rowOff>
    </xdr:from>
    <xdr:ext cx="534377" cy="259045"/>
    <xdr:sp macro="" textlink="">
      <xdr:nvSpPr>
        <xdr:cNvPr id="643" name="テキスト ボックス 642"/>
        <xdr:cNvSpPr txBox="1"/>
      </xdr:nvSpPr>
      <xdr:spPr>
        <a:xfrm>
          <a:off x="14325111" y="1323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167163</xdr:rowOff>
    </xdr:from>
    <xdr:to>
      <xdr:col>72</xdr:col>
      <xdr:colOff>38100</xdr:colOff>
      <xdr:row>76</xdr:row>
      <xdr:rowOff>97313</xdr:rowOff>
    </xdr:to>
    <xdr:sp macro="" textlink="">
      <xdr:nvSpPr>
        <xdr:cNvPr id="644" name="楕円 643"/>
        <xdr:cNvSpPr/>
      </xdr:nvSpPr>
      <xdr:spPr>
        <a:xfrm>
          <a:off x="13652500" y="130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113840</xdr:rowOff>
    </xdr:from>
    <xdr:ext cx="534377" cy="259045"/>
    <xdr:sp macro="" textlink="">
      <xdr:nvSpPr>
        <xdr:cNvPr id="645" name="テキスト ボックス 644"/>
        <xdr:cNvSpPr txBox="1"/>
      </xdr:nvSpPr>
      <xdr:spPr>
        <a:xfrm>
          <a:off x="13436111" y="128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144483</xdr:rowOff>
    </xdr:from>
    <xdr:to>
      <xdr:col>67</xdr:col>
      <xdr:colOff>101600</xdr:colOff>
      <xdr:row>76</xdr:row>
      <xdr:rowOff>74633</xdr:rowOff>
    </xdr:to>
    <xdr:sp macro="" textlink="">
      <xdr:nvSpPr>
        <xdr:cNvPr id="646" name="楕円 645"/>
        <xdr:cNvSpPr/>
      </xdr:nvSpPr>
      <xdr:spPr>
        <a:xfrm>
          <a:off x="12763500" y="130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91160</xdr:rowOff>
    </xdr:from>
    <xdr:ext cx="534377" cy="259045"/>
    <xdr:sp macro="" textlink="">
      <xdr:nvSpPr>
        <xdr:cNvPr id="647" name="テキスト ボックス 646"/>
        <xdr:cNvSpPr txBox="1"/>
      </xdr:nvSpPr>
      <xdr:spPr>
        <a:xfrm>
          <a:off x="12547111" y="1277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115208</xdr:rowOff>
    </xdr:from>
    <xdr:to>
      <xdr:col>85</xdr:col>
      <xdr:colOff>127000</xdr:colOff>
      <xdr:row>98</xdr:row>
      <xdr:rowOff>125769</xdr:rowOff>
    </xdr:to>
    <xdr:cxnSp macro="">
      <xdr:nvCxnSpPr>
        <xdr:cNvPr id="674" name="直線コネクタ 673"/>
        <xdr:cNvCxnSpPr/>
      </xdr:nvCxnSpPr>
      <xdr:spPr>
        <a:xfrm>
          <a:off x="15481300" y="16917308"/>
          <a:ext cx="8382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79125</xdr:rowOff>
    </xdr:from>
    <xdr:to>
      <xdr:col>81</xdr:col>
      <xdr:colOff>50800</xdr:colOff>
      <xdr:row>98</xdr:row>
      <xdr:rowOff>115208</xdr:rowOff>
    </xdr:to>
    <xdr:cxnSp macro="">
      <xdr:nvCxnSpPr>
        <xdr:cNvPr id="677" name="直線コネクタ 676"/>
        <xdr:cNvCxnSpPr/>
      </xdr:nvCxnSpPr>
      <xdr:spPr>
        <a:xfrm>
          <a:off x="14592300" y="16881225"/>
          <a:ext cx="889000" cy="3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79125</xdr:rowOff>
    </xdr:from>
    <xdr:to>
      <xdr:col>76</xdr:col>
      <xdr:colOff>114300</xdr:colOff>
      <xdr:row>98</xdr:row>
      <xdr:rowOff>102868</xdr:rowOff>
    </xdr:to>
    <xdr:cxnSp macro="">
      <xdr:nvCxnSpPr>
        <xdr:cNvPr id="680" name="直線コネクタ 679"/>
        <xdr:cNvCxnSpPr/>
      </xdr:nvCxnSpPr>
      <xdr:spPr>
        <a:xfrm flipV="1">
          <a:off x="13703300" y="16881225"/>
          <a:ext cx="889000" cy="2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81260</xdr:rowOff>
    </xdr:from>
    <xdr:to>
      <xdr:col>71</xdr:col>
      <xdr:colOff>177800</xdr:colOff>
      <xdr:row>98</xdr:row>
      <xdr:rowOff>102868</xdr:rowOff>
    </xdr:to>
    <xdr:cxnSp macro="">
      <xdr:nvCxnSpPr>
        <xdr:cNvPr id="683" name="直線コネクタ 682"/>
        <xdr:cNvCxnSpPr/>
      </xdr:nvCxnSpPr>
      <xdr:spPr>
        <a:xfrm>
          <a:off x="12814300" y="16883360"/>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74969</xdr:rowOff>
    </xdr:from>
    <xdr:to>
      <xdr:col>85</xdr:col>
      <xdr:colOff>177800</xdr:colOff>
      <xdr:row>99</xdr:row>
      <xdr:rowOff>5119</xdr:rowOff>
    </xdr:to>
    <xdr:sp macro="" textlink="">
      <xdr:nvSpPr>
        <xdr:cNvPr id="693" name="楕円 692"/>
        <xdr:cNvSpPr/>
      </xdr:nvSpPr>
      <xdr:spPr>
        <a:xfrm>
          <a:off x="16268700" y="168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469744" cy="259045"/>
    <xdr:sp macro="" textlink="">
      <xdr:nvSpPr>
        <xdr:cNvPr id="694" name="積立金該当値テキスト"/>
        <xdr:cNvSpPr txBox="1"/>
      </xdr:nvSpPr>
      <xdr:spPr>
        <a:xfrm>
          <a:off x="16370300" y="1679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64408</xdr:rowOff>
    </xdr:from>
    <xdr:to>
      <xdr:col>81</xdr:col>
      <xdr:colOff>101600</xdr:colOff>
      <xdr:row>98</xdr:row>
      <xdr:rowOff>166008</xdr:rowOff>
    </xdr:to>
    <xdr:sp macro="" textlink="">
      <xdr:nvSpPr>
        <xdr:cNvPr id="695" name="楕円 694"/>
        <xdr:cNvSpPr/>
      </xdr:nvSpPr>
      <xdr:spPr>
        <a:xfrm>
          <a:off x="15430500" y="168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157135</xdr:rowOff>
    </xdr:from>
    <xdr:ext cx="469744" cy="259045"/>
    <xdr:sp macro="" textlink="">
      <xdr:nvSpPr>
        <xdr:cNvPr id="696" name="テキスト ボックス 695"/>
        <xdr:cNvSpPr txBox="1"/>
      </xdr:nvSpPr>
      <xdr:spPr>
        <a:xfrm>
          <a:off x="15246428" y="169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28325</xdr:rowOff>
    </xdr:from>
    <xdr:to>
      <xdr:col>76</xdr:col>
      <xdr:colOff>165100</xdr:colOff>
      <xdr:row>98</xdr:row>
      <xdr:rowOff>129925</xdr:rowOff>
    </xdr:to>
    <xdr:sp macro="" textlink="">
      <xdr:nvSpPr>
        <xdr:cNvPr id="697" name="楕円 696"/>
        <xdr:cNvSpPr/>
      </xdr:nvSpPr>
      <xdr:spPr>
        <a:xfrm>
          <a:off x="14541500" y="1683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121052</xdr:rowOff>
    </xdr:from>
    <xdr:ext cx="534377" cy="259045"/>
    <xdr:sp macro="" textlink="">
      <xdr:nvSpPr>
        <xdr:cNvPr id="698" name="テキスト ボックス 697"/>
        <xdr:cNvSpPr txBox="1"/>
      </xdr:nvSpPr>
      <xdr:spPr>
        <a:xfrm>
          <a:off x="14325111" y="1692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52068</xdr:rowOff>
    </xdr:from>
    <xdr:to>
      <xdr:col>72</xdr:col>
      <xdr:colOff>38100</xdr:colOff>
      <xdr:row>98</xdr:row>
      <xdr:rowOff>153668</xdr:rowOff>
    </xdr:to>
    <xdr:sp macro="" textlink="">
      <xdr:nvSpPr>
        <xdr:cNvPr id="699" name="楕円 698"/>
        <xdr:cNvSpPr/>
      </xdr:nvSpPr>
      <xdr:spPr>
        <a:xfrm>
          <a:off x="13652500" y="1685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144795</xdr:rowOff>
    </xdr:from>
    <xdr:ext cx="469744" cy="259045"/>
    <xdr:sp macro="" textlink="">
      <xdr:nvSpPr>
        <xdr:cNvPr id="700" name="テキスト ボックス 699"/>
        <xdr:cNvSpPr txBox="1"/>
      </xdr:nvSpPr>
      <xdr:spPr>
        <a:xfrm>
          <a:off x="13468428" y="16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30460</xdr:rowOff>
    </xdr:from>
    <xdr:to>
      <xdr:col>67</xdr:col>
      <xdr:colOff>101600</xdr:colOff>
      <xdr:row>98</xdr:row>
      <xdr:rowOff>132060</xdr:rowOff>
    </xdr:to>
    <xdr:sp macro="" textlink="">
      <xdr:nvSpPr>
        <xdr:cNvPr id="701" name="楕円 700"/>
        <xdr:cNvSpPr/>
      </xdr:nvSpPr>
      <xdr:spPr>
        <a:xfrm>
          <a:off x="12763500" y="168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123187</xdr:rowOff>
    </xdr:from>
    <xdr:ext cx="534377" cy="259045"/>
    <xdr:sp macro="" textlink="">
      <xdr:nvSpPr>
        <xdr:cNvPr id="702" name="テキスト ボックス 701"/>
        <xdr:cNvSpPr txBox="1"/>
      </xdr:nvSpPr>
      <xdr:spPr>
        <a:xfrm>
          <a:off x="12547111" y="1692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131427</xdr:rowOff>
    </xdr:from>
    <xdr:to>
      <xdr:col>116</xdr:col>
      <xdr:colOff>63500</xdr:colOff>
      <xdr:row>34</xdr:row>
      <xdr:rowOff>145905</xdr:rowOff>
    </xdr:to>
    <xdr:cxnSp macro="">
      <xdr:nvCxnSpPr>
        <xdr:cNvPr id="733" name="直線コネクタ 732"/>
        <xdr:cNvCxnSpPr/>
      </xdr:nvCxnSpPr>
      <xdr:spPr>
        <a:xfrm>
          <a:off x="21323300" y="596072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80716</xdr:rowOff>
    </xdr:from>
    <xdr:ext cx="469744" cy="259045"/>
    <xdr:sp macro="" textlink="">
      <xdr:nvSpPr>
        <xdr:cNvPr id="734" name="投資及び出資金平均値テキスト"/>
        <xdr:cNvSpPr txBox="1"/>
      </xdr:nvSpPr>
      <xdr:spPr>
        <a:xfrm>
          <a:off x="22212300" y="659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131427</xdr:rowOff>
    </xdr:from>
    <xdr:to>
      <xdr:col>111</xdr:col>
      <xdr:colOff>177800</xdr:colOff>
      <xdr:row>37</xdr:row>
      <xdr:rowOff>66439</xdr:rowOff>
    </xdr:to>
    <xdr:cxnSp macro="">
      <xdr:nvCxnSpPr>
        <xdr:cNvPr id="736" name="直線コネクタ 735"/>
        <xdr:cNvCxnSpPr/>
      </xdr:nvCxnSpPr>
      <xdr:spPr>
        <a:xfrm flipV="1">
          <a:off x="20434300" y="5960727"/>
          <a:ext cx="889000" cy="44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45991</xdr:rowOff>
    </xdr:from>
    <xdr:ext cx="378565" cy="259045"/>
    <xdr:sp macro="" textlink="">
      <xdr:nvSpPr>
        <xdr:cNvPr id="738" name="テキスト ボックス 737"/>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87993</xdr:rowOff>
    </xdr:from>
    <xdr:to>
      <xdr:col>107</xdr:col>
      <xdr:colOff>50800</xdr:colOff>
      <xdr:row>37</xdr:row>
      <xdr:rowOff>66439</xdr:rowOff>
    </xdr:to>
    <xdr:cxnSp macro="">
      <xdr:nvCxnSpPr>
        <xdr:cNvPr id="739" name="直線コネクタ 738"/>
        <xdr:cNvCxnSpPr/>
      </xdr:nvCxnSpPr>
      <xdr:spPr>
        <a:xfrm>
          <a:off x="19545300" y="6260193"/>
          <a:ext cx="889000" cy="14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73967</xdr:rowOff>
    </xdr:from>
    <xdr:ext cx="378565" cy="259045"/>
    <xdr:sp macro="" textlink="">
      <xdr:nvSpPr>
        <xdr:cNvPr id="741" name="テキスト ボックス 740"/>
        <xdr:cNvSpPr txBox="1"/>
      </xdr:nvSpPr>
      <xdr:spPr>
        <a:xfrm>
          <a:off x="20245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87993</xdr:rowOff>
    </xdr:from>
    <xdr:to>
      <xdr:col>102</xdr:col>
      <xdr:colOff>114300</xdr:colOff>
      <xdr:row>37</xdr:row>
      <xdr:rowOff>66222</xdr:rowOff>
    </xdr:to>
    <xdr:cxnSp macro="">
      <xdr:nvCxnSpPr>
        <xdr:cNvPr id="742" name="直線コネクタ 741"/>
        <xdr:cNvCxnSpPr/>
      </xdr:nvCxnSpPr>
      <xdr:spPr>
        <a:xfrm flipV="1">
          <a:off x="18656300" y="6260193"/>
          <a:ext cx="889000" cy="1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76036</xdr:rowOff>
    </xdr:from>
    <xdr:ext cx="378565" cy="259045"/>
    <xdr:sp macro="" textlink="">
      <xdr:nvSpPr>
        <xdr:cNvPr id="744" name="テキスト ボックス 743"/>
        <xdr:cNvSpPr txBox="1"/>
      </xdr:nvSpPr>
      <xdr:spPr>
        <a:xfrm>
          <a:off x="19356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71137</xdr:rowOff>
    </xdr:from>
    <xdr:ext cx="378565" cy="259045"/>
    <xdr:sp macro="" textlink="">
      <xdr:nvSpPr>
        <xdr:cNvPr id="746" name="テキスト ボックス 745"/>
        <xdr:cNvSpPr txBox="1"/>
      </xdr:nvSpPr>
      <xdr:spPr>
        <a:xfrm>
          <a:off x="18467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95105</xdr:rowOff>
    </xdr:from>
    <xdr:to>
      <xdr:col>116</xdr:col>
      <xdr:colOff>114300</xdr:colOff>
      <xdr:row>35</xdr:row>
      <xdr:rowOff>25255</xdr:rowOff>
    </xdr:to>
    <xdr:sp macro="" textlink="">
      <xdr:nvSpPr>
        <xdr:cNvPr id="752" name="楕円 751"/>
        <xdr:cNvSpPr/>
      </xdr:nvSpPr>
      <xdr:spPr>
        <a:xfrm>
          <a:off x="22110700" y="59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117982</xdr:rowOff>
    </xdr:from>
    <xdr:ext cx="469744" cy="259045"/>
    <xdr:sp macro="" textlink="">
      <xdr:nvSpPr>
        <xdr:cNvPr id="753" name="投資及び出資金該当値テキスト"/>
        <xdr:cNvSpPr txBox="1"/>
      </xdr:nvSpPr>
      <xdr:spPr>
        <a:xfrm>
          <a:off x="22212300" y="577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80627</xdr:rowOff>
    </xdr:from>
    <xdr:to>
      <xdr:col>112</xdr:col>
      <xdr:colOff>38100</xdr:colOff>
      <xdr:row>35</xdr:row>
      <xdr:rowOff>10777</xdr:rowOff>
    </xdr:to>
    <xdr:sp macro="" textlink="">
      <xdr:nvSpPr>
        <xdr:cNvPr id="754" name="楕円 753"/>
        <xdr:cNvSpPr/>
      </xdr:nvSpPr>
      <xdr:spPr>
        <a:xfrm>
          <a:off x="21272500" y="59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27304</xdr:rowOff>
    </xdr:from>
    <xdr:ext cx="469744" cy="259045"/>
    <xdr:sp macro="" textlink="">
      <xdr:nvSpPr>
        <xdr:cNvPr id="755" name="テキスト ボックス 754"/>
        <xdr:cNvSpPr txBox="1"/>
      </xdr:nvSpPr>
      <xdr:spPr>
        <a:xfrm>
          <a:off x="21088428" y="568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15639</xdr:rowOff>
    </xdr:from>
    <xdr:to>
      <xdr:col>107</xdr:col>
      <xdr:colOff>101600</xdr:colOff>
      <xdr:row>37</xdr:row>
      <xdr:rowOff>117239</xdr:rowOff>
    </xdr:to>
    <xdr:sp macro="" textlink="">
      <xdr:nvSpPr>
        <xdr:cNvPr id="756" name="楕円 755"/>
        <xdr:cNvSpPr/>
      </xdr:nvSpPr>
      <xdr:spPr>
        <a:xfrm>
          <a:off x="20383500" y="63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133766</xdr:rowOff>
    </xdr:from>
    <xdr:ext cx="469744" cy="259045"/>
    <xdr:sp macro="" textlink="">
      <xdr:nvSpPr>
        <xdr:cNvPr id="757" name="テキスト ボックス 756"/>
        <xdr:cNvSpPr txBox="1"/>
      </xdr:nvSpPr>
      <xdr:spPr>
        <a:xfrm>
          <a:off x="20199428" y="61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37193</xdr:rowOff>
    </xdr:from>
    <xdr:to>
      <xdr:col>102</xdr:col>
      <xdr:colOff>165100</xdr:colOff>
      <xdr:row>36</xdr:row>
      <xdr:rowOff>138793</xdr:rowOff>
    </xdr:to>
    <xdr:sp macro="" textlink="">
      <xdr:nvSpPr>
        <xdr:cNvPr id="758" name="楕円 757"/>
        <xdr:cNvSpPr/>
      </xdr:nvSpPr>
      <xdr:spPr>
        <a:xfrm>
          <a:off x="19494500" y="620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155320</xdr:rowOff>
    </xdr:from>
    <xdr:ext cx="469744" cy="259045"/>
    <xdr:sp macro="" textlink="">
      <xdr:nvSpPr>
        <xdr:cNvPr id="759" name="テキスト ボックス 758"/>
        <xdr:cNvSpPr txBox="1"/>
      </xdr:nvSpPr>
      <xdr:spPr>
        <a:xfrm>
          <a:off x="19310428" y="598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15422</xdr:rowOff>
    </xdr:from>
    <xdr:to>
      <xdr:col>98</xdr:col>
      <xdr:colOff>38100</xdr:colOff>
      <xdr:row>37</xdr:row>
      <xdr:rowOff>117022</xdr:rowOff>
    </xdr:to>
    <xdr:sp macro="" textlink="">
      <xdr:nvSpPr>
        <xdr:cNvPr id="760" name="楕円 759"/>
        <xdr:cNvSpPr/>
      </xdr:nvSpPr>
      <xdr:spPr>
        <a:xfrm>
          <a:off x="18605500" y="6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133549</xdr:rowOff>
    </xdr:from>
    <xdr:ext cx="469744" cy="259045"/>
    <xdr:sp macro="" textlink="">
      <xdr:nvSpPr>
        <xdr:cNvPr id="761" name="テキスト ボックス 760"/>
        <xdr:cNvSpPr txBox="1"/>
      </xdr:nvSpPr>
      <xdr:spPr>
        <a:xfrm>
          <a:off x="18421428" y="6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86208</xdr:rowOff>
    </xdr:from>
    <xdr:to>
      <xdr:col>116</xdr:col>
      <xdr:colOff>63500</xdr:colOff>
      <xdr:row>58</xdr:row>
      <xdr:rowOff>86756</xdr:rowOff>
    </xdr:to>
    <xdr:cxnSp macro="">
      <xdr:nvCxnSpPr>
        <xdr:cNvPr id="788" name="直線コネクタ 787"/>
        <xdr:cNvCxnSpPr/>
      </xdr:nvCxnSpPr>
      <xdr:spPr>
        <a:xfrm flipV="1">
          <a:off x="21323300" y="10030308"/>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86756</xdr:rowOff>
    </xdr:from>
    <xdr:to>
      <xdr:col>111</xdr:col>
      <xdr:colOff>177800</xdr:colOff>
      <xdr:row>58</xdr:row>
      <xdr:rowOff>86802</xdr:rowOff>
    </xdr:to>
    <xdr:cxnSp macro="">
      <xdr:nvCxnSpPr>
        <xdr:cNvPr id="791" name="直線コネクタ 790"/>
        <xdr:cNvCxnSpPr/>
      </xdr:nvCxnSpPr>
      <xdr:spPr>
        <a:xfrm flipV="1">
          <a:off x="20434300" y="1003085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86802</xdr:rowOff>
    </xdr:from>
    <xdr:to>
      <xdr:col>107</xdr:col>
      <xdr:colOff>50800</xdr:colOff>
      <xdr:row>58</xdr:row>
      <xdr:rowOff>87396</xdr:rowOff>
    </xdr:to>
    <xdr:cxnSp macro="">
      <xdr:nvCxnSpPr>
        <xdr:cNvPr id="794" name="直線コネクタ 793"/>
        <xdr:cNvCxnSpPr/>
      </xdr:nvCxnSpPr>
      <xdr:spPr>
        <a:xfrm flipV="1">
          <a:off x="19545300" y="10030902"/>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87396</xdr:rowOff>
    </xdr:from>
    <xdr:to>
      <xdr:col>102</xdr:col>
      <xdr:colOff>114300</xdr:colOff>
      <xdr:row>58</xdr:row>
      <xdr:rowOff>87808</xdr:rowOff>
    </xdr:to>
    <xdr:cxnSp macro="">
      <xdr:nvCxnSpPr>
        <xdr:cNvPr id="797" name="直線コネクタ 796"/>
        <xdr:cNvCxnSpPr/>
      </xdr:nvCxnSpPr>
      <xdr:spPr>
        <a:xfrm flipV="1">
          <a:off x="18656300" y="10031496"/>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35408</xdr:rowOff>
    </xdr:from>
    <xdr:to>
      <xdr:col>116</xdr:col>
      <xdr:colOff>114300</xdr:colOff>
      <xdr:row>58</xdr:row>
      <xdr:rowOff>137008</xdr:rowOff>
    </xdr:to>
    <xdr:sp macro="" textlink="">
      <xdr:nvSpPr>
        <xdr:cNvPr id="807" name="楕円 806"/>
        <xdr:cNvSpPr/>
      </xdr:nvSpPr>
      <xdr:spPr>
        <a:xfrm>
          <a:off x="22110700" y="99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469744" cy="259045"/>
    <xdr:sp macro="" textlink="">
      <xdr:nvSpPr>
        <xdr:cNvPr id="808" name="貸付金該当値テキスト"/>
        <xdr:cNvSpPr txBox="1"/>
      </xdr:nvSpPr>
      <xdr:spPr>
        <a:xfrm>
          <a:off x="22212300" y="99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35956</xdr:rowOff>
    </xdr:from>
    <xdr:to>
      <xdr:col>112</xdr:col>
      <xdr:colOff>38100</xdr:colOff>
      <xdr:row>58</xdr:row>
      <xdr:rowOff>137556</xdr:rowOff>
    </xdr:to>
    <xdr:sp macro="" textlink="">
      <xdr:nvSpPr>
        <xdr:cNvPr id="809" name="楕円 808"/>
        <xdr:cNvSpPr/>
      </xdr:nvSpPr>
      <xdr:spPr>
        <a:xfrm>
          <a:off x="21272500" y="998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128683</xdr:rowOff>
    </xdr:from>
    <xdr:ext cx="469744" cy="259045"/>
    <xdr:sp macro="" textlink="">
      <xdr:nvSpPr>
        <xdr:cNvPr id="810" name="テキスト ボックス 809"/>
        <xdr:cNvSpPr txBox="1"/>
      </xdr:nvSpPr>
      <xdr:spPr>
        <a:xfrm>
          <a:off x="21088428" y="1007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36002</xdr:rowOff>
    </xdr:from>
    <xdr:to>
      <xdr:col>107</xdr:col>
      <xdr:colOff>101600</xdr:colOff>
      <xdr:row>58</xdr:row>
      <xdr:rowOff>137602</xdr:rowOff>
    </xdr:to>
    <xdr:sp macro="" textlink="">
      <xdr:nvSpPr>
        <xdr:cNvPr id="811" name="楕円 810"/>
        <xdr:cNvSpPr/>
      </xdr:nvSpPr>
      <xdr:spPr>
        <a:xfrm>
          <a:off x="20383500" y="998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128729</xdr:rowOff>
    </xdr:from>
    <xdr:ext cx="469744" cy="259045"/>
    <xdr:sp macro="" textlink="">
      <xdr:nvSpPr>
        <xdr:cNvPr id="812" name="テキスト ボックス 811"/>
        <xdr:cNvSpPr txBox="1"/>
      </xdr:nvSpPr>
      <xdr:spPr>
        <a:xfrm>
          <a:off x="20199428" y="10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36596</xdr:rowOff>
    </xdr:from>
    <xdr:to>
      <xdr:col>102</xdr:col>
      <xdr:colOff>165100</xdr:colOff>
      <xdr:row>58</xdr:row>
      <xdr:rowOff>138196</xdr:rowOff>
    </xdr:to>
    <xdr:sp macro="" textlink="">
      <xdr:nvSpPr>
        <xdr:cNvPr id="813" name="楕円 812"/>
        <xdr:cNvSpPr/>
      </xdr:nvSpPr>
      <xdr:spPr>
        <a:xfrm>
          <a:off x="194945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129323</xdr:rowOff>
    </xdr:from>
    <xdr:ext cx="469744" cy="259045"/>
    <xdr:sp macro="" textlink="">
      <xdr:nvSpPr>
        <xdr:cNvPr id="814" name="テキスト ボックス 813"/>
        <xdr:cNvSpPr txBox="1"/>
      </xdr:nvSpPr>
      <xdr:spPr>
        <a:xfrm>
          <a:off x="19310428" y="100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37008</xdr:rowOff>
    </xdr:from>
    <xdr:to>
      <xdr:col>98</xdr:col>
      <xdr:colOff>38100</xdr:colOff>
      <xdr:row>58</xdr:row>
      <xdr:rowOff>138608</xdr:rowOff>
    </xdr:to>
    <xdr:sp macro="" textlink="">
      <xdr:nvSpPr>
        <xdr:cNvPr id="815" name="楕円 814"/>
        <xdr:cNvSpPr/>
      </xdr:nvSpPr>
      <xdr:spPr>
        <a:xfrm>
          <a:off x="18605500" y="99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129735</xdr:rowOff>
    </xdr:from>
    <xdr:ext cx="469744" cy="259045"/>
    <xdr:sp macro="" textlink="">
      <xdr:nvSpPr>
        <xdr:cNvPr id="816" name="テキスト ボックス 815"/>
        <xdr:cNvSpPr txBox="1"/>
      </xdr:nvSpPr>
      <xdr:spPr>
        <a:xfrm>
          <a:off x="18421428" y="1007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102667</xdr:rowOff>
    </xdr:from>
    <xdr:to>
      <xdr:col>116</xdr:col>
      <xdr:colOff>63500</xdr:colOff>
      <xdr:row>75</xdr:row>
      <xdr:rowOff>147724</xdr:rowOff>
    </xdr:to>
    <xdr:cxnSp macro="">
      <xdr:nvCxnSpPr>
        <xdr:cNvPr id="844" name="直線コネクタ 843"/>
        <xdr:cNvCxnSpPr/>
      </xdr:nvCxnSpPr>
      <xdr:spPr>
        <a:xfrm flipV="1">
          <a:off x="21323300" y="12961417"/>
          <a:ext cx="838200" cy="4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134076</xdr:rowOff>
    </xdr:from>
    <xdr:to>
      <xdr:col>111</xdr:col>
      <xdr:colOff>177800</xdr:colOff>
      <xdr:row>75</xdr:row>
      <xdr:rowOff>147724</xdr:rowOff>
    </xdr:to>
    <xdr:cxnSp macro="">
      <xdr:nvCxnSpPr>
        <xdr:cNvPr id="847" name="直線コネクタ 846"/>
        <xdr:cNvCxnSpPr/>
      </xdr:nvCxnSpPr>
      <xdr:spPr>
        <a:xfrm>
          <a:off x="20434300" y="12992826"/>
          <a:ext cx="889000" cy="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134076</xdr:rowOff>
    </xdr:from>
    <xdr:to>
      <xdr:col>107</xdr:col>
      <xdr:colOff>50800</xdr:colOff>
      <xdr:row>76</xdr:row>
      <xdr:rowOff>30223</xdr:rowOff>
    </xdr:to>
    <xdr:cxnSp macro="">
      <xdr:nvCxnSpPr>
        <xdr:cNvPr id="850" name="直線コネクタ 849"/>
        <xdr:cNvCxnSpPr/>
      </xdr:nvCxnSpPr>
      <xdr:spPr>
        <a:xfrm flipV="1">
          <a:off x="19545300" y="12992826"/>
          <a:ext cx="889000" cy="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30223</xdr:rowOff>
    </xdr:from>
    <xdr:to>
      <xdr:col>102</xdr:col>
      <xdr:colOff>114300</xdr:colOff>
      <xdr:row>76</xdr:row>
      <xdr:rowOff>84333</xdr:rowOff>
    </xdr:to>
    <xdr:cxnSp macro="">
      <xdr:nvCxnSpPr>
        <xdr:cNvPr id="853" name="直線コネクタ 852"/>
        <xdr:cNvCxnSpPr/>
      </xdr:nvCxnSpPr>
      <xdr:spPr>
        <a:xfrm flipV="1">
          <a:off x="18656300" y="13060423"/>
          <a:ext cx="889000" cy="5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51867</xdr:rowOff>
    </xdr:from>
    <xdr:to>
      <xdr:col>116</xdr:col>
      <xdr:colOff>114300</xdr:colOff>
      <xdr:row>75</xdr:row>
      <xdr:rowOff>153467</xdr:rowOff>
    </xdr:to>
    <xdr:sp macro="" textlink="">
      <xdr:nvSpPr>
        <xdr:cNvPr id="863" name="楕円 862"/>
        <xdr:cNvSpPr/>
      </xdr:nvSpPr>
      <xdr:spPr>
        <a:xfrm>
          <a:off x="22110700" y="129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74744</xdr:rowOff>
    </xdr:from>
    <xdr:ext cx="534377" cy="259045"/>
    <xdr:sp macro="" textlink="">
      <xdr:nvSpPr>
        <xdr:cNvPr id="864" name="繰出金該当値テキスト"/>
        <xdr:cNvSpPr txBox="1"/>
      </xdr:nvSpPr>
      <xdr:spPr>
        <a:xfrm>
          <a:off x="22212300" y="1276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96924</xdr:rowOff>
    </xdr:from>
    <xdr:to>
      <xdr:col>112</xdr:col>
      <xdr:colOff>38100</xdr:colOff>
      <xdr:row>76</xdr:row>
      <xdr:rowOff>27074</xdr:rowOff>
    </xdr:to>
    <xdr:sp macro="" textlink="">
      <xdr:nvSpPr>
        <xdr:cNvPr id="865" name="楕円 864"/>
        <xdr:cNvSpPr/>
      </xdr:nvSpPr>
      <xdr:spPr>
        <a:xfrm>
          <a:off x="21272500" y="1295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43601</xdr:rowOff>
    </xdr:from>
    <xdr:ext cx="534377" cy="259045"/>
    <xdr:sp macro="" textlink="">
      <xdr:nvSpPr>
        <xdr:cNvPr id="866" name="テキスト ボックス 865"/>
        <xdr:cNvSpPr txBox="1"/>
      </xdr:nvSpPr>
      <xdr:spPr>
        <a:xfrm>
          <a:off x="21056111" y="1273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83276</xdr:rowOff>
    </xdr:from>
    <xdr:to>
      <xdr:col>107</xdr:col>
      <xdr:colOff>101600</xdr:colOff>
      <xdr:row>76</xdr:row>
      <xdr:rowOff>13426</xdr:rowOff>
    </xdr:to>
    <xdr:sp macro="" textlink="">
      <xdr:nvSpPr>
        <xdr:cNvPr id="867" name="楕円 866"/>
        <xdr:cNvSpPr/>
      </xdr:nvSpPr>
      <xdr:spPr>
        <a:xfrm>
          <a:off x="20383500" y="129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29953</xdr:rowOff>
    </xdr:from>
    <xdr:ext cx="534377" cy="259045"/>
    <xdr:sp macro="" textlink="">
      <xdr:nvSpPr>
        <xdr:cNvPr id="868" name="テキスト ボックス 867"/>
        <xdr:cNvSpPr txBox="1"/>
      </xdr:nvSpPr>
      <xdr:spPr>
        <a:xfrm>
          <a:off x="20167111" y="1271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150873</xdr:rowOff>
    </xdr:from>
    <xdr:to>
      <xdr:col>102</xdr:col>
      <xdr:colOff>165100</xdr:colOff>
      <xdr:row>76</xdr:row>
      <xdr:rowOff>81023</xdr:rowOff>
    </xdr:to>
    <xdr:sp macro="" textlink="">
      <xdr:nvSpPr>
        <xdr:cNvPr id="869" name="楕円 868"/>
        <xdr:cNvSpPr/>
      </xdr:nvSpPr>
      <xdr:spPr>
        <a:xfrm>
          <a:off x="19494500" y="1300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72150</xdr:rowOff>
    </xdr:from>
    <xdr:ext cx="534377" cy="259045"/>
    <xdr:sp macro="" textlink="">
      <xdr:nvSpPr>
        <xdr:cNvPr id="870" name="テキスト ボックス 869"/>
        <xdr:cNvSpPr txBox="1"/>
      </xdr:nvSpPr>
      <xdr:spPr>
        <a:xfrm>
          <a:off x="19278111" y="1310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33533</xdr:rowOff>
    </xdr:from>
    <xdr:to>
      <xdr:col>98</xdr:col>
      <xdr:colOff>38100</xdr:colOff>
      <xdr:row>76</xdr:row>
      <xdr:rowOff>135133</xdr:rowOff>
    </xdr:to>
    <xdr:sp macro="" textlink="">
      <xdr:nvSpPr>
        <xdr:cNvPr id="871" name="楕円 870"/>
        <xdr:cNvSpPr/>
      </xdr:nvSpPr>
      <xdr:spPr>
        <a:xfrm>
          <a:off x="18605500" y="1306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126260</xdr:rowOff>
    </xdr:from>
    <xdr:ext cx="534377" cy="259045"/>
    <xdr:sp macro="" textlink="">
      <xdr:nvSpPr>
        <xdr:cNvPr id="872" name="テキスト ボックス 871"/>
        <xdr:cNvSpPr txBox="1"/>
      </xdr:nvSpPr>
      <xdr:spPr>
        <a:xfrm>
          <a:off x="18389111" y="1315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74,452</a:t>
          </a:r>
          <a:r>
            <a:rPr kumimoji="1" lang="ja-JP" altLang="en-US" sz="1300">
              <a:latin typeface="ＭＳ Ｐゴシック" panose="020B0600070205080204" pitchFamily="50" charset="-128"/>
              <a:ea typeface="ＭＳ Ｐゴシック" panose="020B0600070205080204" pitchFamily="50" charset="-128"/>
            </a:rPr>
            <a:t>円となっている。類似団体や県平均と比較しても、一人当たりコストが高い状況となっている。これは、平成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年度に本町の定員適正化計画に基づき人員を調整し、職員数が増加したことが主な要因である。今後は、より計画的な採用を行い、定員管理の適正化及び効果的な執行体制の確立に努めていく。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7,443</a:t>
          </a:r>
          <a:r>
            <a:rPr kumimoji="1" lang="ja-JP" altLang="en-US" sz="1300">
              <a:latin typeface="ＭＳ Ｐゴシック" panose="020B0600070205080204" pitchFamily="50" charset="-128"/>
              <a:ea typeface="ＭＳ Ｐゴシック" panose="020B0600070205080204" pitchFamily="50" charset="-128"/>
            </a:rPr>
            <a:t>円となっている。類似団体や県平均と比較しても、一人当たりコストが非常に高い状況となっている。これは、上水道第</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次拡張事業に伴う出資金の増加が主な要因である。平成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年度で事業が完了したため、今後は減少する見込である。</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80,730</a:t>
          </a:r>
          <a:r>
            <a:rPr kumimoji="1" lang="ja-JP" altLang="en-US" sz="1300">
              <a:latin typeface="ＭＳ Ｐゴシック" panose="020B0600070205080204" pitchFamily="50" charset="-128"/>
              <a:ea typeface="ＭＳ Ｐゴシック" panose="020B0600070205080204" pitchFamily="50" charset="-128"/>
            </a:rPr>
            <a:t>円となっている。類似団体や県平均と比較しても、一人当たりコストが非常に高い状況となっている。これは、近年の学校給食センター改築事業による増加によるものであり、前年度決算と比較すると</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増となっている。今後も、中央公民館耐震・大規模改修事業や麻生保育所改築事業といった大型事業が控えている状態であるため、平成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年度までは高い水準が続くと見込まれる。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21,376
21,307
101.59
9,847,832
9,154,779
628,181
5,170,567
7,531,048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89408</xdr:rowOff>
    </xdr:from>
    <xdr:to>
      <xdr:col>24</xdr:col>
      <xdr:colOff>63500</xdr:colOff>
      <xdr:row>32</xdr:row>
      <xdr:rowOff>125222</xdr:rowOff>
    </xdr:to>
    <xdr:cxnSp macro="">
      <xdr:nvCxnSpPr>
        <xdr:cNvPr id="61" name="直線コネクタ 60"/>
        <xdr:cNvCxnSpPr/>
      </xdr:nvCxnSpPr>
      <xdr:spPr>
        <a:xfrm>
          <a:off x="3797300" y="5575808"/>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104267</xdr:rowOff>
    </xdr:from>
    <xdr:to>
      <xdr:col>19</xdr:col>
      <xdr:colOff>177800</xdr:colOff>
      <xdr:row>32</xdr:row>
      <xdr:rowOff>89408</xdr:rowOff>
    </xdr:to>
    <xdr:cxnSp macro="">
      <xdr:nvCxnSpPr>
        <xdr:cNvPr id="64" name="直線コネクタ 63"/>
        <xdr:cNvCxnSpPr/>
      </xdr:nvCxnSpPr>
      <xdr:spPr>
        <a:xfrm>
          <a:off x="2908300" y="5419217"/>
          <a:ext cx="88900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104267</xdr:rowOff>
    </xdr:from>
    <xdr:to>
      <xdr:col>15</xdr:col>
      <xdr:colOff>50800</xdr:colOff>
      <xdr:row>32</xdr:row>
      <xdr:rowOff>38735</xdr:rowOff>
    </xdr:to>
    <xdr:cxnSp macro="">
      <xdr:nvCxnSpPr>
        <xdr:cNvPr id="67" name="直線コネクタ 66"/>
        <xdr:cNvCxnSpPr/>
      </xdr:nvCxnSpPr>
      <xdr:spPr>
        <a:xfrm flipV="1">
          <a:off x="2019300" y="5419217"/>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38735</xdr:rowOff>
    </xdr:from>
    <xdr:to>
      <xdr:col>10</xdr:col>
      <xdr:colOff>114300</xdr:colOff>
      <xdr:row>32</xdr:row>
      <xdr:rowOff>96647</xdr:rowOff>
    </xdr:to>
    <xdr:cxnSp macro="">
      <xdr:nvCxnSpPr>
        <xdr:cNvPr id="70" name="直線コネクタ 69"/>
        <xdr:cNvCxnSpPr/>
      </xdr:nvCxnSpPr>
      <xdr:spPr>
        <a:xfrm flipV="1">
          <a:off x="1130300" y="552513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74422</xdr:rowOff>
    </xdr:from>
    <xdr:to>
      <xdr:col>24</xdr:col>
      <xdr:colOff>114300</xdr:colOff>
      <xdr:row>33</xdr:row>
      <xdr:rowOff>4572</xdr:rowOff>
    </xdr:to>
    <xdr:sp macro="" textlink="">
      <xdr:nvSpPr>
        <xdr:cNvPr id="80" name="楕円 79"/>
        <xdr:cNvSpPr/>
      </xdr:nvSpPr>
      <xdr:spPr>
        <a:xfrm>
          <a:off x="4584700" y="55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97299</xdr:rowOff>
    </xdr:from>
    <xdr:ext cx="469744" cy="259045"/>
    <xdr:sp macro="" textlink="">
      <xdr:nvSpPr>
        <xdr:cNvPr id="81" name="議会費該当値テキスト"/>
        <xdr:cNvSpPr txBox="1"/>
      </xdr:nvSpPr>
      <xdr:spPr>
        <a:xfrm>
          <a:off x="4686300"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38608</xdr:rowOff>
    </xdr:from>
    <xdr:to>
      <xdr:col>20</xdr:col>
      <xdr:colOff>38100</xdr:colOff>
      <xdr:row>32</xdr:row>
      <xdr:rowOff>140208</xdr:rowOff>
    </xdr:to>
    <xdr:sp macro="" textlink="">
      <xdr:nvSpPr>
        <xdr:cNvPr id="82" name="楕円 81"/>
        <xdr:cNvSpPr/>
      </xdr:nvSpPr>
      <xdr:spPr>
        <a:xfrm>
          <a:off x="3746500" y="5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156735</xdr:rowOff>
    </xdr:from>
    <xdr:ext cx="469744" cy="259045"/>
    <xdr:sp macro="" textlink="">
      <xdr:nvSpPr>
        <xdr:cNvPr id="83" name="テキスト ボックス 82"/>
        <xdr:cNvSpPr txBox="1"/>
      </xdr:nvSpPr>
      <xdr:spPr>
        <a:xfrm>
          <a:off x="3562428" y="53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53467</xdr:rowOff>
    </xdr:from>
    <xdr:to>
      <xdr:col>15</xdr:col>
      <xdr:colOff>101600</xdr:colOff>
      <xdr:row>31</xdr:row>
      <xdr:rowOff>155067</xdr:rowOff>
    </xdr:to>
    <xdr:sp macro="" textlink="">
      <xdr:nvSpPr>
        <xdr:cNvPr id="84" name="楕円 83"/>
        <xdr:cNvSpPr/>
      </xdr:nvSpPr>
      <xdr:spPr>
        <a:xfrm>
          <a:off x="2857500" y="53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144</xdr:rowOff>
    </xdr:from>
    <xdr:ext cx="469744" cy="259045"/>
    <xdr:sp macro="" textlink="">
      <xdr:nvSpPr>
        <xdr:cNvPr id="85" name="テキスト ボックス 84"/>
        <xdr:cNvSpPr txBox="1"/>
      </xdr:nvSpPr>
      <xdr:spPr>
        <a:xfrm>
          <a:off x="2673428" y="514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159385</xdr:rowOff>
    </xdr:from>
    <xdr:to>
      <xdr:col>10</xdr:col>
      <xdr:colOff>165100</xdr:colOff>
      <xdr:row>32</xdr:row>
      <xdr:rowOff>89535</xdr:rowOff>
    </xdr:to>
    <xdr:sp macro="" textlink="">
      <xdr:nvSpPr>
        <xdr:cNvPr id="86" name="楕円 85"/>
        <xdr:cNvSpPr/>
      </xdr:nvSpPr>
      <xdr:spPr>
        <a:xfrm>
          <a:off x="1968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106062</xdr:rowOff>
    </xdr:from>
    <xdr:ext cx="469744" cy="259045"/>
    <xdr:sp macro="" textlink="">
      <xdr:nvSpPr>
        <xdr:cNvPr id="87" name="テキスト ボックス 86"/>
        <xdr:cNvSpPr txBox="1"/>
      </xdr:nvSpPr>
      <xdr:spPr>
        <a:xfrm>
          <a:off x="1784428" y="52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45847</xdr:rowOff>
    </xdr:from>
    <xdr:to>
      <xdr:col>6</xdr:col>
      <xdr:colOff>38100</xdr:colOff>
      <xdr:row>32</xdr:row>
      <xdr:rowOff>147447</xdr:rowOff>
    </xdr:to>
    <xdr:sp macro="" textlink="">
      <xdr:nvSpPr>
        <xdr:cNvPr id="88" name="楕円 87"/>
        <xdr:cNvSpPr/>
      </xdr:nvSpPr>
      <xdr:spPr>
        <a:xfrm>
          <a:off x="1079500" y="55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163974</xdr:rowOff>
    </xdr:from>
    <xdr:ext cx="469744" cy="259045"/>
    <xdr:sp macro="" textlink="">
      <xdr:nvSpPr>
        <xdr:cNvPr id="89" name="テキスト ボックス 88"/>
        <xdr:cNvSpPr txBox="1"/>
      </xdr:nvSpPr>
      <xdr:spPr>
        <a:xfrm>
          <a:off x="895428" y="530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98334</xdr:rowOff>
    </xdr:from>
    <xdr:to>
      <xdr:col>24</xdr:col>
      <xdr:colOff>63500</xdr:colOff>
      <xdr:row>58</xdr:row>
      <xdr:rowOff>98561</xdr:rowOff>
    </xdr:to>
    <xdr:cxnSp macro="">
      <xdr:nvCxnSpPr>
        <xdr:cNvPr id="120" name="直線コネクタ 119"/>
        <xdr:cNvCxnSpPr/>
      </xdr:nvCxnSpPr>
      <xdr:spPr>
        <a:xfrm>
          <a:off x="3797300" y="10042434"/>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86198</xdr:rowOff>
    </xdr:from>
    <xdr:to>
      <xdr:col>19</xdr:col>
      <xdr:colOff>177800</xdr:colOff>
      <xdr:row>58</xdr:row>
      <xdr:rowOff>98334</xdr:rowOff>
    </xdr:to>
    <xdr:cxnSp macro="">
      <xdr:nvCxnSpPr>
        <xdr:cNvPr id="123" name="直線コネクタ 122"/>
        <xdr:cNvCxnSpPr/>
      </xdr:nvCxnSpPr>
      <xdr:spPr>
        <a:xfrm>
          <a:off x="2908300" y="10030298"/>
          <a:ext cx="889000" cy="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86198</xdr:rowOff>
    </xdr:from>
    <xdr:to>
      <xdr:col>15</xdr:col>
      <xdr:colOff>50800</xdr:colOff>
      <xdr:row>58</xdr:row>
      <xdr:rowOff>115909</xdr:rowOff>
    </xdr:to>
    <xdr:cxnSp macro="">
      <xdr:nvCxnSpPr>
        <xdr:cNvPr id="126" name="直線コネクタ 125"/>
        <xdr:cNvCxnSpPr/>
      </xdr:nvCxnSpPr>
      <xdr:spPr>
        <a:xfrm flipV="1">
          <a:off x="2019300" y="10030298"/>
          <a:ext cx="889000" cy="2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115909</xdr:rowOff>
    </xdr:from>
    <xdr:to>
      <xdr:col>10</xdr:col>
      <xdr:colOff>114300</xdr:colOff>
      <xdr:row>58</xdr:row>
      <xdr:rowOff>117049</xdr:rowOff>
    </xdr:to>
    <xdr:cxnSp macro="">
      <xdr:nvCxnSpPr>
        <xdr:cNvPr id="129" name="直線コネクタ 128"/>
        <xdr:cNvCxnSpPr/>
      </xdr:nvCxnSpPr>
      <xdr:spPr>
        <a:xfrm flipV="1">
          <a:off x="1130300" y="10060009"/>
          <a:ext cx="889000" cy="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47761</xdr:rowOff>
    </xdr:from>
    <xdr:to>
      <xdr:col>24</xdr:col>
      <xdr:colOff>114300</xdr:colOff>
      <xdr:row>58</xdr:row>
      <xdr:rowOff>149361</xdr:rowOff>
    </xdr:to>
    <xdr:sp macro="" textlink="">
      <xdr:nvSpPr>
        <xdr:cNvPr id="139" name="楕円 138"/>
        <xdr:cNvSpPr/>
      </xdr:nvSpPr>
      <xdr:spPr>
        <a:xfrm>
          <a:off x="4584700" y="999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47534</xdr:rowOff>
    </xdr:from>
    <xdr:to>
      <xdr:col>20</xdr:col>
      <xdr:colOff>38100</xdr:colOff>
      <xdr:row>58</xdr:row>
      <xdr:rowOff>149134</xdr:rowOff>
    </xdr:to>
    <xdr:sp macro="" textlink="">
      <xdr:nvSpPr>
        <xdr:cNvPr id="141" name="楕円 140"/>
        <xdr:cNvSpPr/>
      </xdr:nvSpPr>
      <xdr:spPr>
        <a:xfrm>
          <a:off x="3746500" y="999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140261</xdr:rowOff>
    </xdr:from>
    <xdr:ext cx="534377" cy="259045"/>
    <xdr:sp macro="" textlink="">
      <xdr:nvSpPr>
        <xdr:cNvPr id="142" name="テキスト ボックス 141"/>
        <xdr:cNvSpPr txBox="1"/>
      </xdr:nvSpPr>
      <xdr:spPr>
        <a:xfrm>
          <a:off x="3530111" y="1008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35398</xdr:rowOff>
    </xdr:from>
    <xdr:to>
      <xdr:col>15</xdr:col>
      <xdr:colOff>101600</xdr:colOff>
      <xdr:row>58</xdr:row>
      <xdr:rowOff>136998</xdr:rowOff>
    </xdr:to>
    <xdr:sp macro="" textlink="">
      <xdr:nvSpPr>
        <xdr:cNvPr id="143" name="楕円 142"/>
        <xdr:cNvSpPr/>
      </xdr:nvSpPr>
      <xdr:spPr>
        <a:xfrm>
          <a:off x="2857500" y="99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153525</xdr:rowOff>
    </xdr:from>
    <xdr:ext cx="534377" cy="259045"/>
    <xdr:sp macro="" textlink="">
      <xdr:nvSpPr>
        <xdr:cNvPr id="144" name="テキスト ボックス 143"/>
        <xdr:cNvSpPr txBox="1"/>
      </xdr:nvSpPr>
      <xdr:spPr>
        <a:xfrm>
          <a:off x="2641111" y="97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65109</xdr:rowOff>
    </xdr:from>
    <xdr:to>
      <xdr:col>10</xdr:col>
      <xdr:colOff>165100</xdr:colOff>
      <xdr:row>58</xdr:row>
      <xdr:rowOff>166709</xdr:rowOff>
    </xdr:to>
    <xdr:sp macro="" textlink="">
      <xdr:nvSpPr>
        <xdr:cNvPr id="145" name="楕円 144"/>
        <xdr:cNvSpPr/>
      </xdr:nvSpPr>
      <xdr:spPr>
        <a:xfrm>
          <a:off x="1968500" y="100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157836</xdr:rowOff>
    </xdr:from>
    <xdr:ext cx="534377" cy="259045"/>
    <xdr:sp macro="" textlink="">
      <xdr:nvSpPr>
        <xdr:cNvPr id="146" name="テキスト ボックス 145"/>
        <xdr:cNvSpPr txBox="1"/>
      </xdr:nvSpPr>
      <xdr:spPr>
        <a:xfrm>
          <a:off x="1752111" y="1010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66249</xdr:rowOff>
    </xdr:from>
    <xdr:to>
      <xdr:col>6</xdr:col>
      <xdr:colOff>38100</xdr:colOff>
      <xdr:row>58</xdr:row>
      <xdr:rowOff>167849</xdr:rowOff>
    </xdr:to>
    <xdr:sp macro="" textlink="">
      <xdr:nvSpPr>
        <xdr:cNvPr id="147" name="楕円 146"/>
        <xdr:cNvSpPr/>
      </xdr:nvSpPr>
      <xdr:spPr>
        <a:xfrm>
          <a:off x="1079500" y="100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158976</xdr:rowOff>
    </xdr:from>
    <xdr:ext cx="534377" cy="259045"/>
    <xdr:sp macro="" textlink="">
      <xdr:nvSpPr>
        <xdr:cNvPr id="148" name="テキスト ボックス 147"/>
        <xdr:cNvSpPr txBox="1"/>
      </xdr:nvSpPr>
      <xdr:spPr>
        <a:xfrm>
          <a:off x="863111" y="1010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62903</xdr:rowOff>
    </xdr:from>
    <xdr:to>
      <xdr:col>24</xdr:col>
      <xdr:colOff>63500</xdr:colOff>
      <xdr:row>77</xdr:row>
      <xdr:rowOff>25019</xdr:rowOff>
    </xdr:to>
    <xdr:cxnSp macro="">
      <xdr:nvCxnSpPr>
        <xdr:cNvPr id="178" name="直線コネクタ 177"/>
        <xdr:cNvCxnSpPr/>
      </xdr:nvCxnSpPr>
      <xdr:spPr>
        <a:xfrm flipV="1">
          <a:off x="3797300" y="13093103"/>
          <a:ext cx="838200" cy="1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25019</xdr:rowOff>
    </xdr:from>
    <xdr:to>
      <xdr:col>19</xdr:col>
      <xdr:colOff>177800</xdr:colOff>
      <xdr:row>77</xdr:row>
      <xdr:rowOff>95986</xdr:rowOff>
    </xdr:to>
    <xdr:cxnSp macro="">
      <xdr:nvCxnSpPr>
        <xdr:cNvPr id="181" name="直線コネクタ 180"/>
        <xdr:cNvCxnSpPr/>
      </xdr:nvCxnSpPr>
      <xdr:spPr>
        <a:xfrm flipV="1">
          <a:off x="2908300" y="13226669"/>
          <a:ext cx="889000" cy="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95986</xdr:rowOff>
    </xdr:from>
    <xdr:to>
      <xdr:col>15</xdr:col>
      <xdr:colOff>50800</xdr:colOff>
      <xdr:row>78</xdr:row>
      <xdr:rowOff>14212</xdr:rowOff>
    </xdr:to>
    <xdr:cxnSp macro="">
      <xdr:nvCxnSpPr>
        <xdr:cNvPr id="184" name="直線コネクタ 183"/>
        <xdr:cNvCxnSpPr/>
      </xdr:nvCxnSpPr>
      <xdr:spPr>
        <a:xfrm flipV="1">
          <a:off x="2019300" y="13297636"/>
          <a:ext cx="889000" cy="8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14212</xdr:rowOff>
    </xdr:from>
    <xdr:to>
      <xdr:col>10</xdr:col>
      <xdr:colOff>114300</xdr:colOff>
      <xdr:row>78</xdr:row>
      <xdr:rowOff>150140</xdr:rowOff>
    </xdr:to>
    <xdr:cxnSp macro="">
      <xdr:nvCxnSpPr>
        <xdr:cNvPr id="187" name="直線コネクタ 186"/>
        <xdr:cNvCxnSpPr/>
      </xdr:nvCxnSpPr>
      <xdr:spPr>
        <a:xfrm flipV="1">
          <a:off x="1130300" y="13387312"/>
          <a:ext cx="889000" cy="1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12103</xdr:rowOff>
    </xdr:from>
    <xdr:to>
      <xdr:col>24</xdr:col>
      <xdr:colOff>114300</xdr:colOff>
      <xdr:row>76</xdr:row>
      <xdr:rowOff>113703</xdr:rowOff>
    </xdr:to>
    <xdr:sp macro="" textlink="">
      <xdr:nvSpPr>
        <xdr:cNvPr id="197" name="楕円 196"/>
        <xdr:cNvSpPr/>
      </xdr:nvSpPr>
      <xdr:spPr>
        <a:xfrm>
          <a:off x="4584700" y="130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34980</xdr:rowOff>
    </xdr:from>
    <xdr:ext cx="599010" cy="259045"/>
    <xdr:sp macro="" textlink="">
      <xdr:nvSpPr>
        <xdr:cNvPr id="198" name="民生費該当値テキスト"/>
        <xdr:cNvSpPr txBox="1"/>
      </xdr:nvSpPr>
      <xdr:spPr>
        <a:xfrm>
          <a:off x="4686300" y="1289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145669</xdr:rowOff>
    </xdr:from>
    <xdr:to>
      <xdr:col>20</xdr:col>
      <xdr:colOff>38100</xdr:colOff>
      <xdr:row>77</xdr:row>
      <xdr:rowOff>75819</xdr:rowOff>
    </xdr:to>
    <xdr:sp macro="" textlink="">
      <xdr:nvSpPr>
        <xdr:cNvPr id="199" name="楕円 198"/>
        <xdr:cNvSpPr/>
      </xdr:nvSpPr>
      <xdr:spPr>
        <a:xfrm>
          <a:off x="3746500" y="131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66946</xdr:rowOff>
    </xdr:from>
    <xdr:ext cx="599010" cy="259045"/>
    <xdr:sp macro="" textlink="">
      <xdr:nvSpPr>
        <xdr:cNvPr id="200" name="テキスト ボックス 199"/>
        <xdr:cNvSpPr txBox="1"/>
      </xdr:nvSpPr>
      <xdr:spPr>
        <a:xfrm>
          <a:off x="3497795" y="1326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45186</xdr:rowOff>
    </xdr:from>
    <xdr:to>
      <xdr:col>15</xdr:col>
      <xdr:colOff>101600</xdr:colOff>
      <xdr:row>77</xdr:row>
      <xdr:rowOff>146786</xdr:rowOff>
    </xdr:to>
    <xdr:sp macro="" textlink="">
      <xdr:nvSpPr>
        <xdr:cNvPr id="201" name="楕円 200"/>
        <xdr:cNvSpPr/>
      </xdr:nvSpPr>
      <xdr:spPr>
        <a:xfrm>
          <a:off x="2857500" y="1324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137913</xdr:rowOff>
    </xdr:from>
    <xdr:ext cx="599010" cy="259045"/>
    <xdr:sp macro="" textlink="">
      <xdr:nvSpPr>
        <xdr:cNvPr id="202" name="テキスト ボックス 201"/>
        <xdr:cNvSpPr txBox="1"/>
      </xdr:nvSpPr>
      <xdr:spPr>
        <a:xfrm>
          <a:off x="2608795" y="1333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134862</xdr:rowOff>
    </xdr:from>
    <xdr:to>
      <xdr:col>10</xdr:col>
      <xdr:colOff>165100</xdr:colOff>
      <xdr:row>78</xdr:row>
      <xdr:rowOff>65012</xdr:rowOff>
    </xdr:to>
    <xdr:sp macro="" textlink="">
      <xdr:nvSpPr>
        <xdr:cNvPr id="203" name="楕円 202"/>
        <xdr:cNvSpPr/>
      </xdr:nvSpPr>
      <xdr:spPr>
        <a:xfrm>
          <a:off x="1968500" y="133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56139</xdr:rowOff>
    </xdr:from>
    <xdr:ext cx="599010" cy="259045"/>
    <xdr:sp macro="" textlink="">
      <xdr:nvSpPr>
        <xdr:cNvPr id="204" name="テキスト ボックス 203"/>
        <xdr:cNvSpPr txBox="1"/>
      </xdr:nvSpPr>
      <xdr:spPr>
        <a:xfrm>
          <a:off x="1719795" y="1342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99340</xdr:rowOff>
    </xdr:from>
    <xdr:to>
      <xdr:col>6</xdr:col>
      <xdr:colOff>38100</xdr:colOff>
      <xdr:row>79</xdr:row>
      <xdr:rowOff>29490</xdr:rowOff>
    </xdr:to>
    <xdr:sp macro="" textlink="">
      <xdr:nvSpPr>
        <xdr:cNvPr id="205" name="楕円 204"/>
        <xdr:cNvSpPr/>
      </xdr:nvSpPr>
      <xdr:spPr>
        <a:xfrm>
          <a:off x="1079500" y="134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20617</xdr:rowOff>
    </xdr:from>
    <xdr:ext cx="534377" cy="259045"/>
    <xdr:sp macro="" textlink="">
      <xdr:nvSpPr>
        <xdr:cNvPr id="206" name="テキスト ボックス 205"/>
        <xdr:cNvSpPr txBox="1"/>
      </xdr:nvSpPr>
      <xdr:spPr>
        <a:xfrm>
          <a:off x="863111" y="1356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140289</xdr:rowOff>
    </xdr:from>
    <xdr:to>
      <xdr:col>24</xdr:col>
      <xdr:colOff>63500</xdr:colOff>
      <xdr:row>96</xdr:row>
      <xdr:rowOff>143055</xdr:rowOff>
    </xdr:to>
    <xdr:cxnSp macro="">
      <xdr:nvCxnSpPr>
        <xdr:cNvPr id="231" name="直線コネクタ 230"/>
        <xdr:cNvCxnSpPr/>
      </xdr:nvCxnSpPr>
      <xdr:spPr>
        <a:xfrm>
          <a:off x="3797300" y="16599489"/>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140289</xdr:rowOff>
    </xdr:from>
    <xdr:to>
      <xdr:col>19</xdr:col>
      <xdr:colOff>177800</xdr:colOff>
      <xdr:row>96</xdr:row>
      <xdr:rowOff>160623</xdr:rowOff>
    </xdr:to>
    <xdr:cxnSp macro="">
      <xdr:nvCxnSpPr>
        <xdr:cNvPr id="234" name="直線コネクタ 233"/>
        <xdr:cNvCxnSpPr/>
      </xdr:nvCxnSpPr>
      <xdr:spPr>
        <a:xfrm flipV="1">
          <a:off x="2908300" y="16599489"/>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160623</xdr:rowOff>
    </xdr:from>
    <xdr:to>
      <xdr:col>15</xdr:col>
      <xdr:colOff>50800</xdr:colOff>
      <xdr:row>96</xdr:row>
      <xdr:rowOff>169377</xdr:rowOff>
    </xdr:to>
    <xdr:cxnSp macro="">
      <xdr:nvCxnSpPr>
        <xdr:cNvPr id="237" name="直線コネクタ 236"/>
        <xdr:cNvCxnSpPr/>
      </xdr:nvCxnSpPr>
      <xdr:spPr>
        <a:xfrm flipV="1">
          <a:off x="2019300" y="16619823"/>
          <a:ext cx="889000" cy="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169377</xdr:rowOff>
    </xdr:from>
    <xdr:to>
      <xdr:col>10</xdr:col>
      <xdr:colOff>114300</xdr:colOff>
      <xdr:row>97</xdr:row>
      <xdr:rowOff>10553</xdr:rowOff>
    </xdr:to>
    <xdr:cxnSp macro="">
      <xdr:nvCxnSpPr>
        <xdr:cNvPr id="240" name="直線コネクタ 239"/>
        <xdr:cNvCxnSpPr/>
      </xdr:nvCxnSpPr>
      <xdr:spPr>
        <a:xfrm flipV="1">
          <a:off x="1130300" y="16628577"/>
          <a:ext cx="889000" cy="1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92255</xdr:rowOff>
    </xdr:from>
    <xdr:to>
      <xdr:col>24</xdr:col>
      <xdr:colOff>114300</xdr:colOff>
      <xdr:row>97</xdr:row>
      <xdr:rowOff>22405</xdr:rowOff>
    </xdr:to>
    <xdr:sp macro="" textlink="">
      <xdr:nvSpPr>
        <xdr:cNvPr id="250" name="楕円 249"/>
        <xdr:cNvSpPr/>
      </xdr:nvSpPr>
      <xdr:spPr>
        <a:xfrm>
          <a:off x="4584700" y="165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115132</xdr:rowOff>
    </xdr:from>
    <xdr:ext cx="534377" cy="259045"/>
    <xdr:sp macro="" textlink="">
      <xdr:nvSpPr>
        <xdr:cNvPr id="251" name="衛生費該当値テキスト"/>
        <xdr:cNvSpPr txBox="1"/>
      </xdr:nvSpPr>
      <xdr:spPr>
        <a:xfrm>
          <a:off x="4686300" y="164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89489</xdr:rowOff>
    </xdr:from>
    <xdr:to>
      <xdr:col>20</xdr:col>
      <xdr:colOff>38100</xdr:colOff>
      <xdr:row>97</xdr:row>
      <xdr:rowOff>19639</xdr:rowOff>
    </xdr:to>
    <xdr:sp macro="" textlink="">
      <xdr:nvSpPr>
        <xdr:cNvPr id="252" name="楕円 251"/>
        <xdr:cNvSpPr/>
      </xdr:nvSpPr>
      <xdr:spPr>
        <a:xfrm>
          <a:off x="3746500" y="165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36166</xdr:rowOff>
    </xdr:from>
    <xdr:ext cx="534377" cy="259045"/>
    <xdr:sp macro="" textlink="">
      <xdr:nvSpPr>
        <xdr:cNvPr id="253" name="テキスト ボックス 252"/>
        <xdr:cNvSpPr txBox="1"/>
      </xdr:nvSpPr>
      <xdr:spPr>
        <a:xfrm>
          <a:off x="3530111" y="1632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109823</xdr:rowOff>
    </xdr:from>
    <xdr:to>
      <xdr:col>15</xdr:col>
      <xdr:colOff>101600</xdr:colOff>
      <xdr:row>97</xdr:row>
      <xdr:rowOff>39973</xdr:rowOff>
    </xdr:to>
    <xdr:sp macro="" textlink="">
      <xdr:nvSpPr>
        <xdr:cNvPr id="254" name="楕円 253"/>
        <xdr:cNvSpPr/>
      </xdr:nvSpPr>
      <xdr:spPr>
        <a:xfrm>
          <a:off x="2857500" y="165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56500</xdr:rowOff>
    </xdr:from>
    <xdr:ext cx="534377" cy="259045"/>
    <xdr:sp macro="" textlink="">
      <xdr:nvSpPr>
        <xdr:cNvPr id="255" name="テキスト ボックス 254"/>
        <xdr:cNvSpPr txBox="1"/>
      </xdr:nvSpPr>
      <xdr:spPr>
        <a:xfrm>
          <a:off x="2641111" y="1634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118577</xdr:rowOff>
    </xdr:from>
    <xdr:to>
      <xdr:col>10</xdr:col>
      <xdr:colOff>165100</xdr:colOff>
      <xdr:row>97</xdr:row>
      <xdr:rowOff>48727</xdr:rowOff>
    </xdr:to>
    <xdr:sp macro="" textlink="">
      <xdr:nvSpPr>
        <xdr:cNvPr id="256" name="楕円 255"/>
        <xdr:cNvSpPr/>
      </xdr:nvSpPr>
      <xdr:spPr>
        <a:xfrm>
          <a:off x="1968500" y="165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65254</xdr:rowOff>
    </xdr:from>
    <xdr:ext cx="534377" cy="259045"/>
    <xdr:sp macro="" textlink="">
      <xdr:nvSpPr>
        <xdr:cNvPr id="257" name="テキスト ボックス 256"/>
        <xdr:cNvSpPr txBox="1"/>
      </xdr:nvSpPr>
      <xdr:spPr>
        <a:xfrm>
          <a:off x="1752111" y="1635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131203</xdr:rowOff>
    </xdr:from>
    <xdr:to>
      <xdr:col>6</xdr:col>
      <xdr:colOff>38100</xdr:colOff>
      <xdr:row>97</xdr:row>
      <xdr:rowOff>61353</xdr:rowOff>
    </xdr:to>
    <xdr:sp macro="" textlink="">
      <xdr:nvSpPr>
        <xdr:cNvPr id="258" name="楕円 257"/>
        <xdr:cNvSpPr/>
      </xdr:nvSpPr>
      <xdr:spPr>
        <a:xfrm>
          <a:off x="1079500" y="165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77880</xdr:rowOff>
    </xdr:from>
    <xdr:ext cx="534377" cy="259045"/>
    <xdr:sp macro="" textlink="">
      <xdr:nvSpPr>
        <xdr:cNvPr id="259" name="テキスト ボックス 258"/>
        <xdr:cNvSpPr txBox="1"/>
      </xdr:nvSpPr>
      <xdr:spPr>
        <a:xfrm>
          <a:off x="863111" y="1636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81407</xdr:rowOff>
    </xdr:from>
    <xdr:to>
      <xdr:col>55</xdr:col>
      <xdr:colOff>0</xdr:colOff>
      <xdr:row>36</xdr:row>
      <xdr:rowOff>87122</xdr:rowOff>
    </xdr:to>
    <xdr:cxnSp macro="">
      <xdr:nvCxnSpPr>
        <xdr:cNvPr id="288" name="直線コネクタ 287"/>
        <xdr:cNvCxnSpPr/>
      </xdr:nvCxnSpPr>
      <xdr:spPr>
        <a:xfrm flipV="1">
          <a:off x="9639300" y="625360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86741</xdr:rowOff>
    </xdr:from>
    <xdr:to>
      <xdr:col>50</xdr:col>
      <xdr:colOff>114300</xdr:colOff>
      <xdr:row>36</xdr:row>
      <xdr:rowOff>87122</xdr:rowOff>
    </xdr:to>
    <xdr:cxnSp macro="">
      <xdr:nvCxnSpPr>
        <xdr:cNvPr id="291" name="直線コネクタ 290"/>
        <xdr:cNvCxnSpPr/>
      </xdr:nvCxnSpPr>
      <xdr:spPr>
        <a:xfrm>
          <a:off x="8750300" y="625894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86741</xdr:rowOff>
    </xdr:from>
    <xdr:to>
      <xdr:col>45</xdr:col>
      <xdr:colOff>177800</xdr:colOff>
      <xdr:row>36</xdr:row>
      <xdr:rowOff>98552</xdr:rowOff>
    </xdr:to>
    <xdr:cxnSp macro="">
      <xdr:nvCxnSpPr>
        <xdr:cNvPr id="294" name="直線コネクタ 293"/>
        <xdr:cNvCxnSpPr/>
      </xdr:nvCxnSpPr>
      <xdr:spPr>
        <a:xfrm flipV="1">
          <a:off x="7861300" y="625894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98552</xdr:rowOff>
    </xdr:from>
    <xdr:to>
      <xdr:col>41</xdr:col>
      <xdr:colOff>50800</xdr:colOff>
      <xdr:row>36</xdr:row>
      <xdr:rowOff>103886</xdr:rowOff>
    </xdr:to>
    <xdr:cxnSp macro="">
      <xdr:nvCxnSpPr>
        <xdr:cNvPr id="297" name="直線コネクタ 296"/>
        <xdr:cNvCxnSpPr/>
      </xdr:nvCxnSpPr>
      <xdr:spPr>
        <a:xfrm flipV="1">
          <a:off x="6972300" y="627075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299" name="テキスト ボックス 298"/>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30607</xdr:rowOff>
    </xdr:from>
    <xdr:to>
      <xdr:col>55</xdr:col>
      <xdr:colOff>50800</xdr:colOff>
      <xdr:row>36</xdr:row>
      <xdr:rowOff>132207</xdr:rowOff>
    </xdr:to>
    <xdr:sp macro="" textlink="">
      <xdr:nvSpPr>
        <xdr:cNvPr id="307" name="楕円 306"/>
        <xdr:cNvSpPr/>
      </xdr:nvSpPr>
      <xdr:spPr>
        <a:xfrm>
          <a:off x="104267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53484</xdr:rowOff>
    </xdr:from>
    <xdr:ext cx="469744" cy="259045"/>
    <xdr:sp macro="" textlink="">
      <xdr:nvSpPr>
        <xdr:cNvPr id="308" name="労働費該当値テキスト"/>
        <xdr:cNvSpPr txBox="1"/>
      </xdr:nvSpPr>
      <xdr:spPr>
        <a:xfrm>
          <a:off x="10528300" y="605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36322</xdr:rowOff>
    </xdr:from>
    <xdr:to>
      <xdr:col>50</xdr:col>
      <xdr:colOff>165100</xdr:colOff>
      <xdr:row>36</xdr:row>
      <xdr:rowOff>137922</xdr:rowOff>
    </xdr:to>
    <xdr:sp macro="" textlink="">
      <xdr:nvSpPr>
        <xdr:cNvPr id="309" name="楕円 308"/>
        <xdr:cNvSpPr/>
      </xdr:nvSpPr>
      <xdr:spPr>
        <a:xfrm>
          <a:off x="9588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154449</xdr:rowOff>
    </xdr:from>
    <xdr:ext cx="469744" cy="259045"/>
    <xdr:sp macro="" textlink="">
      <xdr:nvSpPr>
        <xdr:cNvPr id="310" name="テキスト ボックス 309"/>
        <xdr:cNvSpPr txBox="1"/>
      </xdr:nvSpPr>
      <xdr:spPr>
        <a:xfrm>
          <a:off x="9404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35941</xdr:rowOff>
    </xdr:from>
    <xdr:to>
      <xdr:col>46</xdr:col>
      <xdr:colOff>38100</xdr:colOff>
      <xdr:row>36</xdr:row>
      <xdr:rowOff>137541</xdr:rowOff>
    </xdr:to>
    <xdr:sp macro="" textlink="">
      <xdr:nvSpPr>
        <xdr:cNvPr id="311" name="楕円 310"/>
        <xdr:cNvSpPr/>
      </xdr:nvSpPr>
      <xdr:spPr>
        <a:xfrm>
          <a:off x="8699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154068</xdr:rowOff>
    </xdr:from>
    <xdr:ext cx="469744" cy="259045"/>
    <xdr:sp macro="" textlink="">
      <xdr:nvSpPr>
        <xdr:cNvPr id="312" name="テキスト ボックス 311"/>
        <xdr:cNvSpPr txBox="1"/>
      </xdr:nvSpPr>
      <xdr:spPr>
        <a:xfrm>
          <a:off x="8515428" y="598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47752</xdr:rowOff>
    </xdr:from>
    <xdr:to>
      <xdr:col>41</xdr:col>
      <xdr:colOff>101600</xdr:colOff>
      <xdr:row>36</xdr:row>
      <xdr:rowOff>149352</xdr:rowOff>
    </xdr:to>
    <xdr:sp macro="" textlink="">
      <xdr:nvSpPr>
        <xdr:cNvPr id="313" name="楕円 312"/>
        <xdr:cNvSpPr/>
      </xdr:nvSpPr>
      <xdr:spPr>
        <a:xfrm>
          <a:off x="7810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165879</xdr:rowOff>
    </xdr:from>
    <xdr:ext cx="469744" cy="259045"/>
    <xdr:sp macro="" textlink="">
      <xdr:nvSpPr>
        <xdr:cNvPr id="314" name="テキスト ボックス 313"/>
        <xdr:cNvSpPr txBox="1"/>
      </xdr:nvSpPr>
      <xdr:spPr>
        <a:xfrm>
          <a:off x="7626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53086</xdr:rowOff>
    </xdr:from>
    <xdr:to>
      <xdr:col>36</xdr:col>
      <xdr:colOff>165100</xdr:colOff>
      <xdr:row>36</xdr:row>
      <xdr:rowOff>154686</xdr:rowOff>
    </xdr:to>
    <xdr:sp macro="" textlink="">
      <xdr:nvSpPr>
        <xdr:cNvPr id="315" name="楕円 314"/>
        <xdr:cNvSpPr/>
      </xdr:nvSpPr>
      <xdr:spPr>
        <a:xfrm>
          <a:off x="6921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145813</xdr:rowOff>
    </xdr:from>
    <xdr:ext cx="469744" cy="259045"/>
    <xdr:sp macro="" textlink="">
      <xdr:nvSpPr>
        <xdr:cNvPr id="316" name="テキスト ボックス 315"/>
        <xdr:cNvSpPr txBox="1"/>
      </xdr:nvSpPr>
      <xdr:spPr>
        <a:xfrm>
          <a:off x="6737428"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50971</xdr:rowOff>
    </xdr:from>
    <xdr:to>
      <xdr:col>55</xdr:col>
      <xdr:colOff>0</xdr:colOff>
      <xdr:row>58</xdr:row>
      <xdr:rowOff>92478</xdr:rowOff>
    </xdr:to>
    <xdr:cxnSp macro="">
      <xdr:nvCxnSpPr>
        <xdr:cNvPr id="347" name="直線コネクタ 346"/>
        <xdr:cNvCxnSpPr/>
      </xdr:nvCxnSpPr>
      <xdr:spPr>
        <a:xfrm flipV="1">
          <a:off x="9639300" y="9995071"/>
          <a:ext cx="838200" cy="4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69732</xdr:rowOff>
    </xdr:from>
    <xdr:to>
      <xdr:col>50</xdr:col>
      <xdr:colOff>114300</xdr:colOff>
      <xdr:row>58</xdr:row>
      <xdr:rowOff>92478</xdr:rowOff>
    </xdr:to>
    <xdr:cxnSp macro="">
      <xdr:nvCxnSpPr>
        <xdr:cNvPr id="350" name="直線コネクタ 349"/>
        <xdr:cNvCxnSpPr/>
      </xdr:nvCxnSpPr>
      <xdr:spPr>
        <a:xfrm>
          <a:off x="8750300" y="10013832"/>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69732</xdr:rowOff>
    </xdr:from>
    <xdr:to>
      <xdr:col>45</xdr:col>
      <xdr:colOff>177800</xdr:colOff>
      <xdr:row>58</xdr:row>
      <xdr:rowOff>109819</xdr:rowOff>
    </xdr:to>
    <xdr:cxnSp macro="">
      <xdr:nvCxnSpPr>
        <xdr:cNvPr id="353" name="直線コネクタ 352"/>
        <xdr:cNvCxnSpPr/>
      </xdr:nvCxnSpPr>
      <xdr:spPr>
        <a:xfrm flipV="1">
          <a:off x="7861300" y="10013832"/>
          <a:ext cx="889000" cy="4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108252</xdr:rowOff>
    </xdr:from>
    <xdr:to>
      <xdr:col>41</xdr:col>
      <xdr:colOff>50800</xdr:colOff>
      <xdr:row>58</xdr:row>
      <xdr:rowOff>109819</xdr:rowOff>
    </xdr:to>
    <xdr:cxnSp macro="">
      <xdr:nvCxnSpPr>
        <xdr:cNvPr id="356" name="直線コネクタ 355"/>
        <xdr:cNvCxnSpPr/>
      </xdr:nvCxnSpPr>
      <xdr:spPr>
        <a:xfrm>
          <a:off x="6972300" y="10052352"/>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171</xdr:rowOff>
    </xdr:from>
    <xdr:to>
      <xdr:col>55</xdr:col>
      <xdr:colOff>50800</xdr:colOff>
      <xdr:row>58</xdr:row>
      <xdr:rowOff>101771</xdr:rowOff>
    </xdr:to>
    <xdr:sp macro="" textlink="">
      <xdr:nvSpPr>
        <xdr:cNvPr id="366" name="楕円 365"/>
        <xdr:cNvSpPr/>
      </xdr:nvSpPr>
      <xdr:spPr>
        <a:xfrm>
          <a:off x="10426700" y="9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23048</xdr:rowOff>
    </xdr:from>
    <xdr:ext cx="534377" cy="259045"/>
    <xdr:sp macro="" textlink="">
      <xdr:nvSpPr>
        <xdr:cNvPr id="367" name="農林水産業費該当値テキスト"/>
        <xdr:cNvSpPr txBox="1"/>
      </xdr:nvSpPr>
      <xdr:spPr>
        <a:xfrm>
          <a:off x="10528300" y="979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41678</xdr:rowOff>
    </xdr:from>
    <xdr:to>
      <xdr:col>50</xdr:col>
      <xdr:colOff>165100</xdr:colOff>
      <xdr:row>58</xdr:row>
      <xdr:rowOff>143278</xdr:rowOff>
    </xdr:to>
    <xdr:sp macro="" textlink="">
      <xdr:nvSpPr>
        <xdr:cNvPr id="368" name="楕円 367"/>
        <xdr:cNvSpPr/>
      </xdr:nvSpPr>
      <xdr:spPr>
        <a:xfrm>
          <a:off x="9588500" y="99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159805</xdr:rowOff>
    </xdr:from>
    <xdr:ext cx="534377" cy="259045"/>
    <xdr:sp macro="" textlink="">
      <xdr:nvSpPr>
        <xdr:cNvPr id="369" name="テキスト ボックス 368"/>
        <xdr:cNvSpPr txBox="1"/>
      </xdr:nvSpPr>
      <xdr:spPr>
        <a:xfrm>
          <a:off x="9372111" y="976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18932</xdr:rowOff>
    </xdr:from>
    <xdr:to>
      <xdr:col>46</xdr:col>
      <xdr:colOff>38100</xdr:colOff>
      <xdr:row>58</xdr:row>
      <xdr:rowOff>120532</xdr:rowOff>
    </xdr:to>
    <xdr:sp macro="" textlink="">
      <xdr:nvSpPr>
        <xdr:cNvPr id="370" name="楕円 369"/>
        <xdr:cNvSpPr/>
      </xdr:nvSpPr>
      <xdr:spPr>
        <a:xfrm>
          <a:off x="8699500" y="99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137059</xdr:rowOff>
    </xdr:from>
    <xdr:ext cx="534377" cy="259045"/>
    <xdr:sp macro="" textlink="">
      <xdr:nvSpPr>
        <xdr:cNvPr id="371" name="テキスト ボックス 370"/>
        <xdr:cNvSpPr txBox="1"/>
      </xdr:nvSpPr>
      <xdr:spPr>
        <a:xfrm>
          <a:off x="8483111" y="973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59019</xdr:rowOff>
    </xdr:from>
    <xdr:to>
      <xdr:col>41</xdr:col>
      <xdr:colOff>101600</xdr:colOff>
      <xdr:row>58</xdr:row>
      <xdr:rowOff>160619</xdr:rowOff>
    </xdr:to>
    <xdr:sp macro="" textlink="">
      <xdr:nvSpPr>
        <xdr:cNvPr id="372" name="楕円 371"/>
        <xdr:cNvSpPr/>
      </xdr:nvSpPr>
      <xdr:spPr>
        <a:xfrm>
          <a:off x="7810500" y="1000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151746</xdr:rowOff>
    </xdr:from>
    <xdr:ext cx="469744" cy="259045"/>
    <xdr:sp macro="" textlink="">
      <xdr:nvSpPr>
        <xdr:cNvPr id="373" name="テキスト ボックス 372"/>
        <xdr:cNvSpPr txBox="1"/>
      </xdr:nvSpPr>
      <xdr:spPr>
        <a:xfrm>
          <a:off x="7626428" y="100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57452</xdr:rowOff>
    </xdr:from>
    <xdr:to>
      <xdr:col>36</xdr:col>
      <xdr:colOff>165100</xdr:colOff>
      <xdr:row>58</xdr:row>
      <xdr:rowOff>159052</xdr:rowOff>
    </xdr:to>
    <xdr:sp macro="" textlink="">
      <xdr:nvSpPr>
        <xdr:cNvPr id="374" name="楕円 373"/>
        <xdr:cNvSpPr/>
      </xdr:nvSpPr>
      <xdr:spPr>
        <a:xfrm>
          <a:off x="6921500" y="1000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150179</xdr:rowOff>
    </xdr:from>
    <xdr:ext cx="469744" cy="259045"/>
    <xdr:sp macro="" textlink="">
      <xdr:nvSpPr>
        <xdr:cNvPr id="375" name="テキスト ボックス 374"/>
        <xdr:cNvSpPr txBox="1"/>
      </xdr:nvSpPr>
      <xdr:spPr>
        <a:xfrm>
          <a:off x="6737428" y="1009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58813</xdr:rowOff>
    </xdr:from>
    <xdr:to>
      <xdr:col>55</xdr:col>
      <xdr:colOff>0</xdr:colOff>
      <xdr:row>76</xdr:row>
      <xdr:rowOff>150177</xdr:rowOff>
    </xdr:to>
    <xdr:cxnSp macro="">
      <xdr:nvCxnSpPr>
        <xdr:cNvPr id="404" name="直線コネクタ 403"/>
        <xdr:cNvCxnSpPr/>
      </xdr:nvCxnSpPr>
      <xdr:spPr>
        <a:xfrm flipV="1">
          <a:off x="9639300" y="13089013"/>
          <a:ext cx="838200" cy="9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102476</xdr:rowOff>
    </xdr:from>
    <xdr:to>
      <xdr:col>50</xdr:col>
      <xdr:colOff>114300</xdr:colOff>
      <xdr:row>76</xdr:row>
      <xdr:rowOff>150177</xdr:rowOff>
    </xdr:to>
    <xdr:cxnSp macro="">
      <xdr:nvCxnSpPr>
        <xdr:cNvPr id="407" name="直線コネクタ 406"/>
        <xdr:cNvCxnSpPr/>
      </xdr:nvCxnSpPr>
      <xdr:spPr>
        <a:xfrm>
          <a:off x="8750300" y="13132676"/>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102476</xdr:rowOff>
    </xdr:from>
    <xdr:to>
      <xdr:col>45</xdr:col>
      <xdr:colOff>177800</xdr:colOff>
      <xdr:row>77</xdr:row>
      <xdr:rowOff>22733</xdr:rowOff>
    </xdr:to>
    <xdr:cxnSp macro="">
      <xdr:nvCxnSpPr>
        <xdr:cNvPr id="410" name="直線コネクタ 409"/>
        <xdr:cNvCxnSpPr/>
      </xdr:nvCxnSpPr>
      <xdr:spPr>
        <a:xfrm flipV="1">
          <a:off x="7861300" y="13132676"/>
          <a:ext cx="889000" cy="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11188</xdr:rowOff>
    </xdr:from>
    <xdr:to>
      <xdr:col>41</xdr:col>
      <xdr:colOff>50800</xdr:colOff>
      <xdr:row>77</xdr:row>
      <xdr:rowOff>22733</xdr:rowOff>
    </xdr:to>
    <xdr:cxnSp macro="">
      <xdr:nvCxnSpPr>
        <xdr:cNvPr id="413" name="直線コネクタ 412"/>
        <xdr:cNvCxnSpPr/>
      </xdr:nvCxnSpPr>
      <xdr:spPr>
        <a:xfrm>
          <a:off x="6972300" y="13212838"/>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8013</xdr:rowOff>
    </xdr:from>
    <xdr:to>
      <xdr:col>55</xdr:col>
      <xdr:colOff>50800</xdr:colOff>
      <xdr:row>76</xdr:row>
      <xdr:rowOff>109613</xdr:rowOff>
    </xdr:to>
    <xdr:sp macro="" textlink="">
      <xdr:nvSpPr>
        <xdr:cNvPr id="423" name="楕円 422"/>
        <xdr:cNvSpPr/>
      </xdr:nvSpPr>
      <xdr:spPr>
        <a:xfrm>
          <a:off x="10426700" y="130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30890</xdr:rowOff>
    </xdr:from>
    <xdr:ext cx="534377" cy="259045"/>
    <xdr:sp macro="" textlink="">
      <xdr:nvSpPr>
        <xdr:cNvPr id="424" name="商工費該当値テキスト"/>
        <xdr:cNvSpPr txBox="1"/>
      </xdr:nvSpPr>
      <xdr:spPr>
        <a:xfrm>
          <a:off x="10528300" y="128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99377</xdr:rowOff>
    </xdr:from>
    <xdr:to>
      <xdr:col>50</xdr:col>
      <xdr:colOff>165100</xdr:colOff>
      <xdr:row>77</xdr:row>
      <xdr:rowOff>29527</xdr:rowOff>
    </xdr:to>
    <xdr:sp macro="" textlink="">
      <xdr:nvSpPr>
        <xdr:cNvPr id="425" name="楕円 424"/>
        <xdr:cNvSpPr/>
      </xdr:nvSpPr>
      <xdr:spPr>
        <a:xfrm>
          <a:off x="9588500" y="131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46055</xdr:rowOff>
    </xdr:from>
    <xdr:ext cx="534377" cy="259045"/>
    <xdr:sp macro="" textlink="">
      <xdr:nvSpPr>
        <xdr:cNvPr id="426" name="テキスト ボックス 425"/>
        <xdr:cNvSpPr txBox="1"/>
      </xdr:nvSpPr>
      <xdr:spPr>
        <a:xfrm>
          <a:off x="9372111" y="129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51676</xdr:rowOff>
    </xdr:from>
    <xdr:to>
      <xdr:col>46</xdr:col>
      <xdr:colOff>38100</xdr:colOff>
      <xdr:row>76</xdr:row>
      <xdr:rowOff>153276</xdr:rowOff>
    </xdr:to>
    <xdr:sp macro="" textlink="">
      <xdr:nvSpPr>
        <xdr:cNvPr id="427" name="楕円 426"/>
        <xdr:cNvSpPr/>
      </xdr:nvSpPr>
      <xdr:spPr>
        <a:xfrm>
          <a:off x="8699500" y="130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169803</xdr:rowOff>
    </xdr:from>
    <xdr:ext cx="534377" cy="259045"/>
    <xdr:sp macro="" textlink="">
      <xdr:nvSpPr>
        <xdr:cNvPr id="428" name="テキスト ボックス 427"/>
        <xdr:cNvSpPr txBox="1"/>
      </xdr:nvSpPr>
      <xdr:spPr>
        <a:xfrm>
          <a:off x="8483111" y="1285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143383</xdr:rowOff>
    </xdr:from>
    <xdr:to>
      <xdr:col>41</xdr:col>
      <xdr:colOff>101600</xdr:colOff>
      <xdr:row>77</xdr:row>
      <xdr:rowOff>73533</xdr:rowOff>
    </xdr:to>
    <xdr:sp macro="" textlink="">
      <xdr:nvSpPr>
        <xdr:cNvPr id="429" name="楕円 428"/>
        <xdr:cNvSpPr/>
      </xdr:nvSpPr>
      <xdr:spPr>
        <a:xfrm>
          <a:off x="7810500" y="131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90060</xdr:rowOff>
    </xdr:from>
    <xdr:ext cx="469744" cy="259045"/>
    <xdr:sp macro="" textlink="">
      <xdr:nvSpPr>
        <xdr:cNvPr id="430" name="テキスト ボックス 429"/>
        <xdr:cNvSpPr txBox="1"/>
      </xdr:nvSpPr>
      <xdr:spPr>
        <a:xfrm>
          <a:off x="7626428" y="1294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131838</xdr:rowOff>
    </xdr:from>
    <xdr:to>
      <xdr:col>36</xdr:col>
      <xdr:colOff>165100</xdr:colOff>
      <xdr:row>77</xdr:row>
      <xdr:rowOff>61988</xdr:rowOff>
    </xdr:to>
    <xdr:sp macro="" textlink="">
      <xdr:nvSpPr>
        <xdr:cNvPr id="431" name="楕円 430"/>
        <xdr:cNvSpPr/>
      </xdr:nvSpPr>
      <xdr:spPr>
        <a:xfrm>
          <a:off x="6921500" y="1316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78515</xdr:rowOff>
    </xdr:from>
    <xdr:ext cx="469744" cy="259045"/>
    <xdr:sp macro="" textlink="">
      <xdr:nvSpPr>
        <xdr:cNvPr id="432" name="テキスト ボックス 431"/>
        <xdr:cNvSpPr txBox="1"/>
      </xdr:nvSpPr>
      <xdr:spPr>
        <a:xfrm>
          <a:off x="6737428" y="12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151943</xdr:rowOff>
    </xdr:from>
    <xdr:to>
      <xdr:col>55</xdr:col>
      <xdr:colOff>0</xdr:colOff>
      <xdr:row>96</xdr:row>
      <xdr:rowOff>153784</xdr:rowOff>
    </xdr:to>
    <xdr:cxnSp macro="">
      <xdr:nvCxnSpPr>
        <xdr:cNvPr id="461" name="直線コネクタ 460"/>
        <xdr:cNvCxnSpPr/>
      </xdr:nvCxnSpPr>
      <xdr:spPr>
        <a:xfrm>
          <a:off x="9639300" y="16611143"/>
          <a:ext cx="8382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5626</xdr:rowOff>
    </xdr:from>
    <xdr:to>
      <xdr:col>50</xdr:col>
      <xdr:colOff>114300</xdr:colOff>
      <xdr:row>96</xdr:row>
      <xdr:rowOff>151943</xdr:rowOff>
    </xdr:to>
    <xdr:cxnSp macro="">
      <xdr:nvCxnSpPr>
        <xdr:cNvPr id="464" name="直線コネクタ 463"/>
        <xdr:cNvCxnSpPr/>
      </xdr:nvCxnSpPr>
      <xdr:spPr>
        <a:xfrm>
          <a:off x="8750300" y="16464826"/>
          <a:ext cx="889000" cy="1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5626</xdr:rowOff>
    </xdr:from>
    <xdr:to>
      <xdr:col>45</xdr:col>
      <xdr:colOff>177800</xdr:colOff>
      <xdr:row>97</xdr:row>
      <xdr:rowOff>23228</xdr:rowOff>
    </xdr:to>
    <xdr:cxnSp macro="">
      <xdr:nvCxnSpPr>
        <xdr:cNvPr id="467" name="直線コネクタ 466"/>
        <xdr:cNvCxnSpPr/>
      </xdr:nvCxnSpPr>
      <xdr:spPr>
        <a:xfrm flipV="1">
          <a:off x="7861300" y="16464826"/>
          <a:ext cx="889000" cy="18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23228</xdr:rowOff>
    </xdr:from>
    <xdr:to>
      <xdr:col>41</xdr:col>
      <xdr:colOff>50800</xdr:colOff>
      <xdr:row>97</xdr:row>
      <xdr:rowOff>104330</xdr:rowOff>
    </xdr:to>
    <xdr:cxnSp macro="">
      <xdr:nvCxnSpPr>
        <xdr:cNvPr id="470" name="直線コネクタ 469"/>
        <xdr:cNvCxnSpPr/>
      </xdr:nvCxnSpPr>
      <xdr:spPr>
        <a:xfrm flipV="1">
          <a:off x="6972300" y="16653878"/>
          <a:ext cx="889000" cy="8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102984</xdr:rowOff>
    </xdr:from>
    <xdr:to>
      <xdr:col>55</xdr:col>
      <xdr:colOff>50800</xdr:colOff>
      <xdr:row>97</xdr:row>
      <xdr:rowOff>33134</xdr:rowOff>
    </xdr:to>
    <xdr:sp macro="" textlink="">
      <xdr:nvSpPr>
        <xdr:cNvPr id="480" name="楕円 479"/>
        <xdr:cNvSpPr/>
      </xdr:nvSpPr>
      <xdr:spPr>
        <a:xfrm>
          <a:off x="10426700" y="165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81411</xdr:rowOff>
    </xdr:from>
    <xdr:ext cx="534377" cy="259045"/>
    <xdr:sp macro="" textlink="">
      <xdr:nvSpPr>
        <xdr:cNvPr id="481" name="土木費該当値テキスト"/>
        <xdr:cNvSpPr txBox="1"/>
      </xdr:nvSpPr>
      <xdr:spPr>
        <a:xfrm>
          <a:off x="10528300"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101143</xdr:rowOff>
    </xdr:from>
    <xdr:to>
      <xdr:col>50</xdr:col>
      <xdr:colOff>165100</xdr:colOff>
      <xdr:row>97</xdr:row>
      <xdr:rowOff>31293</xdr:rowOff>
    </xdr:to>
    <xdr:sp macro="" textlink="">
      <xdr:nvSpPr>
        <xdr:cNvPr id="482" name="楕円 481"/>
        <xdr:cNvSpPr/>
      </xdr:nvSpPr>
      <xdr:spPr>
        <a:xfrm>
          <a:off x="9588500" y="1656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22420</xdr:rowOff>
    </xdr:from>
    <xdr:ext cx="534377" cy="259045"/>
    <xdr:sp macro="" textlink="">
      <xdr:nvSpPr>
        <xdr:cNvPr id="483" name="テキスト ボックス 482"/>
        <xdr:cNvSpPr txBox="1"/>
      </xdr:nvSpPr>
      <xdr:spPr>
        <a:xfrm>
          <a:off x="9372111" y="1665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126276</xdr:rowOff>
    </xdr:from>
    <xdr:to>
      <xdr:col>46</xdr:col>
      <xdr:colOff>38100</xdr:colOff>
      <xdr:row>96</xdr:row>
      <xdr:rowOff>56426</xdr:rowOff>
    </xdr:to>
    <xdr:sp macro="" textlink="">
      <xdr:nvSpPr>
        <xdr:cNvPr id="484" name="楕円 483"/>
        <xdr:cNvSpPr/>
      </xdr:nvSpPr>
      <xdr:spPr>
        <a:xfrm>
          <a:off x="8699500" y="164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72953</xdr:rowOff>
    </xdr:from>
    <xdr:ext cx="534377" cy="259045"/>
    <xdr:sp macro="" textlink="">
      <xdr:nvSpPr>
        <xdr:cNvPr id="485" name="テキスト ボックス 484"/>
        <xdr:cNvSpPr txBox="1"/>
      </xdr:nvSpPr>
      <xdr:spPr>
        <a:xfrm>
          <a:off x="8483111" y="161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143878</xdr:rowOff>
    </xdr:from>
    <xdr:to>
      <xdr:col>41</xdr:col>
      <xdr:colOff>101600</xdr:colOff>
      <xdr:row>97</xdr:row>
      <xdr:rowOff>74028</xdr:rowOff>
    </xdr:to>
    <xdr:sp macro="" textlink="">
      <xdr:nvSpPr>
        <xdr:cNvPr id="486" name="楕円 485"/>
        <xdr:cNvSpPr/>
      </xdr:nvSpPr>
      <xdr:spPr>
        <a:xfrm>
          <a:off x="7810500" y="166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65155</xdr:rowOff>
    </xdr:from>
    <xdr:ext cx="534377" cy="259045"/>
    <xdr:sp macro="" textlink="">
      <xdr:nvSpPr>
        <xdr:cNvPr id="487" name="テキスト ボックス 486"/>
        <xdr:cNvSpPr txBox="1"/>
      </xdr:nvSpPr>
      <xdr:spPr>
        <a:xfrm>
          <a:off x="7594111" y="1669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53530</xdr:rowOff>
    </xdr:from>
    <xdr:to>
      <xdr:col>36</xdr:col>
      <xdr:colOff>165100</xdr:colOff>
      <xdr:row>97</xdr:row>
      <xdr:rowOff>155130</xdr:rowOff>
    </xdr:to>
    <xdr:sp macro="" textlink="">
      <xdr:nvSpPr>
        <xdr:cNvPr id="488" name="楕円 487"/>
        <xdr:cNvSpPr/>
      </xdr:nvSpPr>
      <xdr:spPr>
        <a:xfrm>
          <a:off x="6921500" y="166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146257</xdr:rowOff>
    </xdr:from>
    <xdr:ext cx="534377" cy="259045"/>
    <xdr:sp macro="" textlink="">
      <xdr:nvSpPr>
        <xdr:cNvPr id="489" name="テキスト ボックス 488"/>
        <xdr:cNvSpPr txBox="1"/>
      </xdr:nvSpPr>
      <xdr:spPr>
        <a:xfrm>
          <a:off x="6705111" y="167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169843</xdr:rowOff>
    </xdr:from>
    <xdr:to>
      <xdr:col>85</xdr:col>
      <xdr:colOff>127000</xdr:colOff>
      <xdr:row>37</xdr:row>
      <xdr:rowOff>13709</xdr:rowOff>
    </xdr:to>
    <xdr:cxnSp macro="">
      <xdr:nvCxnSpPr>
        <xdr:cNvPr id="521" name="直線コネクタ 520"/>
        <xdr:cNvCxnSpPr/>
      </xdr:nvCxnSpPr>
      <xdr:spPr>
        <a:xfrm>
          <a:off x="15481300" y="6342043"/>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169843</xdr:rowOff>
    </xdr:from>
    <xdr:to>
      <xdr:col>81</xdr:col>
      <xdr:colOff>50800</xdr:colOff>
      <xdr:row>37</xdr:row>
      <xdr:rowOff>107892</xdr:rowOff>
    </xdr:to>
    <xdr:cxnSp macro="">
      <xdr:nvCxnSpPr>
        <xdr:cNvPr id="524" name="直線コネクタ 523"/>
        <xdr:cNvCxnSpPr/>
      </xdr:nvCxnSpPr>
      <xdr:spPr>
        <a:xfrm flipV="1">
          <a:off x="14592300" y="6342043"/>
          <a:ext cx="889000" cy="10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105540</xdr:rowOff>
    </xdr:from>
    <xdr:to>
      <xdr:col>76</xdr:col>
      <xdr:colOff>114300</xdr:colOff>
      <xdr:row>37</xdr:row>
      <xdr:rowOff>107892</xdr:rowOff>
    </xdr:to>
    <xdr:cxnSp macro="">
      <xdr:nvCxnSpPr>
        <xdr:cNvPr id="527" name="直線コネクタ 526"/>
        <xdr:cNvCxnSpPr/>
      </xdr:nvCxnSpPr>
      <xdr:spPr>
        <a:xfrm>
          <a:off x="13703300" y="6449190"/>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40749</xdr:rowOff>
    </xdr:from>
    <xdr:to>
      <xdr:col>71</xdr:col>
      <xdr:colOff>177800</xdr:colOff>
      <xdr:row>37</xdr:row>
      <xdr:rowOff>105540</xdr:rowOff>
    </xdr:to>
    <xdr:cxnSp macro="">
      <xdr:nvCxnSpPr>
        <xdr:cNvPr id="530" name="直線コネクタ 529"/>
        <xdr:cNvCxnSpPr/>
      </xdr:nvCxnSpPr>
      <xdr:spPr>
        <a:xfrm>
          <a:off x="12814300" y="6041499"/>
          <a:ext cx="889000" cy="40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134359</xdr:rowOff>
    </xdr:from>
    <xdr:to>
      <xdr:col>85</xdr:col>
      <xdr:colOff>177800</xdr:colOff>
      <xdr:row>37</xdr:row>
      <xdr:rowOff>64509</xdr:rowOff>
    </xdr:to>
    <xdr:sp macro="" textlink="">
      <xdr:nvSpPr>
        <xdr:cNvPr id="540" name="楕円 539"/>
        <xdr:cNvSpPr/>
      </xdr:nvSpPr>
      <xdr:spPr>
        <a:xfrm>
          <a:off x="16268700" y="63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157236</xdr:rowOff>
    </xdr:from>
    <xdr:ext cx="534377" cy="259045"/>
    <xdr:sp macro="" textlink="">
      <xdr:nvSpPr>
        <xdr:cNvPr id="541" name="消防費該当値テキスト"/>
        <xdr:cNvSpPr txBox="1"/>
      </xdr:nvSpPr>
      <xdr:spPr>
        <a:xfrm>
          <a:off x="16370300" y="61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119043</xdr:rowOff>
    </xdr:from>
    <xdr:to>
      <xdr:col>81</xdr:col>
      <xdr:colOff>101600</xdr:colOff>
      <xdr:row>37</xdr:row>
      <xdr:rowOff>49193</xdr:rowOff>
    </xdr:to>
    <xdr:sp macro="" textlink="">
      <xdr:nvSpPr>
        <xdr:cNvPr id="542" name="楕円 541"/>
        <xdr:cNvSpPr/>
      </xdr:nvSpPr>
      <xdr:spPr>
        <a:xfrm>
          <a:off x="15430500" y="62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65720</xdr:rowOff>
    </xdr:from>
    <xdr:ext cx="534377" cy="259045"/>
    <xdr:sp macro="" textlink="">
      <xdr:nvSpPr>
        <xdr:cNvPr id="543" name="テキスト ボックス 542"/>
        <xdr:cNvSpPr txBox="1"/>
      </xdr:nvSpPr>
      <xdr:spPr>
        <a:xfrm>
          <a:off x="15214111" y="60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57092</xdr:rowOff>
    </xdr:from>
    <xdr:to>
      <xdr:col>76</xdr:col>
      <xdr:colOff>165100</xdr:colOff>
      <xdr:row>37</xdr:row>
      <xdr:rowOff>158692</xdr:rowOff>
    </xdr:to>
    <xdr:sp macro="" textlink="">
      <xdr:nvSpPr>
        <xdr:cNvPr id="544" name="楕円 543"/>
        <xdr:cNvSpPr/>
      </xdr:nvSpPr>
      <xdr:spPr>
        <a:xfrm>
          <a:off x="14541500" y="64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3769</xdr:rowOff>
    </xdr:from>
    <xdr:ext cx="534377" cy="259045"/>
    <xdr:sp macro="" textlink="">
      <xdr:nvSpPr>
        <xdr:cNvPr id="545" name="テキスト ボックス 544"/>
        <xdr:cNvSpPr txBox="1"/>
      </xdr:nvSpPr>
      <xdr:spPr>
        <a:xfrm>
          <a:off x="14325111" y="61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54740</xdr:rowOff>
    </xdr:from>
    <xdr:to>
      <xdr:col>72</xdr:col>
      <xdr:colOff>38100</xdr:colOff>
      <xdr:row>37</xdr:row>
      <xdr:rowOff>156340</xdr:rowOff>
    </xdr:to>
    <xdr:sp macro="" textlink="">
      <xdr:nvSpPr>
        <xdr:cNvPr id="546" name="楕円 545"/>
        <xdr:cNvSpPr/>
      </xdr:nvSpPr>
      <xdr:spPr>
        <a:xfrm>
          <a:off x="13652500" y="63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1417</xdr:rowOff>
    </xdr:from>
    <xdr:ext cx="534377" cy="259045"/>
    <xdr:sp macro="" textlink="">
      <xdr:nvSpPr>
        <xdr:cNvPr id="547" name="テキスト ボックス 546"/>
        <xdr:cNvSpPr txBox="1"/>
      </xdr:nvSpPr>
      <xdr:spPr>
        <a:xfrm>
          <a:off x="13436111" y="617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161399</xdr:rowOff>
    </xdr:from>
    <xdr:to>
      <xdr:col>67</xdr:col>
      <xdr:colOff>101600</xdr:colOff>
      <xdr:row>35</xdr:row>
      <xdr:rowOff>91549</xdr:rowOff>
    </xdr:to>
    <xdr:sp macro="" textlink="">
      <xdr:nvSpPr>
        <xdr:cNvPr id="548" name="楕円 547"/>
        <xdr:cNvSpPr/>
      </xdr:nvSpPr>
      <xdr:spPr>
        <a:xfrm>
          <a:off x="12763500" y="59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108076</xdr:rowOff>
    </xdr:from>
    <xdr:ext cx="534377" cy="259045"/>
    <xdr:sp macro="" textlink="">
      <xdr:nvSpPr>
        <xdr:cNvPr id="549" name="テキスト ボックス 548"/>
        <xdr:cNvSpPr txBox="1"/>
      </xdr:nvSpPr>
      <xdr:spPr>
        <a:xfrm>
          <a:off x="12547111" y="5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103467</xdr:rowOff>
    </xdr:from>
    <xdr:to>
      <xdr:col>85</xdr:col>
      <xdr:colOff>127000</xdr:colOff>
      <xdr:row>56</xdr:row>
      <xdr:rowOff>10525</xdr:rowOff>
    </xdr:to>
    <xdr:cxnSp macro="">
      <xdr:nvCxnSpPr>
        <xdr:cNvPr id="581" name="直線コネクタ 580"/>
        <xdr:cNvCxnSpPr/>
      </xdr:nvCxnSpPr>
      <xdr:spPr>
        <a:xfrm flipV="1">
          <a:off x="15481300" y="9018867"/>
          <a:ext cx="838200" cy="59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10525</xdr:rowOff>
    </xdr:from>
    <xdr:to>
      <xdr:col>81</xdr:col>
      <xdr:colOff>50800</xdr:colOff>
      <xdr:row>56</xdr:row>
      <xdr:rowOff>149481</xdr:rowOff>
    </xdr:to>
    <xdr:cxnSp macro="">
      <xdr:nvCxnSpPr>
        <xdr:cNvPr id="584" name="直線コネクタ 583"/>
        <xdr:cNvCxnSpPr/>
      </xdr:nvCxnSpPr>
      <xdr:spPr>
        <a:xfrm flipV="1">
          <a:off x="14592300" y="9611725"/>
          <a:ext cx="889000" cy="13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149481</xdr:rowOff>
    </xdr:from>
    <xdr:to>
      <xdr:col>76</xdr:col>
      <xdr:colOff>114300</xdr:colOff>
      <xdr:row>57</xdr:row>
      <xdr:rowOff>125771</xdr:rowOff>
    </xdr:to>
    <xdr:cxnSp macro="">
      <xdr:nvCxnSpPr>
        <xdr:cNvPr id="587" name="直線コネクタ 586"/>
        <xdr:cNvCxnSpPr/>
      </xdr:nvCxnSpPr>
      <xdr:spPr>
        <a:xfrm flipV="1">
          <a:off x="13703300" y="9750681"/>
          <a:ext cx="889000" cy="1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62450</xdr:rowOff>
    </xdr:from>
    <xdr:to>
      <xdr:col>71</xdr:col>
      <xdr:colOff>177800</xdr:colOff>
      <xdr:row>57</xdr:row>
      <xdr:rowOff>125771</xdr:rowOff>
    </xdr:to>
    <xdr:cxnSp macro="">
      <xdr:nvCxnSpPr>
        <xdr:cNvPr id="590" name="直線コネクタ 589"/>
        <xdr:cNvCxnSpPr/>
      </xdr:nvCxnSpPr>
      <xdr:spPr>
        <a:xfrm>
          <a:off x="12814300" y="9835100"/>
          <a:ext cx="889000" cy="6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52667</xdr:rowOff>
    </xdr:from>
    <xdr:to>
      <xdr:col>85</xdr:col>
      <xdr:colOff>177800</xdr:colOff>
      <xdr:row>52</xdr:row>
      <xdr:rowOff>154267</xdr:rowOff>
    </xdr:to>
    <xdr:sp macro="" textlink="">
      <xdr:nvSpPr>
        <xdr:cNvPr id="600" name="楕円 599"/>
        <xdr:cNvSpPr/>
      </xdr:nvSpPr>
      <xdr:spPr>
        <a:xfrm>
          <a:off x="16268700" y="896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75544</xdr:rowOff>
    </xdr:from>
    <xdr:ext cx="534377" cy="259045"/>
    <xdr:sp macro="" textlink="">
      <xdr:nvSpPr>
        <xdr:cNvPr id="601" name="教育費該当値テキスト"/>
        <xdr:cNvSpPr txBox="1"/>
      </xdr:nvSpPr>
      <xdr:spPr>
        <a:xfrm>
          <a:off x="16370300" y="881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131175</xdr:rowOff>
    </xdr:from>
    <xdr:to>
      <xdr:col>81</xdr:col>
      <xdr:colOff>101600</xdr:colOff>
      <xdr:row>56</xdr:row>
      <xdr:rowOff>61325</xdr:rowOff>
    </xdr:to>
    <xdr:sp macro="" textlink="">
      <xdr:nvSpPr>
        <xdr:cNvPr id="602" name="楕円 601"/>
        <xdr:cNvSpPr/>
      </xdr:nvSpPr>
      <xdr:spPr>
        <a:xfrm>
          <a:off x="15430500" y="9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77852</xdr:rowOff>
    </xdr:from>
    <xdr:ext cx="534377" cy="259045"/>
    <xdr:sp macro="" textlink="">
      <xdr:nvSpPr>
        <xdr:cNvPr id="603" name="テキスト ボックス 602"/>
        <xdr:cNvSpPr txBox="1"/>
      </xdr:nvSpPr>
      <xdr:spPr>
        <a:xfrm>
          <a:off x="15214111" y="933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98681</xdr:rowOff>
    </xdr:from>
    <xdr:to>
      <xdr:col>76</xdr:col>
      <xdr:colOff>165100</xdr:colOff>
      <xdr:row>57</xdr:row>
      <xdr:rowOff>28831</xdr:rowOff>
    </xdr:to>
    <xdr:sp macro="" textlink="">
      <xdr:nvSpPr>
        <xdr:cNvPr id="604" name="楕円 603"/>
        <xdr:cNvSpPr/>
      </xdr:nvSpPr>
      <xdr:spPr>
        <a:xfrm>
          <a:off x="14541500" y="96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45358</xdr:rowOff>
    </xdr:from>
    <xdr:ext cx="534377" cy="259045"/>
    <xdr:sp macro="" textlink="">
      <xdr:nvSpPr>
        <xdr:cNvPr id="605" name="テキスト ボックス 604"/>
        <xdr:cNvSpPr txBox="1"/>
      </xdr:nvSpPr>
      <xdr:spPr>
        <a:xfrm>
          <a:off x="14325111" y="947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74971</xdr:rowOff>
    </xdr:from>
    <xdr:to>
      <xdr:col>72</xdr:col>
      <xdr:colOff>38100</xdr:colOff>
      <xdr:row>58</xdr:row>
      <xdr:rowOff>5121</xdr:rowOff>
    </xdr:to>
    <xdr:sp macro="" textlink="">
      <xdr:nvSpPr>
        <xdr:cNvPr id="606" name="楕円 605"/>
        <xdr:cNvSpPr/>
      </xdr:nvSpPr>
      <xdr:spPr>
        <a:xfrm>
          <a:off x="13652500" y="98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167698</xdr:rowOff>
    </xdr:from>
    <xdr:ext cx="534377" cy="259045"/>
    <xdr:sp macro="" textlink="">
      <xdr:nvSpPr>
        <xdr:cNvPr id="607" name="テキスト ボックス 606"/>
        <xdr:cNvSpPr txBox="1"/>
      </xdr:nvSpPr>
      <xdr:spPr>
        <a:xfrm>
          <a:off x="13436111" y="99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11650</xdr:rowOff>
    </xdr:from>
    <xdr:to>
      <xdr:col>67</xdr:col>
      <xdr:colOff>101600</xdr:colOff>
      <xdr:row>57</xdr:row>
      <xdr:rowOff>113250</xdr:rowOff>
    </xdr:to>
    <xdr:sp macro="" textlink="">
      <xdr:nvSpPr>
        <xdr:cNvPr id="608" name="楕円 607"/>
        <xdr:cNvSpPr/>
      </xdr:nvSpPr>
      <xdr:spPr>
        <a:xfrm>
          <a:off x="12763500" y="97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104377</xdr:rowOff>
    </xdr:from>
    <xdr:ext cx="534377" cy="259045"/>
    <xdr:sp macro="" textlink="">
      <xdr:nvSpPr>
        <xdr:cNvPr id="609" name="テキスト ボックス 608"/>
        <xdr:cNvSpPr txBox="1"/>
      </xdr:nvSpPr>
      <xdr:spPr>
        <a:xfrm>
          <a:off x="12547111" y="987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135923</xdr:rowOff>
    </xdr:from>
    <xdr:to>
      <xdr:col>85</xdr:col>
      <xdr:colOff>127000</xdr:colOff>
      <xdr:row>78</xdr:row>
      <xdr:rowOff>136381</xdr:rowOff>
    </xdr:to>
    <xdr:cxnSp macro="">
      <xdr:nvCxnSpPr>
        <xdr:cNvPr id="636" name="直線コネクタ 635"/>
        <xdr:cNvCxnSpPr/>
      </xdr:nvCxnSpPr>
      <xdr:spPr>
        <a:xfrm>
          <a:off x="15481300" y="1350902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135923</xdr:rowOff>
    </xdr:from>
    <xdr:to>
      <xdr:col>81</xdr:col>
      <xdr:colOff>50800</xdr:colOff>
      <xdr:row>78</xdr:row>
      <xdr:rowOff>139700</xdr:rowOff>
    </xdr:to>
    <xdr:cxnSp macro="">
      <xdr:nvCxnSpPr>
        <xdr:cNvPr id="639" name="直線コネクタ 638"/>
        <xdr:cNvCxnSpPr/>
      </xdr:nvCxnSpPr>
      <xdr:spPr>
        <a:xfrm flipV="1">
          <a:off x="14592300" y="13509023"/>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139069</xdr:rowOff>
    </xdr:from>
    <xdr:to>
      <xdr:col>71</xdr:col>
      <xdr:colOff>177800</xdr:colOff>
      <xdr:row>78</xdr:row>
      <xdr:rowOff>139700</xdr:rowOff>
    </xdr:to>
    <xdr:cxnSp macro="">
      <xdr:nvCxnSpPr>
        <xdr:cNvPr id="645" name="直線コネクタ 644"/>
        <xdr:cNvCxnSpPr/>
      </xdr:nvCxnSpPr>
      <xdr:spPr>
        <a:xfrm>
          <a:off x="12814300" y="13512169"/>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85581</xdr:rowOff>
    </xdr:from>
    <xdr:to>
      <xdr:col>85</xdr:col>
      <xdr:colOff>177800</xdr:colOff>
      <xdr:row>79</xdr:row>
      <xdr:rowOff>15731</xdr:rowOff>
    </xdr:to>
    <xdr:sp macro="" textlink="">
      <xdr:nvSpPr>
        <xdr:cNvPr id="655" name="楕円 654"/>
        <xdr:cNvSpPr/>
      </xdr:nvSpPr>
      <xdr:spPr>
        <a:xfrm>
          <a:off x="16268700" y="1345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6" name="災害復旧費該当値テキスト"/>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85123</xdr:rowOff>
    </xdr:from>
    <xdr:to>
      <xdr:col>81</xdr:col>
      <xdr:colOff>101600</xdr:colOff>
      <xdr:row>79</xdr:row>
      <xdr:rowOff>15273</xdr:rowOff>
    </xdr:to>
    <xdr:sp macro="" textlink="">
      <xdr:nvSpPr>
        <xdr:cNvPr id="657" name="楕円 656"/>
        <xdr:cNvSpPr/>
      </xdr:nvSpPr>
      <xdr:spPr>
        <a:xfrm>
          <a:off x="15430500" y="134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6400</xdr:rowOff>
    </xdr:from>
    <xdr:ext cx="378565" cy="259045"/>
    <xdr:sp macro="" textlink="">
      <xdr:nvSpPr>
        <xdr:cNvPr id="658" name="テキスト ボックス 657"/>
        <xdr:cNvSpPr txBox="1"/>
      </xdr:nvSpPr>
      <xdr:spPr>
        <a:xfrm>
          <a:off x="15292017" y="13550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88269</xdr:rowOff>
    </xdr:from>
    <xdr:to>
      <xdr:col>67</xdr:col>
      <xdr:colOff>101600</xdr:colOff>
      <xdr:row>79</xdr:row>
      <xdr:rowOff>18419</xdr:rowOff>
    </xdr:to>
    <xdr:sp macro="" textlink="">
      <xdr:nvSpPr>
        <xdr:cNvPr id="663" name="楕円 662"/>
        <xdr:cNvSpPr/>
      </xdr:nvSpPr>
      <xdr:spPr>
        <a:xfrm>
          <a:off x="12763500" y="1346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9546</xdr:rowOff>
    </xdr:from>
    <xdr:ext cx="313932" cy="259045"/>
    <xdr:sp macro="" textlink="">
      <xdr:nvSpPr>
        <xdr:cNvPr id="664" name="テキスト ボックス 663"/>
        <xdr:cNvSpPr txBox="1"/>
      </xdr:nvSpPr>
      <xdr:spPr>
        <a:xfrm>
          <a:off x="12657333" y="135540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19081</xdr:rowOff>
    </xdr:from>
    <xdr:to>
      <xdr:col>85</xdr:col>
      <xdr:colOff>127000</xdr:colOff>
      <xdr:row>97</xdr:row>
      <xdr:rowOff>43949</xdr:rowOff>
    </xdr:to>
    <xdr:cxnSp macro="">
      <xdr:nvCxnSpPr>
        <xdr:cNvPr id="695" name="直線コネクタ 694"/>
        <xdr:cNvCxnSpPr/>
      </xdr:nvCxnSpPr>
      <xdr:spPr>
        <a:xfrm flipV="1">
          <a:off x="15481300" y="16649731"/>
          <a:ext cx="8382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159784</xdr:rowOff>
    </xdr:from>
    <xdr:to>
      <xdr:col>81</xdr:col>
      <xdr:colOff>50800</xdr:colOff>
      <xdr:row>97</xdr:row>
      <xdr:rowOff>43949</xdr:rowOff>
    </xdr:to>
    <xdr:cxnSp macro="">
      <xdr:nvCxnSpPr>
        <xdr:cNvPr id="698" name="直線コネクタ 697"/>
        <xdr:cNvCxnSpPr/>
      </xdr:nvCxnSpPr>
      <xdr:spPr>
        <a:xfrm>
          <a:off x="14592300" y="16618984"/>
          <a:ext cx="8890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46513</xdr:rowOff>
    </xdr:from>
    <xdr:to>
      <xdr:col>76</xdr:col>
      <xdr:colOff>114300</xdr:colOff>
      <xdr:row>96</xdr:row>
      <xdr:rowOff>159784</xdr:rowOff>
    </xdr:to>
    <xdr:cxnSp macro="">
      <xdr:nvCxnSpPr>
        <xdr:cNvPr id="701" name="直線コネクタ 700"/>
        <xdr:cNvCxnSpPr/>
      </xdr:nvCxnSpPr>
      <xdr:spPr>
        <a:xfrm>
          <a:off x="13703300" y="16505713"/>
          <a:ext cx="889000" cy="1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23833</xdr:rowOff>
    </xdr:from>
    <xdr:to>
      <xdr:col>71</xdr:col>
      <xdr:colOff>177800</xdr:colOff>
      <xdr:row>96</xdr:row>
      <xdr:rowOff>46513</xdr:rowOff>
    </xdr:to>
    <xdr:cxnSp macro="">
      <xdr:nvCxnSpPr>
        <xdr:cNvPr id="704" name="直線コネクタ 703"/>
        <xdr:cNvCxnSpPr/>
      </xdr:nvCxnSpPr>
      <xdr:spPr>
        <a:xfrm>
          <a:off x="12814300" y="16483033"/>
          <a:ext cx="889000" cy="2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139731</xdr:rowOff>
    </xdr:from>
    <xdr:to>
      <xdr:col>85</xdr:col>
      <xdr:colOff>177800</xdr:colOff>
      <xdr:row>97</xdr:row>
      <xdr:rowOff>69881</xdr:rowOff>
    </xdr:to>
    <xdr:sp macro="" textlink="">
      <xdr:nvSpPr>
        <xdr:cNvPr id="714" name="楕円 713"/>
        <xdr:cNvSpPr/>
      </xdr:nvSpPr>
      <xdr:spPr>
        <a:xfrm>
          <a:off x="16268700" y="165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118158</xdr:rowOff>
    </xdr:from>
    <xdr:ext cx="534377" cy="259045"/>
    <xdr:sp macro="" textlink="">
      <xdr:nvSpPr>
        <xdr:cNvPr id="715" name="公債費該当値テキスト"/>
        <xdr:cNvSpPr txBox="1"/>
      </xdr:nvSpPr>
      <xdr:spPr>
        <a:xfrm>
          <a:off x="16370300" y="165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164599</xdr:rowOff>
    </xdr:from>
    <xdr:to>
      <xdr:col>81</xdr:col>
      <xdr:colOff>101600</xdr:colOff>
      <xdr:row>97</xdr:row>
      <xdr:rowOff>94749</xdr:rowOff>
    </xdr:to>
    <xdr:sp macro="" textlink="">
      <xdr:nvSpPr>
        <xdr:cNvPr id="716" name="楕円 715"/>
        <xdr:cNvSpPr/>
      </xdr:nvSpPr>
      <xdr:spPr>
        <a:xfrm>
          <a:off x="15430500" y="166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85876</xdr:rowOff>
    </xdr:from>
    <xdr:ext cx="534377" cy="259045"/>
    <xdr:sp macro="" textlink="">
      <xdr:nvSpPr>
        <xdr:cNvPr id="717" name="テキスト ボックス 716"/>
        <xdr:cNvSpPr txBox="1"/>
      </xdr:nvSpPr>
      <xdr:spPr>
        <a:xfrm>
          <a:off x="15214111" y="167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108984</xdr:rowOff>
    </xdr:from>
    <xdr:to>
      <xdr:col>76</xdr:col>
      <xdr:colOff>165100</xdr:colOff>
      <xdr:row>97</xdr:row>
      <xdr:rowOff>39134</xdr:rowOff>
    </xdr:to>
    <xdr:sp macro="" textlink="">
      <xdr:nvSpPr>
        <xdr:cNvPr id="718" name="楕円 717"/>
        <xdr:cNvSpPr/>
      </xdr:nvSpPr>
      <xdr:spPr>
        <a:xfrm>
          <a:off x="14541500" y="165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30261</xdr:rowOff>
    </xdr:from>
    <xdr:ext cx="534377" cy="259045"/>
    <xdr:sp macro="" textlink="">
      <xdr:nvSpPr>
        <xdr:cNvPr id="719" name="テキスト ボックス 718"/>
        <xdr:cNvSpPr txBox="1"/>
      </xdr:nvSpPr>
      <xdr:spPr>
        <a:xfrm>
          <a:off x="14325111" y="166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167163</xdr:rowOff>
    </xdr:from>
    <xdr:to>
      <xdr:col>72</xdr:col>
      <xdr:colOff>38100</xdr:colOff>
      <xdr:row>96</xdr:row>
      <xdr:rowOff>97313</xdr:rowOff>
    </xdr:to>
    <xdr:sp macro="" textlink="">
      <xdr:nvSpPr>
        <xdr:cNvPr id="720" name="楕円 719"/>
        <xdr:cNvSpPr/>
      </xdr:nvSpPr>
      <xdr:spPr>
        <a:xfrm>
          <a:off x="13652500" y="164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113840</xdr:rowOff>
    </xdr:from>
    <xdr:ext cx="534377" cy="259045"/>
    <xdr:sp macro="" textlink="">
      <xdr:nvSpPr>
        <xdr:cNvPr id="721" name="テキスト ボックス 720"/>
        <xdr:cNvSpPr txBox="1"/>
      </xdr:nvSpPr>
      <xdr:spPr>
        <a:xfrm>
          <a:off x="13436111" y="162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144483</xdr:rowOff>
    </xdr:from>
    <xdr:to>
      <xdr:col>67</xdr:col>
      <xdr:colOff>101600</xdr:colOff>
      <xdr:row>96</xdr:row>
      <xdr:rowOff>74633</xdr:rowOff>
    </xdr:to>
    <xdr:sp macro="" textlink="">
      <xdr:nvSpPr>
        <xdr:cNvPr id="722" name="楕円 721"/>
        <xdr:cNvSpPr/>
      </xdr:nvSpPr>
      <xdr:spPr>
        <a:xfrm>
          <a:off x="12763500" y="164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91160</xdr:rowOff>
    </xdr:from>
    <xdr:ext cx="534377" cy="259045"/>
    <xdr:sp macro="" textlink="">
      <xdr:nvSpPr>
        <xdr:cNvPr id="723" name="テキスト ボックス 722"/>
        <xdr:cNvSpPr txBox="1"/>
      </xdr:nvSpPr>
      <xdr:spPr>
        <a:xfrm>
          <a:off x="12547111" y="162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93,219</a:t>
          </a:r>
          <a:r>
            <a:rPr kumimoji="1" lang="ja-JP" altLang="en-US" sz="1300">
              <a:latin typeface="ＭＳ Ｐゴシック" panose="020B0600070205080204" pitchFamily="50" charset="-128"/>
              <a:ea typeface="ＭＳ Ｐゴシック" panose="020B0600070205080204" pitchFamily="50" charset="-128"/>
            </a:rPr>
            <a:t>円となっている。類似団体や県平均と比較しても、一人当たりコストは非常に高い状況である。学校給食センター改築事業による増が主な要因である。学校給食センター改築事業が終了したため、次年度以降は減少する見込みであるが、小学校校舎等の老朽化が進んでおり大規模な改修事業が予定されているため、今後も高い水準が続くと見込まれ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13,123</a:t>
          </a:r>
          <a:r>
            <a:rPr kumimoji="1" lang="ja-JP" altLang="en-US" sz="1300">
              <a:latin typeface="ＭＳ Ｐゴシック" panose="020B0600070205080204" pitchFamily="50" charset="-128"/>
              <a:ea typeface="ＭＳ Ｐゴシック" panose="020B0600070205080204" pitchFamily="50" charset="-128"/>
            </a:rPr>
            <a:t>円となっている。類似団体や県平均と比較しても、一人当たりコストは高い状況である。これは、平成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年度に砥部焼伝統産業会館にてエレベーター等改修工事等を実施したことが主な要因である。平成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年度も駐車場用地の購入等が予定されており、高い水準となると見込まれる。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学校給食センター改築事業などの大型事業による需要のため、財政調整基金を</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億円取り崩したことにより、実質単年度収支は赤字となっているが、実質収支は黒字となっている。</a:t>
          </a:r>
        </a:p>
        <a:p>
          <a:r>
            <a:rPr kumimoji="1" lang="ja-JP" altLang="en-US" sz="1400">
              <a:latin typeface="ＭＳ ゴシック" pitchFamily="49" charset="-128"/>
              <a:ea typeface="ＭＳ ゴシック" pitchFamily="49" charset="-128"/>
            </a:rPr>
            <a:t>　財政調整基金残高については、上記の通り、</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億円取り崩したため、基金残高は減少した。今後も大型事業が控えているため、計画的な運用が必要となる。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一般会計及び水道事業会計の黒字が多い。公共下水道事業会計の黒字も多いが、一般会計からの繰り出しで成り立っている会計である。</a:t>
          </a:r>
        </a:p>
        <a:p>
          <a:r>
            <a:rPr kumimoji="1" lang="ja-JP" altLang="en-US" sz="1400">
              <a:latin typeface="ＭＳ ゴシック" pitchFamily="49" charset="-128"/>
              <a:ea typeface="ＭＳ ゴシック" pitchFamily="49" charset="-128"/>
            </a:rPr>
            <a:t>　それ以外の会計について、浄化槽特別会計など独立採算性を堅持している会計があるものの、ほとんどの会計において、一般会計からの繰り出しにより、成り立っている。特に、国民健康保険特別会計については、被保険者数が減少する中、医療の高度化による医療費が増加している。今後も、医療費及び保険税の適正化を行い、健全な国保事業の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15&#12288;&#30757;&#37096;&#30010;/&#12304;&#36001;&#25919;&#29366;&#27841;&#36039;&#26009;&#38598;&#12305;_384020_&#30757;&#37096;&#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V51">
            <v>16.3</v>
          </cell>
        </row>
        <row r="53">
          <cell r="CF53">
            <v>45.4</v>
          </cell>
          <cell r="CN53">
            <v>47.3</v>
          </cell>
          <cell r="CV53">
            <v>47.6</v>
          </cell>
        </row>
        <row r="55">
          <cell r="AN55" t="str">
            <v>類似団体内平均値</v>
          </cell>
          <cell r="CF55">
            <v>13</v>
          </cell>
          <cell r="CN55">
            <v>21</v>
          </cell>
          <cell r="CV55">
            <v>20.2</v>
          </cell>
        </row>
        <row r="57">
          <cell r="CF57">
            <v>53.4</v>
          </cell>
          <cell r="CN57">
            <v>56.1</v>
          </cell>
          <cell r="CV57">
            <v>58.1</v>
          </cell>
        </row>
        <row r="72">
          <cell r="BP72" t="str">
            <v>H25</v>
          </cell>
          <cell r="BX72" t="str">
            <v>H26</v>
          </cell>
          <cell r="CF72" t="str">
            <v>H27</v>
          </cell>
          <cell r="CN72" t="str">
            <v>H28</v>
          </cell>
          <cell r="CV72" t="str">
            <v>H29</v>
          </cell>
        </row>
        <row r="73">
          <cell r="AN73" t="str">
            <v>当該団体値</v>
          </cell>
          <cell r="CV73">
            <v>16.3</v>
          </cell>
        </row>
        <row r="75">
          <cell r="BP75">
            <v>5.5</v>
          </cell>
          <cell r="BX75">
            <v>3.8</v>
          </cell>
          <cell r="CF75">
            <v>2.2999999999999998</v>
          </cell>
          <cell r="CN75">
            <v>1.4</v>
          </cell>
          <cell r="CV75">
            <v>1.5</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9847832</v>
      </c>
      <c r="BO4" s="403"/>
      <c r="BP4" s="403"/>
      <c r="BQ4" s="403"/>
      <c r="BR4" s="403"/>
      <c r="BS4" s="403"/>
      <c r="BT4" s="403"/>
      <c r="BU4" s="404"/>
      <c r="BV4" s="402">
        <v>8875150</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12.1</v>
      </c>
      <c r="CU4" s="584"/>
      <c r="CV4" s="584"/>
      <c r="CW4" s="584"/>
      <c r="CX4" s="584"/>
      <c r="CY4" s="584"/>
      <c r="CZ4" s="584"/>
      <c r="DA4" s="585"/>
      <c r="DB4" s="583">
        <v>13.2</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9154779</v>
      </c>
      <c r="BO5" s="408"/>
      <c r="BP5" s="408"/>
      <c r="BQ5" s="408"/>
      <c r="BR5" s="408"/>
      <c r="BS5" s="408"/>
      <c r="BT5" s="408"/>
      <c r="BU5" s="409"/>
      <c r="BV5" s="407">
        <v>8126175</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87.9</v>
      </c>
      <c r="CU5" s="378"/>
      <c r="CV5" s="378"/>
      <c r="CW5" s="378"/>
      <c r="CX5" s="378"/>
      <c r="CY5" s="378"/>
      <c r="CZ5" s="378"/>
      <c r="DA5" s="379"/>
      <c r="DB5" s="377">
        <v>86.1</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693053</v>
      </c>
      <c r="BO6" s="408"/>
      <c r="BP6" s="408"/>
      <c r="BQ6" s="408"/>
      <c r="BR6" s="408"/>
      <c r="BS6" s="408"/>
      <c r="BT6" s="408"/>
      <c r="BU6" s="409"/>
      <c r="BV6" s="407">
        <v>748975</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93</v>
      </c>
      <c r="CU6" s="558"/>
      <c r="CV6" s="558"/>
      <c r="CW6" s="558"/>
      <c r="CX6" s="558"/>
      <c r="CY6" s="558"/>
      <c r="CZ6" s="558"/>
      <c r="DA6" s="559"/>
      <c r="DB6" s="557">
        <v>90.9</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87</v>
      </c>
      <c r="AV7" s="465"/>
      <c r="AW7" s="465"/>
      <c r="AX7" s="465"/>
      <c r="AY7" s="387" t="s">
        <v>99</v>
      </c>
      <c r="AZ7" s="388"/>
      <c r="BA7" s="388"/>
      <c r="BB7" s="388"/>
      <c r="BC7" s="388"/>
      <c r="BD7" s="388"/>
      <c r="BE7" s="388"/>
      <c r="BF7" s="388"/>
      <c r="BG7" s="388"/>
      <c r="BH7" s="388"/>
      <c r="BI7" s="388"/>
      <c r="BJ7" s="388"/>
      <c r="BK7" s="388"/>
      <c r="BL7" s="388"/>
      <c r="BM7" s="389"/>
      <c r="BN7" s="407">
        <v>64872</v>
      </c>
      <c r="BO7" s="408"/>
      <c r="BP7" s="408"/>
      <c r="BQ7" s="408"/>
      <c r="BR7" s="408"/>
      <c r="BS7" s="408"/>
      <c r="BT7" s="408"/>
      <c r="BU7" s="409"/>
      <c r="BV7" s="407">
        <v>65677</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5170567</v>
      </c>
      <c r="CU7" s="408"/>
      <c r="CV7" s="408"/>
      <c r="CW7" s="408"/>
      <c r="CX7" s="408"/>
      <c r="CY7" s="408"/>
      <c r="CZ7" s="408"/>
      <c r="DA7" s="409"/>
      <c r="DB7" s="407">
        <v>5195560</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87</v>
      </c>
      <c r="AV8" s="465"/>
      <c r="AW8" s="465"/>
      <c r="AX8" s="465"/>
      <c r="AY8" s="387" t="s">
        <v>102</v>
      </c>
      <c r="AZ8" s="388"/>
      <c r="BA8" s="388"/>
      <c r="BB8" s="388"/>
      <c r="BC8" s="388"/>
      <c r="BD8" s="388"/>
      <c r="BE8" s="388"/>
      <c r="BF8" s="388"/>
      <c r="BG8" s="388"/>
      <c r="BH8" s="388"/>
      <c r="BI8" s="388"/>
      <c r="BJ8" s="388"/>
      <c r="BK8" s="388"/>
      <c r="BL8" s="388"/>
      <c r="BM8" s="389"/>
      <c r="BN8" s="407">
        <v>628181</v>
      </c>
      <c r="BO8" s="408"/>
      <c r="BP8" s="408"/>
      <c r="BQ8" s="408"/>
      <c r="BR8" s="408"/>
      <c r="BS8" s="408"/>
      <c r="BT8" s="408"/>
      <c r="BU8" s="409"/>
      <c r="BV8" s="407">
        <v>683298</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0.46</v>
      </c>
      <c r="CU8" s="521"/>
      <c r="CV8" s="521"/>
      <c r="CW8" s="521"/>
      <c r="CX8" s="521"/>
      <c r="CY8" s="521"/>
      <c r="CZ8" s="521"/>
      <c r="DA8" s="522"/>
      <c r="DB8" s="520">
        <v>0.46</v>
      </c>
      <c r="DC8" s="521"/>
      <c r="DD8" s="521"/>
      <c r="DE8" s="521"/>
      <c r="DF8" s="521"/>
      <c r="DG8" s="521"/>
      <c r="DH8" s="521"/>
      <c r="DI8" s="522"/>
      <c r="DJ8" s="165"/>
      <c r="DK8" s="165"/>
      <c r="DL8" s="165"/>
      <c r="DM8" s="165"/>
      <c r="DN8" s="165"/>
      <c r="DO8" s="165"/>
    </row>
    <row r="9" spans="1:119" ht="18.75" customHeight="1" thickBot="1">
      <c r="A9" s="166"/>
      <c r="B9" s="546" t="s">
        <v>104</v>
      </c>
      <c r="C9" s="547"/>
      <c r="D9" s="547"/>
      <c r="E9" s="547"/>
      <c r="F9" s="547"/>
      <c r="G9" s="547"/>
      <c r="H9" s="547"/>
      <c r="I9" s="547"/>
      <c r="J9" s="547"/>
      <c r="K9" s="470"/>
      <c r="L9" s="548" t="s">
        <v>105</v>
      </c>
      <c r="M9" s="549"/>
      <c r="N9" s="549"/>
      <c r="O9" s="549"/>
      <c r="P9" s="549"/>
      <c r="Q9" s="550"/>
      <c r="R9" s="551">
        <v>21239</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87</v>
      </c>
      <c r="AV9" s="465"/>
      <c r="AW9" s="465"/>
      <c r="AX9" s="465"/>
      <c r="AY9" s="387" t="s">
        <v>108</v>
      </c>
      <c r="AZ9" s="388"/>
      <c r="BA9" s="388"/>
      <c r="BB9" s="388"/>
      <c r="BC9" s="388"/>
      <c r="BD9" s="388"/>
      <c r="BE9" s="388"/>
      <c r="BF9" s="388"/>
      <c r="BG9" s="388"/>
      <c r="BH9" s="388"/>
      <c r="BI9" s="388"/>
      <c r="BJ9" s="388"/>
      <c r="BK9" s="388"/>
      <c r="BL9" s="388"/>
      <c r="BM9" s="389"/>
      <c r="BN9" s="407">
        <v>-55117</v>
      </c>
      <c r="BO9" s="408"/>
      <c r="BP9" s="408"/>
      <c r="BQ9" s="408"/>
      <c r="BR9" s="408"/>
      <c r="BS9" s="408"/>
      <c r="BT9" s="408"/>
      <c r="BU9" s="409"/>
      <c r="BV9" s="407">
        <v>41075</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8.3000000000000007</v>
      </c>
      <c r="CU9" s="378"/>
      <c r="CV9" s="378"/>
      <c r="CW9" s="378"/>
      <c r="CX9" s="378"/>
      <c r="CY9" s="378"/>
      <c r="CZ9" s="378"/>
      <c r="DA9" s="379"/>
      <c r="DB9" s="377">
        <v>8</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110</v>
      </c>
      <c r="M10" s="381"/>
      <c r="N10" s="381"/>
      <c r="O10" s="381"/>
      <c r="P10" s="381"/>
      <c r="Q10" s="382"/>
      <c r="R10" s="383">
        <v>21981</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422</v>
      </c>
      <c r="BO10" s="408"/>
      <c r="BP10" s="408"/>
      <c r="BQ10" s="408"/>
      <c r="BR10" s="408"/>
      <c r="BS10" s="408"/>
      <c r="BT10" s="408"/>
      <c r="BU10" s="409"/>
      <c r="BV10" s="407">
        <v>20667</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c r="A12" s="166"/>
      <c r="B12" s="523" t="s">
        <v>122</v>
      </c>
      <c r="C12" s="524"/>
      <c r="D12" s="524"/>
      <c r="E12" s="524"/>
      <c r="F12" s="524"/>
      <c r="G12" s="524"/>
      <c r="H12" s="524"/>
      <c r="I12" s="524"/>
      <c r="J12" s="524"/>
      <c r="K12" s="525"/>
      <c r="L12" s="532" t="s">
        <v>123</v>
      </c>
      <c r="M12" s="533"/>
      <c r="N12" s="533"/>
      <c r="O12" s="533"/>
      <c r="P12" s="533"/>
      <c r="Q12" s="534"/>
      <c r="R12" s="535">
        <v>21376</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95</v>
      </c>
      <c r="AV12" s="465"/>
      <c r="AW12" s="465"/>
      <c r="AX12" s="465"/>
      <c r="AY12" s="387" t="s">
        <v>127</v>
      </c>
      <c r="AZ12" s="388"/>
      <c r="BA12" s="388"/>
      <c r="BB12" s="388"/>
      <c r="BC12" s="388"/>
      <c r="BD12" s="388"/>
      <c r="BE12" s="388"/>
      <c r="BF12" s="388"/>
      <c r="BG12" s="388"/>
      <c r="BH12" s="388"/>
      <c r="BI12" s="388"/>
      <c r="BJ12" s="388"/>
      <c r="BK12" s="388"/>
      <c r="BL12" s="388"/>
      <c r="BM12" s="389"/>
      <c r="BN12" s="407">
        <v>400000</v>
      </c>
      <c r="BO12" s="408"/>
      <c r="BP12" s="408"/>
      <c r="BQ12" s="408"/>
      <c r="BR12" s="408"/>
      <c r="BS12" s="408"/>
      <c r="BT12" s="408"/>
      <c r="BU12" s="409"/>
      <c r="BV12" s="407">
        <v>300000</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121</v>
      </c>
      <c r="CU12" s="521"/>
      <c r="CV12" s="521"/>
      <c r="CW12" s="521"/>
      <c r="CX12" s="521"/>
      <c r="CY12" s="521"/>
      <c r="CZ12" s="521"/>
      <c r="DA12" s="522"/>
      <c r="DB12" s="520" t="s">
        <v>129</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130</v>
      </c>
      <c r="N13" s="508"/>
      <c r="O13" s="508"/>
      <c r="P13" s="508"/>
      <c r="Q13" s="509"/>
      <c r="R13" s="510">
        <v>21307</v>
      </c>
      <c r="S13" s="511"/>
      <c r="T13" s="511"/>
      <c r="U13" s="511"/>
      <c r="V13" s="512"/>
      <c r="W13" s="498" t="s">
        <v>131</v>
      </c>
      <c r="X13" s="420"/>
      <c r="Y13" s="420"/>
      <c r="Z13" s="420"/>
      <c r="AA13" s="420"/>
      <c r="AB13" s="421"/>
      <c r="AC13" s="383">
        <v>953</v>
      </c>
      <c r="AD13" s="384"/>
      <c r="AE13" s="384"/>
      <c r="AF13" s="384"/>
      <c r="AG13" s="385"/>
      <c r="AH13" s="383">
        <v>949</v>
      </c>
      <c r="AI13" s="384"/>
      <c r="AJ13" s="384"/>
      <c r="AK13" s="384"/>
      <c r="AL13" s="386"/>
      <c r="AM13" s="476" t="s">
        <v>132</v>
      </c>
      <c r="AN13" s="381"/>
      <c r="AO13" s="381"/>
      <c r="AP13" s="381"/>
      <c r="AQ13" s="381"/>
      <c r="AR13" s="381"/>
      <c r="AS13" s="381"/>
      <c r="AT13" s="382"/>
      <c r="AU13" s="464" t="s">
        <v>133</v>
      </c>
      <c r="AV13" s="465"/>
      <c r="AW13" s="465"/>
      <c r="AX13" s="465"/>
      <c r="AY13" s="387" t="s">
        <v>134</v>
      </c>
      <c r="AZ13" s="388"/>
      <c r="BA13" s="388"/>
      <c r="BB13" s="388"/>
      <c r="BC13" s="388"/>
      <c r="BD13" s="388"/>
      <c r="BE13" s="388"/>
      <c r="BF13" s="388"/>
      <c r="BG13" s="388"/>
      <c r="BH13" s="388"/>
      <c r="BI13" s="388"/>
      <c r="BJ13" s="388"/>
      <c r="BK13" s="388"/>
      <c r="BL13" s="388"/>
      <c r="BM13" s="389"/>
      <c r="BN13" s="407">
        <v>-454695</v>
      </c>
      <c r="BO13" s="408"/>
      <c r="BP13" s="408"/>
      <c r="BQ13" s="408"/>
      <c r="BR13" s="408"/>
      <c r="BS13" s="408"/>
      <c r="BT13" s="408"/>
      <c r="BU13" s="409"/>
      <c r="BV13" s="407">
        <v>-238258</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1.5</v>
      </c>
      <c r="CU13" s="378"/>
      <c r="CV13" s="378"/>
      <c r="CW13" s="378"/>
      <c r="CX13" s="378"/>
      <c r="CY13" s="378"/>
      <c r="CZ13" s="378"/>
      <c r="DA13" s="379"/>
      <c r="DB13" s="377">
        <v>1.4</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136</v>
      </c>
      <c r="M14" s="541"/>
      <c r="N14" s="541"/>
      <c r="O14" s="541"/>
      <c r="P14" s="541"/>
      <c r="Q14" s="542"/>
      <c r="R14" s="510">
        <v>21596</v>
      </c>
      <c r="S14" s="511"/>
      <c r="T14" s="511"/>
      <c r="U14" s="511"/>
      <c r="V14" s="512"/>
      <c r="W14" s="513"/>
      <c r="X14" s="423"/>
      <c r="Y14" s="423"/>
      <c r="Z14" s="423"/>
      <c r="AA14" s="423"/>
      <c r="AB14" s="424"/>
      <c r="AC14" s="503">
        <v>9.3000000000000007</v>
      </c>
      <c r="AD14" s="504"/>
      <c r="AE14" s="504"/>
      <c r="AF14" s="504"/>
      <c r="AG14" s="505"/>
      <c r="AH14" s="503">
        <v>9.3000000000000007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v>16.3</v>
      </c>
      <c r="CU14" s="515"/>
      <c r="CV14" s="515"/>
      <c r="CW14" s="515"/>
      <c r="CX14" s="515"/>
      <c r="CY14" s="515"/>
      <c r="CZ14" s="515"/>
      <c r="DA14" s="516"/>
      <c r="DB14" s="514" t="s">
        <v>138</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139</v>
      </c>
      <c r="N15" s="508"/>
      <c r="O15" s="508"/>
      <c r="P15" s="508"/>
      <c r="Q15" s="509"/>
      <c r="R15" s="510">
        <v>21542</v>
      </c>
      <c r="S15" s="511"/>
      <c r="T15" s="511"/>
      <c r="U15" s="511"/>
      <c r="V15" s="512"/>
      <c r="W15" s="498" t="s">
        <v>140</v>
      </c>
      <c r="X15" s="420"/>
      <c r="Y15" s="420"/>
      <c r="Z15" s="420"/>
      <c r="AA15" s="420"/>
      <c r="AB15" s="421"/>
      <c r="AC15" s="383">
        <v>2317</v>
      </c>
      <c r="AD15" s="384"/>
      <c r="AE15" s="384"/>
      <c r="AF15" s="384"/>
      <c r="AG15" s="385"/>
      <c r="AH15" s="383">
        <v>2363</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1982514</v>
      </c>
      <c r="BO15" s="403"/>
      <c r="BP15" s="403"/>
      <c r="BQ15" s="403"/>
      <c r="BR15" s="403"/>
      <c r="BS15" s="403"/>
      <c r="BT15" s="403"/>
      <c r="BU15" s="404"/>
      <c r="BV15" s="402">
        <v>1965717</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22.7</v>
      </c>
      <c r="AD16" s="504"/>
      <c r="AE16" s="504"/>
      <c r="AF16" s="504"/>
      <c r="AG16" s="505"/>
      <c r="AH16" s="503">
        <v>23.1</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4319714</v>
      </c>
      <c r="BO16" s="408"/>
      <c r="BP16" s="408"/>
      <c r="BQ16" s="408"/>
      <c r="BR16" s="408"/>
      <c r="BS16" s="408"/>
      <c r="BT16" s="408"/>
      <c r="BU16" s="409"/>
      <c r="BV16" s="407">
        <v>4315689</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6930</v>
      </c>
      <c r="AD17" s="384"/>
      <c r="AE17" s="384"/>
      <c r="AF17" s="384"/>
      <c r="AG17" s="385"/>
      <c r="AH17" s="383">
        <v>6925</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2502403</v>
      </c>
      <c r="BO17" s="408"/>
      <c r="BP17" s="408"/>
      <c r="BQ17" s="408"/>
      <c r="BR17" s="408"/>
      <c r="BS17" s="408"/>
      <c r="BT17" s="408"/>
      <c r="BU17" s="409"/>
      <c r="BV17" s="407">
        <v>2474097</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101.59</v>
      </c>
      <c r="M18" s="472"/>
      <c r="N18" s="472"/>
      <c r="O18" s="472"/>
      <c r="P18" s="472"/>
      <c r="Q18" s="472"/>
      <c r="R18" s="473"/>
      <c r="S18" s="473"/>
      <c r="T18" s="473"/>
      <c r="U18" s="473"/>
      <c r="V18" s="474"/>
      <c r="W18" s="488"/>
      <c r="X18" s="489"/>
      <c r="Y18" s="489"/>
      <c r="Z18" s="489"/>
      <c r="AA18" s="489"/>
      <c r="AB18" s="499"/>
      <c r="AC18" s="371">
        <v>67.900000000000006</v>
      </c>
      <c r="AD18" s="372"/>
      <c r="AE18" s="372"/>
      <c r="AF18" s="372"/>
      <c r="AG18" s="475"/>
      <c r="AH18" s="371">
        <v>67.599999999999994</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4567525</v>
      </c>
      <c r="BO18" s="408"/>
      <c r="BP18" s="408"/>
      <c r="BQ18" s="408"/>
      <c r="BR18" s="408"/>
      <c r="BS18" s="408"/>
      <c r="BT18" s="408"/>
      <c r="BU18" s="409"/>
      <c r="BV18" s="407">
        <v>4524537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209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6443078</v>
      </c>
      <c r="BO19" s="408"/>
      <c r="BP19" s="408"/>
      <c r="BQ19" s="408"/>
      <c r="BR19" s="408"/>
      <c r="BS19" s="408"/>
      <c r="BT19" s="408"/>
      <c r="BU19" s="409"/>
      <c r="BV19" s="407">
        <v>6392580</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8356</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7531048</v>
      </c>
      <c r="BO23" s="408"/>
      <c r="BP23" s="408"/>
      <c r="BQ23" s="408"/>
      <c r="BR23" s="408"/>
      <c r="BS23" s="408"/>
      <c r="BT23" s="408"/>
      <c r="BU23" s="409"/>
      <c r="BV23" s="407">
        <v>6591345</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7840</v>
      </c>
      <c r="R24" s="384"/>
      <c r="S24" s="384"/>
      <c r="T24" s="384"/>
      <c r="U24" s="384"/>
      <c r="V24" s="385"/>
      <c r="W24" s="449"/>
      <c r="X24" s="440"/>
      <c r="Y24" s="441"/>
      <c r="Z24" s="380" t="s">
        <v>164</v>
      </c>
      <c r="AA24" s="381"/>
      <c r="AB24" s="381"/>
      <c r="AC24" s="381"/>
      <c r="AD24" s="381"/>
      <c r="AE24" s="381"/>
      <c r="AF24" s="381"/>
      <c r="AG24" s="382"/>
      <c r="AH24" s="383">
        <v>157</v>
      </c>
      <c r="AI24" s="384"/>
      <c r="AJ24" s="384"/>
      <c r="AK24" s="384"/>
      <c r="AL24" s="385"/>
      <c r="AM24" s="383">
        <v>478065</v>
      </c>
      <c r="AN24" s="384"/>
      <c r="AO24" s="384"/>
      <c r="AP24" s="384"/>
      <c r="AQ24" s="384"/>
      <c r="AR24" s="385"/>
      <c r="AS24" s="383">
        <v>3045</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6220578</v>
      </c>
      <c r="BO24" s="408"/>
      <c r="BP24" s="408"/>
      <c r="BQ24" s="408"/>
      <c r="BR24" s="408"/>
      <c r="BS24" s="408"/>
      <c r="BT24" s="408"/>
      <c r="BU24" s="409"/>
      <c r="BV24" s="407">
        <v>5648510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1</v>
      </c>
      <c r="M25" s="384"/>
      <c r="N25" s="384"/>
      <c r="O25" s="384"/>
      <c r="P25" s="385"/>
      <c r="Q25" s="383">
        <v>6320</v>
      </c>
      <c r="R25" s="384"/>
      <c r="S25" s="384"/>
      <c r="T25" s="384"/>
      <c r="U25" s="384"/>
      <c r="V25" s="385"/>
      <c r="W25" s="449"/>
      <c r="X25" s="440"/>
      <c r="Y25" s="441"/>
      <c r="Z25" s="380" t="s">
        <v>167</v>
      </c>
      <c r="AA25" s="381"/>
      <c r="AB25" s="381"/>
      <c r="AC25" s="381"/>
      <c r="AD25" s="381"/>
      <c r="AE25" s="381"/>
      <c r="AF25" s="381"/>
      <c r="AG25" s="382"/>
      <c r="AH25" s="383" t="s">
        <v>138</v>
      </c>
      <c r="AI25" s="384"/>
      <c r="AJ25" s="384"/>
      <c r="AK25" s="384"/>
      <c r="AL25" s="385"/>
      <c r="AM25" s="383" t="s">
        <v>138</v>
      </c>
      <c r="AN25" s="384"/>
      <c r="AO25" s="384"/>
      <c r="AP25" s="384"/>
      <c r="AQ25" s="384"/>
      <c r="AR25" s="385"/>
      <c r="AS25" s="383" t="s">
        <v>138</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483061</v>
      </c>
      <c r="BO25" s="403"/>
      <c r="BP25" s="403"/>
      <c r="BQ25" s="403"/>
      <c r="BR25" s="403"/>
      <c r="BS25" s="403"/>
      <c r="BT25" s="403"/>
      <c r="BU25" s="404"/>
      <c r="BV25" s="402">
        <v>714810</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169</v>
      </c>
      <c r="F26" s="381"/>
      <c r="G26" s="381"/>
      <c r="H26" s="381"/>
      <c r="I26" s="381"/>
      <c r="J26" s="381"/>
      <c r="K26" s="382"/>
      <c r="L26" s="383">
        <v>1</v>
      </c>
      <c r="M26" s="384"/>
      <c r="N26" s="384"/>
      <c r="O26" s="384"/>
      <c r="P26" s="385"/>
      <c r="Q26" s="383">
        <v>5700</v>
      </c>
      <c r="R26" s="384"/>
      <c r="S26" s="384"/>
      <c r="T26" s="384"/>
      <c r="U26" s="384"/>
      <c r="V26" s="385"/>
      <c r="W26" s="449"/>
      <c r="X26" s="440"/>
      <c r="Y26" s="441"/>
      <c r="Z26" s="380" t="s">
        <v>170</v>
      </c>
      <c r="AA26" s="462"/>
      <c r="AB26" s="462"/>
      <c r="AC26" s="462"/>
      <c r="AD26" s="462"/>
      <c r="AE26" s="462"/>
      <c r="AF26" s="462"/>
      <c r="AG26" s="463"/>
      <c r="AH26" s="383">
        <v>6</v>
      </c>
      <c r="AI26" s="384"/>
      <c r="AJ26" s="384"/>
      <c r="AK26" s="384"/>
      <c r="AL26" s="385"/>
      <c r="AM26" s="383">
        <v>15552</v>
      </c>
      <c r="AN26" s="384"/>
      <c r="AO26" s="384"/>
      <c r="AP26" s="384"/>
      <c r="AQ26" s="384"/>
      <c r="AR26" s="385"/>
      <c r="AS26" s="383">
        <v>2592</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138</v>
      </c>
      <c r="BO26" s="408"/>
      <c r="BP26" s="408"/>
      <c r="BQ26" s="408"/>
      <c r="BR26" s="408"/>
      <c r="BS26" s="408"/>
      <c r="BT26" s="408"/>
      <c r="BU26" s="409"/>
      <c r="BV26" s="407" t="s">
        <v>138</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172</v>
      </c>
      <c r="F27" s="381"/>
      <c r="G27" s="381"/>
      <c r="H27" s="381"/>
      <c r="I27" s="381"/>
      <c r="J27" s="381"/>
      <c r="K27" s="382"/>
      <c r="L27" s="383">
        <v>1</v>
      </c>
      <c r="M27" s="384"/>
      <c r="N27" s="384"/>
      <c r="O27" s="384"/>
      <c r="P27" s="385"/>
      <c r="Q27" s="383">
        <v>3190</v>
      </c>
      <c r="R27" s="384"/>
      <c r="S27" s="384"/>
      <c r="T27" s="384"/>
      <c r="U27" s="384"/>
      <c r="V27" s="385"/>
      <c r="W27" s="449"/>
      <c r="X27" s="440"/>
      <c r="Y27" s="441"/>
      <c r="Z27" s="380" t="s">
        <v>173</v>
      </c>
      <c r="AA27" s="381"/>
      <c r="AB27" s="381"/>
      <c r="AC27" s="381"/>
      <c r="AD27" s="381"/>
      <c r="AE27" s="381"/>
      <c r="AF27" s="381"/>
      <c r="AG27" s="382"/>
      <c r="AH27" s="383">
        <v>13</v>
      </c>
      <c r="AI27" s="384"/>
      <c r="AJ27" s="384"/>
      <c r="AK27" s="384"/>
      <c r="AL27" s="385"/>
      <c r="AM27" s="383">
        <v>36920</v>
      </c>
      <c r="AN27" s="384"/>
      <c r="AO27" s="384"/>
      <c r="AP27" s="384"/>
      <c r="AQ27" s="384"/>
      <c r="AR27" s="385"/>
      <c r="AS27" s="383">
        <v>2840</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t="s">
        <v>138</v>
      </c>
      <c r="BO27" s="411"/>
      <c r="BP27" s="411"/>
      <c r="BQ27" s="411"/>
      <c r="BR27" s="411"/>
      <c r="BS27" s="411"/>
      <c r="BT27" s="411"/>
      <c r="BU27" s="412"/>
      <c r="BV27" s="410" t="s">
        <v>138</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175</v>
      </c>
      <c r="F28" s="381"/>
      <c r="G28" s="381"/>
      <c r="H28" s="381"/>
      <c r="I28" s="381"/>
      <c r="J28" s="381"/>
      <c r="K28" s="382"/>
      <c r="L28" s="383">
        <v>1</v>
      </c>
      <c r="M28" s="384"/>
      <c r="N28" s="384"/>
      <c r="O28" s="384"/>
      <c r="P28" s="385"/>
      <c r="Q28" s="383">
        <v>2600</v>
      </c>
      <c r="R28" s="384"/>
      <c r="S28" s="384"/>
      <c r="T28" s="384"/>
      <c r="U28" s="384"/>
      <c r="V28" s="385"/>
      <c r="W28" s="449"/>
      <c r="X28" s="440"/>
      <c r="Y28" s="441"/>
      <c r="Z28" s="380" t="s">
        <v>176</v>
      </c>
      <c r="AA28" s="381"/>
      <c r="AB28" s="381"/>
      <c r="AC28" s="381"/>
      <c r="AD28" s="381"/>
      <c r="AE28" s="381"/>
      <c r="AF28" s="381"/>
      <c r="AG28" s="382"/>
      <c r="AH28" s="383" t="s">
        <v>138</v>
      </c>
      <c r="AI28" s="384"/>
      <c r="AJ28" s="384"/>
      <c r="AK28" s="384"/>
      <c r="AL28" s="385"/>
      <c r="AM28" s="383" t="s">
        <v>138</v>
      </c>
      <c r="AN28" s="384"/>
      <c r="AO28" s="384"/>
      <c r="AP28" s="384"/>
      <c r="AQ28" s="384"/>
      <c r="AR28" s="385"/>
      <c r="AS28" s="383" t="s">
        <v>138</v>
      </c>
      <c r="AT28" s="384"/>
      <c r="AU28" s="384"/>
      <c r="AV28" s="384"/>
      <c r="AW28" s="384"/>
      <c r="AX28" s="386"/>
      <c r="AY28" s="390" t="s">
        <v>177</v>
      </c>
      <c r="AZ28" s="391"/>
      <c r="BA28" s="391"/>
      <c r="BB28" s="392"/>
      <c r="BC28" s="399" t="s">
        <v>41</v>
      </c>
      <c r="BD28" s="400"/>
      <c r="BE28" s="400"/>
      <c r="BF28" s="400"/>
      <c r="BG28" s="400"/>
      <c r="BH28" s="400"/>
      <c r="BI28" s="400"/>
      <c r="BJ28" s="400"/>
      <c r="BK28" s="400"/>
      <c r="BL28" s="400"/>
      <c r="BM28" s="401"/>
      <c r="BN28" s="402">
        <v>1025177</v>
      </c>
      <c r="BO28" s="403"/>
      <c r="BP28" s="403"/>
      <c r="BQ28" s="403"/>
      <c r="BR28" s="403"/>
      <c r="BS28" s="403"/>
      <c r="BT28" s="403"/>
      <c r="BU28" s="404"/>
      <c r="BV28" s="402">
        <v>1274755</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178</v>
      </c>
      <c r="F29" s="381"/>
      <c r="G29" s="381"/>
      <c r="H29" s="381"/>
      <c r="I29" s="381"/>
      <c r="J29" s="381"/>
      <c r="K29" s="382"/>
      <c r="L29" s="383">
        <v>14</v>
      </c>
      <c r="M29" s="384"/>
      <c r="N29" s="384"/>
      <c r="O29" s="384"/>
      <c r="P29" s="385"/>
      <c r="Q29" s="383">
        <v>2390</v>
      </c>
      <c r="R29" s="384"/>
      <c r="S29" s="384"/>
      <c r="T29" s="384"/>
      <c r="U29" s="384"/>
      <c r="V29" s="385"/>
      <c r="W29" s="450"/>
      <c r="X29" s="451"/>
      <c r="Y29" s="452"/>
      <c r="Z29" s="380" t="s">
        <v>179</v>
      </c>
      <c r="AA29" s="381"/>
      <c r="AB29" s="381"/>
      <c r="AC29" s="381"/>
      <c r="AD29" s="381"/>
      <c r="AE29" s="381"/>
      <c r="AF29" s="381"/>
      <c r="AG29" s="382"/>
      <c r="AH29" s="383">
        <v>170</v>
      </c>
      <c r="AI29" s="384"/>
      <c r="AJ29" s="384"/>
      <c r="AK29" s="384"/>
      <c r="AL29" s="385"/>
      <c r="AM29" s="383">
        <v>514985</v>
      </c>
      <c r="AN29" s="384"/>
      <c r="AO29" s="384"/>
      <c r="AP29" s="384"/>
      <c r="AQ29" s="384"/>
      <c r="AR29" s="385"/>
      <c r="AS29" s="383">
        <v>3029</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t="s">
        <v>138</v>
      </c>
      <c r="BO29" s="408"/>
      <c r="BP29" s="408"/>
      <c r="BQ29" s="408"/>
      <c r="BR29" s="408"/>
      <c r="BS29" s="408"/>
      <c r="BT29" s="408"/>
      <c r="BU29" s="409"/>
      <c r="BV29" s="407" t="s">
        <v>138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93.9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1777750</v>
      </c>
      <c r="BO30" s="411"/>
      <c r="BP30" s="411"/>
      <c r="BQ30" s="411"/>
      <c r="BR30" s="411"/>
      <c r="BS30" s="411"/>
      <c r="BT30" s="411"/>
      <c r="BU30" s="412"/>
      <c r="BV30" s="410">
        <v>2015747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190</v>
      </c>
      <c r="V33" s="370"/>
      <c r="W33" s="369" t="s">
        <v>191</v>
      </c>
      <c r="X33" s="369"/>
      <c r="Y33" s="369"/>
      <c r="Z33" s="369"/>
      <c r="AA33" s="369"/>
      <c r="AB33" s="369"/>
      <c r="AC33" s="369"/>
      <c r="AD33" s="369"/>
      <c r="AE33" s="369"/>
      <c r="AF33" s="369"/>
      <c r="AG33" s="369"/>
      <c r="AH33" s="369"/>
      <c r="AI33" s="369"/>
      <c r="AJ33" s="369"/>
      <c r="AK33" s="369"/>
      <c r="AL33" s="195"/>
      <c r="AM33" s="370" t="s">
        <v>190</v>
      </c>
      <c r="AN33" s="370"/>
      <c r="AO33" s="369" t="s">
        <v>192</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190</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5</v>
      </c>
      <c r="V34" s="366"/>
      <c r="W34" s="365" t="str">
        <f>IF('各会計、関係団体の財政状況及び健全化判断比率'!B28="","",'各会計、関係団体の財政状況及び健全化判断比率'!B28)</f>
        <v>国民健康保険特別会計（事業勘定）</v>
      </c>
      <c r="X34" s="365"/>
      <c r="Y34" s="365"/>
      <c r="Z34" s="365"/>
      <c r="AA34" s="365"/>
      <c r="AB34" s="365"/>
      <c r="AC34" s="365"/>
      <c r="AD34" s="365"/>
      <c r="AE34" s="365"/>
      <c r="AF34" s="365"/>
      <c r="AG34" s="365"/>
      <c r="AH34" s="365"/>
      <c r="AI34" s="365"/>
      <c r="AJ34" s="365"/>
      <c r="AK34" s="365"/>
      <c r="AL34" s="193"/>
      <c r="AM34" s="366">
        <f>IF(AO34="","",MAX(C34:D43,U34:V43)+1)</f>
        <v>10</v>
      </c>
      <c r="AN34" s="366"/>
      <c r="AO34" s="365" t="str">
        <f>IF('各会計、関係団体の財政状況及び健全化判断比率'!B33="","",'各会計、関係団体の財政状況及び健全化判断比率'!B33)</f>
        <v>水道事業会計</v>
      </c>
      <c r="AP34" s="365"/>
      <c r="AQ34" s="365"/>
      <c r="AR34" s="365"/>
      <c r="AS34" s="365"/>
      <c r="AT34" s="365"/>
      <c r="AU34" s="365"/>
      <c r="AV34" s="365"/>
      <c r="AW34" s="365"/>
      <c r="AX34" s="365"/>
      <c r="AY34" s="365"/>
      <c r="AZ34" s="365"/>
      <c r="BA34" s="365"/>
      <c r="BB34" s="365"/>
      <c r="BC34" s="365"/>
      <c r="BD34" s="193"/>
      <c r="BE34" s="366">
        <f>IF(BG34="","",MAX(C34:D43,U34:V43,AM34:AN43)+1)</f>
        <v>12</v>
      </c>
      <c r="BF34" s="366"/>
      <c r="BG34" s="365" t="str">
        <f>IF('各会計、関係団体の財政状況及び健全化判断比率'!B35="","",'各会計、関係団体の財政状況及び健全化判断比率'!B35)</f>
        <v>農業集落排水特別会計</v>
      </c>
      <c r="BH34" s="365"/>
      <c r="BI34" s="365"/>
      <c r="BJ34" s="365"/>
      <c r="BK34" s="365"/>
      <c r="BL34" s="365"/>
      <c r="BM34" s="365"/>
      <c r="BN34" s="365"/>
      <c r="BO34" s="365"/>
      <c r="BP34" s="365"/>
      <c r="BQ34" s="365"/>
      <c r="BR34" s="365"/>
      <c r="BS34" s="365"/>
      <c r="BT34" s="365"/>
      <c r="BU34" s="365"/>
      <c r="BV34" s="193"/>
      <c r="BW34" s="366">
        <f>IF(BY34="","",MAX(C34:D43,U34:V43,AM34:AN43,BE34:BF43)+1)</f>
        <v>13</v>
      </c>
      <c r="BX34" s="366"/>
      <c r="BY34" s="365" t="str">
        <f>IF('各会計、関係団体の財政状況及び健全化判断比率'!B68="","",'各会計、関係団体の財政状況及び健全化判断比率'!B68)</f>
        <v>松山衛生事務組合（一般会計）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23</v>
      </c>
      <c r="CP34" s="366"/>
      <c r="CQ34" s="365" t="str">
        <f>IF('各会計、関係団体の財政状況及び健全化判断比率'!BS7="","",'各会計、関係団体の財政状況及び健全化判断比率'!BS7)</f>
        <v>砥部町土地開発公社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とべの館特別会計</v>
      </c>
      <c r="F35" s="365"/>
      <c r="G35" s="365"/>
      <c r="H35" s="365"/>
      <c r="I35" s="365"/>
      <c r="J35" s="365"/>
      <c r="K35" s="365"/>
      <c r="L35" s="365"/>
      <c r="M35" s="365"/>
      <c r="N35" s="365"/>
      <c r="O35" s="365"/>
      <c r="P35" s="365"/>
      <c r="Q35" s="365"/>
      <c r="R35" s="365"/>
      <c r="S35" s="365"/>
      <c r="T35" s="193"/>
      <c r="U35" s="366">
        <f>IF(W35="","",U34+1)</f>
        <v>6</v>
      </c>
      <c r="V35" s="366"/>
      <c r="W35" s="365" t="str">
        <f>IF('各会計、関係団体の財政状況及び健全化判断比率'!B29="","",'各会計、関係団体の財政状況及び健全化判断比率'!B29)</f>
        <v>国民健康保険特別会計（施設勘定）</v>
      </c>
      <c r="X35" s="365"/>
      <c r="Y35" s="365"/>
      <c r="Z35" s="365"/>
      <c r="AA35" s="365"/>
      <c r="AB35" s="365"/>
      <c r="AC35" s="365"/>
      <c r="AD35" s="365"/>
      <c r="AE35" s="365"/>
      <c r="AF35" s="365"/>
      <c r="AG35" s="365"/>
      <c r="AH35" s="365"/>
      <c r="AI35" s="365"/>
      <c r="AJ35" s="365"/>
      <c r="AK35" s="365"/>
      <c r="AL35" s="193"/>
      <c r="AM35" s="366">
        <f t="shared" ref="AM35:AM43" si="0">IF(AO35="","",AM34+1)</f>
        <v>11</v>
      </c>
      <c r="AN35" s="366"/>
      <c r="AO35" s="365" t="str">
        <f>IF('各会計、関係団体の財政状況及び健全化判断比率'!B34="","",'各会計、関係団体の財政状況及び健全化判断比率'!B34)</f>
        <v>公共下水道事業会計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14</v>
      </c>
      <c r="BX35" s="366"/>
      <c r="BY35" s="365" t="str">
        <f>IF('各会計、関係団体の財政状況及び健全化判断比率'!B69="","",'各会計、関係団体の財政状況及び健全化判断比率'!B69)</f>
        <v>愛媛県市町総合事務組合（退職手当事業分）</v>
      </c>
      <c r="BZ35" s="365"/>
      <c r="CA35" s="365"/>
      <c r="CB35" s="365"/>
      <c r="CC35" s="365"/>
      <c r="CD35" s="365"/>
      <c r="CE35" s="365"/>
      <c r="CF35" s="365"/>
      <c r="CG35" s="365"/>
      <c r="CH35" s="365"/>
      <c r="CI35" s="365"/>
      <c r="CJ35" s="365"/>
      <c r="CK35" s="365"/>
      <c r="CL35" s="365"/>
      <c r="CM35" s="365"/>
      <c r="CN35" s="193"/>
      <c r="CO35" s="366">
        <f t="shared" ref="CO35:CO43" si="3">IF(CQ35="","",CO34+1)</f>
        <v>24</v>
      </c>
      <c r="CP35" s="366"/>
      <c r="CQ35" s="365" t="str">
        <f>IF('各会計、関係団体の財政状況及び健全化判断比率'!BS8="","",'各会計、関係団体の財政状況及び健全化判断比率'!BS8)</f>
        <v>砥部町産業開発公社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とべ温泉特別会計</v>
      </c>
      <c r="F36" s="365"/>
      <c r="G36" s="365"/>
      <c r="H36" s="365"/>
      <c r="I36" s="365"/>
      <c r="J36" s="365"/>
      <c r="K36" s="365"/>
      <c r="L36" s="365"/>
      <c r="M36" s="365"/>
      <c r="N36" s="365"/>
      <c r="O36" s="365"/>
      <c r="P36" s="365"/>
      <c r="Q36" s="365"/>
      <c r="R36" s="365"/>
      <c r="S36" s="365"/>
      <c r="T36" s="193"/>
      <c r="U36" s="366">
        <f t="shared" ref="U36:U43" si="4">IF(W36="","",U35+1)</f>
        <v>7</v>
      </c>
      <c r="V36" s="366"/>
      <c r="W36" s="365" t="str">
        <f>IF('各会計、関係団体の財政状況及び健全化判断比率'!B30="","",'各会計、関係団体の財政状況及び健全化判断比率'!B30)</f>
        <v>介護保険特別会計（保険事業勘定）</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15</v>
      </c>
      <c r="BX36" s="366"/>
      <c r="BY36" s="365" t="str">
        <f>IF('各会計、関係団体の財政状況及び健全化判断比率'!B70="","",'各会計、関係団体の財政状況及び健全化判断比率'!B70)</f>
        <v>愛媛県市町総合事務組合（消防補償事業分）</v>
      </c>
      <c r="BZ36" s="365"/>
      <c r="CA36" s="365"/>
      <c r="CB36" s="365"/>
      <c r="CC36" s="365"/>
      <c r="CD36" s="365"/>
      <c r="CE36" s="365"/>
      <c r="CF36" s="365"/>
      <c r="CG36" s="365"/>
      <c r="CH36" s="365"/>
      <c r="CI36" s="365"/>
      <c r="CJ36" s="365"/>
      <c r="CK36" s="365"/>
      <c r="CL36" s="365"/>
      <c r="CM36" s="365"/>
      <c r="CN36" s="193"/>
      <c r="CO36" s="366">
        <f t="shared" si="3"/>
        <v>25</v>
      </c>
      <c r="CP36" s="366"/>
      <c r="CQ36" s="365" t="str">
        <f>IF('各会計、関係団体の財政状況及び健全化判断比率'!BS9="","",'各会計、関係団体の財政状況及び健全化判断比率'!BS9)</f>
        <v>㈱グリーンキーパー</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浄化槽特別会計</v>
      </c>
      <c r="F37" s="365"/>
      <c r="G37" s="365"/>
      <c r="H37" s="365"/>
      <c r="I37" s="365"/>
      <c r="J37" s="365"/>
      <c r="K37" s="365"/>
      <c r="L37" s="365"/>
      <c r="M37" s="365"/>
      <c r="N37" s="365"/>
      <c r="O37" s="365"/>
      <c r="P37" s="365"/>
      <c r="Q37" s="365"/>
      <c r="R37" s="365"/>
      <c r="S37" s="365"/>
      <c r="T37" s="193"/>
      <c r="U37" s="366">
        <f t="shared" si="4"/>
        <v>8</v>
      </c>
      <c r="V37" s="366"/>
      <c r="W37" s="365" t="str">
        <f>IF('各会計、関係団体の財政状況及び健全化判断比率'!B31="","",'各会計、関係団体の財政状況及び健全化判断比率'!B31)</f>
        <v>介護保険特別会計（サービス事業勘定）</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16</v>
      </c>
      <c r="BX37" s="366"/>
      <c r="BY37" s="365" t="str">
        <f>IF('各会計、関係団体の財政状況及び健全化判断比率'!B71="","",'各会計、関係団体の財政状況及び健全化判断比率'!B71)</f>
        <v>愛媛県市町総合事務組合（交通災害事業分）</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9</v>
      </c>
      <c r="V38" s="366"/>
      <c r="W38" s="365" t="str">
        <f>IF('各会計、関係団体の財政状況及び健全化判断比率'!B32="","",'各会計、関係団体の財政状況及び健全化判断比率'!B32)</f>
        <v>後期高齢者医療特別会計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17</v>
      </c>
      <c r="BX38" s="366"/>
      <c r="BY38" s="365" t="str">
        <f>IF('各会計、関係団体の財政状況及び健全化判断比率'!B72="","",'各会計、関係団体の財政状況及び健全化判断比率'!B72)</f>
        <v>愛媛県市町総合事務組合（自治会館事業分）</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18</v>
      </c>
      <c r="BX39" s="366"/>
      <c r="BY39" s="365" t="str">
        <f>IF('各会計、関係団体の財政状況及び健全化判断比率'!B73="","",'各会計、関係団体の財政状況及び健全化判断比率'!B73)</f>
        <v>愛媛県市町総合事務組合（議員公務災害事業分）</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19</v>
      </c>
      <c r="BX40" s="366"/>
      <c r="BY40" s="365" t="str">
        <f>IF('各会計、関係団体の財政状況及び健全化判断比率'!B74="","",'各会計、関係団体の財政状況及び健全化判断比率'!B74)</f>
        <v>愛媛県市町総合事務組合（共通経費分）</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20</v>
      </c>
      <c r="BX41" s="366"/>
      <c r="BY41" s="365" t="str">
        <f>IF('各会計、関係団体の財政状況及び健全化判断比率'!B75="","",'各会計、関係団体の財政状況及び健全化判断比率'!B75)</f>
        <v>伊予市・伊予郡養護老人ホーム組合（一般会計）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21</v>
      </c>
      <c r="BX42" s="366"/>
      <c r="BY42" s="365" t="str">
        <f>IF('各会計、関係団体の財政状況及び健全化判断比率'!B76="","",'各会計、関係団体の財政状況及び健全化判断比率'!B76)</f>
        <v>大洲・喜多衛生事務組合（一般会計）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22</v>
      </c>
      <c r="BX43" s="366"/>
      <c r="BY43" s="365" t="str">
        <f>IF('各会計、関係団体の財政状況及び健全化判断比率'!B77="","",'各会計、関係団体の財政状況及び健全化判断比率'!B77)</f>
        <v>伊予消防等事務組合（一般会計）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ytN3SFbi72u2tpBPsBfACuNGi/07Zg8CIDQZjDPywLaVUytOOiQQqRq4Mvj6fTsXW3KRpL+hMoBRxvFuUDULeA==" saltValue="81Pz8bpKrUWymDoZNOAW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186" t="s">
        <v>567</v>
      </c>
      <c r="D34" s="1186"/>
      <c r="E34" s="1187"/>
      <c r="F34" s="32">
        <v>8.1199999999999992</v>
      </c>
      <c r="G34" s="33">
        <v>10.42</v>
      </c>
      <c r="H34" s="33">
        <v>10.91</v>
      </c>
      <c r="I34" s="33">
        <v>12.42</v>
      </c>
      <c r="J34" s="34">
        <v>11.17</v>
      </c>
      <c r="K34" s="22"/>
      <c r="L34" s="22"/>
      <c r="M34" s="22"/>
      <c r="N34" s="22"/>
      <c r="O34" s="22"/>
      <c r="P34" s="22"/>
    </row>
    <row r="35" spans="1:16" ht="39" customHeight="1">
      <c r="A35" s="22"/>
      <c r="B35" s="35"/>
      <c r="C35" s="1180" t="s">
        <v>568</v>
      </c>
      <c r="D35" s="1181"/>
      <c r="E35" s="1182"/>
      <c r="F35" s="36">
        <v>6.07</v>
      </c>
      <c r="G35" s="37">
        <v>5.42</v>
      </c>
      <c r="H35" s="37">
        <v>5.84</v>
      </c>
      <c r="I35" s="37">
        <v>6.77</v>
      </c>
      <c r="J35" s="38">
        <v>7.85</v>
      </c>
      <c r="K35" s="22"/>
      <c r="L35" s="22"/>
      <c r="M35" s="22"/>
      <c r="N35" s="22"/>
      <c r="O35" s="22"/>
      <c r="P35" s="22"/>
    </row>
    <row r="36" spans="1:16" ht="39" customHeight="1">
      <c r="A36" s="22"/>
      <c r="B36" s="35"/>
      <c r="C36" s="1180" t="s">
        <v>569</v>
      </c>
      <c r="D36" s="1181"/>
      <c r="E36" s="1182"/>
      <c r="F36" s="36">
        <v>4.1500000000000004</v>
      </c>
      <c r="G36" s="37">
        <v>5.31</v>
      </c>
      <c r="H36" s="37">
        <v>6.46</v>
      </c>
      <c r="I36" s="37">
        <v>6.95</v>
      </c>
      <c r="J36" s="38">
        <v>7.75</v>
      </c>
      <c r="K36" s="22"/>
      <c r="L36" s="22"/>
      <c r="M36" s="22"/>
      <c r="N36" s="22"/>
      <c r="O36" s="22"/>
      <c r="P36" s="22"/>
    </row>
    <row r="37" spans="1:16" ht="39" customHeight="1">
      <c r="A37" s="22"/>
      <c r="B37" s="35"/>
      <c r="C37" s="1180" t="s">
        <v>570</v>
      </c>
      <c r="D37" s="1181"/>
      <c r="E37" s="1182"/>
      <c r="F37" s="36">
        <v>2.31</v>
      </c>
      <c r="G37" s="37">
        <v>3.93</v>
      </c>
      <c r="H37" s="37">
        <v>3.46</v>
      </c>
      <c r="I37" s="37">
        <v>4.7300000000000004</v>
      </c>
      <c r="J37" s="38">
        <v>7.28</v>
      </c>
      <c r="K37" s="22"/>
      <c r="L37" s="22"/>
      <c r="M37" s="22"/>
      <c r="N37" s="22"/>
      <c r="O37" s="22"/>
      <c r="P37" s="22"/>
    </row>
    <row r="38" spans="1:16" ht="39" customHeight="1">
      <c r="A38" s="22"/>
      <c r="B38" s="35"/>
      <c r="C38" s="1180" t="s">
        <v>571</v>
      </c>
      <c r="D38" s="1181"/>
      <c r="E38" s="1182"/>
      <c r="F38" s="36">
        <v>0.34</v>
      </c>
      <c r="G38" s="37">
        <v>0.8</v>
      </c>
      <c r="H38" s="37">
        <v>0.72</v>
      </c>
      <c r="I38" s="37">
        <v>0.1</v>
      </c>
      <c r="J38" s="38">
        <v>1.79</v>
      </c>
      <c r="K38" s="22"/>
      <c r="L38" s="22"/>
      <c r="M38" s="22"/>
      <c r="N38" s="22"/>
      <c r="O38" s="22"/>
      <c r="P38" s="22"/>
    </row>
    <row r="39" spans="1:16" ht="39" customHeight="1">
      <c r="A39" s="22"/>
      <c r="B39" s="35"/>
      <c r="C39" s="1180" t="s">
        <v>572</v>
      </c>
      <c r="D39" s="1181"/>
      <c r="E39" s="1182"/>
      <c r="F39" s="36">
        <v>0.53</v>
      </c>
      <c r="G39" s="37">
        <v>0.66</v>
      </c>
      <c r="H39" s="37">
        <v>0.76</v>
      </c>
      <c r="I39" s="37">
        <v>0.56999999999999995</v>
      </c>
      <c r="J39" s="38">
        <v>0.53</v>
      </c>
      <c r="K39" s="22"/>
      <c r="L39" s="22"/>
      <c r="M39" s="22"/>
      <c r="N39" s="22"/>
      <c r="O39" s="22"/>
      <c r="P39" s="22"/>
    </row>
    <row r="40" spans="1:16" ht="39" customHeight="1">
      <c r="A40" s="22"/>
      <c r="B40" s="35"/>
      <c r="C40" s="1180" t="s">
        <v>573</v>
      </c>
      <c r="D40" s="1181"/>
      <c r="E40" s="1182"/>
      <c r="F40" s="36">
        <v>0.22</v>
      </c>
      <c r="G40" s="37">
        <v>0.14000000000000001</v>
      </c>
      <c r="H40" s="37">
        <v>0.15</v>
      </c>
      <c r="I40" s="37">
        <v>0.15</v>
      </c>
      <c r="J40" s="38">
        <v>0.28000000000000003</v>
      </c>
      <c r="K40" s="22"/>
      <c r="L40" s="22"/>
      <c r="M40" s="22"/>
      <c r="N40" s="22"/>
      <c r="O40" s="22"/>
      <c r="P40" s="22"/>
    </row>
    <row r="41" spans="1:16" ht="39" customHeight="1">
      <c r="A41" s="22"/>
      <c r="B41" s="35"/>
      <c r="C41" s="1180" t="s">
        <v>574</v>
      </c>
      <c r="D41" s="1181"/>
      <c r="E41" s="1182"/>
      <c r="F41" s="36">
        <v>0.01</v>
      </c>
      <c r="G41" s="37">
        <v>0.22</v>
      </c>
      <c r="H41" s="37">
        <v>0.13</v>
      </c>
      <c r="I41" s="37">
        <v>0</v>
      </c>
      <c r="J41" s="38">
        <v>0.15</v>
      </c>
      <c r="K41" s="22"/>
      <c r="L41" s="22"/>
      <c r="M41" s="22"/>
      <c r="N41" s="22"/>
      <c r="O41" s="22"/>
      <c r="P41" s="22"/>
    </row>
    <row r="42" spans="1:16" ht="39" customHeight="1">
      <c r="A42" s="22"/>
      <c r="B42" s="39"/>
      <c r="C42" s="1180" t="s">
        <v>575</v>
      </c>
      <c r="D42" s="1181"/>
      <c r="E42" s="1182"/>
      <c r="F42" s="36" t="s">
        <v>516</v>
      </c>
      <c r="G42" s="37" t="s">
        <v>516</v>
      </c>
      <c r="H42" s="37" t="s">
        <v>516</v>
      </c>
      <c r="I42" s="37" t="s">
        <v>516</v>
      </c>
      <c r="J42" s="38" t="s">
        <v>516</v>
      </c>
      <c r="K42" s="22"/>
      <c r="L42" s="22"/>
      <c r="M42" s="22"/>
      <c r="N42" s="22"/>
      <c r="O42" s="22"/>
      <c r="P42" s="22"/>
    </row>
    <row r="43" spans="1:16" ht="39" customHeight="1" thickBot="1">
      <c r="A43" s="22"/>
      <c r="B43" s="40"/>
      <c r="C43" s="1183" t="s">
        <v>576</v>
      </c>
      <c r="D43" s="1184"/>
      <c r="E43" s="1185"/>
      <c r="F43" s="41">
        <v>0.26</v>
      </c>
      <c r="G43" s="42">
        <v>0.41</v>
      </c>
      <c r="H43" s="42">
        <v>0.23</v>
      </c>
      <c r="I43" s="42">
        <v>0.32</v>
      </c>
      <c r="J43" s="43">
        <v>0.13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Dfl+7lg2JZtFlZd7ykQ4ctJtYsg5ZquwYXnZPAI3n/2ftfcCpzXEoUwT2JUynIElMHDetK4obptXLIqk261g==" saltValue="CpaJvYD6DwGX/biZMyoe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196" t="s">
        <v>10</v>
      </c>
      <c r="C45" s="1197"/>
      <c r="D45" s="58"/>
      <c r="E45" s="1202" t="s">
        <v>11</v>
      </c>
      <c r="F45" s="1202"/>
      <c r="G45" s="1202"/>
      <c r="H45" s="1202"/>
      <c r="I45" s="1202"/>
      <c r="J45" s="1203"/>
      <c r="K45" s="59">
        <v>795</v>
      </c>
      <c r="L45" s="60">
        <v>758</v>
      </c>
      <c r="M45" s="60">
        <v>600</v>
      </c>
      <c r="N45" s="60">
        <v>526</v>
      </c>
      <c r="O45" s="61">
        <v>553</v>
      </c>
      <c r="P45" s="48"/>
      <c r="Q45" s="48"/>
      <c r="R45" s="48"/>
      <c r="S45" s="48"/>
      <c r="T45" s="48"/>
      <c r="U45" s="48"/>
    </row>
    <row r="46" spans="1:21" ht="30.75" customHeight="1">
      <c r="A46" s="48"/>
      <c r="B46" s="1198"/>
      <c r="C46" s="1199"/>
      <c r="D46" s="62"/>
      <c r="E46" s="1190" t="s">
        <v>12</v>
      </c>
      <c r="F46" s="1190"/>
      <c r="G46" s="1190"/>
      <c r="H46" s="1190"/>
      <c r="I46" s="1190"/>
      <c r="J46" s="1191"/>
      <c r="K46" s="63" t="s">
        <v>516</v>
      </c>
      <c r="L46" s="64" t="s">
        <v>516</v>
      </c>
      <c r="M46" s="64" t="s">
        <v>516</v>
      </c>
      <c r="N46" s="64" t="s">
        <v>516</v>
      </c>
      <c r="O46" s="65" t="s">
        <v>516</v>
      </c>
      <c r="P46" s="48"/>
      <c r="Q46" s="48"/>
      <c r="R46" s="48"/>
      <c r="S46" s="48"/>
      <c r="T46" s="48"/>
      <c r="U46" s="48"/>
    </row>
    <row r="47" spans="1:21" ht="30.75" customHeight="1">
      <c r="A47" s="48"/>
      <c r="B47" s="1198"/>
      <c r="C47" s="1199"/>
      <c r="D47" s="62"/>
      <c r="E47" s="1190" t="s">
        <v>13</v>
      </c>
      <c r="F47" s="1190"/>
      <c r="G47" s="1190"/>
      <c r="H47" s="1190"/>
      <c r="I47" s="1190"/>
      <c r="J47" s="1191"/>
      <c r="K47" s="63" t="s">
        <v>516</v>
      </c>
      <c r="L47" s="64" t="s">
        <v>516</v>
      </c>
      <c r="M47" s="64" t="s">
        <v>516</v>
      </c>
      <c r="N47" s="64" t="s">
        <v>516</v>
      </c>
      <c r="O47" s="65" t="s">
        <v>516</v>
      </c>
      <c r="P47" s="48"/>
      <c r="Q47" s="48"/>
      <c r="R47" s="48"/>
      <c r="S47" s="48"/>
      <c r="T47" s="48"/>
      <c r="U47" s="48"/>
    </row>
    <row r="48" spans="1:21" ht="30.75" customHeight="1">
      <c r="A48" s="48"/>
      <c r="B48" s="1198"/>
      <c r="C48" s="1199"/>
      <c r="D48" s="62"/>
      <c r="E48" s="1190" t="s">
        <v>14</v>
      </c>
      <c r="F48" s="1190"/>
      <c r="G48" s="1190"/>
      <c r="H48" s="1190"/>
      <c r="I48" s="1190"/>
      <c r="J48" s="1191"/>
      <c r="K48" s="63">
        <v>90</v>
      </c>
      <c r="L48" s="64">
        <v>90</v>
      </c>
      <c r="M48" s="64">
        <v>110</v>
      </c>
      <c r="N48" s="64">
        <v>123</v>
      </c>
      <c r="O48" s="65">
        <v>129</v>
      </c>
      <c r="P48" s="48"/>
      <c r="Q48" s="48"/>
      <c r="R48" s="48"/>
      <c r="S48" s="48"/>
      <c r="T48" s="48"/>
      <c r="U48" s="48"/>
    </row>
    <row r="49" spans="1:21" ht="30.75" customHeight="1">
      <c r="A49" s="48"/>
      <c r="B49" s="1198"/>
      <c r="C49" s="1199"/>
      <c r="D49" s="62"/>
      <c r="E49" s="1190" t="s">
        <v>15</v>
      </c>
      <c r="F49" s="1190"/>
      <c r="G49" s="1190"/>
      <c r="H49" s="1190"/>
      <c r="I49" s="1190"/>
      <c r="J49" s="1191"/>
      <c r="K49" s="63">
        <v>20</v>
      </c>
      <c r="L49" s="64">
        <v>24</v>
      </c>
      <c r="M49" s="64">
        <v>25</v>
      </c>
      <c r="N49" s="64">
        <v>34</v>
      </c>
      <c r="O49" s="65">
        <v>35</v>
      </c>
      <c r="P49" s="48"/>
      <c r="Q49" s="48"/>
      <c r="R49" s="48"/>
      <c r="S49" s="48"/>
      <c r="T49" s="48"/>
      <c r="U49" s="48"/>
    </row>
    <row r="50" spans="1:21" ht="30.75" customHeight="1">
      <c r="A50" s="48"/>
      <c r="B50" s="1198"/>
      <c r="C50" s="1199"/>
      <c r="D50" s="62"/>
      <c r="E50" s="1190" t="s">
        <v>16</v>
      </c>
      <c r="F50" s="1190"/>
      <c r="G50" s="1190"/>
      <c r="H50" s="1190"/>
      <c r="I50" s="1190"/>
      <c r="J50" s="1191"/>
      <c r="K50" s="63">
        <v>8</v>
      </c>
      <c r="L50" s="64">
        <v>8</v>
      </c>
      <c r="M50" s="64">
        <v>0</v>
      </c>
      <c r="N50" s="64">
        <v>1</v>
      </c>
      <c r="O50" s="65">
        <v>1</v>
      </c>
      <c r="P50" s="48"/>
      <c r="Q50" s="48"/>
      <c r="R50" s="48"/>
      <c r="S50" s="48"/>
      <c r="T50" s="48"/>
      <c r="U50" s="48"/>
    </row>
    <row r="51" spans="1:21" ht="30.75" customHeight="1">
      <c r="A51" s="48"/>
      <c r="B51" s="1200"/>
      <c r="C51" s="1201"/>
      <c r="D51" s="66"/>
      <c r="E51" s="1190" t="s">
        <v>17</v>
      </c>
      <c r="F51" s="1190"/>
      <c r="G51" s="1190"/>
      <c r="H51" s="1190"/>
      <c r="I51" s="1190"/>
      <c r="J51" s="1191"/>
      <c r="K51" s="63" t="s">
        <v>516</v>
      </c>
      <c r="L51" s="64" t="s">
        <v>516</v>
      </c>
      <c r="M51" s="64" t="s">
        <v>516</v>
      </c>
      <c r="N51" s="64" t="s">
        <v>516</v>
      </c>
      <c r="O51" s="65" t="s">
        <v>516</v>
      </c>
      <c r="P51" s="48"/>
      <c r="Q51" s="48"/>
      <c r="R51" s="48"/>
      <c r="S51" s="48"/>
      <c r="T51" s="48"/>
      <c r="U51" s="48"/>
    </row>
    <row r="52" spans="1:21" ht="30.75" customHeight="1">
      <c r="A52" s="48"/>
      <c r="B52" s="1188" t="s">
        <v>18</v>
      </c>
      <c r="C52" s="1189"/>
      <c r="D52" s="66"/>
      <c r="E52" s="1190" t="s">
        <v>19</v>
      </c>
      <c r="F52" s="1190"/>
      <c r="G52" s="1190"/>
      <c r="H52" s="1190"/>
      <c r="I52" s="1190"/>
      <c r="J52" s="1191"/>
      <c r="K52" s="63">
        <v>728</v>
      </c>
      <c r="L52" s="64">
        <v>794</v>
      </c>
      <c r="M52" s="64">
        <v>677</v>
      </c>
      <c r="N52" s="64">
        <v>626</v>
      </c>
      <c r="O52" s="65">
        <v>615</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185</v>
      </c>
      <c r="L53" s="69">
        <v>86</v>
      </c>
      <c r="M53" s="69">
        <v>58</v>
      </c>
      <c r="N53" s="69">
        <v>58</v>
      </c>
      <c r="O53" s="70">
        <v>103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Exsr7qTulzNHoqnJrJJ+D/4Lr9F4Q+GB1h+bSXzMHohtoBhthNktRSeCVtDz5ABS2r6oBO7WtX4TQ944p6U0Q==" saltValue="+sdVVzLcIhRTNZMkgfDM/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558</v>
      </c>
      <c r="J40" s="79" t="s">
        <v>559</v>
      </c>
      <c r="K40" s="79" t="s">
        <v>560</v>
      </c>
      <c r="L40" s="79" t="s">
        <v>561</v>
      </c>
      <c r="M40" s="80" t="s">
        <v>562</v>
      </c>
    </row>
    <row r="41" spans="2:13" ht="27.75" customHeight="1">
      <c r="B41" s="1216" t="s">
        <v>23</v>
      </c>
      <c r="C41" s="1217"/>
      <c r="D41" s="81"/>
      <c r="E41" s="1218" t="s">
        <v>24</v>
      </c>
      <c r="F41" s="1218"/>
      <c r="G41" s="1218"/>
      <c r="H41" s="1219"/>
      <c r="I41" s="82">
        <v>6353</v>
      </c>
      <c r="J41" s="83">
        <v>6181</v>
      </c>
      <c r="K41" s="83">
        <v>6271</v>
      </c>
      <c r="L41" s="83">
        <v>6591</v>
      </c>
      <c r="M41" s="84">
        <v>7531</v>
      </c>
    </row>
    <row r="42" spans="2:13" ht="27.75" customHeight="1">
      <c r="B42" s="1206"/>
      <c r="C42" s="1207"/>
      <c r="D42" s="85"/>
      <c r="E42" s="1210" t="s">
        <v>25</v>
      </c>
      <c r="F42" s="1210"/>
      <c r="G42" s="1210"/>
      <c r="H42" s="1211"/>
      <c r="I42" s="86">
        <v>163</v>
      </c>
      <c r="J42" s="87" t="s">
        <v>516</v>
      </c>
      <c r="K42" s="87" t="s">
        <v>516</v>
      </c>
      <c r="L42" s="87" t="s">
        <v>516</v>
      </c>
      <c r="M42" s="88" t="s">
        <v>516</v>
      </c>
    </row>
    <row r="43" spans="2:13" ht="27.75" customHeight="1">
      <c r="B43" s="1206"/>
      <c r="C43" s="1207"/>
      <c r="D43" s="85"/>
      <c r="E43" s="1210" t="s">
        <v>26</v>
      </c>
      <c r="F43" s="1210"/>
      <c r="G43" s="1210"/>
      <c r="H43" s="1211"/>
      <c r="I43" s="86">
        <v>3591</v>
      </c>
      <c r="J43" s="87">
        <v>3582</v>
      </c>
      <c r="K43" s="87">
        <v>3665</v>
      </c>
      <c r="L43" s="87">
        <v>3647</v>
      </c>
      <c r="M43" s="88">
        <v>3562</v>
      </c>
    </row>
    <row r="44" spans="2:13" ht="27.75" customHeight="1">
      <c r="B44" s="1206"/>
      <c r="C44" s="1207"/>
      <c r="D44" s="85"/>
      <c r="E44" s="1210" t="s">
        <v>27</v>
      </c>
      <c r="F44" s="1210"/>
      <c r="G44" s="1210"/>
      <c r="H44" s="1211"/>
      <c r="I44" s="86">
        <v>356</v>
      </c>
      <c r="J44" s="87">
        <v>372</v>
      </c>
      <c r="K44" s="87">
        <v>245</v>
      </c>
      <c r="L44" s="87">
        <v>215</v>
      </c>
      <c r="M44" s="88">
        <v>263</v>
      </c>
    </row>
    <row r="45" spans="2:13" ht="27.75" customHeight="1">
      <c r="B45" s="1206"/>
      <c r="C45" s="1207"/>
      <c r="D45" s="85"/>
      <c r="E45" s="1210" t="s">
        <v>28</v>
      </c>
      <c r="F45" s="1210"/>
      <c r="G45" s="1210"/>
      <c r="H45" s="1211"/>
      <c r="I45" s="86">
        <v>700</v>
      </c>
      <c r="J45" s="87">
        <v>605</v>
      </c>
      <c r="K45" s="87">
        <v>564</v>
      </c>
      <c r="L45" s="87">
        <v>588</v>
      </c>
      <c r="M45" s="88">
        <v>519</v>
      </c>
    </row>
    <row r="46" spans="2:13" ht="27.75" customHeight="1">
      <c r="B46" s="1206"/>
      <c r="C46" s="1207"/>
      <c r="D46" s="89"/>
      <c r="E46" s="1210" t="s">
        <v>29</v>
      </c>
      <c r="F46" s="1210"/>
      <c r="G46" s="1210"/>
      <c r="H46" s="1211"/>
      <c r="I46" s="86" t="s">
        <v>516</v>
      </c>
      <c r="J46" s="87" t="s">
        <v>516</v>
      </c>
      <c r="K46" s="87" t="s">
        <v>516</v>
      </c>
      <c r="L46" s="87" t="s">
        <v>516</v>
      </c>
      <c r="M46" s="88" t="s">
        <v>516</v>
      </c>
    </row>
    <row r="47" spans="2:13" ht="27.75" customHeight="1">
      <c r="B47" s="1206"/>
      <c r="C47" s="1207"/>
      <c r="D47" s="90"/>
      <c r="E47" s="1220" t="s">
        <v>30</v>
      </c>
      <c r="F47" s="1221"/>
      <c r="G47" s="1221"/>
      <c r="H47" s="1222"/>
      <c r="I47" s="86" t="s">
        <v>516</v>
      </c>
      <c r="J47" s="87" t="s">
        <v>516</v>
      </c>
      <c r="K47" s="87" t="s">
        <v>516</v>
      </c>
      <c r="L47" s="87" t="s">
        <v>516</v>
      </c>
      <c r="M47" s="88" t="s">
        <v>516</v>
      </c>
    </row>
    <row r="48" spans="2:13" ht="27.75" customHeight="1">
      <c r="B48" s="1206"/>
      <c r="C48" s="1207"/>
      <c r="D48" s="85"/>
      <c r="E48" s="1210" t="s">
        <v>31</v>
      </c>
      <c r="F48" s="1210"/>
      <c r="G48" s="1210"/>
      <c r="H48" s="1211"/>
      <c r="I48" s="86" t="s">
        <v>516</v>
      </c>
      <c r="J48" s="87" t="s">
        <v>516</v>
      </c>
      <c r="K48" s="87" t="s">
        <v>516</v>
      </c>
      <c r="L48" s="87" t="s">
        <v>516</v>
      </c>
      <c r="M48" s="88" t="s">
        <v>516</v>
      </c>
    </row>
    <row r="49" spans="2:13" ht="27.75" customHeight="1">
      <c r="B49" s="1208"/>
      <c r="C49" s="1209"/>
      <c r="D49" s="85"/>
      <c r="E49" s="1210" t="s">
        <v>32</v>
      </c>
      <c r="F49" s="1210"/>
      <c r="G49" s="1210"/>
      <c r="H49" s="1211"/>
      <c r="I49" s="86" t="s">
        <v>516</v>
      </c>
      <c r="J49" s="87" t="s">
        <v>516</v>
      </c>
      <c r="K49" s="87" t="s">
        <v>516</v>
      </c>
      <c r="L49" s="87" t="s">
        <v>516</v>
      </c>
      <c r="M49" s="88" t="s">
        <v>516</v>
      </c>
    </row>
    <row r="50" spans="2:13" ht="27.75" customHeight="1">
      <c r="B50" s="1204" t="s">
        <v>33</v>
      </c>
      <c r="C50" s="1205"/>
      <c r="D50" s="91"/>
      <c r="E50" s="1210" t="s">
        <v>34</v>
      </c>
      <c r="F50" s="1210"/>
      <c r="G50" s="1210"/>
      <c r="H50" s="1211"/>
      <c r="I50" s="86">
        <v>3662</v>
      </c>
      <c r="J50" s="87">
        <v>3710</v>
      </c>
      <c r="K50" s="87">
        <v>3608</v>
      </c>
      <c r="L50" s="87">
        <v>3423</v>
      </c>
      <c r="M50" s="88">
        <v>2905</v>
      </c>
    </row>
    <row r="51" spans="2:13" ht="27.75" customHeight="1">
      <c r="B51" s="1206"/>
      <c r="C51" s="1207"/>
      <c r="D51" s="85"/>
      <c r="E51" s="1210" t="s">
        <v>35</v>
      </c>
      <c r="F51" s="1210"/>
      <c r="G51" s="1210"/>
      <c r="H51" s="1211"/>
      <c r="I51" s="86">
        <v>177</v>
      </c>
      <c r="J51" s="87">
        <v>168</v>
      </c>
      <c r="K51" s="87">
        <v>115</v>
      </c>
      <c r="L51" s="87">
        <v>111</v>
      </c>
      <c r="M51" s="88">
        <v>106</v>
      </c>
    </row>
    <row r="52" spans="2:13" ht="27.75" customHeight="1">
      <c r="B52" s="1208"/>
      <c r="C52" s="1209"/>
      <c r="D52" s="85"/>
      <c r="E52" s="1210" t="s">
        <v>36</v>
      </c>
      <c r="F52" s="1210"/>
      <c r="G52" s="1210"/>
      <c r="H52" s="1211"/>
      <c r="I52" s="86">
        <v>7456</v>
      </c>
      <c r="J52" s="87">
        <v>7450</v>
      </c>
      <c r="K52" s="87">
        <v>7454</v>
      </c>
      <c r="L52" s="87">
        <v>7563</v>
      </c>
      <c r="M52" s="88">
        <v>8116</v>
      </c>
    </row>
    <row r="53" spans="2:13" ht="27.75" customHeight="1" thickBot="1">
      <c r="B53" s="1212" t="s">
        <v>37</v>
      </c>
      <c r="C53" s="1213"/>
      <c r="D53" s="92"/>
      <c r="E53" s="1214" t="s">
        <v>38</v>
      </c>
      <c r="F53" s="1214"/>
      <c r="G53" s="1214"/>
      <c r="H53" s="1215"/>
      <c r="I53" s="93">
        <v>-131</v>
      </c>
      <c r="J53" s="94">
        <v>-588</v>
      </c>
      <c r="K53" s="94">
        <v>-432</v>
      </c>
      <c r="L53" s="94">
        <v>-56</v>
      </c>
      <c r="M53" s="95">
        <v>748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fgVeVOBH+ZWZH14W/HAWuXvLKe2rHf8vjs/oqe2WLU2q88QqIXsutwRKdL87wUIZZpT3kEv9a1YY56dy1MN6g==" saltValue="htT/LKE/IogvYb7o1EVJ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560</v>
      </c>
      <c r="G54" s="104" t="s">
        <v>561</v>
      </c>
      <c r="H54" s="105" t="s">
        <v>562</v>
      </c>
    </row>
    <row r="55" spans="2:8" ht="52.5" customHeight="1">
      <c r="B55" s="106"/>
      <c r="C55" s="1231" t="s">
        <v>41</v>
      </c>
      <c r="D55" s="1231"/>
      <c r="E55" s="1232"/>
      <c r="F55" s="107">
        <v>1454</v>
      </c>
      <c r="G55" s="107">
        <v>1275</v>
      </c>
      <c r="H55" s="108">
        <v>1025</v>
      </c>
    </row>
    <row r="56" spans="2:8" ht="52.5" customHeight="1">
      <c r="B56" s="109"/>
      <c r="C56" s="1233" t="s">
        <v>42</v>
      </c>
      <c r="D56" s="1233"/>
      <c r="E56" s="1234"/>
      <c r="F56" s="110" t="s">
        <v>516</v>
      </c>
      <c r="G56" s="110" t="s">
        <v>516</v>
      </c>
      <c r="H56" s="111" t="s">
        <v>516</v>
      </c>
    </row>
    <row r="57" spans="2:8" ht="53.25" customHeight="1">
      <c r="B57" s="109"/>
      <c r="C57" s="1235" t="s">
        <v>43</v>
      </c>
      <c r="D57" s="1235"/>
      <c r="E57" s="1236"/>
      <c r="F57" s="112">
        <v>2026</v>
      </c>
      <c r="G57" s="112">
        <v>2016</v>
      </c>
      <c r="H57" s="113">
        <v>1778</v>
      </c>
    </row>
    <row r="58" spans="2:8" ht="45.75" customHeight="1">
      <c r="B58" s="114"/>
      <c r="C58" s="1223" t="s">
        <v>599</v>
      </c>
      <c r="D58" s="1224"/>
      <c r="E58" s="1225"/>
      <c r="F58" s="115">
        <v>987</v>
      </c>
      <c r="G58" s="115">
        <v>912</v>
      </c>
      <c r="H58" s="116">
        <v>737</v>
      </c>
    </row>
    <row r="59" spans="2:8" ht="45.75" customHeight="1">
      <c r="B59" s="114"/>
      <c r="C59" s="1223" t="s">
        <v>600</v>
      </c>
      <c r="D59" s="1224"/>
      <c r="E59" s="1225"/>
      <c r="F59" s="115">
        <v>369</v>
      </c>
      <c r="G59" s="115">
        <v>369</v>
      </c>
      <c r="H59" s="116">
        <v>320</v>
      </c>
    </row>
    <row r="60" spans="2:8" ht="45.75" customHeight="1">
      <c r="B60" s="114"/>
      <c r="C60" s="1223" t="s">
        <v>601</v>
      </c>
      <c r="D60" s="1224"/>
      <c r="E60" s="1225"/>
      <c r="F60" s="115">
        <v>300</v>
      </c>
      <c r="G60" s="115">
        <v>300</v>
      </c>
      <c r="H60" s="116">
        <v>300</v>
      </c>
    </row>
    <row r="61" spans="2:8" ht="45.75" customHeight="1">
      <c r="B61" s="114"/>
      <c r="C61" s="1223" t="s">
        <v>602</v>
      </c>
      <c r="D61" s="1224"/>
      <c r="E61" s="1225"/>
      <c r="F61" s="115">
        <v>185</v>
      </c>
      <c r="G61" s="115">
        <v>187</v>
      </c>
      <c r="H61" s="116">
        <v>151</v>
      </c>
    </row>
    <row r="62" spans="2:8" ht="45.75" customHeight="1" thickBot="1">
      <c r="B62" s="117"/>
      <c r="C62" s="1226" t="s">
        <v>603</v>
      </c>
      <c r="D62" s="1227"/>
      <c r="E62" s="1228"/>
      <c r="F62" s="118">
        <v>95</v>
      </c>
      <c r="G62" s="118">
        <v>102</v>
      </c>
      <c r="H62" s="119">
        <v>102</v>
      </c>
    </row>
    <row r="63" spans="2:8" ht="52.5" customHeight="1" thickBot="1">
      <c r="B63" s="120"/>
      <c r="C63" s="1229" t="s">
        <v>44</v>
      </c>
      <c r="D63" s="1229"/>
      <c r="E63" s="1230"/>
      <c r="F63" s="121">
        <v>3480</v>
      </c>
      <c r="G63" s="121">
        <v>3291</v>
      </c>
      <c r="H63" s="122">
        <v>2803</v>
      </c>
    </row>
    <row r="64" spans="2:8" ht="15" customHeight="1"/>
    <row r="65" ht="0" hidden="1" customHeight="1"/>
    <row r="66" ht="0" hidden="1" customHeight="1"/>
  </sheetData>
  <sheetProtection algorithmName="SHA-512" hashValue="7WbJ5ZN28JgMBRFnw+qsas7Nr4LrOeTsgrqY6hUhAYx03mf7XFuZGoO4trYTTmaBtjSCU5L+cDw+XTzu+7Nr7w==" saltValue="queU7suTt30dTf5+r2hT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605</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605</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606</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607</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608</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609</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558</v>
      </c>
      <c r="BQ50" s="1271"/>
      <c r="BR50" s="1271"/>
      <c r="BS50" s="1271"/>
      <c r="BT50" s="1271"/>
      <c r="BU50" s="1271"/>
      <c r="BV50" s="1271"/>
      <c r="BW50" s="1271"/>
      <c r="BX50" s="1271" t="s">
        <v>559</v>
      </c>
      <c r="BY50" s="1271"/>
      <c r="BZ50" s="1271"/>
      <c r="CA50" s="1271"/>
      <c r="CB50" s="1271"/>
      <c r="CC50" s="1271"/>
      <c r="CD50" s="1271"/>
      <c r="CE50" s="1271"/>
      <c r="CF50" s="1271" t="s">
        <v>560</v>
      </c>
      <c r="CG50" s="1271"/>
      <c r="CH50" s="1271"/>
      <c r="CI50" s="1271"/>
      <c r="CJ50" s="1271"/>
      <c r="CK50" s="1271"/>
      <c r="CL50" s="1271"/>
      <c r="CM50" s="1271"/>
      <c r="CN50" s="1271" t="s">
        <v>561</v>
      </c>
      <c r="CO50" s="1271"/>
      <c r="CP50" s="1271"/>
      <c r="CQ50" s="1271"/>
      <c r="CR50" s="1271"/>
      <c r="CS50" s="1271"/>
      <c r="CT50" s="1271"/>
      <c r="CU50" s="1271"/>
      <c r="CV50" s="1271" t="s">
        <v>562</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610</v>
      </c>
      <c r="AO51" s="1275"/>
      <c r="AP51" s="1275"/>
      <c r="AQ51" s="1275"/>
      <c r="AR51" s="1275"/>
      <c r="AS51" s="1275"/>
      <c r="AT51" s="1275"/>
      <c r="AU51" s="1275"/>
      <c r="AV51" s="1275"/>
      <c r="AW51" s="1275"/>
      <c r="AX51" s="1275"/>
      <c r="AY51" s="1275"/>
      <c r="AZ51" s="1275"/>
      <c r="BA51" s="1275"/>
      <c r="BB51" s="1275" t="s">
        <v>611</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v>16.3</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612</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45.4</v>
      </c>
      <c r="CG53" s="1277"/>
      <c r="CH53" s="1277"/>
      <c r="CI53" s="1277"/>
      <c r="CJ53" s="1277"/>
      <c r="CK53" s="1277"/>
      <c r="CL53" s="1277"/>
      <c r="CM53" s="1277"/>
      <c r="CN53" s="1277">
        <v>47.3</v>
      </c>
      <c r="CO53" s="1277"/>
      <c r="CP53" s="1277"/>
      <c r="CQ53" s="1277"/>
      <c r="CR53" s="1277"/>
      <c r="CS53" s="1277"/>
      <c r="CT53" s="1277"/>
      <c r="CU53" s="1277"/>
      <c r="CV53" s="1277">
        <v>47.6</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613</v>
      </c>
      <c r="AO55" s="1271"/>
      <c r="AP55" s="1271"/>
      <c r="AQ55" s="1271"/>
      <c r="AR55" s="1271"/>
      <c r="AS55" s="1271"/>
      <c r="AT55" s="1271"/>
      <c r="AU55" s="1271"/>
      <c r="AV55" s="1271"/>
      <c r="AW55" s="1271"/>
      <c r="AX55" s="1271"/>
      <c r="AY55" s="1271"/>
      <c r="AZ55" s="1271"/>
      <c r="BA55" s="1271"/>
      <c r="BB55" s="1275" t="s">
        <v>614</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13</v>
      </c>
      <c r="CG55" s="1277"/>
      <c r="CH55" s="1277"/>
      <c r="CI55" s="1277"/>
      <c r="CJ55" s="1277"/>
      <c r="CK55" s="1277"/>
      <c r="CL55" s="1277"/>
      <c r="CM55" s="1277"/>
      <c r="CN55" s="1277">
        <v>21</v>
      </c>
      <c r="CO55" s="1277"/>
      <c r="CP55" s="1277"/>
      <c r="CQ55" s="1277"/>
      <c r="CR55" s="1277"/>
      <c r="CS55" s="1277"/>
      <c r="CT55" s="1277"/>
      <c r="CU55" s="1277"/>
      <c r="CV55" s="1277">
        <v>20.2</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615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53.4</v>
      </c>
      <c r="CG57" s="1277"/>
      <c r="CH57" s="1277"/>
      <c r="CI57" s="1277"/>
      <c r="CJ57" s="1277"/>
      <c r="CK57" s="1277"/>
      <c r="CL57" s="1277"/>
      <c r="CM57" s="1277"/>
      <c r="CN57" s="1277">
        <v>56.1</v>
      </c>
      <c r="CO57" s="1277"/>
      <c r="CP57" s="1277"/>
      <c r="CQ57" s="1277"/>
      <c r="CR57" s="1277"/>
      <c r="CS57" s="1277"/>
      <c r="CT57" s="1277"/>
      <c r="CU57" s="1277"/>
      <c r="CV57" s="1277">
        <v>58.1</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616</v>
      </c>
    </row>
    <row r="64" spans="1:109">
      <c r="B64" s="1246"/>
      <c r="G64" s="1253"/>
      <c r="I64" s="1287"/>
      <c r="J64" s="1287"/>
      <c r="K64" s="1287"/>
      <c r="L64" s="1287"/>
      <c r="M64" s="1287"/>
      <c r="N64" s="1288"/>
      <c r="AM64" s="1253"/>
      <c r="AN64" s="1253" t="s">
        <v>607</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617</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609</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558</v>
      </c>
      <c r="BQ72" s="1271"/>
      <c r="BR72" s="1271"/>
      <c r="BS72" s="1271"/>
      <c r="BT72" s="1271"/>
      <c r="BU72" s="1271"/>
      <c r="BV72" s="1271"/>
      <c r="BW72" s="1271"/>
      <c r="BX72" s="1271" t="s">
        <v>559</v>
      </c>
      <c r="BY72" s="1271"/>
      <c r="BZ72" s="1271"/>
      <c r="CA72" s="1271"/>
      <c r="CB72" s="1271"/>
      <c r="CC72" s="1271"/>
      <c r="CD72" s="1271"/>
      <c r="CE72" s="1271"/>
      <c r="CF72" s="1271" t="s">
        <v>560</v>
      </c>
      <c r="CG72" s="1271"/>
      <c r="CH72" s="1271"/>
      <c r="CI72" s="1271"/>
      <c r="CJ72" s="1271"/>
      <c r="CK72" s="1271"/>
      <c r="CL72" s="1271"/>
      <c r="CM72" s="1271"/>
      <c r="CN72" s="1271" t="s">
        <v>561</v>
      </c>
      <c r="CO72" s="1271"/>
      <c r="CP72" s="1271"/>
      <c r="CQ72" s="1271"/>
      <c r="CR72" s="1271"/>
      <c r="CS72" s="1271"/>
      <c r="CT72" s="1271"/>
      <c r="CU72" s="1271"/>
      <c r="CV72" s="1271" t="s">
        <v>562</v>
      </c>
      <c r="CW72" s="1271"/>
      <c r="CX72" s="1271"/>
      <c r="CY72" s="1271"/>
      <c r="CZ72" s="1271"/>
      <c r="DA72" s="1271"/>
      <c r="DB72" s="1271"/>
      <c r="DC72" s="1271"/>
    </row>
    <row r="73" spans="2:107">
      <c r="B73" s="1246"/>
      <c r="G73" s="1272"/>
      <c r="H73" s="1272"/>
      <c r="I73" s="1272"/>
      <c r="J73" s="1272"/>
      <c r="K73" s="1294"/>
      <c r="L73" s="1294"/>
      <c r="M73" s="1294"/>
      <c r="N73" s="1294"/>
      <c r="AM73" s="1264"/>
      <c r="AN73" s="1275" t="s">
        <v>610</v>
      </c>
      <c r="AO73" s="1275"/>
      <c r="AP73" s="1275"/>
      <c r="AQ73" s="1275"/>
      <c r="AR73" s="1275"/>
      <c r="AS73" s="1275"/>
      <c r="AT73" s="1275"/>
      <c r="AU73" s="1275"/>
      <c r="AV73" s="1275"/>
      <c r="AW73" s="1275"/>
      <c r="AX73" s="1275"/>
      <c r="AY73" s="1275"/>
      <c r="AZ73" s="1275"/>
      <c r="BA73" s="1275"/>
      <c r="BB73" s="1275" t="s">
        <v>618</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v>16.3</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619</v>
      </c>
      <c r="BC75" s="1275"/>
      <c r="BD75" s="1275"/>
      <c r="BE75" s="1275"/>
      <c r="BF75" s="1275"/>
      <c r="BG75" s="1275"/>
      <c r="BH75" s="1275"/>
      <c r="BI75" s="1275"/>
      <c r="BJ75" s="1275"/>
      <c r="BK75" s="1275"/>
      <c r="BL75" s="1275"/>
      <c r="BM75" s="1275"/>
      <c r="BN75" s="1275"/>
      <c r="BO75" s="1275"/>
      <c r="BP75" s="1277">
        <v>5.5</v>
      </c>
      <c r="BQ75" s="1277"/>
      <c r="BR75" s="1277"/>
      <c r="BS75" s="1277"/>
      <c r="BT75" s="1277"/>
      <c r="BU75" s="1277"/>
      <c r="BV75" s="1277"/>
      <c r="BW75" s="1277"/>
      <c r="BX75" s="1277">
        <v>3.8</v>
      </c>
      <c r="BY75" s="1277"/>
      <c r="BZ75" s="1277"/>
      <c r="CA75" s="1277"/>
      <c r="CB75" s="1277"/>
      <c r="CC75" s="1277"/>
      <c r="CD75" s="1277"/>
      <c r="CE75" s="1277"/>
      <c r="CF75" s="1277">
        <v>2.2999999999999998</v>
      </c>
      <c r="CG75" s="1277"/>
      <c r="CH75" s="1277"/>
      <c r="CI75" s="1277"/>
      <c r="CJ75" s="1277"/>
      <c r="CK75" s="1277"/>
      <c r="CL75" s="1277"/>
      <c r="CM75" s="1277"/>
      <c r="CN75" s="1277">
        <v>1.4</v>
      </c>
      <c r="CO75" s="1277"/>
      <c r="CP75" s="1277"/>
      <c r="CQ75" s="1277"/>
      <c r="CR75" s="1277"/>
      <c r="CS75" s="1277"/>
      <c r="CT75" s="1277"/>
      <c r="CU75" s="1277"/>
      <c r="CV75" s="1277">
        <v>1.5</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620</v>
      </c>
      <c r="AO77" s="1271"/>
      <c r="AP77" s="1271"/>
      <c r="AQ77" s="1271"/>
      <c r="AR77" s="1271"/>
      <c r="AS77" s="1271"/>
      <c r="AT77" s="1271"/>
      <c r="AU77" s="1271"/>
      <c r="AV77" s="1271"/>
      <c r="AW77" s="1271"/>
      <c r="AX77" s="1271"/>
      <c r="AY77" s="1271"/>
      <c r="AZ77" s="1271"/>
      <c r="BA77" s="1271"/>
      <c r="BB77" s="1275" t="s">
        <v>618</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619</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3Tl6kCE3McgoXgnF3HrLVhbcmBVosDc1ABYF8f9dE2CfiyndSoOAJ2zqGlCxg/la1Da4qxmUllt68m69wA6Jsg==" saltValue="ZxZ0APy53PiLOPQvITBwk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m1W6ZbkKC/1E71q42oS1JaYAyVQfGw/vB2Pwa0/j9YAa5JZbLB8WCmTMix9Eah5KcY8NYKGNNOQCVhPESMhdA==" saltValue="e8uGmWOJxuuCTE7UOyR/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Oy/V4IfNUdp6MJ0wr+F3JzrSo75mToO5FZ7YNNNAWeoyV5vPIFXiIgzUlGpxZMAmLEnrV8fNHHcuw3yWtxohg==" saltValue="d5fy9/KwvoJW2ctwS0W6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555</v>
      </c>
      <c r="G2" s="136"/>
      <c r="H2" s="137"/>
    </row>
    <row r="3" spans="1:8">
      <c r="A3" s="133" t="s">
        <v>548</v>
      </c>
      <c r="B3" s="138"/>
      <c r="C3" s="139"/>
      <c r="D3" s="140">
        <v>26770</v>
      </c>
      <c r="E3" s="141"/>
      <c r="F3" s="142">
        <v>53270</v>
      </c>
      <c r="G3" s="143"/>
      <c r="H3" s="144"/>
    </row>
    <row r="4" spans="1:8">
      <c r="A4" s="145"/>
      <c r="B4" s="146"/>
      <c r="C4" s="147"/>
      <c r="D4" s="148">
        <v>23457</v>
      </c>
      <c r="E4" s="149"/>
      <c r="F4" s="150">
        <v>24316</v>
      </c>
      <c r="G4" s="151"/>
      <c r="H4" s="152"/>
    </row>
    <row r="5" spans="1:8">
      <c r="A5" s="133" t="s">
        <v>550</v>
      </c>
      <c r="B5" s="138"/>
      <c r="C5" s="139"/>
      <c r="D5" s="140">
        <v>26196</v>
      </c>
      <c r="E5" s="141"/>
      <c r="F5" s="142">
        <v>53292</v>
      </c>
      <c r="G5" s="143"/>
      <c r="H5" s="144"/>
    </row>
    <row r="6" spans="1:8">
      <c r="A6" s="145"/>
      <c r="B6" s="146"/>
      <c r="C6" s="147"/>
      <c r="D6" s="148">
        <v>25776</v>
      </c>
      <c r="E6" s="149"/>
      <c r="F6" s="150">
        <v>28900</v>
      </c>
      <c r="G6" s="151"/>
      <c r="H6" s="152"/>
    </row>
    <row r="7" spans="1:8">
      <c r="A7" s="133" t="s">
        <v>551</v>
      </c>
      <c r="B7" s="138"/>
      <c r="C7" s="139"/>
      <c r="D7" s="140">
        <v>49370</v>
      </c>
      <c r="E7" s="141"/>
      <c r="F7" s="142">
        <v>49919</v>
      </c>
      <c r="G7" s="143"/>
      <c r="H7" s="144"/>
    </row>
    <row r="8" spans="1:8">
      <c r="A8" s="145"/>
      <c r="B8" s="146"/>
      <c r="C8" s="147"/>
      <c r="D8" s="148">
        <v>47497</v>
      </c>
      <c r="E8" s="149"/>
      <c r="F8" s="150">
        <v>26398</v>
      </c>
      <c r="G8" s="151"/>
      <c r="H8" s="152"/>
    </row>
    <row r="9" spans="1:8">
      <c r="A9" s="133" t="s">
        <v>552</v>
      </c>
      <c r="B9" s="138"/>
      <c r="C9" s="139"/>
      <c r="D9" s="140">
        <v>49875</v>
      </c>
      <c r="E9" s="141"/>
      <c r="F9" s="142">
        <v>47738</v>
      </c>
      <c r="G9" s="143"/>
      <c r="H9" s="144"/>
    </row>
    <row r="10" spans="1:8">
      <c r="A10" s="145"/>
      <c r="B10" s="146"/>
      <c r="C10" s="147"/>
      <c r="D10" s="148">
        <v>28042</v>
      </c>
      <c r="E10" s="149"/>
      <c r="F10" s="150">
        <v>24937</v>
      </c>
      <c r="G10" s="151"/>
      <c r="H10" s="152"/>
    </row>
    <row r="11" spans="1:8">
      <c r="A11" s="133" t="s">
        <v>553</v>
      </c>
      <c r="B11" s="138"/>
      <c r="C11" s="139"/>
      <c r="D11" s="140">
        <v>85639</v>
      </c>
      <c r="E11" s="141"/>
      <c r="F11" s="142">
        <v>52191</v>
      </c>
      <c r="G11" s="143"/>
      <c r="H11" s="144"/>
    </row>
    <row r="12" spans="1:8">
      <c r="A12" s="145"/>
      <c r="B12" s="146"/>
      <c r="C12" s="153"/>
      <c r="D12" s="148">
        <v>57819</v>
      </c>
      <c r="E12" s="149"/>
      <c r="F12" s="150">
        <v>24843</v>
      </c>
      <c r="G12" s="151"/>
      <c r="H12" s="152"/>
    </row>
    <row r="13" spans="1:8">
      <c r="A13" s="133"/>
      <c r="B13" s="138"/>
      <c r="C13" s="154"/>
      <c r="D13" s="155">
        <v>47570</v>
      </c>
      <c r="E13" s="156"/>
      <c r="F13" s="157">
        <v>51282</v>
      </c>
      <c r="G13" s="158"/>
      <c r="H13" s="144"/>
    </row>
    <row r="14" spans="1:8">
      <c r="A14" s="145"/>
      <c r="B14" s="146"/>
      <c r="C14" s="147"/>
      <c r="D14" s="148">
        <v>36518</v>
      </c>
      <c r="E14" s="149"/>
      <c r="F14" s="150">
        <v>25879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8.9</v>
      </c>
      <c r="C19" s="159">
        <f>ROUND(VALUE(SUBSTITUTE(実質収支比率等に係る経年分析!G$48,"▲","-")),2)</f>
        <v>11.47</v>
      </c>
      <c r="D19" s="159">
        <f>ROUND(VALUE(SUBSTITUTE(実質収支比率等に係る経年分析!H$48,"▲","-")),2)</f>
        <v>11.98</v>
      </c>
      <c r="E19" s="159">
        <f>ROUND(VALUE(SUBSTITUTE(実質収支比率等に係る経年分析!I$48,"▲","-")),2)</f>
        <v>13.15</v>
      </c>
      <c r="F19" s="159">
        <f>ROUND(VALUE(SUBSTITUTE(実質収支比率等に係る経年分析!J$48,"▲","-")),2)</f>
        <v>12.15</v>
      </c>
    </row>
    <row r="20" spans="1:11">
      <c r="A20" s="159" t="s">
        <v>48</v>
      </c>
      <c r="B20" s="159">
        <f>ROUND(VALUE(SUBSTITUTE(実質収支比率等に係る経年分析!F$47,"▲","-")),2)</f>
        <v>28.75</v>
      </c>
      <c r="C20" s="159">
        <f>ROUND(VALUE(SUBSTITUTE(実質収支比率等に係る経年分析!G$47,"▲","-")),2)</f>
        <v>27.51</v>
      </c>
      <c r="D20" s="159">
        <f>ROUND(VALUE(SUBSTITUTE(実質収支比率等に係る経年分析!H$47,"▲","-")),2)</f>
        <v>27.12</v>
      </c>
      <c r="E20" s="159">
        <f>ROUND(VALUE(SUBSTITUTE(実質収支比率等に係る経年分析!I$47,"▲","-")),2)</f>
        <v>24.54</v>
      </c>
      <c r="F20" s="159">
        <f>ROUND(VALUE(SUBSTITUTE(実質収支比率等に係る経年分析!J$47,"▲","-")),2)</f>
        <v>19.829999999999998</v>
      </c>
    </row>
    <row r="21" spans="1:11">
      <c r="A21" s="159" t="s">
        <v>49</v>
      </c>
      <c r="B21" s="159">
        <f>IF(ISNUMBER(VALUE(SUBSTITUTE(実質収支比率等に係る経年分析!F$49,"▲","-"))),ROUND(VALUE(SUBSTITUTE(実質収支比率等に係る経年分析!F$49,"▲","-")),2),NA())</f>
        <v>1.1499999999999999</v>
      </c>
      <c r="C21" s="159">
        <f>IF(ISNUMBER(VALUE(SUBSTITUTE(実質収支比率等に係る経年分析!G$49,"▲","-"))),ROUND(VALUE(SUBSTITUTE(実質収支比率等に係る経年分析!G$49,"▲","-")),2),NA())</f>
        <v>-0.49</v>
      </c>
      <c r="D21" s="159">
        <f>IF(ISNUMBER(VALUE(SUBSTITUTE(実質収支比率等に係る経年分析!H$49,"▲","-"))),ROUND(VALUE(SUBSTITUTE(実質収支比率等に係る経年分析!H$49,"▲","-")),2),NA())</f>
        <v>-1.76</v>
      </c>
      <c r="E21" s="159">
        <f>IF(ISNUMBER(VALUE(SUBSTITUTE(実質収支比率等に係る経年分析!I$49,"▲","-"))),ROUND(VALUE(SUBSTITUTE(実質収支比率等に係る経年分析!I$49,"▲","-")),2),NA())</f>
        <v>-4.59</v>
      </c>
      <c r="F21" s="159">
        <f>IF(ISNUMBER(VALUE(SUBSTITUTE(実質収支比率等に係る経年分析!J$49,"▲","-"))),ROUND(VALUE(SUBSTITUTE(実質収支比率等に係る経年分析!J$49,"▲","-")),2),NA())</f>
        <v>-8.7899999999999991</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とべ温泉特別会計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0.15</v>
      </c>
    </row>
    <row r="30" spans="1:11">
      <c r="A30" s="160" t="str">
        <f>IF(連結実質赤字比率に係る赤字・黒字の構成分析!C$40="",NA(),連結実質赤字比率に係る赤字・黒字の構成分析!C$40)</f>
        <v>とべの館特別会計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0.14000000000000001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0.28000000000000003</v>
      </c>
    </row>
    <row r="31" spans="1:11">
      <c r="A31" s="160" t="str">
        <f>IF(連結実質赤字比率に係る赤字・黒字の構成分析!C$39="",NA(),連結実質赤字比率に係る赤字・黒字の構成分析!C$39)</f>
        <v>浄化槽特別会計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0.56999999999999995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0.53</v>
      </c>
    </row>
    <row r="32" spans="1:11">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1.79</v>
      </c>
    </row>
    <row r="33" spans="1:16">
      <c r="A33" s="160" t="str">
        <f>IF(連結実質赤字比率に係る赤字・黒字の構成分析!C$37="",NA(),連結実質赤字比率に係る赤字・黒字の構成分析!C$37)</f>
        <v>国民健康保険特別会計（事業勘定）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3.93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3.46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4.7300000000000004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7.28</v>
      </c>
    </row>
    <row r="34" spans="1:16">
      <c r="A34" s="160" t="str">
        <f>IF(連結実質赤字比率に係る赤字・黒字の構成分析!C$36="",NA(),連結実質赤字比率に係る赤字・黒字の構成分析!C$36)</f>
        <v>公共下水道事業会計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4.1500000000000004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5.31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6.46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7.75</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6.07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7.85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8.1199999999999992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10.42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12.42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11.17</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728</v>
      </c>
      <c r="E42" s="161"/>
      <c r="F42" s="161"/>
      <c r="G42" s="161">
        <f>'実質公債費比率（分子）の構造'!L$52</f>
        <v>794</v>
      </c>
      <c r="H42" s="161"/>
      <c r="I42" s="161"/>
      <c r="J42" s="161">
        <f>'実質公債費比率（分子）の構造'!M$52</f>
        <v>677</v>
      </c>
      <c r="K42" s="161"/>
      <c r="L42" s="161"/>
      <c r="M42" s="161">
        <f>'実質公債費比率（分子）の構造'!N$52</f>
        <v>626</v>
      </c>
      <c r="N42" s="161"/>
      <c r="O42" s="161"/>
      <c r="P42" s="161">
        <f>'実質公債費比率（分子）の構造'!O$52</f>
        <v>615</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8</v>
      </c>
      <c r="C44" s="161"/>
      <c r="D44" s="161"/>
      <c r="E44" s="161">
        <f>'実質公債費比率（分子）の構造'!L$50</f>
        <v>8</v>
      </c>
      <c r="F44" s="161"/>
      <c r="G44" s="161"/>
      <c r="H44" s="161">
        <f>'実質公債費比率（分子）の構造'!M$50</f>
        <v>0</v>
      </c>
      <c r="I44" s="161"/>
      <c r="J44" s="161"/>
      <c r="K44" s="161">
        <f>'実質公債費比率（分子）の構造'!N$50</f>
        <v>1</v>
      </c>
      <c r="L44" s="161"/>
      <c r="M44" s="161"/>
      <c r="N44" s="161">
        <f>'実質公債費比率（分子）の構造'!O$50</f>
        <v>1</v>
      </c>
      <c r="O44" s="161"/>
      <c r="P44" s="161"/>
    </row>
    <row r="45" spans="1:16">
      <c r="A45" s="161" t="s">
        <v>59</v>
      </c>
      <c r="B45" s="161">
        <f>'実質公債費比率（分子）の構造'!K$49</f>
        <v>20</v>
      </c>
      <c r="C45" s="161"/>
      <c r="D45" s="161"/>
      <c r="E45" s="161">
        <f>'実質公債費比率（分子）の構造'!L$49</f>
        <v>24</v>
      </c>
      <c r="F45" s="161"/>
      <c r="G45" s="161"/>
      <c r="H45" s="161">
        <f>'実質公債費比率（分子）の構造'!M$49</f>
        <v>25</v>
      </c>
      <c r="I45" s="161"/>
      <c r="J45" s="161"/>
      <c r="K45" s="161">
        <f>'実質公債費比率（分子）の構造'!N$49</f>
        <v>34</v>
      </c>
      <c r="L45" s="161"/>
      <c r="M45" s="161"/>
      <c r="N45" s="161">
        <f>'実質公債費比率（分子）の構造'!O$49</f>
        <v>35</v>
      </c>
      <c r="O45" s="161"/>
      <c r="P45" s="161"/>
    </row>
    <row r="46" spans="1:16">
      <c r="A46" s="161" t="s">
        <v>60</v>
      </c>
      <c r="B46" s="161">
        <f>'実質公債費比率（分子）の構造'!K$48</f>
        <v>90</v>
      </c>
      <c r="C46" s="161"/>
      <c r="D46" s="161"/>
      <c r="E46" s="161">
        <f>'実質公債費比率（分子）の構造'!L$48</f>
        <v>90</v>
      </c>
      <c r="F46" s="161"/>
      <c r="G46" s="161"/>
      <c r="H46" s="161">
        <f>'実質公債費比率（分子）の構造'!M$48</f>
        <v>110</v>
      </c>
      <c r="I46" s="161"/>
      <c r="J46" s="161"/>
      <c r="K46" s="161">
        <f>'実質公債費比率（分子）の構造'!N$48</f>
        <v>123</v>
      </c>
      <c r="L46" s="161"/>
      <c r="M46" s="161"/>
      <c r="N46" s="161">
        <f>'実質公債費比率（分子）の構造'!O$48</f>
        <v>129</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795</v>
      </c>
      <c r="C49" s="161"/>
      <c r="D49" s="161"/>
      <c r="E49" s="161">
        <f>'実質公債費比率（分子）の構造'!L$45</f>
        <v>758</v>
      </c>
      <c r="F49" s="161"/>
      <c r="G49" s="161"/>
      <c r="H49" s="161">
        <f>'実質公債費比率（分子）の構造'!M$45</f>
        <v>600</v>
      </c>
      <c r="I49" s="161"/>
      <c r="J49" s="161"/>
      <c r="K49" s="161">
        <f>'実質公債費比率（分子）の構造'!N$45</f>
        <v>526</v>
      </c>
      <c r="L49" s="161"/>
      <c r="M49" s="161"/>
      <c r="N49" s="161">
        <f>'実質公債費比率（分子）の構造'!O$45</f>
        <v>553</v>
      </c>
      <c r="O49" s="161"/>
      <c r="P49" s="161"/>
    </row>
    <row r="50" spans="1:16">
      <c r="A50" s="161" t="s">
        <v>64</v>
      </c>
      <c r="B50" s="161" t="e">
        <f>NA()</f>
        <v>#N/A</v>
      </c>
      <c r="C50" s="161">
        <f>IF(ISNUMBER('実質公債費比率（分子）の構造'!K$53),'実質公債費比率（分子）の構造'!K$53,NA())</f>
        <v>185</v>
      </c>
      <c r="D50" s="161" t="e">
        <f>NA()</f>
        <v>#N/A</v>
      </c>
      <c r="E50" s="161" t="e">
        <f>NA()</f>
        <v>#N/A</v>
      </c>
      <c r="F50" s="161">
        <f>IF(ISNUMBER('実質公債費比率（分子）の構造'!L$53),'実質公債費比率（分子）の構造'!L$53,NA())</f>
        <v>86</v>
      </c>
      <c r="G50" s="161" t="e">
        <f>NA()</f>
        <v>#N/A</v>
      </c>
      <c r="H50" s="161" t="e">
        <f>NA()</f>
        <v>#N/A</v>
      </c>
      <c r="I50" s="161">
        <f>IF(ISNUMBER('実質公債費比率（分子）の構造'!M$53),'実質公債費比率（分子）の構造'!M$53,NA())</f>
        <v>58</v>
      </c>
      <c r="J50" s="161" t="e">
        <f>NA()</f>
        <v>#N/A</v>
      </c>
      <c r="K50" s="161" t="e">
        <f>NA()</f>
        <v>#N/A</v>
      </c>
      <c r="L50" s="161">
        <f>IF(ISNUMBER('実質公債費比率（分子）の構造'!N$53),'実質公債費比率（分子）の構造'!N$53,NA())</f>
        <v>58</v>
      </c>
      <c r="M50" s="161" t="e">
        <f>NA()</f>
        <v>#N/A</v>
      </c>
      <c r="N50" s="161" t="e">
        <f>NA()</f>
        <v>#N/A</v>
      </c>
      <c r="O50" s="161">
        <f>IF(ISNUMBER('実質公債費比率（分子）の構造'!O$53),'実質公債費比率（分子）の構造'!O$53,NA())</f>
        <v>103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7456</v>
      </c>
      <c r="E56" s="160"/>
      <c r="F56" s="160"/>
      <c r="G56" s="160">
        <f>'将来負担比率（分子）の構造'!J$52</f>
        <v>7450</v>
      </c>
      <c r="H56" s="160"/>
      <c r="I56" s="160"/>
      <c r="J56" s="160">
        <f>'将来負担比率（分子）の構造'!K$52</f>
        <v>7454</v>
      </c>
      <c r="K56" s="160"/>
      <c r="L56" s="160"/>
      <c r="M56" s="160">
        <f>'将来負担比率（分子）の構造'!L$52</f>
        <v>7563</v>
      </c>
      <c r="N56" s="160"/>
      <c r="O56" s="160"/>
      <c r="P56" s="160">
        <f>'将来負担比率（分子）の構造'!M$52</f>
        <v>8116</v>
      </c>
    </row>
    <row r="57" spans="1:16">
      <c r="A57" s="160" t="s">
        <v>35</v>
      </c>
      <c r="B57" s="160"/>
      <c r="C57" s="160"/>
      <c r="D57" s="160">
        <f>'将来負担比率（分子）の構造'!I$51</f>
        <v>177</v>
      </c>
      <c r="E57" s="160"/>
      <c r="F57" s="160"/>
      <c r="G57" s="160">
        <f>'将来負担比率（分子）の構造'!J$51</f>
        <v>168</v>
      </c>
      <c r="H57" s="160"/>
      <c r="I57" s="160"/>
      <c r="J57" s="160">
        <f>'将来負担比率（分子）の構造'!K$51</f>
        <v>115</v>
      </c>
      <c r="K57" s="160"/>
      <c r="L57" s="160"/>
      <c r="M57" s="160">
        <f>'将来負担比率（分子）の構造'!L$51</f>
        <v>111</v>
      </c>
      <c r="N57" s="160"/>
      <c r="O57" s="160"/>
      <c r="P57" s="160">
        <f>'将来負担比率（分子）の構造'!M$51</f>
        <v>106</v>
      </c>
    </row>
    <row r="58" spans="1:16">
      <c r="A58" s="160" t="s">
        <v>34</v>
      </c>
      <c r="B58" s="160"/>
      <c r="C58" s="160"/>
      <c r="D58" s="160">
        <f>'将来負担比率（分子）の構造'!I$50</f>
        <v>3662</v>
      </c>
      <c r="E58" s="160"/>
      <c r="F58" s="160"/>
      <c r="G58" s="160">
        <f>'将来負担比率（分子）の構造'!J$50</f>
        <v>3710</v>
      </c>
      <c r="H58" s="160"/>
      <c r="I58" s="160"/>
      <c r="J58" s="160">
        <f>'将来負担比率（分子）の構造'!K$50</f>
        <v>3608</v>
      </c>
      <c r="K58" s="160"/>
      <c r="L58" s="160"/>
      <c r="M58" s="160">
        <f>'将来負担比率（分子）の構造'!L$50</f>
        <v>3423</v>
      </c>
      <c r="N58" s="160"/>
      <c r="O58" s="160"/>
      <c r="P58" s="160">
        <f>'将来負担比率（分子）の構造'!M$50</f>
        <v>2905</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700</v>
      </c>
      <c r="C62" s="160"/>
      <c r="D62" s="160"/>
      <c r="E62" s="160">
        <f>'将来負担比率（分子）の構造'!J$45</f>
        <v>605</v>
      </c>
      <c r="F62" s="160"/>
      <c r="G62" s="160"/>
      <c r="H62" s="160">
        <f>'将来負担比率（分子）の構造'!K$45</f>
        <v>564</v>
      </c>
      <c r="I62" s="160"/>
      <c r="J62" s="160"/>
      <c r="K62" s="160">
        <f>'将来負担比率（分子）の構造'!L$45</f>
        <v>588</v>
      </c>
      <c r="L62" s="160"/>
      <c r="M62" s="160"/>
      <c r="N62" s="160">
        <f>'将来負担比率（分子）の構造'!M$45</f>
        <v>519</v>
      </c>
      <c r="O62" s="160"/>
      <c r="P62" s="160"/>
    </row>
    <row r="63" spans="1:16">
      <c r="A63" s="160" t="s">
        <v>27</v>
      </c>
      <c r="B63" s="160">
        <f>'将来負担比率（分子）の構造'!I$44</f>
        <v>356</v>
      </c>
      <c r="C63" s="160"/>
      <c r="D63" s="160"/>
      <c r="E63" s="160">
        <f>'将来負担比率（分子）の構造'!J$44</f>
        <v>372</v>
      </c>
      <c r="F63" s="160"/>
      <c r="G63" s="160"/>
      <c r="H63" s="160">
        <f>'将来負担比率（分子）の構造'!K$44</f>
        <v>245</v>
      </c>
      <c r="I63" s="160"/>
      <c r="J63" s="160"/>
      <c r="K63" s="160">
        <f>'将来負担比率（分子）の構造'!L$44</f>
        <v>215</v>
      </c>
      <c r="L63" s="160"/>
      <c r="M63" s="160"/>
      <c r="N63" s="160">
        <f>'将来負担比率（分子）の構造'!M$44</f>
        <v>263</v>
      </c>
      <c r="O63" s="160"/>
      <c r="P63" s="160"/>
    </row>
    <row r="64" spans="1:16">
      <c r="A64" s="160" t="s">
        <v>26</v>
      </c>
      <c r="B64" s="160">
        <f>'将来負担比率（分子）の構造'!I$43</f>
        <v>3591</v>
      </c>
      <c r="C64" s="160"/>
      <c r="D64" s="160"/>
      <c r="E64" s="160">
        <f>'将来負担比率（分子）の構造'!J$43</f>
        <v>3582</v>
      </c>
      <c r="F64" s="160"/>
      <c r="G64" s="160"/>
      <c r="H64" s="160">
        <f>'将来負担比率（分子）の構造'!K$43</f>
        <v>3665</v>
      </c>
      <c r="I64" s="160"/>
      <c r="J64" s="160"/>
      <c r="K64" s="160">
        <f>'将来負担比率（分子）の構造'!L$43</f>
        <v>3647</v>
      </c>
      <c r="L64" s="160"/>
      <c r="M64" s="160"/>
      <c r="N64" s="160">
        <f>'将来負担比率（分子）の構造'!M$43</f>
        <v>3562</v>
      </c>
      <c r="O64" s="160"/>
      <c r="P64" s="160"/>
    </row>
    <row r="65" spans="1:16">
      <c r="A65" s="160" t="s">
        <v>25</v>
      </c>
      <c r="B65" s="160">
        <f>'将来負担比率（分子）の構造'!I$42</f>
        <v>163</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6353</v>
      </c>
      <c r="C66" s="160"/>
      <c r="D66" s="160"/>
      <c r="E66" s="160">
        <f>'将来負担比率（分子）の構造'!J$41</f>
        <v>6181</v>
      </c>
      <c r="F66" s="160"/>
      <c r="G66" s="160"/>
      <c r="H66" s="160">
        <f>'将来負担比率（分子）の構造'!K$41</f>
        <v>6271</v>
      </c>
      <c r="I66" s="160"/>
      <c r="J66" s="160"/>
      <c r="K66" s="160">
        <f>'将来負担比率（分子）の構造'!L$41</f>
        <v>6591</v>
      </c>
      <c r="L66" s="160"/>
      <c r="M66" s="160"/>
      <c r="N66" s="160">
        <f>'将来負担比率（分子）の構造'!M$41</f>
        <v>7531</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748</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1454</v>
      </c>
      <c r="C72" s="164">
        <f>基金残高に係る経年分析!G55</f>
        <v>1275</v>
      </c>
      <c r="D72" s="164">
        <f>基金残高に係る経年分析!H55</f>
        <v>1025</v>
      </c>
    </row>
    <row r="73" spans="1:16">
      <c r="A73" s="163" t="s">
        <v>71</v>
      </c>
      <c r="B73" s="164" t="str">
        <f>基金残高に係る経年分析!F56</f>
        <v>-</v>
      </c>
      <c r="C73" s="164" t="str">
        <f>基金残高に係る経年分析!G56</f>
        <v>-</v>
      </c>
      <c r="D73" s="164" t="str">
        <f>基金残高に係る経年分析!H56</f>
        <v>-</v>
      </c>
    </row>
    <row r="74" spans="1:16">
      <c r="A74" s="163" t="s">
        <v>72</v>
      </c>
      <c r="B74" s="164">
        <f>基金残高に係る経年分析!F57</f>
        <v>2026</v>
      </c>
      <c r="C74" s="164">
        <f>基金残高に係る経年分析!G57</f>
        <v>2016</v>
      </c>
      <c r="D74" s="164">
        <f>基金残高に係る経年分析!H57</f>
        <v>1778</v>
      </c>
    </row>
  </sheetData>
  <sheetProtection algorithmName="SHA-512" hashValue="6Rkv4Kz3YjGzxY0nlaT8rMeG+VvwoQx7K20pW2YjZgvlAI8+w6dWbWxGzZgn7DxgiLBSQfWKmjqDRGfWRslypg==" saltValue="0Y28uBnB1/Kwap9eEztx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220</v>
      </c>
      <c r="C5" s="703"/>
      <c r="D5" s="703"/>
      <c r="E5" s="703"/>
      <c r="F5" s="703"/>
      <c r="G5" s="703"/>
      <c r="H5" s="703"/>
      <c r="I5" s="703"/>
      <c r="J5" s="703"/>
      <c r="K5" s="703"/>
      <c r="L5" s="703"/>
      <c r="M5" s="703"/>
      <c r="N5" s="703"/>
      <c r="O5" s="703"/>
      <c r="P5" s="703"/>
      <c r="Q5" s="704"/>
      <c r="R5" s="668">
        <v>2040672</v>
      </c>
      <c r="S5" s="669"/>
      <c r="T5" s="669"/>
      <c r="U5" s="669"/>
      <c r="V5" s="669"/>
      <c r="W5" s="669"/>
      <c r="X5" s="669"/>
      <c r="Y5" s="715"/>
      <c r="Z5" s="733">
        <v>20.7</v>
      </c>
      <c r="AA5" s="733"/>
      <c r="AB5" s="733"/>
      <c r="AC5" s="733"/>
      <c r="AD5" s="734">
        <v>2040672</v>
      </c>
      <c r="AE5" s="734"/>
      <c r="AF5" s="734"/>
      <c r="AG5" s="734"/>
      <c r="AH5" s="734"/>
      <c r="AI5" s="734"/>
      <c r="AJ5" s="734"/>
      <c r="AK5" s="734"/>
      <c r="AL5" s="716">
        <v>41.6</v>
      </c>
      <c r="AM5" s="685"/>
      <c r="AN5" s="685"/>
      <c r="AO5" s="717"/>
      <c r="AP5" s="702" t="s">
        <v>221</v>
      </c>
      <c r="AQ5" s="703"/>
      <c r="AR5" s="703"/>
      <c r="AS5" s="703"/>
      <c r="AT5" s="703"/>
      <c r="AU5" s="703"/>
      <c r="AV5" s="703"/>
      <c r="AW5" s="703"/>
      <c r="AX5" s="703"/>
      <c r="AY5" s="703"/>
      <c r="AZ5" s="703"/>
      <c r="BA5" s="703"/>
      <c r="BB5" s="703"/>
      <c r="BC5" s="703"/>
      <c r="BD5" s="703"/>
      <c r="BE5" s="703"/>
      <c r="BF5" s="704"/>
      <c r="BG5" s="603">
        <v>2040672</v>
      </c>
      <c r="BH5" s="606"/>
      <c r="BI5" s="606"/>
      <c r="BJ5" s="606"/>
      <c r="BK5" s="606"/>
      <c r="BL5" s="606"/>
      <c r="BM5" s="606"/>
      <c r="BN5" s="607"/>
      <c r="BO5" s="665">
        <v>100</v>
      </c>
      <c r="BP5" s="665"/>
      <c r="BQ5" s="665"/>
      <c r="BR5" s="665"/>
      <c r="BS5" s="666">
        <v>27419</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c r="B6" s="600" t="s">
        <v>225</v>
      </c>
      <c r="C6" s="601"/>
      <c r="D6" s="601"/>
      <c r="E6" s="601"/>
      <c r="F6" s="601"/>
      <c r="G6" s="601"/>
      <c r="H6" s="601"/>
      <c r="I6" s="601"/>
      <c r="J6" s="601"/>
      <c r="K6" s="601"/>
      <c r="L6" s="601"/>
      <c r="M6" s="601"/>
      <c r="N6" s="601"/>
      <c r="O6" s="601"/>
      <c r="P6" s="601"/>
      <c r="Q6" s="602"/>
      <c r="R6" s="603">
        <v>72825</v>
      </c>
      <c r="S6" s="606"/>
      <c r="T6" s="606"/>
      <c r="U6" s="606"/>
      <c r="V6" s="606"/>
      <c r="W6" s="606"/>
      <c r="X6" s="606"/>
      <c r="Y6" s="607"/>
      <c r="Z6" s="665">
        <v>0.7</v>
      </c>
      <c r="AA6" s="665"/>
      <c r="AB6" s="665"/>
      <c r="AC6" s="665"/>
      <c r="AD6" s="666">
        <v>72825</v>
      </c>
      <c r="AE6" s="666"/>
      <c r="AF6" s="666"/>
      <c r="AG6" s="666"/>
      <c r="AH6" s="666"/>
      <c r="AI6" s="666"/>
      <c r="AJ6" s="666"/>
      <c r="AK6" s="666"/>
      <c r="AL6" s="608">
        <v>1.5</v>
      </c>
      <c r="AM6" s="609"/>
      <c r="AN6" s="609"/>
      <c r="AO6" s="667"/>
      <c r="AP6" s="600" t="s">
        <v>226</v>
      </c>
      <c r="AQ6" s="601"/>
      <c r="AR6" s="601"/>
      <c r="AS6" s="601"/>
      <c r="AT6" s="601"/>
      <c r="AU6" s="601"/>
      <c r="AV6" s="601"/>
      <c r="AW6" s="601"/>
      <c r="AX6" s="601"/>
      <c r="AY6" s="601"/>
      <c r="AZ6" s="601"/>
      <c r="BA6" s="601"/>
      <c r="BB6" s="601"/>
      <c r="BC6" s="601"/>
      <c r="BD6" s="601"/>
      <c r="BE6" s="601"/>
      <c r="BF6" s="602"/>
      <c r="BG6" s="603">
        <v>2040672</v>
      </c>
      <c r="BH6" s="606"/>
      <c r="BI6" s="606"/>
      <c r="BJ6" s="606"/>
      <c r="BK6" s="606"/>
      <c r="BL6" s="606"/>
      <c r="BM6" s="606"/>
      <c r="BN6" s="607"/>
      <c r="BO6" s="665">
        <v>100</v>
      </c>
      <c r="BP6" s="665"/>
      <c r="BQ6" s="665"/>
      <c r="BR6" s="665"/>
      <c r="BS6" s="666">
        <v>27419</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105557</v>
      </c>
      <c r="CS6" s="606"/>
      <c r="CT6" s="606"/>
      <c r="CU6" s="606"/>
      <c r="CV6" s="606"/>
      <c r="CW6" s="606"/>
      <c r="CX6" s="606"/>
      <c r="CY6" s="607"/>
      <c r="CZ6" s="716">
        <v>1.2</v>
      </c>
      <c r="DA6" s="685"/>
      <c r="DB6" s="685"/>
      <c r="DC6" s="719"/>
      <c r="DD6" s="611" t="s">
        <v>228</v>
      </c>
      <c r="DE6" s="606"/>
      <c r="DF6" s="606"/>
      <c r="DG6" s="606"/>
      <c r="DH6" s="606"/>
      <c r="DI6" s="606"/>
      <c r="DJ6" s="606"/>
      <c r="DK6" s="606"/>
      <c r="DL6" s="606"/>
      <c r="DM6" s="606"/>
      <c r="DN6" s="606"/>
      <c r="DO6" s="606"/>
      <c r="DP6" s="607"/>
      <c r="DQ6" s="611">
        <v>105527</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5238</v>
      </c>
      <c r="S7" s="606"/>
      <c r="T7" s="606"/>
      <c r="U7" s="606"/>
      <c r="V7" s="606"/>
      <c r="W7" s="606"/>
      <c r="X7" s="606"/>
      <c r="Y7" s="607"/>
      <c r="Z7" s="665">
        <v>0.1</v>
      </c>
      <c r="AA7" s="665"/>
      <c r="AB7" s="665"/>
      <c r="AC7" s="665"/>
      <c r="AD7" s="666">
        <v>5238</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922498</v>
      </c>
      <c r="BH7" s="606"/>
      <c r="BI7" s="606"/>
      <c r="BJ7" s="606"/>
      <c r="BK7" s="606"/>
      <c r="BL7" s="606"/>
      <c r="BM7" s="606"/>
      <c r="BN7" s="607"/>
      <c r="BO7" s="665">
        <v>45.2</v>
      </c>
      <c r="BP7" s="665"/>
      <c r="BQ7" s="665"/>
      <c r="BR7" s="665"/>
      <c r="BS7" s="666">
        <v>27419</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1124306</v>
      </c>
      <c r="CS7" s="606"/>
      <c r="CT7" s="606"/>
      <c r="CU7" s="606"/>
      <c r="CV7" s="606"/>
      <c r="CW7" s="606"/>
      <c r="CX7" s="606"/>
      <c r="CY7" s="607"/>
      <c r="CZ7" s="665">
        <v>12.3</v>
      </c>
      <c r="DA7" s="665"/>
      <c r="DB7" s="665"/>
      <c r="DC7" s="665"/>
      <c r="DD7" s="611">
        <v>47831</v>
      </c>
      <c r="DE7" s="606"/>
      <c r="DF7" s="606"/>
      <c r="DG7" s="606"/>
      <c r="DH7" s="606"/>
      <c r="DI7" s="606"/>
      <c r="DJ7" s="606"/>
      <c r="DK7" s="606"/>
      <c r="DL7" s="606"/>
      <c r="DM7" s="606"/>
      <c r="DN7" s="606"/>
      <c r="DO7" s="606"/>
      <c r="DP7" s="607"/>
      <c r="DQ7" s="611">
        <v>938057</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10254</v>
      </c>
      <c r="S8" s="606"/>
      <c r="T8" s="606"/>
      <c r="U8" s="606"/>
      <c r="V8" s="606"/>
      <c r="W8" s="606"/>
      <c r="X8" s="606"/>
      <c r="Y8" s="607"/>
      <c r="Z8" s="665">
        <v>0.1</v>
      </c>
      <c r="AA8" s="665"/>
      <c r="AB8" s="665"/>
      <c r="AC8" s="665"/>
      <c r="AD8" s="666">
        <v>10254</v>
      </c>
      <c r="AE8" s="666"/>
      <c r="AF8" s="666"/>
      <c r="AG8" s="666"/>
      <c r="AH8" s="666"/>
      <c r="AI8" s="666"/>
      <c r="AJ8" s="666"/>
      <c r="AK8" s="666"/>
      <c r="AL8" s="608">
        <v>0.2</v>
      </c>
      <c r="AM8" s="609"/>
      <c r="AN8" s="609"/>
      <c r="AO8" s="667"/>
      <c r="AP8" s="600" t="s">
        <v>233</v>
      </c>
      <c r="AQ8" s="601"/>
      <c r="AR8" s="601"/>
      <c r="AS8" s="601"/>
      <c r="AT8" s="601"/>
      <c r="AU8" s="601"/>
      <c r="AV8" s="601"/>
      <c r="AW8" s="601"/>
      <c r="AX8" s="601"/>
      <c r="AY8" s="601"/>
      <c r="AZ8" s="601"/>
      <c r="BA8" s="601"/>
      <c r="BB8" s="601"/>
      <c r="BC8" s="601"/>
      <c r="BD8" s="601"/>
      <c r="BE8" s="601"/>
      <c r="BF8" s="602"/>
      <c r="BG8" s="603">
        <v>34416</v>
      </c>
      <c r="BH8" s="606"/>
      <c r="BI8" s="606"/>
      <c r="BJ8" s="606"/>
      <c r="BK8" s="606"/>
      <c r="BL8" s="606"/>
      <c r="BM8" s="606"/>
      <c r="BN8" s="607"/>
      <c r="BO8" s="665">
        <v>1.7</v>
      </c>
      <c r="BP8" s="665"/>
      <c r="BQ8" s="665"/>
      <c r="BR8" s="665"/>
      <c r="BS8" s="611" t="s">
        <v>234</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2758514</v>
      </c>
      <c r="CS8" s="606"/>
      <c r="CT8" s="606"/>
      <c r="CU8" s="606"/>
      <c r="CV8" s="606"/>
      <c r="CW8" s="606"/>
      <c r="CX8" s="606"/>
      <c r="CY8" s="607"/>
      <c r="CZ8" s="665">
        <v>30.1</v>
      </c>
      <c r="DA8" s="665"/>
      <c r="DB8" s="665"/>
      <c r="DC8" s="665"/>
      <c r="DD8" s="611">
        <v>80218</v>
      </c>
      <c r="DE8" s="606"/>
      <c r="DF8" s="606"/>
      <c r="DG8" s="606"/>
      <c r="DH8" s="606"/>
      <c r="DI8" s="606"/>
      <c r="DJ8" s="606"/>
      <c r="DK8" s="606"/>
      <c r="DL8" s="606"/>
      <c r="DM8" s="606"/>
      <c r="DN8" s="606"/>
      <c r="DO8" s="606"/>
      <c r="DP8" s="607"/>
      <c r="DQ8" s="611">
        <v>1607421</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11267</v>
      </c>
      <c r="S9" s="606"/>
      <c r="T9" s="606"/>
      <c r="U9" s="606"/>
      <c r="V9" s="606"/>
      <c r="W9" s="606"/>
      <c r="X9" s="606"/>
      <c r="Y9" s="607"/>
      <c r="Z9" s="665">
        <v>0.1</v>
      </c>
      <c r="AA9" s="665"/>
      <c r="AB9" s="665"/>
      <c r="AC9" s="665"/>
      <c r="AD9" s="666">
        <v>11267</v>
      </c>
      <c r="AE9" s="666"/>
      <c r="AF9" s="666"/>
      <c r="AG9" s="666"/>
      <c r="AH9" s="666"/>
      <c r="AI9" s="666"/>
      <c r="AJ9" s="666"/>
      <c r="AK9" s="666"/>
      <c r="AL9" s="608">
        <v>0.2</v>
      </c>
      <c r="AM9" s="609"/>
      <c r="AN9" s="609"/>
      <c r="AO9" s="667"/>
      <c r="AP9" s="600" t="s">
        <v>237</v>
      </c>
      <c r="AQ9" s="601"/>
      <c r="AR9" s="601"/>
      <c r="AS9" s="601"/>
      <c r="AT9" s="601"/>
      <c r="AU9" s="601"/>
      <c r="AV9" s="601"/>
      <c r="AW9" s="601"/>
      <c r="AX9" s="601"/>
      <c r="AY9" s="601"/>
      <c r="AZ9" s="601"/>
      <c r="BA9" s="601"/>
      <c r="BB9" s="601"/>
      <c r="BC9" s="601"/>
      <c r="BD9" s="601"/>
      <c r="BE9" s="601"/>
      <c r="BF9" s="602"/>
      <c r="BG9" s="603">
        <v>739094</v>
      </c>
      <c r="BH9" s="606"/>
      <c r="BI9" s="606"/>
      <c r="BJ9" s="606"/>
      <c r="BK9" s="606"/>
      <c r="BL9" s="606"/>
      <c r="BM9" s="606"/>
      <c r="BN9" s="607"/>
      <c r="BO9" s="665">
        <v>36.200000000000003</v>
      </c>
      <c r="BP9" s="665"/>
      <c r="BQ9" s="665"/>
      <c r="BR9" s="665"/>
      <c r="BS9" s="611" t="s">
        <v>234</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842496</v>
      </c>
      <c r="CS9" s="606"/>
      <c r="CT9" s="606"/>
      <c r="CU9" s="606"/>
      <c r="CV9" s="606"/>
      <c r="CW9" s="606"/>
      <c r="CX9" s="606"/>
      <c r="CY9" s="607"/>
      <c r="CZ9" s="665">
        <v>9.1999999999999993</v>
      </c>
      <c r="DA9" s="665"/>
      <c r="DB9" s="665"/>
      <c r="DC9" s="665"/>
      <c r="DD9" s="611">
        <v>37253</v>
      </c>
      <c r="DE9" s="606"/>
      <c r="DF9" s="606"/>
      <c r="DG9" s="606"/>
      <c r="DH9" s="606"/>
      <c r="DI9" s="606"/>
      <c r="DJ9" s="606"/>
      <c r="DK9" s="606"/>
      <c r="DL9" s="606"/>
      <c r="DM9" s="606"/>
      <c r="DN9" s="606"/>
      <c r="DO9" s="606"/>
      <c r="DP9" s="607"/>
      <c r="DQ9" s="611">
        <v>531187</v>
      </c>
      <c r="DR9" s="606"/>
      <c r="DS9" s="606"/>
      <c r="DT9" s="606"/>
      <c r="DU9" s="606"/>
      <c r="DV9" s="606"/>
      <c r="DW9" s="606"/>
      <c r="DX9" s="606"/>
      <c r="DY9" s="606"/>
      <c r="DZ9" s="606"/>
      <c r="EA9" s="606"/>
      <c r="EB9" s="606"/>
      <c r="EC9" s="646"/>
    </row>
    <row r="10" spans="2:143" ht="11.25" customHeight="1">
      <c r="B10" s="600" t="s">
        <v>239</v>
      </c>
      <c r="C10" s="601"/>
      <c r="D10" s="601"/>
      <c r="E10" s="601"/>
      <c r="F10" s="601"/>
      <c r="G10" s="601"/>
      <c r="H10" s="601"/>
      <c r="I10" s="601"/>
      <c r="J10" s="601"/>
      <c r="K10" s="601"/>
      <c r="L10" s="601"/>
      <c r="M10" s="601"/>
      <c r="N10" s="601"/>
      <c r="O10" s="601"/>
      <c r="P10" s="601"/>
      <c r="Q10" s="602"/>
      <c r="R10" s="603" t="s">
        <v>234</v>
      </c>
      <c r="S10" s="606"/>
      <c r="T10" s="606"/>
      <c r="U10" s="606"/>
      <c r="V10" s="606"/>
      <c r="W10" s="606"/>
      <c r="X10" s="606"/>
      <c r="Y10" s="607"/>
      <c r="Z10" s="665" t="s">
        <v>234</v>
      </c>
      <c r="AA10" s="665"/>
      <c r="AB10" s="665"/>
      <c r="AC10" s="665"/>
      <c r="AD10" s="666" t="s">
        <v>234</v>
      </c>
      <c r="AE10" s="666"/>
      <c r="AF10" s="666"/>
      <c r="AG10" s="666"/>
      <c r="AH10" s="666"/>
      <c r="AI10" s="666"/>
      <c r="AJ10" s="666"/>
      <c r="AK10" s="666"/>
      <c r="AL10" s="608" t="s">
        <v>228</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66856</v>
      </c>
      <c r="BH10" s="606"/>
      <c r="BI10" s="606"/>
      <c r="BJ10" s="606"/>
      <c r="BK10" s="606"/>
      <c r="BL10" s="606"/>
      <c r="BM10" s="606"/>
      <c r="BN10" s="607"/>
      <c r="BO10" s="665">
        <v>3.3</v>
      </c>
      <c r="BP10" s="665"/>
      <c r="BQ10" s="665"/>
      <c r="BR10" s="665"/>
      <c r="BS10" s="611">
        <v>11143</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26781</v>
      </c>
      <c r="CS10" s="606"/>
      <c r="CT10" s="606"/>
      <c r="CU10" s="606"/>
      <c r="CV10" s="606"/>
      <c r="CW10" s="606"/>
      <c r="CX10" s="606"/>
      <c r="CY10" s="607"/>
      <c r="CZ10" s="665">
        <v>0.3</v>
      </c>
      <c r="DA10" s="665"/>
      <c r="DB10" s="665"/>
      <c r="DC10" s="665"/>
      <c r="DD10" s="611" t="s">
        <v>228</v>
      </c>
      <c r="DE10" s="606"/>
      <c r="DF10" s="606"/>
      <c r="DG10" s="606"/>
      <c r="DH10" s="606"/>
      <c r="DI10" s="606"/>
      <c r="DJ10" s="606"/>
      <c r="DK10" s="606"/>
      <c r="DL10" s="606"/>
      <c r="DM10" s="606"/>
      <c r="DN10" s="606"/>
      <c r="DO10" s="606"/>
      <c r="DP10" s="607"/>
      <c r="DQ10" s="611">
        <v>1781</v>
      </c>
      <c r="DR10" s="606"/>
      <c r="DS10" s="606"/>
      <c r="DT10" s="606"/>
      <c r="DU10" s="606"/>
      <c r="DV10" s="606"/>
      <c r="DW10" s="606"/>
      <c r="DX10" s="606"/>
      <c r="DY10" s="606"/>
      <c r="DZ10" s="606"/>
      <c r="EA10" s="606"/>
      <c r="EB10" s="606"/>
      <c r="EC10" s="646"/>
    </row>
    <row r="11" spans="2:143" ht="11.25" customHeight="1">
      <c r="B11" s="600" t="s">
        <v>242</v>
      </c>
      <c r="C11" s="601"/>
      <c r="D11" s="601"/>
      <c r="E11" s="601"/>
      <c r="F11" s="601"/>
      <c r="G11" s="601"/>
      <c r="H11" s="601"/>
      <c r="I11" s="601"/>
      <c r="J11" s="601"/>
      <c r="K11" s="601"/>
      <c r="L11" s="601"/>
      <c r="M11" s="601"/>
      <c r="N11" s="601"/>
      <c r="O11" s="601"/>
      <c r="P11" s="601"/>
      <c r="Q11" s="602"/>
      <c r="R11" s="603" t="s">
        <v>228</v>
      </c>
      <c r="S11" s="606"/>
      <c r="T11" s="606"/>
      <c r="U11" s="606"/>
      <c r="V11" s="606"/>
      <c r="W11" s="606"/>
      <c r="X11" s="606"/>
      <c r="Y11" s="607"/>
      <c r="Z11" s="665" t="s">
        <v>234</v>
      </c>
      <c r="AA11" s="665"/>
      <c r="AB11" s="665"/>
      <c r="AC11" s="665"/>
      <c r="AD11" s="666" t="s">
        <v>234</v>
      </c>
      <c r="AE11" s="666"/>
      <c r="AF11" s="666"/>
      <c r="AG11" s="666"/>
      <c r="AH11" s="666"/>
      <c r="AI11" s="666"/>
      <c r="AJ11" s="666"/>
      <c r="AK11" s="666"/>
      <c r="AL11" s="608" t="s">
        <v>234</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82132</v>
      </c>
      <c r="BH11" s="606"/>
      <c r="BI11" s="606"/>
      <c r="BJ11" s="606"/>
      <c r="BK11" s="606"/>
      <c r="BL11" s="606"/>
      <c r="BM11" s="606"/>
      <c r="BN11" s="607"/>
      <c r="BO11" s="665">
        <v>4</v>
      </c>
      <c r="BP11" s="665"/>
      <c r="BQ11" s="665"/>
      <c r="BR11" s="665"/>
      <c r="BS11" s="611">
        <v>16276</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287167</v>
      </c>
      <c r="CS11" s="606"/>
      <c r="CT11" s="606"/>
      <c r="CU11" s="606"/>
      <c r="CV11" s="606"/>
      <c r="CW11" s="606"/>
      <c r="CX11" s="606"/>
      <c r="CY11" s="607"/>
      <c r="CZ11" s="665">
        <v>3.1</v>
      </c>
      <c r="DA11" s="665"/>
      <c r="DB11" s="665"/>
      <c r="DC11" s="665"/>
      <c r="DD11" s="611">
        <v>43002</v>
      </c>
      <c r="DE11" s="606"/>
      <c r="DF11" s="606"/>
      <c r="DG11" s="606"/>
      <c r="DH11" s="606"/>
      <c r="DI11" s="606"/>
      <c r="DJ11" s="606"/>
      <c r="DK11" s="606"/>
      <c r="DL11" s="606"/>
      <c r="DM11" s="606"/>
      <c r="DN11" s="606"/>
      <c r="DO11" s="606"/>
      <c r="DP11" s="607"/>
      <c r="DQ11" s="611">
        <v>208037</v>
      </c>
      <c r="DR11" s="606"/>
      <c r="DS11" s="606"/>
      <c r="DT11" s="606"/>
      <c r="DU11" s="606"/>
      <c r="DV11" s="606"/>
      <c r="DW11" s="606"/>
      <c r="DX11" s="606"/>
      <c r="DY11" s="606"/>
      <c r="DZ11" s="606"/>
      <c r="EA11" s="606"/>
      <c r="EB11" s="606"/>
      <c r="EC11" s="646"/>
    </row>
    <row r="12" spans="2:143" ht="11.25" customHeight="1">
      <c r="B12" s="600" t="s">
        <v>245</v>
      </c>
      <c r="C12" s="601"/>
      <c r="D12" s="601"/>
      <c r="E12" s="601"/>
      <c r="F12" s="601"/>
      <c r="G12" s="601"/>
      <c r="H12" s="601"/>
      <c r="I12" s="601"/>
      <c r="J12" s="601"/>
      <c r="K12" s="601"/>
      <c r="L12" s="601"/>
      <c r="M12" s="601"/>
      <c r="N12" s="601"/>
      <c r="O12" s="601"/>
      <c r="P12" s="601"/>
      <c r="Q12" s="602"/>
      <c r="R12" s="603">
        <v>360194</v>
      </c>
      <c r="S12" s="606"/>
      <c r="T12" s="606"/>
      <c r="U12" s="606"/>
      <c r="V12" s="606"/>
      <c r="W12" s="606"/>
      <c r="X12" s="606"/>
      <c r="Y12" s="607"/>
      <c r="Z12" s="665">
        <v>3.7</v>
      </c>
      <c r="AA12" s="665"/>
      <c r="AB12" s="665"/>
      <c r="AC12" s="665"/>
      <c r="AD12" s="666">
        <v>360194</v>
      </c>
      <c r="AE12" s="666"/>
      <c r="AF12" s="666"/>
      <c r="AG12" s="666"/>
      <c r="AH12" s="666"/>
      <c r="AI12" s="666"/>
      <c r="AJ12" s="666"/>
      <c r="AK12" s="666"/>
      <c r="AL12" s="608">
        <v>7.3</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938919</v>
      </c>
      <c r="BH12" s="606"/>
      <c r="BI12" s="606"/>
      <c r="BJ12" s="606"/>
      <c r="BK12" s="606"/>
      <c r="BL12" s="606"/>
      <c r="BM12" s="606"/>
      <c r="BN12" s="607"/>
      <c r="BO12" s="665">
        <v>46</v>
      </c>
      <c r="BP12" s="665"/>
      <c r="BQ12" s="665"/>
      <c r="BR12" s="665"/>
      <c r="BS12" s="611" t="s">
        <v>228</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280512</v>
      </c>
      <c r="CS12" s="606"/>
      <c r="CT12" s="606"/>
      <c r="CU12" s="606"/>
      <c r="CV12" s="606"/>
      <c r="CW12" s="606"/>
      <c r="CX12" s="606"/>
      <c r="CY12" s="607"/>
      <c r="CZ12" s="665">
        <v>3.1</v>
      </c>
      <c r="DA12" s="665"/>
      <c r="DB12" s="665"/>
      <c r="DC12" s="665"/>
      <c r="DD12" s="611">
        <v>52737</v>
      </c>
      <c r="DE12" s="606"/>
      <c r="DF12" s="606"/>
      <c r="DG12" s="606"/>
      <c r="DH12" s="606"/>
      <c r="DI12" s="606"/>
      <c r="DJ12" s="606"/>
      <c r="DK12" s="606"/>
      <c r="DL12" s="606"/>
      <c r="DM12" s="606"/>
      <c r="DN12" s="606"/>
      <c r="DO12" s="606"/>
      <c r="DP12" s="607"/>
      <c r="DQ12" s="611">
        <v>141420</v>
      </c>
      <c r="DR12" s="606"/>
      <c r="DS12" s="606"/>
      <c r="DT12" s="606"/>
      <c r="DU12" s="606"/>
      <c r="DV12" s="606"/>
      <c r="DW12" s="606"/>
      <c r="DX12" s="606"/>
      <c r="DY12" s="606"/>
      <c r="DZ12" s="606"/>
      <c r="EA12" s="606"/>
      <c r="EB12" s="606"/>
      <c r="EC12" s="646"/>
    </row>
    <row r="13" spans="2:143" ht="11.25" customHeight="1">
      <c r="B13" s="600" t="s">
        <v>248</v>
      </c>
      <c r="C13" s="601"/>
      <c r="D13" s="601"/>
      <c r="E13" s="601"/>
      <c r="F13" s="601"/>
      <c r="G13" s="601"/>
      <c r="H13" s="601"/>
      <c r="I13" s="601"/>
      <c r="J13" s="601"/>
      <c r="K13" s="601"/>
      <c r="L13" s="601"/>
      <c r="M13" s="601"/>
      <c r="N13" s="601"/>
      <c r="O13" s="601"/>
      <c r="P13" s="601"/>
      <c r="Q13" s="602"/>
      <c r="R13" s="603" t="s">
        <v>138</v>
      </c>
      <c r="S13" s="606"/>
      <c r="T13" s="606"/>
      <c r="U13" s="606"/>
      <c r="V13" s="606"/>
      <c r="W13" s="606"/>
      <c r="X13" s="606"/>
      <c r="Y13" s="607"/>
      <c r="Z13" s="665" t="s">
        <v>234</v>
      </c>
      <c r="AA13" s="665"/>
      <c r="AB13" s="665"/>
      <c r="AC13" s="665"/>
      <c r="AD13" s="666" t="s">
        <v>234</v>
      </c>
      <c r="AE13" s="666"/>
      <c r="AF13" s="666"/>
      <c r="AG13" s="666"/>
      <c r="AH13" s="666"/>
      <c r="AI13" s="666"/>
      <c r="AJ13" s="666"/>
      <c r="AK13" s="666"/>
      <c r="AL13" s="608" t="s">
        <v>234</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926269</v>
      </c>
      <c r="BH13" s="606"/>
      <c r="BI13" s="606"/>
      <c r="BJ13" s="606"/>
      <c r="BK13" s="606"/>
      <c r="BL13" s="606"/>
      <c r="BM13" s="606"/>
      <c r="BN13" s="607"/>
      <c r="BO13" s="665">
        <v>45.4</v>
      </c>
      <c r="BP13" s="665"/>
      <c r="BQ13" s="665"/>
      <c r="BR13" s="665"/>
      <c r="BS13" s="611" t="s">
        <v>228</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681708</v>
      </c>
      <c r="CS13" s="606"/>
      <c r="CT13" s="606"/>
      <c r="CU13" s="606"/>
      <c r="CV13" s="606"/>
      <c r="CW13" s="606"/>
      <c r="CX13" s="606"/>
      <c r="CY13" s="607"/>
      <c r="CZ13" s="665">
        <v>7.4</v>
      </c>
      <c r="DA13" s="665"/>
      <c r="DB13" s="665"/>
      <c r="DC13" s="665"/>
      <c r="DD13" s="611">
        <v>453209</v>
      </c>
      <c r="DE13" s="606"/>
      <c r="DF13" s="606"/>
      <c r="DG13" s="606"/>
      <c r="DH13" s="606"/>
      <c r="DI13" s="606"/>
      <c r="DJ13" s="606"/>
      <c r="DK13" s="606"/>
      <c r="DL13" s="606"/>
      <c r="DM13" s="606"/>
      <c r="DN13" s="606"/>
      <c r="DO13" s="606"/>
      <c r="DP13" s="607"/>
      <c r="DQ13" s="611">
        <v>485380</v>
      </c>
      <c r="DR13" s="606"/>
      <c r="DS13" s="606"/>
      <c r="DT13" s="606"/>
      <c r="DU13" s="606"/>
      <c r="DV13" s="606"/>
      <c r="DW13" s="606"/>
      <c r="DX13" s="606"/>
      <c r="DY13" s="606"/>
      <c r="DZ13" s="606"/>
      <c r="EA13" s="606"/>
      <c r="EB13" s="606"/>
      <c r="EC13" s="646"/>
    </row>
    <row r="14" spans="2:143" ht="11.25" customHeight="1">
      <c r="B14" s="600" t="s">
        <v>251</v>
      </c>
      <c r="C14" s="601"/>
      <c r="D14" s="601"/>
      <c r="E14" s="601"/>
      <c r="F14" s="601"/>
      <c r="G14" s="601"/>
      <c r="H14" s="601"/>
      <c r="I14" s="601"/>
      <c r="J14" s="601"/>
      <c r="K14" s="601"/>
      <c r="L14" s="601"/>
      <c r="M14" s="601"/>
      <c r="N14" s="601"/>
      <c r="O14" s="601"/>
      <c r="P14" s="601"/>
      <c r="Q14" s="602"/>
      <c r="R14" s="603" t="s">
        <v>138</v>
      </c>
      <c r="S14" s="606"/>
      <c r="T14" s="606"/>
      <c r="U14" s="606"/>
      <c r="V14" s="606"/>
      <c r="W14" s="606"/>
      <c r="X14" s="606"/>
      <c r="Y14" s="607"/>
      <c r="Z14" s="665" t="s">
        <v>228</v>
      </c>
      <c r="AA14" s="665"/>
      <c r="AB14" s="665"/>
      <c r="AC14" s="665"/>
      <c r="AD14" s="666" t="s">
        <v>228</v>
      </c>
      <c r="AE14" s="666"/>
      <c r="AF14" s="666"/>
      <c r="AG14" s="666"/>
      <c r="AH14" s="666"/>
      <c r="AI14" s="666"/>
      <c r="AJ14" s="666"/>
      <c r="AK14" s="666"/>
      <c r="AL14" s="608" t="s">
        <v>228</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74974</v>
      </c>
      <c r="BH14" s="606"/>
      <c r="BI14" s="606"/>
      <c r="BJ14" s="606"/>
      <c r="BK14" s="606"/>
      <c r="BL14" s="606"/>
      <c r="BM14" s="606"/>
      <c r="BN14" s="607"/>
      <c r="BO14" s="665">
        <v>3.7</v>
      </c>
      <c r="BP14" s="665"/>
      <c r="BQ14" s="665"/>
      <c r="BR14" s="665"/>
      <c r="BS14" s="611" t="s">
        <v>234</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493949</v>
      </c>
      <c r="CS14" s="606"/>
      <c r="CT14" s="606"/>
      <c r="CU14" s="606"/>
      <c r="CV14" s="606"/>
      <c r="CW14" s="606"/>
      <c r="CX14" s="606"/>
      <c r="CY14" s="607"/>
      <c r="CZ14" s="665">
        <v>5.4</v>
      </c>
      <c r="DA14" s="665"/>
      <c r="DB14" s="665"/>
      <c r="DC14" s="665"/>
      <c r="DD14" s="611">
        <v>27745</v>
      </c>
      <c r="DE14" s="606"/>
      <c r="DF14" s="606"/>
      <c r="DG14" s="606"/>
      <c r="DH14" s="606"/>
      <c r="DI14" s="606"/>
      <c r="DJ14" s="606"/>
      <c r="DK14" s="606"/>
      <c r="DL14" s="606"/>
      <c r="DM14" s="606"/>
      <c r="DN14" s="606"/>
      <c r="DO14" s="606"/>
      <c r="DP14" s="607"/>
      <c r="DQ14" s="611">
        <v>469052</v>
      </c>
      <c r="DR14" s="606"/>
      <c r="DS14" s="606"/>
      <c r="DT14" s="606"/>
      <c r="DU14" s="606"/>
      <c r="DV14" s="606"/>
      <c r="DW14" s="606"/>
      <c r="DX14" s="606"/>
      <c r="DY14" s="606"/>
      <c r="DZ14" s="606"/>
      <c r="EA14" s="606"/>
      <c r="EB14" s="606"/>
      <c r="EC14" s="646"/>
    </row>
    <row r="15" spans="2:143" ht="11.25" customHeight="1">
      <c r="B15" s="600" t="s">
        <v>254</v>
      </c>
      <c r="C15" s="601"/>
      <c r="D15" s="601"/>
      <c r="E15" s="601"/>
      <c r="F15" s="601"/>
      <c r="G15" s="601"/>
      <c r="H15" s="601"/>
      <c r="I15" s="601"/>
      <c r="J15" s="601"/>
      <c r="K15" s="601"/>
      <c r="L15" s="601"/>
      <c r="M15" s="601"/>
      <c r="N15" s="601"/>
      <c r="O15" s="601"/>
      <c r="P15" s="601"/>
      <c r="Q15" s="602"/>
      <c r="R15" s="603">
        <v>18013</v>
      </c>
      <c r="S15" s="606"/>
      <c r="T15" s="606"/>
      <c r="U15" s="606"/>
      <c r="V15" s="606"/>
      <c r="W15" s="606"/>
      <c r="X15" s="606"/>
      <c r="Y15" s="607"/>
      <c r="Z15" s="665">
        <v>0.2</v>
      </c>
      <c r="AA15" s="665"/>
      <c r="AB15" s="665"/>
      <c r="AC15" s="665"/>
      <c r="AD15" s="666">
        <v>18013</v>
      </c>
      <c r="AE15" s="666"/>
      <c r="AF15" s="666"/>
      <c r="AG15" s="666"/>
      <c r="AH15" s="666"/>
      <c r="AI15" s="666"/>
      <c r="AJ15" s="666"/>
      <c r="AK15" s="666"/>
      <c r="AL15" s="608">
        <v>0.4</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104281</v>
      </c>
      <c r="BH15" s="606"/>
      <c r="BI15" s="606"/>
      <c r="BJ15" s="606"/>
      <c r="BK15" s="606"/>
      <c r="BL15" s="606"/>
      <c r="BM15" s="606"/>
      <c r="BN15" s="607"/>
      <c r="BO15" s="665">
        <v>5.0999999999999996</v>
      </c>
      <c r="BP15" s="665"/>
      <c r="BQ15" s="665"/>
      <c r="BR15" s="665"/>
      <c r="BS15" s="611" t="s">
        <v>234</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1992658</v>
      </c>
      <c r="CS15" s="606"/>
      <c r="CT15" s="606"/>
      <c r="CU15" s="606"/>
      <c r="CV15" s="606"/>
      <c r="CW15" s="606"/>
      <c r="CX15" s="606"/>
      <c r="CY15" s="607"/>
      <c r="CZ15" s="665">
        <v>21.8</v>
      </c>
      <c r="DA15" s="665"/>
      <c r="DB15" s="665"/>
      <c r="DC15" s="665"/>
      <c r="DD15" s="611">
        <v>1088624</v>
      </c>
      <c r="DE15" s="606"/>
      <c r="DF15" s="606"/>
      <c r="DG15" s="606"/>
      <c r="DH15" s="606"/>
      <c r="DI15" s="606"/>
      <c r="DJ15" s="606"/>
      <c r="DK15" s="606"/>
      <c r="DL15" s="606"/>
      <c r="DM15" s="606"/>
      <c r="DN15" s="606"/>
      <c r="DO15" s="606"/>
      <c r="DP15" s="607"/>
      <c r="DQ15" s="611">
        <v>724641</v>
      </c>
      <c r="DR15" s="606"/>
      <c r="DS15" s="606"/>
      <c r="DT15" s="606"/>
      <c r="DU15" s="606"/>
      <c r="DV15" s="606"/>
      <c r="DW15" s="606"/>
      <c r="DX15" s="606"/>
      <c r="DY15" s="606"/>
      <c r="DZ15" s="606"/>
      <c r="EA15" s="606"/>
      <c r="EB15" s="606"/>
      <c r="EC15" s="646"/>
    </row>
    <row r="16" spans="2:143" ht="11.25" customHeight="1">
      <c r="B16" s="600" t="s">
        <v>257</v>
      </c>
      <c r="C16" s="601"/>
      <c r="D16" s="601"/>
      <c r="E16" s="601"/>
      <c r="F16" s="601"/>
      <c r="G16" s="601"/>
      <c r="H16" s="601"/>
      <c r="I16" s="601"/>
      <c r="J16" s="601"/>
      <c r="K16" s="601"/>
      <c r="L16" s="601"/>
      <c r="M16" s="601"/>
      <c r="N16" s="601"/>
      <c r="O16" s="601"/>
      <c r="P16" s="601"/>
      <c r="Q16" s="602"/>
      <c r="R16" s="603" t="s">
        <v>228</v>
      </c>
      <c r="S16" s="606"/>
      <c r="T16" s="606"/>
      <c r="U16" s="606"/>
      <c r="V16" s="606"/>
      <c r="W16" s="606"/>
      <c r="X16" s="606"/>
      <c r="Y16" s="607"/>
      <c r="Z16" s="665" t="s">
        <v>234</v>
      </c>
      <c r="AA16" s="665"/>
      <c r="AB16" s="665"/>
      <c r="AC16" s="665"/>
      <c r="AD16" s="666" t="s">
        <v>228</v>
      </c>
      <c r="AE16" s="666"/>
      <c r="AF16" s="666"/>
      <c r="AG16" s="666"/>
      <c r="AH16" s="666"/>
      <c r="AI16" s="666"/>
      <c r="AJ16" s="666"/>
      <c r="AK16" s="666"/>
      <c r="AL16" s="608" t="s">
        <v>228</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234</v>
      </c>
      <c r="BH16" s="606"/>
      <c r="BI16" s="606"/>
      <c r="BJ16" s="606"/>
      <c r="BK16" s="606"/>
      <c r="BL16" s="606"/>
      <c r="BM16" s="606"/>
      <c r="BN16" s="607"/>
      <c r="BO16" s="665" t="s">
        <v>234</v>
      </c>
      <c r="BP16" s="665"/>
      <c r="BQ16" s="665"/>
      <c r="BR16" s="665"/>
      <c r="BS16" s="611" t="s">
        <v>228</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7760</v>
      </c>
      <c r="CS16" s="606"/>
      <c r="CT16" s="606"/>
      <c r="CU16" s="606"/>
      <c r="CV16" s="606"/>
      <c r="CW16" s="606"/>
      <c r="CX16" s="606"/>
      <c r="CY16" s="607"/>
      <c r="CZ16" s="665">
        <v>0.1</v>
      </c>
      <c r="DA16" s="665"/>
      <c r="DB16" s="665"/>
      <c r="DC16" s="665"/>
      <c r="DD16" s="611" t="s">
        <v>228</v>
      </c>
      <c r="DE16" s="606"/>
      <c r="DF16" s="606"/>
      <c r="DG16" s="606"/>
      <c r="DH16" s="606"/>
      <c r="DI16" s="606"/>
      <c r="DJ16" s="606"/>
      <c r="DK16" s="606"/>
      <c r="DL16" s="606"/>
      <c r="DM16" s="606"/>
      <c r="DN16" s="606"/>
      <c r="DO16" s="606"/>
      <c r="DP16" s="607"/>
      <c r="DQ16" s="611">
        <v>341</v>
      </c>
      <c r="DR16" s="606"/>
      <c r="DS16" s="606"/>
      <c r="DT16" s="606"/>
      <c r="DU16" s="606"/>
      <c r="DV16" s="606"/>
      <c r="DW16" s="606"/>
      <c r="DX16" s="606"/>
      <c r="DY16" s="606"/>
      <c r="DZ16" s="606"/>
      <c r="EA16" s="606"/>
      <c r="EB16" s="606"/>
      <c r="EC16" s="646"/>
    </row>
    <row r="17" spans="2:133" ht="11.25" customHeight="1">
      <c r="B17" s="600" t="s">
        <v>260</v>
      </c>
      <c r="C17" s="601"/>
      <c r="D17" s="601"/>
      <c r="E17" s="601"/>
      <c r="F17" s="601"/>
      <c r="G17" s="601"/>
      <c r="H17" s="601"/>
      <c r="I17" s="601"/>
      <c r="J17" s="601"/>
      <c r="K17" s="601"/>
      <c r="L17" s="601"/>
      <c r="M17" s="601"/>
      <c r="N17" s="601"/>
      <c r="O17" s="601"/>
      <c r="P17" s="601"/>
      <c r="Q17" s="602"/>
      <c r="R17" s="603">
        <v>9310</v>
      </c>
      <c r="S17" s="606"/>
      <c r="T17" s="606"/>
      <c r="U17" s="606"/>
      <c r="V17" s="606"/>
      <c r="W17" s="606"/>
      <c r="X17" s="606"/>
      <c r="Y17" s="607"/>
      <c r="Z17" s="665">
        <v>0.1</v>
      </c>
      <c r="AA17" s="665"/>
      <c r="AB17" s="665"/>
      <c r="AC17" s="665"/>
      <c r="AD17" s="666">
        <v>9310</v>
      </c>
      <c r="AE17" s="666"/>
      <c r="AF17" s="666"/>
      <c r="AG17" s="666"/>
      <c r="AH17" s="666"/>
      <c r="AI17" s="666"/>
      <c r="AJ17" s="666"/>
      <c r="AK17" s="666"/>
      <c r="AL17" s="608">
        <v>0.2</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228</v>
      </c>
      <c r="BH17" s="606"/>
      <c r="BI17" s="606"/>
      <c r="BJ17" s="606"/>
      <c r="BK17" s="606"/>
      <c r="BL17" s="606"/>
      <c r="BM17" s="606"/>
      <c r="BN17" s="607"/>
      <c r="BO17" s="665" t="s">
        <v>234</v>
      </c>
      <c r="BP17" s="665"/>
      <c r="BQ17" s="665"/>
      <c r="BR17" s="665"/>
      <c r="BS17" s="611" t="s">
        <v>234</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553371</v>
      </c>
      <c r="CS17" s="606"/>
      <c r="CT17" s="606"/>
      <c r="CU17" s="606"/>
      <c r="CV17" s="606"/>
      <c r="CW17" s="606"/>
      <c r="CX17" s="606"/>
      <c r="CY17" s="607"/>
      <c r="CZ17" s="665">
        <v>6</v>
      </c>
      <c r="DA17" s="665"/>
      <c r="DB17" s="665"/>
      <c r="DC17" s="665"/>
      <c r="DD17" s="611" t="s">
        <v>228</v>
      </c>
      <c r="DE17" s="606"/>
      <c r="DF17" s="606"/>
      <c r="DG17" s="606"/>
      <c r="DH17" s="606"/>
      <c r="DI17" s="606"/>
      <c r="DJ17" s="606"/>
      <c r="DK17" s="606"/>
      <c r="DL17" s="606"/>
      <c r="DM17" s="606"/>
      <c r="DN17" s="606"/>
      <c r="DO17" s="606"/>
      <c r="DP17" s="607"/>
      <c r="DQ17" s="611">
        <v>537181</v>
      </c>
      <c r="DR17" s="606"/>
      <c r="DS17" s="606"/>
      <c r="DT17" s="606"/>
      <c r="DU17" s="606"/>
      <c r="DV17" s="606"/>
      <c r="DW17" s="606"/>
      <c r="DX17" s="606"/>
      <c r="DY17" s="606"/>
      <c r="DZ17" s="606"/>
      <c r="EA17" s="606"/>
      <c r="EB17" s="606"/>
      <c r="EC17" s="646"/>
    </row>
    <row r="18" spans="2:133" ht="11.25" customHeight="1">
      <c r="B18" s="600" t="s">
        <v>263</v>
      </c>
      <c r="C18" s="601"/>
      <c r="D18" s="601"/>
      <c r="E18" s="601"/>
      <c r="F18" s="601"/>
      <c r="G18" s="601"/>
      <c r="H18" s="601"/>
      <c r="I18" s="601"/>
      <c r="J18" s="601"/>
      <c r="K18" s="601"/>
      <c r="L18" s="601"/>
      <c r="M18" s="601"/>
      <c r="N18" s="601"/>
      <c r="O18" s="601"/>
      <c r="P18" s="601"/>
      <c r="Q18" s="602"/>
      <c r="R18" s="603">
        <v>2630078</v>
      </c>
      <c r="S18" s="606"/>
      <c r="T18" s="606"/>
      <c r="U18" s="606"/>
      <c r="V18" s="606"/>
      <c r="W18" s="606"/>
      <c r="X18" s="606"/>
      <c r="Y18" s="607"/>
      <c r="Z18" s="665">
        <v>26.7</v>
      </c>
      <c r="AA18" s="665"/>
      <c r="AB18" s="665"/>
      <c r="AC18" s="665"/>
      <c r="AD18" s="666">
        <v>2380644</v>
      </c>
      <c r="AE18" s="666"/>
      <c r="AF18" s="666"/>
      <c r="AG18" s="666"/>
      <c r="AH18" s="666"/>
      <c r="AI18" s="666"/>
      <c r="AJ18" s="666"/>
      <c r="AK18" s="666"/>
      <c r="AL18" s="608">
        <v>48.5</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228</v>
      </c>
      <c r="BH18" s="606"/>
      <c r="BI18" s="606"/>
      <c r="BJ18" s="606"/>
      <c r="BK18" s="606"/>
      <c r="BL18" s="606"/>
      <c r="BM18" s="606"/>
      <c r="BN18" s="607"/>
      <c r="BO18" s="665" t="s">
        <v>234</v>
      </c>
      <c r="BP18" s="665"/>
      <c r="BQ18" s="665"/>
      <c r="BR18" s="665"/>
      <c r="BS18" s="611" t="s">
        <v>234</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228</v>
      </c>
      <c r="CS18" s="606"/>
      <c r="CT18" s="606"/>
      <c r="CU18" s="606"/>
      <c r="CV18" s="606"/>
      <c r="CW18" s="606"/>
      <c r="CX18" s="606"/>
      <c r="CY18" s="607"/>
      <c r="CZ18" s="665" t="s">
        <v>234</v>
      </c>
      <c r="DA18" s="665"/>
      <c r="DB18" s="665"/>
      <c r="DC18" s="665"/>
      <c r="DD18" s="611" t="s">
        <v>234</v>
      </c>
      <c r="DE18" s="606"/>
      <c r="DF18" s="606"/>
      <c r="DG18" s="606"/>
      <c r="DH18" s="606"/>
      <c r="DI18" s="606"/>
      <c r="DJ18" s="606"/>
      <c r="DK18" s="606"/>
      <c r="DL18" s="606"/>
      <c r="DM18" s="606"/>
      <c r="DN18" s="606"/>
      <c r="DO18" s="606"/>
      <c r="DP18" s="607"/>
      <c r="DQ18" s="611" t="s">
        <v>228</v>
      </c>
      <c r="DR18" s="606"/>
      <c r="DS18" s="606"/>
      <c r="DT18" s="606"/>
      <c r="DU18" s="606"/>
      <c r="DV18" s="606"/>
      <c r="DW18" s="606"/>
      <c r="DX18" s="606"/>
      <c r="DY18" s="606"/>
      <c r="DZ18" s="606"/>
      <c r="EA18" s="606"/>
      <c r="EB18" s="606"/>
      <c r="EC18" s="646"/>
    </row>
    <row r="19" spans="2:133" ht="11.25" customHeight="1">
      <c r="B19" s="600" t="s">
        <v>266</v>
      </c>
      <c r="C19" s="601"/>
      <c r="D19" s="601"/>
      <c r="E19" s="601"/>
      <c r="F19" s="601"/>
      <c r="G19" s="601"/>
      <c r="H19" s="601"/>
      <c r="I19" s="601"/>
      <c r="J19" s="601"/>
      <c r="K19" s="601"/>
      <c r="L19" s="601"/>
      <c r="M19" s="601"/>
      <c r="N19" s="601"/>
      <c r="O19" s="601"/>
      <c r="P19" s="601"/>
      <c r="Q19" s="602"/>
      <c r="R19" s="603">
        <v>2380644</v>
      </c>
      <c r="S19" s="606"/>
      <c r="T19" s="606"/>
      <c r="U19" s="606"/>
      <c r="V19" s="606"/>
      <c r="W19" s="606"/>
      <c r="X19" s="606"/>
      <c r="Y19" s="607"/>
      <c r="Z19" s="665">
        <v>24.2</v>
      </c>
      <c r="AA19" s="665"/>
      <c r="AB19" s="665"/>
      <c r="AC19" s="665"/>
      <c r="AD19" s="666">
        <v>2380644</v>
      </c>
      <c r="AE19" s="666"/>
      <c r="AF19" s="666"/>
      <c r="AG19" s="666"/>
      <c r="AH19" s="666"/>
      <c r="AI19" s="666"/>
      <c r="AJ19" s="666"/>
      <c r="AK19" s="666"/>
      <c r="AL19" s="608">
        <v>48.5</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t="s">
        <v>228</v>
      </c>
      <c r="BH19" s="606"/>
      <c r="BI19" s="606"/>
      <c r="BJ19" s="606"/>
      <c r="BK19" s="606"/>
      <c r="BL19" s="606"/>
      <c r="BM19" s="606"/>
      <c r="BN19" s="607"/>
      <c r="BO19" s="665" t="s">
        <v>234</v>
      </c>
      <c r="BP19" s="665"/>
      <c r="BQ19" s="665"/>
      <c r="BR19" s="665"/>
      <c r="BS19" s="611" t="s">
        <v>234</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234</v>
      </c>
      <c r="CS19" s="606"/>
      <c r="CT19" s="606"/>
      <c r="CU19" s="606"/>
      <c r="CV19" s="606"/>
      <c r="CW19" s="606"/>
      <c r="CX19" s="606"/>
      <c r="CY19" s="607"/>
      <c r="CZ19" s="665" t="s">
        <v>234</v>
      </c>
      <c r="DA19" s="665"/>
      <c r="DB19" s="665"/>
      <c r="DC19" s="665"/>
      <c r="DD19" s="611" t="s">
        <v>138</v>
      </c>
      <c r="DE19" s="606"/>
      <c r="DF19" s="606"/>
      <c r="DG19" s="606"/>
      <c r="DH19" s="606"/>
      <c r="DI19" s="606"/>
      <c r="DJ19" s="606"/>
      <c r="DK19" s="606"/>
      <c r="DL19" s="606"/>
      <c r="DM19" s="606"/>
      <c r="DN19" s="606"/>
      <c r="DO19" s="606"/>
      <c r="DP19" s="607"/>
      <c r="DQ19" s="611" t="s">
        <v>234</v>
      </c>
      <c r="DR19" s="606"/>
      <c r="DS19" s="606"/>
      <c r="DT19" s="606"/>
      <c r="DU19" s="606"/>
      <c r="DV19" s="606"/>
      <c r="DW19" s="606"/>
      <c r="DX19" s="606"/>
      <c r="DY19" s="606"/>
      <c r="DZ19" s="606"/>
      <c r="EA19" s="606"/>
      <c r="EB19" s="606"/>
      <c r="EC19" s="646"/>
    </row>
    <row r="20" spans="2:133" ht="11.25" customHeight="1">
      <c r="B20" s="600" t="s">
        <v>269</v>
      </c>
      <c r="C20" s="601"/>
      <c r="D20" s="601"/>
      <c r="E20" s="601"/>
      <c r="F20" s="601"/>
      <c r="G20" s="601"/>
      <c r="H20" s="601"/>
      <c r="I20" s="601"/>
      <c r="J20" s="601"/>
      <c r="K20" s="601"/>
      <c r="L20" s="601"/>
      <c r="M20" s="601"/>
      <c r="N20" s="601"/>
      <c r="O20" s="601"/>
      <c r="P20" s="601"/>
      <c r="Q20" s="602"/>
      <c r="R20" s="603">
        <v>249434</v>
      </c>
      <c r="S20" s="606"/>
      <c r="T20" s="606"/>
      <c r="U20" s="606"/>
      <c r="V20" s="606"/>
      <c r="W20" s="606"/>
      <c r="X20" s="606"/>
      <c r="Y20" s="607"/>
      <c r="Z20" s="665">
        <v>2.5</v>
      </c>
      <c r="AA20" s="665"/>
      <c r="AB20" s="665"/>
      <c r="AC20" s="665"/>
      <c r="AD20" s="666" t="s">
        <v>228</v>
      </c>
      <c r="AE20" s="666"/>
      <c r="AF20" s="666"/>
      <c r="AG20" s="666"/>
      <c r="AH20" s="666"/>
      <c r="AI20" s="666"/>
      <c r="AJ20" s="666"/>
      <c r="AK20" s="666"/>
      <c r="AL20" s="608" t="s">
        <v>234</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t="s">
        <v>234</v>
      </c>
      <c r="BH20" s="606"/>
      <c r="BI20" s="606"/>
      <c r="BJ20" s="606"/>
      <c r="BK20" s="606"/>
      <c r="BL20" s="606"/>
      <c r="BM20" s="606"/>
      <c r="BN20" s="607"/>
      <c r="BO20" s="665" t="s">
        <v>228</v>
      </c>
      <c r="BP20" s="665"/>
      <c r="BQ20" s="665"/>
      <c r="BR20" s="665"/>
      <c r="BS20" s="611" t="s">
        <v>234</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9154779</v>
      </c>
      <c r="CS20" s="606"/>
      <c r="CT20" s="606"/>
      <c r="CU20" s="606"/>
      <c r="CV20" s="606"/>
      <c r="CW20" s="606"/>
      <c r="CX20" s="606"/>
      <c r="CY20" s="607"/>
      <c r="CZ20" s="665">
        <v>100</v>
      </c>
      <c r="DA20" s="665"/>
      <c r="DB20" s="665"/>
      <c r="DC20" s="665"/>
      <c r="DD20" s="611">
        <v>1830619</v>
      </c>
      <c r="DE20" s="606"/>
      <c r="DF20" s="606"/>
      <c r="DG20" s="606"/>
      <c r="DH20" s="606"/>
      <c r="DI20" s="606"/>
      <c r="DJ20" s="606"/>
      <c r="DK20" s="606"/>
      <c r="DL20" s="606"/>
      <c r="DM20" s="606"/>
      <c r="DN20" s="606"/>
      <c r="DO20" s="606"/>
      <c r="DP20" s="607"/>
      <c r="DQ20" s="611">
        <v>5750025</v>
      </c>
      <c r="DR20" s="606"/>
      <c r="DS20" s="606"/>
      <c r="DT20" s="606"/>
      <c r="DU20" s="606"/>
      <c r="DV20" s="606"/>
      <c r="DW20" s="606"/>
      <c r="DX20" s="606"/>
      <c r="DY20" s="606"/>
      <c r="DZ20" s="606"/>
      <c r="EA20" s="606"/>
      <c r="EB20" s="606"/>
      <c r="EC20" s="646"/>
    </row>
    <row r="21" spans="2:133" ht="11.25" customHeight="1">
      <c r="B21" s="600" t="s">
        <v>272</v>
      </c>
      <c r="C21" s="601"/>
      <c r="D21" s="601"/>
      <c r="E21" s="601"/>
      <c r="F21" s="601"/>
      <c r="G21" s="601"/>
      <c r="H21" s="601"/>
      <c r="I21" s="601"/>
      <c r="J21" s="601"/>
      <c r="K21" s="601"/>
      <c r="L21" s="601"/>
      <c r="M21" s="601"/>
      <c r="N21" s="601"/>
      <c r="O21" s="601"/>
      <c r="P21" s="601"/>
      <c r="Q21" s="602"/>
      <c r="R21" s="603" t="s">
        <v>234</v>
      </c>
      <c r="S21" s="606"/>
      <c r="T21" s="606"/>
      <c r="U21" s="606"/>
      <c r="V21" s="606"/>
      <c r="W21" s="606"/>
      <c r="X21" s="606"/>
      <c r="Y21" s="607"/>
      <c r="Z21" s="665" t="s">
        <v>234</v>
      </c>
      <c r="AA21" s="665"/>
      <c r="AB21" s="665"/>
      <c r="AC21" s="665"/>
      <c r="AD21" s="666" t="s">
        <v>234</v>
      </c>
      <c r="AE21" s="666"/>
      <c r="AF21" s="666"/>
      <c r="AG21" s="666"/>
      <c r="AH21" s="666"/>
      <c r="AI21" s="666"/>
      <c r="AJ21" s="666"/>
      <c r="AK21" s="666"/>
      <c r="AL21" s="608" t="s">
        <v>234</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t="s">
        <v>228</v>
      </c>
      <c r="BH21" s="606"/>
      <c r="BI21" s="606"/>
      <c r="BJ21" s="606"/>
      <c r="BK21" s="606"/>
      <c r="BL21" s="606"/>
      <c r="BM21" s="606"/>
      <c r="BN21" s="607"/>
      <c r="BO21" s="665" t="s">
        <v>138</v>
      </c>
      <c r="BP21" s="665"/>
      <c r="BQ21" s="665"/>
      <c r="BR21" s="665"/>
      <c r="BS21" s="611" t="s">
        <v>234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274</v>
      </c>
      <c r="C22" s="601"/>
      <c r="D22" s="601"/>
      <c r="E22" s="601"/>
      <c r="F22" s="601"/>
      <c r="G22" s="601"/>
      <c r="H22" s="601"/>
      <c r="I22" s="601"/>
      <c r="J22" s="601"/>
      <c r="K22" s="601"/>
      <c r="L22" s="601"/>
      <c r="M22" s="601"/>
      <c r="N22" s="601"/>
      <c r="O22" s="601"/>
      <c r="P22" s="601"/>
      <c r="Q22" s="602"/>
      <c r="R22" s="603">
        <v>5157851</v>
      </c>
      <c r="S22" s="606"/>
      <c r="T22" s="606"/>
      <c r="U22" s="606"/>
      <c r="V22" s="606"/>
      <c r="W22" s="606"/>
      <c r="X22" s="606"/>
      <c r="Y22" s="607"/>
      <c r="Z22" s="665">
        <v>52.4</v>
      </c>
      <c r="AA22" s="665"/>
      <c r="AB22" s="665"/>
      <c r="AC22" s="665"/>
      <c r="AD22" s="666">
        <v>4908417</v>
      </c>
      <c r="AE22" s="666"/>
      <c r="AF22" s="666"/>
      <c r="AG22" s="666"/>
      <c r="AH22" s="666"/>
      <c r="AI22" s="666"/>
      <c r="AJ22" s="666"/>
      <c r="AK22" s="666"/>
      <c r="AL22" s="608">
        <v>99.9</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234</v>
      </c>
      <c r="BH22" s="606"/>
      <c r="BI22" s="606"/>
      <c r="BJ22" s="606"/>
      <c r="BK22" s="606"/>
      <c r="BL22" s="606"/>
      <c r="BM22" s="606"/>
      <c r="BN22" s="607"/>
      <c r="BO22" s="665" t="s">
        <v>138</v>
      </c>
      <c r="BP22" s="665"/>
      <c r="BQ22" s="665"/>
      <c r="BR22" s="665"/>
      <c r="BS22" s="611" t="s">
        <v>228</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277</v>
      </c>
      <c r="C23" s="601"/>
      <c r="D23" s="601"/>
      <c r="E23" s="601"/>
      <c r="F23" s="601"/>
      <c r="G23" s="601"/>
      <c r="H23" s="601"/>
      <c r="I23" s="601"/>
      <c r="J23" s="601"/>
      <c r="K23" s="601"/>
      <c r="L23" s="601"/>
      <c r="M23" s="601"/>
      <c r="N23" s="601"/>
      <c r="O23" s="601"/>
      <c r="P23" s="601"/>
      <c r="Q23" s="602"/>
      <c r="R23" s="603">
        <v>2450</v>
      </c>
      <c r="S23" s="606"/>
      <c r="T23" s="606"/>
      <c r="U23" s="606"/>
      <c r="V23" s="606"/>
      <c r="W23" s="606"/>
      <c r="X23" s="606"/>
      <c r="Y23" s="607"/>
      <c r="Z23" s="665">
        <v>0</v>
      </c>
      <c r="AA23" s="665"/>
      <c r="AB23" s="665"/>
      <c r="AC23" s="665"/>
      <c r="AD23" s="666">
        <v>2450</v>
      </c>
      <c r="AE23" s="666"/>
      <c r="AF23" s="666"/>
      <c r="AG23" s="666"/>
      <c r="AH23" s="666"/>
      <c r="AI23" s="666"/>
      <c r="AJ23" s="666"/>
      <c r="AK23" s="666"/>
      <c r="AL23" s="608">
        <v>0</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t="s">
        <v>228</v>
      </c>
      <c r="BH23" s="606"/>
      <c r="BI23" s="606"/>
      <c r="BJ23" s="606"/>
      <c r="BK23" s="606"/>
      <c r="BL23" s="606"/>
      <c r="BM23" s="606"/>
      <c r="BN23" s="607"/>
      <c r="BO23" s="665" t="s">
        <v>234</v>
      </c>
      <c r="BP23" s="665"/>
      <c r="BQ23" s="665"/>
      <c r="BR23" s="665"/>
      <c r="BS23" s="611" t="s">
        <v>234</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c r="B24" s="600" t="s">
        <v>284</v>
      </c>
      <c r="C24" s="601"/>
      <c r="D24" s="601"/>
      <c r="E24" s="601"/>
      <c r="F24" s="601"/>
      <c r="G24" s="601"/>
      <c r="H24" s="601"/>
      <c r="I24" s="601"/>
      <c r="J24" s="601"/>
      <c r="K24" s="601"/>
      <c r="L24" s="601"/>
      <c r="M24" s="601"/>
      <c r="N24" s="601"/>
      <c r="O24" s="601"/>
      <c r="P24" s="601"/>
      <c r="Q24" s="602"/>
      <c r="R24" s="603">
        <v>120636</v>
      </c>
      <c r="S24" s="606"/>
      <c r="T24" s="606"/>
      <c r="U24" s="606"/>
      <c r="V24" s="606"/>
      <c r="W24" s="606"/>
      <c r="X24" s="606"/>
      <c r="Y24" s="607"/>
      <c r="Z24" s="665">
        <v>1.2</v>
      </c>
      <c r="AA24" s="665"/>
      <c r="AB24" s="665"/>
      <c r="AC24" s="665"/>
      <c r="AD24" s="666" t="s">
        <v>234</v>
      </c>
      <c r="AE24" s="666"/>
      <c r="AF24" s="666"/>
      <c r="AG24" s="666"/>
      <c r="AH24" s="666"/>
      <c r="AI24" s="666"/>
      <c r="AJ24" s="666"/>
      <c r="AK24" s="666"/>
      <c r="AL24" s="608" t="s">
        <v>234</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234</v>
      </c>
      <c r="BH24" s="606"/>
      <c r="BI24" s="606"/>
      <c r="BJ24" s="606"/>
      <c r="BK24" s="606"/>
      <c r="BL24" s="606"/>
      <c r="BM24" s="606"/>
      <c r="BN24" s="607"/>
      <c r="BO24" s="665" t="s">
        <v>228</v>
      </c>
      <c r="BP24" s="665"/>
      <c r="BQ24" s="665"/>
      <c r="BR24" s="665"/>
      <c r="BS24" s="611" t="s">
        <v>234</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3186047</v>
      </c>
      <c r="CS24" s="669"/>
      <c r="CT24" s="669"/>
      <c r="CU24" s="669"/>
      <c r="CV24" s="669"/>
      <c r="CW24" s="669"/>
      <c r="CX24" s="669"/>
      <c r="CY24" s="715"/>
      <c r="CZ24" s="716">
        <v>34.799999999999997</v>
      </c>
      <c r="DA24" s="685"/>
      <c r="DB24" s="685"/>
      <c r="DC24" s="719"/>
      <c r="DD24" s="714">
        <v>2252790</v>
      </c>
      <c r="DE24" s="669"/>
      <c r="DF24" s="669"/>
      <c r="DG24" s="669"/>
      <c r="DH24" s="669"/>
      <c r="DI24" s="669"/>
      <c r="DJ24" s="669"/>
      <c r="DK24" s="715"/>
      <c r="DL24" s="714">
        <v>2250887</v>
      </c>
      <c r="DM24" s="669"/>
      <c r="DN24" s="669"/>
      <c r="DO24" s="669"/>
      <c r="DP24" s="669"/>
      <c r="DQ24" s="669"/>
      <c r="DR24" s="669"/>
      <c r="DS24" s="669"/>
      <c r="DT24" s="669"/>
      <c r="DU24" s="669"/>
      <c r="DV24" s="715"/>
      <c r="DW24" s="716">
        <v>43.3</v>
      </c>
      <c r="DX24" s="685"/>
      <c r="DY24" s="685"/>
      <c r="DZ24" s="685"/>
      <c r="EA24" s="685"/>
      <c r="EB24" s="685"/>
      <c r="EC24" s="717"/>
    </row>
    <row r="25" spans="2:133" ht="11.25" customHeight="1">
      <c r="B25" s="600" t="s">
        <v>287</v>
      </c>
      <c r="C25" s="601"/>
      <c r="D25" s="601"/>
      <c r="E25" s="601"/>
      <c r="F25" s="601"/>
      <c r="G25" s="601"/>
      <c r="H25" s="601"/>
      <c r="I25" s="601"/>
      <c r="J25" s="601"/>
      <c r="K25" s="601"/>
      <c r="L25" s="601"/>
      <c r="M25" s="601"/>
      <c r="N25" s="601"/>
      <c r="O25" s="601"/>
      <c r="P25" s="601"/>
      <c r="Q25" s="602"/>
      <c r="R25" s="603">
        <v>177230</v>
      </c>
      <c r="S25" s="606"/>
      <c r="T25" s="606"/>
      <c r="U25" s="606"/>
      <c r="V25" s="606"/>
      <c r="W25" s="606"/>
      <c r="X25" s="606"/>
      <c r="Y25" s="607"/>
      <c r="Z25" s="665">
        <v>1.8</v>
      </c>
      <c r="AA25" s="665"/>
      <c r="AB25" s="665"/>
      <c r="AC25" s="665"/>
      <c r="AD25" s="666" t="s">
        <v>234</v>
      </c>
      <c r="AE25" s="666"/>
      <c r="AF25" s="666"/>
      <c r="AG25" s="666"/>
      <c r="AH25" s="666"/>
      <c r="AI25" s="666"/>
      <c r="AJ25" s="666"/>
      <c r="AK25" s="666"/>
      <c r="AL25" s="608" t="s">
        <v>228</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234</v>
      </c>
      <c r="BH25" s="606"/>
      <c r="BI25" s="606"/>
      <c r="BJ25" s="606"/>
      <c r="BK25" s="606"/>
      <c r="BL25" s="606"/>
      <c r="BM25" s="606"/>
      <c r="BN25" s="607"/>
      <c r="BO25" s="665" t="s">
        <v>228</v>
      </c>
      <c r="BP25" s="665"/>
      <c r="BQ25" s="665"/>
      <c r="BR25" s="665"/>
      <c r="BS25" s="611" t="s">
        <v>228</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1591486</v>
      </c>
      <c r="CS25" s="604"/>
      <c r="CT25" s="604"/>
      <c r="CU25" s="604"/>
      <c r="CV25" s="604"/>
      <c r="CW25" s="604"/>
      <c r="CX25" s="604"/>
      <c r="CY25" s="605"/>
      <c r="CZ25" s="608">
        <v>17.399999999999999</v>
      </c>
      <c r="DA25" s="637"/>
      <c r="DB25" s="637"/>
      <c r="DC25" s="638"/>
      <c r="DD25" s="611">
        <v>1404520</v>
      </c>
      <c r="DE25" s="604"/>
      <c r="DF25" s="604"/>
      <c r="DG25" s="604"/>
      <c r="DH25" s="604"/>
      <c r="DI25" s="604"/>
      <c r="DJ25" s="604"/>
      <c r="DK25" s="605"/>
      <c r="DL25" s="611">
        <v>1402617</v>
      </c>
      <c r="DM25" s="604"/>
      <c r="DN25" s="604"/>
      <c r="DO25" s="604"/>
      <c r="DP25" s="604"/>
      <c r="DQ25" s="604"/>
      <c r="DR25" s="604"/>
      <c r="DS25" s="604"/>
      <c r="DT25" s="604"/>
      <c r="DU25" s="604"/>
      <c r="DV25" s="605"/>
      <c r="DW25" s="608">
        <v>27</v>
      </c>
      <c r="DX25" s="637"/>
      <c r="DY25" s="637"/>
      <c r="DZ25" s="637"/>
      <c r="EA25" s="637"/>
      <c r="EB25" s="637"/>
      <c r="EC25" s="639"/>
    </row>
    <row r="26" spans="2:133" ht="11.25" customHeight="1">
      <c r="B26" s="600" t="s">
        <v>290</v>
      </c>
      <c r="C26" s="601"/>
      <c r="D26" s="601"/>
      <c r="E26" s="601"/>
      <c r="F26" s="601"/>
      <c r="G26" s="601"/>
      <c r="H26" s="601"/>
      <c r="I26" s="601"/>
      <c r="J26" s="601"/>
      <c r="K26" s="601"/>
      <c r="L26" s="601"/>
      <c r="M26" s="601"/>
      <c r="N26" s="601"/>
      <c r="O26" s="601"/>
      <c r="P26" s="601"/>
      <c r="Q26" s="602"/>
      <c r="R26" s="603">
        <v>95911</v>
      </c>
      <c r="S26" s="606"/>
      <c r="T26" s="606"/>
      <c r="U26" s="606"/>
      <c r="V26" s="606"/>
      <c r="W26" s="606"/>
      <c r="X26" s="606"/>
      <c r="Y26" s="607"/>
      <c r="Z26" s="665">
        <v>1</v>
      </c>
      <c r="AA26" s="665"/>
      <c r="AB26" s="665"/>
      <c r="AC26" s="665"/>
      <c r="AD26" s="666" t="s">
        <v>234</v>
      </c>
      <c r="AE26" s="666"/>
      <c r="AF26" s="666"/>
      <c r="AG26" s="666"/>
      <c r="AH26" s="666"/>
      <c r="AI26" s="666"/>
      <c r="AJ26" s="666"/>
      <c r="AK26" s="666"/>
      <c r="AL26" s="608" t="s">
        <v>234</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234</v>
      </c>
      <c r="BH26" s="606"/>
      <c r="BI26" s="606"/>
      <c r="BJ26" s="606"/>
      <c r="BK26" s="606"/>
      <c r="BL26" s="606"/>
      <c r="BM26" s="606"/>
      <c r="BN26" s="607"/>
      <c r="BO26" s="665" t="s">
        <v>228</v>
      </c>
      <c r="BP26" s="665"/>
      <c r="BQ26" s="665"/>
      <c r="BR26" s="665"/>
      <c r="BS26" s="611" t="s">
        <v>228</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1065445</v>
      </c>
      <c r="CS26" s="606"/>
      <c r="CT26" s="606"/>
      <c r="CU26" s="606"/>
      <c r="CV26" s="606"/>
      <c r="CW26" s="606"/>
      <c r="CX26" s="606"/>
      <c r="CY26" s="607"/>
      <c r="CZ26" s="608">
        <v>11.6</v>
      </c>
      <c r="DA26" s="637"/>
      <c r="DB26" s="637"/>
      <c r="DC26" s="638"/>
      <c r="DD26" s="611">
        <v>895217</v>
      </c>
      <c r="DE26" s="606"/>
      <c r="DF26" s="606"/>
      <c r="DG26" s="606"/>
      <c r="DH26" s="606"/>
      <c r="DI26" s="606"/>
      <c r="DJ26" s="606"/>
      <c r="DK26" s="607"/>
      <c r="DL26" s="611" t="s">
        <v>234</v>
      </c>
      <c r="DM26" s="606"/>
      <c r="DN26" s="606"/>
      <c r="DO26" s="606"/>
      <c r="DP26" s="606"/>
      <c r="DQ26" s="606"/>
      <c r="DR26" s="606"/>
      <c r="DS26" s="606"/>
      <c r="DT26" s="606"/>
      <c r="DU26" s="606"/>
      <c r="DV26" s="607"/>
      <c r="DW26" s="608" t="s">
        <v>234</v>
      </c>
      <c r="DX26" s="637"/>
      <c r="DY26" s="637"/>
      <c r="DZ26" s="637"/>
      <c r="EA26" s="637"/>
      <c r="EB26" s="637"/>
      <c r="EC26" s="639"/>
    </row>
    <row r="27" spans="2:133" ht="11.25" customHeight="1">
      <c r="B27" s="600" t="s">
        <v>293</v>
      </c>
      <c r="C27" s="601"/>
      <c r="D27" s="601"/>
      <c r="E27" s="601"/>
      <c r="F27" s="601"/>
      <c r="G27" s="601"/>
      <c r="H27" s="601"/>
      <c r="I27" s="601"/>
      <c r="J27" s="601"/>
      <c r="K27" s="601"/>
      <c r="L27" s="601"/>
      <c r="M27" s="601"/>
      <c r="N27" s="601"/>
      <c r="O27" s="601"/>
      <c r="P27" s="601"/>
      <c r="Q27" s="602"/>
      <c r="R27" s="603">
        <v>809104</v>
      </c>
      <c r="S27" s="606"/>
      <c r="T27" s="606"/>
      <c r="U27" s="606"/>
      <c r="V27" s="606"/>
      <c r="W27" s="606"/>
      <c r="X27" s="606"/>
      <c r="Y27" s="607"/>
      <c r="Z27" s="665">
        <v>8.1999999999999993</v>
      </c>
      <c r="AA27" s="665"/>
      <c r="AB27" s="665"/>
      <c r="AC27" s="665"/>
      <c r="AD27" s="666" t="s">
        <v>234</v>
      </c>
      <c r="AE27" s="666"/>
      <c r="AF27" s="666"/>
      <c r="AG27" s="666"/>
      <c r="AH27" s="666"/>
      <c r="AI27" s="666"/>
      <c r="AJ27" s="666"/>
      <c r="AK27" s="666"/>
      <c r="AL27" s="608" t="s">
        <v>228</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2040672</v>
      </c>
      <c r="BH27" s="606"/>
      <c r="BI27" s="606"/>
      <c r="BJ27" s="606"/>
      <c r="BK27" s="606"/>
      <c r="BL27" s="606"/>
      <c r="BM27" s="606"/>
      <c r="BN27" s="607"/>
      <c r="BO27" s="665">
        <v>100</v>
      </c>
      <c r="BP27" s="665"/>
      <c r="BQ27" s="665"/>
      <c r="BR27" s="665"/>
      <c r="BS27" s="611">
        <v>27419</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1041190</v>
      </c>
      <c r="CS27" s="604"/>
      <c r="CT27" s="604"/>
      <c r="CU27" s="604"/>
      <c r="CV27" s="604"/>
      <c r="CW27" s="604"/>
      <c r="CX27" s="604"/>
      <c r="CY27" s="605"/>
      <c r="CZ27" s="608">
        <v>11.4</v>
      </c>
      <c r="DA27" s="637"/>
      <c r="DB27" s="637"/>
      <c r="DC27" s="638"/>
      <c r="DD27" s="611">
        <v>311089</v>
      </c>
      <c r="DE27" s="604"/>
      <c r="DF27" s="604"/>
      <c r="DG27" s="604"/>
      <c r="DH27" s="604"/>
      <c r="DI27" s="604"/>
      <c r="DJ27" s="604"/>
      <c r="DK27" s="605"/>
      <c r="DL27" s="611">
        <v>311089</v>
      </c>
      <c r="DM27" s="604"/>
      <c r="DN27" s="604"/>
      <c r="DO27" s="604"/>
      <c r="DP27" s="604"/>
      <c r="DQ27" s="604"/>
      <c r="DR27" s="604"/>
      <c r="DS27" s="604"/>
      <c r="DT27" s="604"/>
      <c r="DU27" s="604"/>
      <c r="DV27" s="605"/>
      <c r="DW27" s="608">
        <v>6</v>
      </c>
      <c r="DX27" s="637"/>
      <c r="DY27" s="637"/>
      <c r="DZ27" s="637"/>
      <c r="EA27" s="637"/>
      <c r="EB27" s="637"/>
      <c r="EC27" s="639"/>
    </row>
    <row r="28" spans="2:133" ht="11.25" customHeight="1">
      <c r="B28" s="708" t="s">
        <v>296</v>
      </c>
      <c r="C28" s="709"/>
      <c r="D28" s="709"/>
      <c r="E28" s="709"/>
      <c r="F28" s="709"/>
      <c r="G28" s="709"/>
      <c r="H28" s="709"/>
      <c r="I28" s="709"/>
      <c r="J28" s="709"/>
      <c r="K28" s="709"/>
      <c r="L28" s="709"/>
      <c r="M28" s="709"/>
      <c r="N28" s="709"/>
      <c r="O28" s="709"/>
      <c r="P28" s="709"/>
      <c r="Q28" s="710"/>
      <c r="R28" s="603" t="s">
        <v>228</v>
      </c>
      <c r="S28" s="606"/>
      <c r="T28" s="606"/>
      <c r="U28" s="606"/>
      <c r="V28" s="606"/>
      <c r="W28" s="606"/>
      <c r="X28" s="606"/>
      <c r="Y28" s="607"/>
      <c r="Z28" s="665" t="s">
        <v>228</v>
      </c>
      <c r="AA28" s="665"/>
      <c r="AB28" s="665"/>
      <c r="AC28" s="665"/>
      <c r="AD28" s="666" t="s">
        <v>234</v>
      </c>
      <c r="AE28" s="666"/>
      <c r="AF28" s="666"/>
      <c r="AG28" s="666"/>
      <c r="AH28" s="666"/>
      <c r="AI28" s="666"/>
      <c r="AJ28" s="666"/>
      <c r="AK28" s="666"/>
      <c r="AL28" s="608" t="s">
        <v>234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553371</v>
      </c>
      <c r="CS28" s="606"/>
      <c r="CT28" s="606"/>
      <c r="CU28" s="606"/>
      <c r="CV28" s="606"/>
      <c r="CW28" s="606"/>
      <c r="CX28" s="606"/>
      <c r="CY28" s="607"/>
      <c r="CZ28" s="608">
        <v>6</v>
      </c>
      <c r="DA28" s="637"/>
      <c r="DB28" s="637"/>
      <c r="DC28" s="638"/>
      <c r="DD28" s="611">
        <v>537181</v>
      </c>
      <c r="DE28" s="606"/>
      <c r="DF28" s="606"/>
      <c r="DG28" s="606"/>
      <c r="DH28" s="606"/>
      <c r="DI28" s="606"/>
      <c r="DJ28" s="606"/>
      <c r="DK28" s="607"/>
      <c r="DL28" s="611">
        <v>537181</v>
      </c>
      <c r="DM28" s="606"/>
      <c r="DN28" s="606"/>
      <c r="DO28" s="606"/>
      <c r="DP28" s="606"/>
      <c r="DQ28" s="606"/>
      <c r="DR28" s="606"/>
      <c r="DS28" s="606"/>
      <c r="DT28" s="606"/>
      <c r="DU28" s="606"/>
      <c r="DV28" s="607"/>
      <c r="DW28" s="608">
        <v>10.3</v>
      </c>
      <c r="DX28" s="637"/>
      <c r="DY28" s="637"/>
      <c r="DZ28" s="637"/>
      <c r="EA28" s="637"/>
      <c r="EB28" s="637"/>
      <c r="EC28" s="639"/>
    </row>
    <row r="29" spans="2:133" ht="11.25" customHeight="1">
      <c r="B29" s="600" t="s">
        <v>298</v>
      </c>
      <c r="C29" s="601"/>
      <c r="D29" s="601"/>
      <c r="E29" s="601"/>
      <c r="F29" s="601"/>
      <c r="G29" s="601"/>
      <c r="H29" s="601"/>
      <c r="I29" s="601"/>
      <c r="J29" s="601"/>
      <c r="K29" s="601"/>
      <c r="L29" s="601"/>
      <c r="M29" s="601"/>
      <c r="N29" s="601"/>
      <c r="O29" s="601"/>
      <c r="P29" s="601"/>
      <c r="Q29" s="602"/>
      <c r="R29" s="603">
        <v>550755</v>
      </c>
      <c r="S29" s="606"/>
      <c r="T29" s="606"/>
      <c r="U29" s="606"/>
      <c r="V29" s="606"/>
      <c r="W29" s="606"/>
      <c r="X29" s="606"/>
      <c r="Y29" s="607"/>
      <c r="Z29" s="665">
        <v>5.6</v>
      </c>
      <c r="AA29" s="665"/>
      <c r="AB29" s="665"/>
      <c r="AC29" s="665"/>
      <c r="AD29" s="666" t="s">
        <v>234</v>
      </c>
      <c r="AE29" s="666"/>
      <c r="AF29" s="666"/>
      <c r="AG29" s="666"/>
      <c r="AH29" s="666"/>
      <c r="AI29" s="666"/>
      <c r="AJ29" s="666"/>
      <c r="AK29" s="666"/>
      <c r="AL29" s="608" t="s">
        <v>228</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553371</v>
      </c>
      <c r="CS29" s="604"/>
      <c r="CT29" s="604"/>
      <c r="CU29" s="604"/>
      <c r="CV29" s="604"/>
      <c r="CW29" s="604"/>
      <c r="CX29" s="604"/>
      <c r="CY29" s="605"/>
      <c r="CZ29" s="608">
        <v>6</v>
      </c>
      <c r="DA29" s="637"/>
      <c r="DB29" s="637"/>
      <c r="DC29" s="638"/>
      <c r="DD29" s="611">
        <v>537181</v>
      </c>
      <c r="DE29" s="604"/>
      <c r="DF29" s="604"/>
      <c r="DG29" s="604"/>
      <c r="DH29" s="604"/>
      <c r="DI29" s="604"/>
      <c r="DJ29" s="604"/>
      <c r="DK29" s="605"/>
      <c r="DL29" s="611">
        <v>537181</v>
      </c>
      <c r="DM29" s="604"/>
      <c r="DN29" s="604"/>
      <c r="DO29" s="604"/>
      <c r="DP29" s="604"/>
      <c r="DQ29" s="604"/>
      <c r="DR29" s="604"/>
      <c r="DS29" s="604"/>
      <c r="DT29" s="604"/>
      <c r="DU29" s="604"/>
      <c r="DV29" s="605"/>
      <c r="DW29" s="608">
        <v>10.3</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7426</v>
      </c>
      <c r="S30" s="606"/>
      <c r="T30" s="606"/>
      <c r="U30" s="606"/>
      <c r="V30" s="606"/>
      <c r="W30" s="606"/>
      <c r="X30" s="606"/>
      <c r="Y30" s="607"/>
      <c r="Z30" s="665">
        <v>0.1</v>
      </c>
      <c r="AA30" s="665"/>
      <c r="AB30" s="665"/>
      <c r="AC30" s="665"/>
      <c r="AD30" s="666">
        <v>63</v>
      </c>
      <c r="AE30" s="666"/>
      <c r="AF30" s="666"/>
      <c r="AG30" s="666"/>
      <c r="AH30" s="666"/>
      <c r="AI30" s="666"/>
      <c r="AJ30" s="666"/>
      <c r="AK30" s="666"/>
      <c r="AL30" s="608">
        <v>0</v>
      </c>
      <c r="AM30" s="609"/>
      <c r="AN30" s="609"/>
      <c r="AO30" s="667"/>
      <c r="AP30" s="693" t="s">
        <v>304</v>
      </c>
      <c r="AQ30" s="694"/>
      <c r="AR30" s="694"/>
      <c r="AS30" s="694"/>
      <c r="AT30" s="699" t="s">
        <v>305</v>
      </c>
      <c r="AU30" s="210"/>
      <c r="AV30" s="210"/>
      <c r="AW30" s="210"/>
      <c r="AX30" s="702" t="s">
        <v>179</v>
      </c>
      <c r="AY30" s="703"/>
      <c r="AZ30" s="703"/>
      <c r="BA30" s="703"/>
      <c r="BB30" s="703"/>
      <c r="BC30" s="703"/>
      <c r="BD30" s="703"/>
      <c r="BE30" s="703"/>
      <c r="BF30" s="704"/>
      <c r="BG30" s="683">
        <v>99.4</v>
      </c>
      <c r="BH30" s="684"/>
      <c r="BI30" s="684"/>
      <c r="BJ30" s="684"/>
      <c r="BK30" s="684"/>
      <c r="BL30" s="684"/>
      <c r="BM30" s="685">
        <v>98.7</v>
      </c>
      <c r="BN30" s="684"/>
      <c r="BO30" s="684"/>
      <c r="BP30" s="684"/>
      <c r="BQ30" s="686"/>
      <c r="BR30" s="683">
        <v>99.4</v>
      </c>
      <c r="BS30" s="684"/>
      <c r="BT30" s="684"/>
      <c r="BU30" s="684"/>
      <c r="BV30" s="684"/>
      <c r="BW30" s="684"/>
      <c r="BX30" s="685">
        <v>98.6</v>
      </c>
      <c r="BY30" s="684"/>
      <c r="BZ30" s="684"/>
      <c r="CA30" s="684"/>
      <c r="CB30" s="686"/>
      <c r="CD30" s="689"/>
      <c r="CE30" s="690"/>
      <c r="CF30" s="647" t="s">
        <v>306</v>
      </c>
      <c r="CG30" s="644"/>
      <c r="CH30" s="644"/>
      <c r="CI30" s="644"/>
      <c r="CJ30" s="644"/>
      <c r="CK30" s="644"/>
      <c r="CL30" s="644"/>
      <c r="CM30" s="644"/>
      <c r="CN30" s="644"/>
      <c r="CO30" s="644"/>
      <c r="CP30" s="644"/>
      <c r="CQ30" s="645"/>
      <c r="CR30" s="603">
        <v>497097</v>
      </c>
      <c r="CS30" s="606"/>
      <c r="CT30" s="606"/>
      <c r="CU30" s="606"/>
      <c r="CV30" s="606"/>
      <c r="CW30" s="606"/>
      <c r="CX30" s="606"/>
      <c r="CY30" s="607"/>
      <c r="CZ30" s="608">
        <v>5.4</v>
      </c>
      <c r="DA30" s="637"/>
      <c r="DB30" s="637"/>
      <c r="DC30" s="638"/>
      <c r="DD30" s="611">
        <v>480907</v>
      </c>
      <c r="DE30" s="606"/>
      <c r="DF30" s="606"/>
      <c r="DG30" s="606"/>
      <c r="DH30" s="606"/>
      <c r="DI30" s="606"/>
      <c r="DJ30" s="606"/>
      <c r="DK30" s="607"/>
      <c r="DL30" s="611">
        <v>480907</v>
      </c>
      <c r="DM30" s="606"/>
      <c r="DN30" s="606"/>
      <c r="DO30" s="606"/>
      <c r="DP30" s="606"/>
      <c r="DQ30" s="606"/>
      <c r="DR30" s="606"/>
      <c r="DS30" s="606"/>
      <c r="DT30" s="606"/>
      <c r="DU30" s="606"/>
      <c r="DV30" s="607"/>
      <c r="DW30" s="608">
        <v>9.3000000000000007</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12417</v>
      </c>
      <c r="S31" s="606"/>
      <c r="T31" s="606"/>
      <c r="U31" s="606"/>
      <c r="V31" s="606"/>
      <c r="W31" s="606"/>
      <c r="X31" s="606"/>
      <c r="Y31" s="607"/>
      <c r="Z31" s="665">
        <v>0.1</v>
      </c>
      <c r="AA31" s="665"/>
      <c r="AB31" s="665"/>
      <c r="AC31" s="665"/>
      <c r="AD31" s="666" t="s">
        <v>228</v>
      </c>
      <c r="AE31" s="666"/>
      <c r="AF31" s="666"/>
      <c r="AG31" s="666"/>
      <c r="AH31" s="666"/>
      <c r="AI31" s="666"/>
      <c r="AJ31" s="666"/>
      <c r="AK31" s="666"/>
      <c r="AL31" s="608" t="s">
        <v>234</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99.5</v>
      </c>
      <c r="BH31" s="604"/>
      <c r="BI31" s="604"/>
      <c r="BJ31" s="604"/>
      <c r="BK31" s="604"/>
      <c r="BL31" s="604"/>
      <c r="BM31" s="609">
        <v>98.8</v>
      </c>
      <c r="BN31" s="682"/>
      <c r="BO31" s="682"/>
      <c r="BP31" s="682"/>
      <c r="BQ31" s="643"/>
      <c r="BR31" s="681">
        <v>99.5</v>
      </c>
      <c r="BS31" s="604"/>
      <c r="BT31" s="604"/>
      <c r="BU31" s="604"/>
      <c r="BV31" s="604"/>
      <c r="BW31" s="604"/>
      <c r="BX31" s="609">
        <v>98.6</v>
      </c>
      <c r="BY31" s="682"/>
      <c r="BZ31" s="682"/>
      <c r="CA31" s="682"/>
      <c r="CB31" s="643"/>
      <c r="CD31" s="689"/>
      <c r="CE31" s="690"/>
      <c r="CF31" s="647" t="s">
        <v>310</v>
      </c>
      <c r="CG31" s="644"/>
      <c r="CH31" s="644"/>
      <c r="CI31" s="644"/>
      <c r="CJ31" s="644"/>
      <c r="CK31" s="644"/>
      <c r="CL31" s="644"/>
      <c r="CM31" s="644"/>
      <c r="CN31" s="644"/>
      <c r="CO31" s="644"/>
      <c r="CP31" s="644"/>
      <c r="CQ31" s="645"/>
      <c r="CR31" s="603">
        <v>56274</v>
      </c>
      <c r="CS31" s="604"/>
      <c r="CT31" s="604"/>
      <c r="CU31" s="604"/>
      <c r="CV31" s="604"/>
      <c r="CW31" s="604"/>
      <c r="CX31" s="604"/>
      <c r="CY31" s="605"/>
      <c r="CZ31" s="608">
        <v>0.6</v>
      </c>
      <c r="DA31" s="637"/>
      <c r="DB31" s="637"/>
      <c r="DC31" s="638"/>
      <c r="DD31" s="611">
        <v>56274</v>
      </c>
      <c r="DE31" s="604"/>
      <c r="DF31" s="604"/>
      <c r="DG31" s="604"/>
      <c r="DH31" s="604"/>
      <c r="DI31" s="604"/>
      <c r="DJ31" s="604"/>
      <c r="DK31" s="605"/>
      <c r="DL31" s="611">
        <v>56274</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702718</v>
      </c>
      <c r="S32" s="606"/>
      <c r="T32" s="606"/>
      <c r="U32" s="606"/>
      <c r="V32" s="606"/>
      <c r="W32" s="606"/>
      <c r="X32" s="606"/>
      <c r="Y32" s="607"/>
      <c r="Z32" s="665">
        <v>7.1</v>
      </c>
      <c r="AA32" s="665"/>
      <c r="AB32" s="665"/>
      <c r="AC32" s="665"/>
      <c r="AD32" s="666" t="s">
        <v>228</v>
      </c>
      <c r="AE32" s="666"/>
      <c r="AF32" s="666"/>
      <c r="AG32" s="666"/>
      <c r="AH32" s="666"/>
      <c r="AI32" s="666"/>
      <c r="AJ32" s="666"/>
      <c r="AK32" s="666"/>
      <c r="AL32" s="608" t="s">
        <v>234</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99.2</v>
      </c>
      <c r="BH32" s="619"/>
      <c r="BI32" s="619"/>
      <c r="BJ32" s="619"/>
      <c r="BK32" s="619"/>
      <c r="BL32" s="619"/>
      <c r="BM32" s="663">
        <v>98.6</v>
      </c>
      <c r="BN32" s="619"/>
      <c r="BO32" s="619"/>
      <c r="BP32" s="619"/>
      <c r="BQ32" s="656"/>
      <c r="BR32" s="680">
        <v>99.2</v>
      </c>
      <c r="BS32" s="619"/>
      <c r="BT32" s="619"/>
      <c r="BU32" s="619"/>
      <c r="BV32" s="619"/>
      <c r="BW32" s="619"/>
      <c r="BX32" s="663">
        <v>98.5</v>
      </c>
      <c r="BY32" s="619"/>
      <c r="BZ32" s="619"/>
      <c r="CA32" s="619"/>
      <c r="CB32" s="656"/>
      <c r="CD32" s="691"/>
      <c r="CE32" s="692"/>
      <c r="CF32" s="647" t="s">
        <v>313</v>
      </c>
      <c r="CG32" s="644"/>
      <c r="CH32" s="644"/>
      <c r="CI32" s="644"/>
      <c r="CJ32" s="644"/>
      <c r="CK32" s="644"/>
      <c r="CL32" s="644"/>
      <c r="CM32" s="644"/>
      <c r="CN32" s="644"/>
      <c r="CO32" s="644"/>
      <c r="CP32" s="644"/>
      <c r="CQ32" s="645"/>
      <c r="CR32" s="603" t="s">
        <v>234</v>
      </c>
      <c r="CS32" s="606"/>
      <c r="CT32" s="606"/>
      <c r="CU32" s="606"/>
      <c r="CV32" s="606"/>
      <c r="CW32" s="606"/>
      <c r="CX32" s="606"/>
      <c r="CY32" s="607"/>
      <c r="CZ32" s="608" t="s">
        <v>228</v>
      </c>
      <c r="DA32" s="637"/>
      <c r="DB32" s="637"/>
      <c r="DC32" s="638"/>
      <c r="DD32" s="611" t="s">
        <v>234</v>
      </c>
      <c r="DE32" s="606"/>
      <c r="DF32" s="606"/>
      <c r="DG32" s="606"/>
      <c r="DH32" s="606"/>
      <c r="DI32" s="606"/>
      <c r="DJ32" s="606"/>
      <c r="DK32" s="607"/>
      <c r="DL32" s="611" t="s">
        <v>228</v>
      </c>
      <c r="DM32" s="606"/>
      <c r="DN32" s="606"/>
      <c r="DO32" s="606"/>
      <c r="DP32" s="606"/>
      <c r="DQ32" s="606"/>
      <c r="DR32" s="606"/>
      <c r="DS32" s="606"/>
      <c r="DT32" s="606"/>
      <c r="DU32" s="606"/>
      <c r="DV32" s="607"/>
      <c r="DW32" s="608" t="s">
        <v>234</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598975</v>
      </c>
      <c r="S33" s="606"/>
      <c r="T33" s="606"/>
      <c r="U33" s="606"/>
      <c r="V33" s="606"/>
      <c r="W33" s="606"/>
      <c r="X33" s="606"/>
      <c r="Y33" s="607"/>
      <c r="Z33" s="665">
        <v>6.1</v>
      </c>
      <c r="AA33" s="665"/>
      <c r="AB33" s="665"/>
      <c r="AC33" s="665"/>
      <c r="AD33" s="666" t="s">
        <v>228</v>
      </c>
      <c r="AE33" s="666"/>
      <c r="AF33" s="666"/>
      <c r="AG33" s="666"/>
      <c r="AH33" s="666"/>
      <c r="AI33" s="666"/>
      <c r="AJ33" s="666"/>
      <c r="AK33" s="666"/>
      <c r="AL33" s="608" t="s">
        <v>228</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4130353</v>
      </c>
      <c r="CS33" s="604"/>
      <c r="CT33" s="604"/>
      <c r="CU33" s="604"/>
      <c r="CV33" s="604"/>
      <c r="CW33" s="604"/>
      <c r="CX33" s="604"/>
      <c r="CY33" s="605"/>
      <c r="CZ33" s="608">
        <v>45.1</v>
      </c>
      <c r="DA33" s="637"/>
      <c r="DB33" s="637"/>
      <c r="DC33" s="638"/>
      <c r="DD33" s="611">
        <v>3109810</v>
      </c>
      <c r="DE33" s="604"/>
      <c r="DF33" s="604"/>
      <c r="DG33" s="604"/>
      <c r="DH33" s="604"/>
      <c r="DI33" s="604"/>
      <c r="DJ33" s="604"/>
      <c r="DK33" s="605"/>
      <c r="DL33" s="611">
        <v>2316638</v>
      </c>
      <c r="DM33" s="604"/>
      <c r="DN33" s="604"/>
      <c r="DO33" s="604"/>
      <c r="DP33" s="604"/>
      <c r="DQ33" s="604"/>
      <c r="DR33" s="604"/>
      <c r="DS33" s="604"/>
      <c r="DT33" s="604"/>
      <c r="DU33" s="604"/>
      <c r="DV33" s="605"/>
      <c r="DW33" s="608">
        <v>44.6</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175559</v>
      </c>
      <c r="S34" s="606"/>
      <c r="T34" s="606"/>
      <c r="U34" s="606"/>
      <c r="V34" s="606"/>
      <c r="W34" s="606"/>
      <c r="X34" s="606"/>
      <c r="Y34" s="607"/>
      <c r="Z34" s="665">
        <v>1.8</v>
      </c>
      <c r="AA34" s="665"/>
      <c r="AB34" s="665"/>
      <c r="AC34" s="665"/>
      <c r="AD34" s="666">
        <v>16</v>
      </c>
      <c r="AE34" s="666"/>
      <c r="AF34" s="666"/>
      <c r="AG34" s="666"/>
      <c r="AH34" s="666"/>
      <c r="AI34" s="666"/>
      <c r="AJ34" s="666"/>
      <c r="AK34" s="666"/>
      <c r="AL34" s="608">
        <v>0</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1645132</v>
      </c>
      <c r="CS34" s="606"/>
      <c r="CT34" s="606"/>
      <c r="CU34" s="606"/>
      <c r="CV34" s="606"/>
      <c r="CW34" s="606"/>
      <c r="CX34" s="606"/>
      <c r="CY34" s="607"/>
      <c r="CZ34" s="608">
        <v>18</v>
      </c>
      <c r="DA34" s="637"/>
      <c r="DB34" s="637"/>
      <c r="DC34" s="638"/>
      <c r="DD34" s="611">
        <v>1192736</v>
      </c>
      <c r="DE34" s="606"/>
      <c r="DF34" s="606"/>
      <c r="DG34" s="606"/>
      <c r="DH34" s="606"/>
      <c r="DI34" s="606"/>
      <c r="DJ34" s="606"/>
      <c r="DK34" s="607"/>
      <c r="DL34" s="611">
        <v>790527</v>
      </c>
      <c r="DM34" s="606"/>
      <c r="DN34" s="606"/>
      <c r="DO34" s="606"/>
      <c r="DP34" s="606"/>
      <c r="DQ34" s="606"/>
      <c r="DR34" s="606"/>
      <c r="DS34" s="606"/>
      <c r="DT34" s="606"/>
      <c r="DU34" s="606"/>
      <c r="DV34" s="607"/>
      <c r="DW34" s="608">
        <v>15.2</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1436800</v>
      </c>
      <c r="S35" s="606"/>
      <c r="T35" s="606"/>
      <c r="U35" s="606"/>
      <c r="V35" s="606"/>
      <c r="W35" s="606"/>
      <c r="X35" s="606"/>
      <c r="Y35" s="607"/>
      <c r="Z35" s="665">
        <v>14.6</v>
      </c>
      <c r="AA35" s="665"/>
      <c r="AB35" s="665"/>
      <c r="AC35" s="665"/>
      <c r="AD35" s="666" t="s">
        <v>234</v>
      </c>
      <c r="AE35" s="666"/>
      <c r="AF35" s="666"/>
      <c r="AG35" s="666"/>
      <c r="AH35" s="666"/>
      <c r="AI35" s="666"/>
      <c r="AJ35" s="666"/>
      <c r="AK35" s="666"/>
      <c r="AL35" s="608" t="s">
        <v>234</v>
      </c>
      <c r="AM35" s="609"/>
      <c r="AN35" s="609"/>
      <c r="AO35" s="667"/>
      <c r="AP35" s="214"/>
      <c r="AQ35" s="671" t="s">
        <v>321</v>
      </c>
      <c r="AR35" s="672"/>
      <c r="AS35" s="672"/>
      <c r="AT35" s="672"/>
      <c r="AU35" s="672"/>
      <c r="AV35" s="672"/>
      <c r="AW35" s="672"/>
      <c r="AX35" s="672"/>
      <c r="AY35" s="673"/>
      <c r="AZ35" s="668">
        <v>1235058</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376721</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112401</v>
      </c>
      <c r="CS35" s="604"/>
      <c r="CT35" s="604"/>
      <c r="CU35" s="604"/>
      <c r="CV35" s="604"/>
      <c r="CW35" s="604"/>
      <c r="CX35" s="604"/>
      <c r="CY35" s="605"/>
      <c r="CZ35" s="608">
        <v>1.2</v>
      </c>
      <c r="DA35" s="637"/>
      <c r="DB35" s="637"/>
      <c r="DC35" s="638"/>
      <c r="DD35" s="611">
        <v>99543</v>
      </c>
      <c r="DE35" s="604"/>
      <c r="DF35" s="604"/>
      <c r="DG35" s="604"/>
      <c r="DH35" s="604"/>
      <c r="DI35" s="604"/>
      <c r="DJ35" s="604"/>
      <c r="DK35" s="605"/>
      <c r="DL35" s="611">
        <v>99543</v>
      </c>
      <c r="DM35" s="604"/>
      <c r="DN35" s="604"/>
      <c r="DO35" s="604"/>
      <c r="DP35" s="604"/>
      <c r="DQ35" s="604"/>
      <c r="DR35" s="604"/>
      <c r="DS35" s="604"/>
      <c r="DT35" s="604"/>
      <c r="DU35" s="604"/>
      <c r="DV35" s="605"/>
      <c r="DW35" s="608">
        <v>1.9</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228</v>
      </c>
      <c r="S36" s="606"/>
      <c r="T36" s="606"/>
      <c r="U36" s="606"/>
      <c r="V36" s="606"/>
      <c r="W36" s="606"/>
      <c r="X36" s="606"/>
      <c r="Y36" s="607"/>
      <c r="Z36" s="665" t="s">
        <v>234</v>
      </c>
      <c r="AA36" s="665"/>
      <c r="AB36" s="665"/>
      <c r="AC36" s="665"/>
      <c r="AD36" s="666" t="s">
        <v>228</v>
      </c>
      <c r="AE36" s="666"/>
      <c r="AF36" s="666"/>
      <c r="AG36" s="666"/>
      <c r="AH36" s="666"/>
      <c r="AI36" s="666"/>
      <c r="AJ36" s="666"/>
      <c r="AK36" s="666"/>
      <c r="AL36" s="608" t="s">
        <v>234</v>
      </c>
      <c r="AM36" s="609"/>
      <c r="AN36" s="609"/>
      <c r="AO36" s="667"/>
      <c r="AQ36" s="640" t="s">
        <v>325</v>
      </c>
      <c r="AR36" s="641"/>
      <c r="AS36" s="641"/>
      <c r="AT36" s="641"/>
      <c r="AU36" s="641"/>
      <c r="AV36" s="641"/>
      <c r="AW36" s="641"/>
      <c r="AX36" s="641"/>
      <c r="AY36" s="642"/>
      <c r="AZ36" s="603">
        <v>174691</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325259</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1180444</v>
      </c>
      <c r="CS36" s="606"/>
      <c r="CT36" s="606"/>
      <c r="CU36" s="606"/>
      <c r="CV36" s="606"/>
      <c r="CW36" s="606"/>
      <c r="CX36" s="606"/>
      <c r="CY36" s="607"/>
      <c r="CZ36" s="608">
        <v>12.9</v>
      </c>
      <c r="DA36" s="637"/>
      <c r="DB36" s="637"/>
      <c r="DC36" s="638"/>
      <c r="DD36" s="611">
        <v>955546</v>
      </c>
      <c r="DE36" s="606"/>
      <c r="DF36" s="606"/>
      <c r="DG36" s="606"/>
      <c r="DH36" s="606"/>
      <c r="DI36" s="606"/>
      <c r="DJ36" s="606"/>
      <c r="DK36" s="607"/>
      <c r="DL36" s="611">
        <v>699639</v>
      </c>
      <c r="DM36" s="606"/>
      <c r="DN36" s="606"/>
      <c r="DO36" s="606"/>
      <c r="DP36" s="606"/>
      <c r="DQ36" s="606"/>
      <c r="DR36" s="606"/>
      <c r="DS36" s="606"/>
      <c r="DT36" s="606"/>
      <c r="DU36" s="606"/>
      <c r="DV36" s="607"/>
      <c r="DW36" s="608">
        <v>13.5</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287400</v>
      </c>
      <c r="S37" s="606"/>
      <c r="T37" s="606"/>
      <c r="U37" s="606"/>
      <c r="V37" s="606"/>
      <c r="W37" s="606"/>
      <c r="X37" s="606"/>
      <c r="Y37" s="607"/>
      <c r="Z37" s="665">
        <v>2.9</v>
      </c>
      <c r="AA37" s="665"/>
      <c r="AB37" s="665"/>
      <c r="AC37" s="665"/>
      <c r="AD37" s="666" t="s">
        <v>234</v>
      </c>
      <c r="AE37" s="666"/>
      <c r="AF37" s="666"/>
      <c r="AG37" s="666"/>
      <c r="AH37" s="666"/>
      <c r="AI37" s="666"/>
      <c r="AJ37" s="666"/>
      <c r="AK37" s="666"/>
      <c r="AL37" s="608" t="s">
        <v>234</v>
      </c>
      <c r="AM37" s="609"/>
      <c r="AN37" s="609"/>
      <c r="AO37" s="667"/>
      <c r="AQ37" s="640" t="s">
        <v>329</v>
      </c>
      <c r="AR37" s="641"/>
      <c r="AS37" s="641"/>
      <c r="AT37" s="641"/>
      <c r="AU37" s="641"/>
      <c r="AV37" s="641"/>
      <c r="AW37" s="641"/>
      <c r="AX37" s="641"/>
      <c r="AY37" s="642"/>
      <c r="AZ37" s="603">
        <v>145700</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3279</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493277</v>
      </c>
      <c r="CS37" s="604"/>
      <c r="CT37" s="604"/>
      <c r="CU37" s="604"/>
      <c r="CV37" s="604"/>
      <c r="CW37" s="604"/>
      <c r="CX37" s="604"/>
      <c r="CY37" s="605"/>
      <c r="CZ37" s="608">
        <v>5.4</v>
      </c>
      <c r="DA37" s="637"/>
      <c r="DB37" s="637"/>
      <c r="DC37" s="638"/>
      <c r="DD37" s="611">
        <v>493277</v>
      </c>
      <c r="DE37" s="604"/>
      <c r="DF37" s="604"/>
      <c r="DG37" s="604"/>
      <c r="DH37" s="604"/>
      <c r="DI37" s="604"/>
      <c r="DJ37" s="604"/>
      <c r="DK37" s="605"/>
      <c r="DL37" s="611">
        <v>459640</v>
      </c>
      <c r="DM37" s="604"/>
      <c r="DN37" s="604"/>
      <c r="DO37" s="604"/>
      <c r="DP37" s="604"/>
      <c r="DQ37" s="604"/>
      <c r="DR37" s="604"/>
      <c r="DS37" s="604"/>
      <c r="DT37" s="604"/>
      <c r="DU37" s="604"/>
      <c r="DV37" s="605"/>
      <c r="DW37" s="608">
        <v>8.8000000000000007</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9847832</v>
      </c>
      <c r="S38" s="655"/>
      <c r="T38" s="655"/>
      <c r="U38" s="655"/>
      <c r="V38" s="655"/>
      <c r="W38" s="655"/>
      <c r="X38" s="655"/>
      <c r="Y38" s="660"/>
      <c r="Z38" s="661">
        <v>100</v>
      </c>
      <c r="AA38" s="661"/>
      <c r="AB38" s="661"/>
      <c r="AC38" s="661"/>
      <c r="AD38" s="662">
        <v>4910946</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t="s">
        <v>234</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5379</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943118</v>
      </c>
      <c r="CS38" s="606"/>
      <c r="CT38" s="606"/>
      <c r="CU38" s="606"/>
      <c r="CV38" s="606"/>
      <c r="CW38" s="606"/>
      <c r="CX38" s="606"/>
      <c r="CY38" s="607"/>
      <c r="CZ38" s="608">
        <v>10.3</v>
      </c>
      <c r="DA38" s="637"/>
      <c r="DB38" s="637"/>
      <c r="DC38" s="638"/>
      <c r="DD38" s="611">
        <v>778050</v>
      </c>
      <c r="DE38" s="606"/>
      <c r="DF38" s="606"/>
      <c r="DG38" s="606"/>
      <c r="DH38" s="606"/>
      <c r="DI38" s="606"/>
      <c r="DJ38" s="606"/>
      <c r="DK38" s="607"/>
      <c r="DL38" s="611">
        <v>726929</v>
      </c>
      <c r="DM38" s="606"/>
      <c r="DN38" s="606"/>
      <c r="DO38" s="606"/>
      <c r="DP38" s="606"/>
      <c r="DQ38" s="606"/>
      <c r="DR38" s="606"/>
      <c r="DS38" s="606"/>
      <c r="DT38" s="606"/>
      <c r="DU38" s="606"/>
      <c r="DV38" s="607"/>
      <c r="DW38" s="608">
        <v>14</v>
      </c>
      <c r="DX38" s="637"/>
      <c r="DY38" s="637"/>
      <c r="DZ38" s="637"/>
      <c r="EA38" s="637"/>
      <c r="EB38" s="637"/>
      <c r="EC38" s="639"/>
    </row>
    <row r="39" spans="2:133" ht="11.25" customHeight="1">
      <c r="AQ39" s="640" t="s">
        <v>336</v>
      </c>
      <c r="AR39" s="641"/>
      <c r="AS39" s="641"/>
      <c r="AT39" s="641"/>
      <c r="AU39" s="641"/>
      <c r="AV39" s="641"/>
      <c r="AW39" s="641"/>
      <c r="AX39" s="641"/>
      <c r="AY39" s="642"/>
      <c r="AZ39" s="603" t="s">
        <v>234</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88</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65143</v>
      </c>
      <c r="CS39" s="604"/>
      <c r="CT39" s="604"/>
      <c r="CU39" s="604"/>
      <c r="CV39" s="604"/>
      <c r="CW39" s="604"/>
      <c r="CX39" s="604"/>
      <c r="CY39" s="605"/>
      <c r="CZ39" s="608">
        <v>0.7</v>
      </c>
      <c r="DA39" s="637"/>
      <c r="DB39" s="637"/>
      <c r="DC39" s="638"/>
      <c r="DD39" s="611">
        <v>63935</v>
      </c>
      <c r="DE39" s="604"/>
      <c r="DF39" s="604"/>
      <c r="DG39" s="604"/>
      <c r="DH39" s="604"/>
      <c r="DI39" s="604"/>
      <c r="DJ39" s="604"/>
      <c r="DK39" s="605"/>
      <c r="DL39" s="611" t="s">
        <v>234</v>
      </c>
      <c r="DM39" s="604"/>
      <c r="DN39" s="604"/>
      <c r="DO39" s="604"/>
      <c r="DP39" s="604"/>
      <c r="DQ39" s="604"/>
      <c r="DR39" s="604"/>
      <c r="DS39" s="604"/>
      <c r="DT39" s="604"/>
      <c r="DU39" s="604"/>
      <c r="DV39" s="605"/>
      <c r="DW39" s="608" t="s">
        <v>234</v>
      </c>
      <c r="DX39" s="637"/>
      <c r="DY39" s="637"/>
      <c r="DZ39" s="637"/>
      <c r="EA39" s="637"/>
      <c r="EB39" s="637"/>
      <c r="EC39" s="639"/>
    </row>
    <row r="40" spans="2:133" ht="11.25" customHeight="1">
      <c r="AQ40" s="640" t="s">
        <v>340</v>
      </c>
      <c r="AR40" s="641"/>
      <c r="AS40" s="641"/>
      <c r="AT40" s="641"/>
      <c r="AU40" s="641"/>
      <c r="AV40" s="641"/>
      <c r="AW40" s="641"/>
      <c r="AX40" s="641"/>
      <c r="AY40" s="642"/>
      <c r="AZ40" s="603">
        <v>285883</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102</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184115</v>
      </c>
      <c r="CS40" s="606"/>
      <c r="CT40" s="606"/>
      <c r="CU40" s="606"/>
      <c r="CV40" s="606"/>
      <c r="CW40" s="606"/>
      <c r="CX40" s="606"/>
      <c r="CY40" s="607"/>
      <c r="CZ40" s="608">
        <v>2</v>
      </c>
      <c r="DA40" s="637"/>
      <c r="DB40" s="637"/>
      <c r="DC40" s="638"/>
      <c r="DD40" s="611">
        <v>20000</v>
      </c>
      <c r="DE40" s="606"/>
      <c r="DF40" s="606"/>
      <c r="DG40" s="606"/>
      <c r="DH40" s="606"/>
      <c r="DI40" s="606"/>
      <c r="DJ40" s="606"/>
      <c r="DK40" s="607"/>
      <c r="DL40" s="611" t="s">
        <v>228</v>
      </c>
      <c r="DM40" s="606"/>
      <c r="DN40" s="606"/>
      <c r="DO40" s="606"/>
      <c r="DP40" s="606"/>
      <c r="DQ40" s="606"/>
      <c r="DR40" s="606"/>
      <c r="DS40" s="606"/>
      <c r="DT40" s="606"/>
      <c r="DU40" s="606"/>
      <c r="DV40" s="607"/>
      <c r="DW40" s="608" t="s">
        <v>234</v>
      </c>
      <c r="DX40" s="637"/>
      <c r="DY40" s="637"/>
      <c r="DZ40" s="637"/>
      <c r="EA40" s="637"/>
      <c r="EB40" s="637"/>
      <c r="EC40" s="639"/>
    </row>
    <row r="41" spans="2:133" ht="11.25" customHeight="1">
      <c r="AQ41" s="652" t="s">
        <v>343</v>
      </c>
      <c r="AR41" s="653"/>
      <c r="AS41" s="653"/>
      <c r="AT41" s="653"/>
      <c r="AU41" s="653"/>
      <c r="AV41" s="653"/>
      <c r="AW41" s="653"/>
      <c r="AX41" s="653"/>
      <c r="AY41" s="654"/>
      <c r="AZ41" s="618">
        <v>628784</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311</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234</v>
      </c>
      <c r="CS41" s="604"/>
      <c r="CT41" s="604"/>
      <c r="CU41" s="604"/>
      <c r="CV41" s="604"/>
      <c r="CW41" s="604"/>
      <c r="CX41" s="604"/>
      <c r="CY41" s="605"/>
      <c r="CZ41" s="608" t="s">
        <v>234</v>
      </c>
      <c r="DA41" s="637"/>
      <c r="DB41" s="637"/>
      <c r="DC41" s="638"/>
      <c r="DD41" s="611" t="s">
        <v>228</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1838379</v>
      </c>
      <c r="CS42" s="606"/>
      <c r="CT42" s="606"/>
      <c r="CU42" s="606"/>
      <c r="CV42" s="606"/>
      <c r="CW42" s="606"/>
      <c r="CX42" s="606"/>
      <c r="CY42" s="607"/>
      <c r="CZ42" s="608">
        <v>20.100000000000001</v>
      </c>
      <c r="DA42" s="609"/>
      <c r="DB42" s="609"/>
      <c r="DC42" s="610"/>
      <c r="DD42" s="611">
        <v>387425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36802</v>
      </c>
      <c r="CS43" s="604"/>
      <c r="CT43" s="604"/>
      <c r="CU43" s="604"/>
      <c r="CV43" s="604"/>
      <c r="CW43" s="604"/>
      <c r="CX43" s="604"/>
      <c r="CY43" s="605"/>
      <c r="CZ43" s="608">
        <v>0.4</v>
      </c>
      <c r="DA43" s="637"/>
      <c r="DB43" s="637"/>
      <c r="DC43" s="638"/>
      <c r="DD43" s="611">
        <v>36802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301</v>
      </c>
      <c r="CE44" s="632"/>
      <c r="CF44" s="600" t="s">
        <v>351</v>
      </c>
      <c r="CG44" s="601"/>
      <c r="CH44" s="601"/>
      <c r="CI44" s="601"/>
      <c r="CJ44" s="601"/>
      <c r="CK44" s="601"/>
      <c r="CL44" s="601"/>
      <c r="CM44" s="601"/>
      <c r="CN44" s="601"/>
      <c r="CO44" s="601"/>
      <c r="CP44" s="601"/>
      <c r="CQ44" s="602"/>
      <c r="CR44" s="603">
        <v>1830619</v>
      </c>
      <c r="CS44" s="606"/>
      <c r="CT44" s="606"/>
      <c r="CU44" s="606"/>
      <c r="CV44" s="606"/>
      <c r="CW44" s="606"/>
      <c r="CX44" s="606"/>
      <c r="CY44" s="607"/>
      <c r="CZ44" s="608">
        <v>20</v>
      </c>
      <c r="DA44" s="609"/>
      <c r="DB44" s="609"/>
      <c r="DC44" s="610"/>
      <c r="DD44" s="611">
        <v>387084</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580961</v>
      </c>
      <c r="CS45" s="604"/>
      <c r="CT45" s="604"/>
      <c r="CU45" s="604"/>
      <c r="CV45" s="604"/>
      <c r="CW45" s="604"/>
      <c r="CX45" s="604"/>
      <c r="CY45" s="605"/>
      <c r="CZ45" s="608">
        <v>6.3</v>
      </c>
      <c r="DA45" s="637"/>
      <c r="DB45" s="637"/>
      <c r="DC45" s="638"/>
      <c r="DD45" s="611">
        <v>27171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1235933</v>
      </c>
      <c r="CS46" s="606"/>
      <c r="CT46" s="606"/>
      <c r="CU46" s="606"/>
      <c r="CV46" s="606"/>
      <c r="CW46" s="606"/>
      <c r="CX46" s="606"/>
      <c r="CY46" s="607"/>
      <c r="CZ46" s="608">
        <v>13.5</v>
      </c>
      <c r="DA46" s="609"/>
      <c r="DB46" s="609"/>
      <c r="DC46" s="610"/>
      <c r="DD46" s="611">
        <v>346188</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v>7760</v>
      </c>
      <c r="CS47" s="604"/>
      <c r="CT47" s="604"/>
      <c r="CU47" s="604"/>
      <c r="CV47" s="604"/>
      <c r="CW47" s="604"/>
      <c r="CX47" s="604"/>
      <c r="CY47" s="605"/>
      <c r="CZ47" s="608">
        <v>0.1</v>
      </c>
      <c r="DA47" s="637"/>
      <c r="DB47" s="637"/>
      <c r="DC47" s="638"/>
      <c r="DD47" s="611">
        <v>341</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355</v>
      </c>
      <c r="CG48" s="601"/>
      <c r="CH48" s="601"/>
      <c r="CI48" s="601"/>
      <c r="CJ48" s="601"/>
      <c r="CK48" s="601"/>
      <c r="CL48" s="601"/>
      <c r="CM48" s="601"/>
      <c r="CN48" s="601"/>
      <c r="CO48" s="601"/>
      <c r="CP48" s="601"/>
      <c r="CQ48" s="602"/>
      <c r="CR48" s="603" t="s">
        <v>234</v>
      </c>
      <c r="CS48" s="606"/>
      <c r="CT48" s="606"/>
      <c r="CU48" s="606"/>
      <c r="CV48" s="606"/>
      <c r="CW48" s="606"/>
      <c r="CX48" s="606"/>
      <c r="CY48" s="607"/>
      <c r="CZ48" s="608" t="s">
        <v>234</v>
      </c>
      <c r="DA48" s="609"/>
      <c r="DB48" s="609"/>
      <c r="DC48" s="610"/>
      <c r="DD48" s="611" t="s">
        <v>138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9154779</v>
      </c>
      <c r="CS49" s="619"/>
      <c r="CT49" s="619"/>
      <c r="CU49" s="619"/>
      <c r="CV49" s="619"/>
      <c r="CW49" s="619"/>
      <c r="CX49" s="619"/>
      <c r="CY49" s="620"/>
      <c r="CZ49" s="621">
        <v>100</v>
      </c>
      <c r="DA49" s="622"/>
      <c r="DB49" s="622"/>
      <c r="DC49" s="623"/>
      <c r="DD49" s="624">
        <v>5750025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QH3O4ga0u2uFxE33VEU3vcvYn54KwmM1wrQ2e+EMaiuTsAL2E7+lNAVJQA4Q+7qBsVTiyyRm9YFKv1UQIjNJyg==" saltValue="JSdxm18An3yVegNxjcHvo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379</v>
      </c>
      <c r="C7" s="1082"/>
      <c r="D7" s="1082"/>
      <c r="E7" s="1082"/>
      <c r="F7" s="1082"/>
      <c r="G7" s="1082"/>
      <c r="H7" s="1082"/>
      <c r="I7" s="1082"/>
      <c r="J7" s="1082"/>
      <c r="K7" s="1082"/>
      <c r="L7" s="1082"/>
      <c r="M7" s="1082"/>
      <c r="N7" s="1082"/>
      <c r="O7" s="1082"/>
      <c r="P7" s="1083"/>
      <c r="Q7" s="1135">
        <v>9681</v>
      </c>
      <c r="R7" s="1136"/>
      <c r="S7" s="1136"/>
      <c r="T7" s="1136"/>
      <c r="U7" s="1136"/>
      <c r="V7" s="1136">
        <v>9039</v>
      </c>
      <c r="W7" s="1136"/>
      <c r="X7" s="1136"/>
      <c r="Y7" s="1136"/>
      <c r="Z7" s="1136"/>
      <c r="AA7" s="1136">
        <v>642</v>
      </c>
      <c r="AB7" s="1136"/>
      <c r="AC7" s="1136"/>
      <c r="AD7" s="1136"/>
      <c r="AE7" s="1137"/>
      <c r="AF7" s="1138">
        <v>578</v>
      </c>
      <c r="AG7" s="1139"/>
      <c r="AH7" s="1139"/>
      <c r="AI7" s="1139"/>
      <c r="AJ7" s="1140"/>
      <c r="AK7" s="1122">
        <v>703</v>
      </c>
      <c r="AL7" s="1123"/>
      <c r="AM7" s="1123"/>
      <c r="AN7" s="1123"/>
      <c r="AO7" s="1123"/>
      <c r="AP7" s="1123">
        <v>7531</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579</v>
      </c>
      <c r="BT7" s="1127"/>
      <c r="BU7" s="1127"/>
      <c r="BV7" s="1127"/>
      <c r="BW7" s="1127"/>
      <c r="BX7" s="1127"/>
      <c r="BY7" s="1127"/>
      <c r="BZ7" s="1127"/>
      <c r="CA7" s="1127"/>
      <c r="CB7" s="1127"/>
      <c r="CC7" s="1127"/>
      <c r="CD7" s="1127"/>
      <c r="CE7" s="1127"/>
      <c r="CF7" s="1127"/>
      <c r="CG7" s="1128"/>
      <c r="CH7" s="1119">
        <v>0</v>
      </c>
      <c r="CI7" s="1120"/>
      <c r="CJ7" s="1120"/>
      <c r="CK7" s="1120"/>
      <c r="CL7" s="1121"/>
      <c r="CM7" s="1119">
        <v>11</v>
      </c>
      <c r="CN7" s="1120"/>
      <c r="CO7" s="1120"/>
      <c r="CP7" s="1120"/>
      <c r="CQ7" s="1121"/>
      <c r="CR7" s="1119">
        <v>5</v>
      </c>
      <c r="CS7" s="1120"/>
      <c r="CT7" s="1120"/>
      <c r="CU7" s="1120"/>
      <c r="CV7" s="1121"/>
      <c r="CW7" s="1119" t="s">
        <v>578</v>
      </c>
      <c r="CX7" s="1120"/>
      <c r="CY7" s="1120"/>
      <c r="CZ7" s="1120"/>
      <c r="DA7" s="1121"/>
      <c r="DB7" s="1119" t="s">
        <v>578</v>
      </c>
      <c r="DC7" s="1120"/>
      <c r="DD7" s="1120"/>
      <c r="DE7" s="1120"/>
      <c r="DF7" s="1121"/>
      <c r="DG7" s="1119" t="s">
        <v>578</v>
      </c>
      <c r="DH7" s="1120"/>
      <c r="DI7" s="1120"/>
      <c r="DJ7" s="1120"/>
      <c r="DK7" s="1121"/>
      <c r="DL7" s="1119" t="s">
        <v>578</v>
      </c>
      <c r="DM7" s="1120"/>
      <c r="DN7" s="1120"/>
      <c r="DO7" s="1120"/>
      <c r="DP7" s="1121"/>
      <c r="DQ7" s="1119" t="s">
        <v>578</v>
      </c>
      <c r="DR7" s="1120"/>
      <c r="DS7" s="1120"/>
      <c r="DT7" s="1120"/>
      <c r="DU7" s="1121"/>
      <c r="DV7" s="1146"/>
      <c r="DW7" s="1147"/>
      <c r="DX7" s="1147"/>
      <c r="DY7" s="1147"/>
      <c r="DZ7" s="1148"/>
      <c r="EA7" s="234"/>
    </row>
    <row r="8" spans="1:131" s="235" customFormat="1" ht="26.25" customHeight="1">
      <c r="A8" s="241">
        <v>2</v>
      </c>
      <c r="B8" s="1062" t="s">
        <v>380</v>
      </c>
      <c r="C8" s="1063"/>
      <c r="D8" s="1063"/>
      <c r="E8" s="1063"/>
      <c r="F8" s="1063"/>
      <c r="G8" s="1063"/>
      <c r="H8" s="1063"/>
      <c r="I8" s="1063"/>
      <c r="J8" s="1063"/>
      <c r="K8" s="1063"/>
      <c r="L8" s="1063"/>
      <c r="M8" s="1063"/>
      <c r="N8" s="1063"/>
      <c r="O8" s="1063"/>
      <c r="P8" s="1064"/>
      <c r="Q8" s="1074">
        <v>44</v>
      </c>
      <c r="R8" s="1075"/>
      <c r="S8" s="1075"/>
      <c r="T8" s="1075"/>
      <c r="U8" s="1075"/>
      <c r="V8" s="1075">
        <v>29</v>
      </c>
      <c r="W8" s="1075"/>
      <c r="X8" s="1075"/>
      <c r="Y8" s="1075"/>
      <c r="Z8" s="1075"/>
      <c r="AA8" s="1075">
        <v>15</v>
      </c>
      <c r="AB8" s="1075"/>
      <c r="AC8" s="1075"/>
      <c r="AD8" s="1075"/>
      <c r="AE8" s="1076"/>
      <c r="AF8" s="1068">
        <v>15</v>
      </c>
      <c r="AG8" s="1069"/>
      <c r="AH8" s="1069"/>
      <c r="AI8" s="1069"/>
      <c r="AJ8" s="1070"/>
      <c r="AK8" s="1117" t="s">
        <v>578</v>
      </c>
      <c r="AL8" s="1118"/>
      <c r="AM8" s="1118"/>
      <c r="AN8" s="1118"/>
      <c r="AO8" s="1118"/>
      <c r="AP8" s="1118" t="s">
        <v>578</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580</v>
      </c>
      <c r="BT8" s="1046"/>
      <c r="BU8" s="1046"/>
      <c r="BV8" s="1046"/>
      <c r="BW8" s="1046"/>
      <c r="BX8" s="1046"/>
      <c r="BY8" s="1046"/>
      <c r="BZ8" s="1046"/>
      <c r="CA8" s="1046"/>
      <c r="CB8" s="1046"/>
      <c r="CC8" s="1046"/>
      <c r="CD8" s="1046"/>
      <c r="CE8" s="1046"/>
      <c r="CF8" s="1046"/>
      <c r="CG8" s="1047"/>
      <c r="CH8" s="1020">
        <v>0</v>
      </c>
      <c r="CI8" s="1021"/>
      <c r="CJ8" s="1021"/>
      <c r="CK8" s="1021"/>
      <c r="CL8" s="1022"/>
      <c r="CM8" s="1020">
        <v>0</v>
      </c>
      <c r="CN8" s="1021"/>
      <c r="CO8" s="1021"/>
      <c r="CP8" s="1021"/>
      <c r="CQ8" s="1022"/>
      <c r="CR8" s="1020">
        <v>5</v>
      </c>
      <c r="CS8" s="1021"/>
      <c r="CT8" s="1021"/>
      <c r="CU8" s="1021"/>
      <c r="CV8" s="1022"/>
      <c r="CW8" s="1020" t="s">
        <v>578</v>
      </c>
      <c r="CX8" s="1021"/>
      <c r="CY8" s="1021"/>
      <c r="CZ8" s="1021"/>
      <c r="DA8" s="1022"/>
      <c r="DB8" s="1020" t="s">
        <v>578</v>
      </c>
      <c r="DC8" s="1021"/>
      <c r="DD8" s="1021"/>
      <c r="DE8" s="1021"/>
      <c r="DF8" s="1022"/>
      <c r="DG8" s="1020" t="s">
        <v>604</v>
      </c>
      <c r="DH8" s="1021"/>
      <c r="DI8" s="1021"/>
      <c r="DJ8" s="1021"/>
      <c r="DK8" s="1022"/>
      <c r="DL8" s="1020" t="s">
        <v>578</v>
      </c>
      <c r="DM8" s="1021"/>
      <c r="DN8" s="1021"/>
      <c r="DO8" s="1021"/>
      <c r="DP8" s="1022"/>
      <c r="DQ8" s="1020" t="s">
        <v>604</v>
      </c>
      <c r="DR8" s="1021"/>
      <c r="DS8" s="1021"/>
      <c r="DT8" s="1021"/>
      <c r="DU8" s="1022"/>
      <c r="DV8" s="1023"/>
      <c r="DW8" s="1024"/>
      <c r="DX8" s="1024"/>
      <c r="DY8" s="1024"/>
      <c r="DZ8" s="1025"/>
      <c r="EA8" s="234"/>
    </row>
    <row r="9" spans="1:131" s="235" customFormat="1" ht="26.25" customHeight="1">
      <c r="A9" s="241">
        <v>3</v>
      </c>
      <c r="B9" s="1062" t="s">
        <v>381</v>
      </c>
      <c r="C9" s="1063"/>
      <c r="D9" s="1063"/>
      <c r="E9" s="1063"/>
      <c r="F9" s="1063"/>
      <c r="G9" s="1063"/>
      <c r="H9" s="1063"/>
      <c r="I9" s="1063"/>
      <c r="J9" s="1063"/>
      <c r="K9" s="1063"/>
      <c r="L9" s="1063"/>
      <c r="M9" s="1063"/>
      <c r="N9" s="1063"/>
      <c r="O9" s="1063"/>
      <c r="P9" s="1064"/>
      <c r="Q9" s="1074">
        <v>55</v>
      </c>
      <c r="R9" s="1075"/>
      <c r="S9" s="1075"/>
      <c r="T9" s="1075"/>
      <c r="U9" s="1075"/>
      <c r="V9" s="1075">
        <v>47</v>
      </c>
      <c r="W9" s="1075"/>
      <c r="X9" s="1075"/>
      <c r="Y9" s="1075"/>
      <c r="Z9" s="1075"/>
      <c r="AA9" s="1075">
        <v>8</v>
      </c>
      <c r="AB9" s="1075"/>
      <c r="AC9" s="1075"/>
      <c r="AD9" s="1075"/>
      <c r="AE9" s="1076"/>
      <c r="AF9" s="1068">
        <v>8</v>
      </c>
      <c r="AG9" s="1069"/>
      <c r="AH9" s="1069"/>
      <c r="AI9" s="1069"/>
      <c r="AJ9" s="1070"/>
      <c r="AK9" s="1117">
        <v>26</v>
      </c>
      <c r="AL9" s="1118"/>
      <c r="AM9" s="1118"/>
      <c r="AN9" s="1118"/>
      <c r="AO9" s="1118"/>
      <c r="AP9" s="1118" t="s">
        <v>578</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581</v>
      </c>
      <c r="BT9" s="1046"/>
      <c r="BU9" s="1046"/>
      <c r="BV9" s="1046"/>
      <c r="BW9" s="1046"/>
      <c r="BX9" s="1046"/>
      <c r="BY9" s="1046"/>
      <c r="BZ9" s="1046"/>
      <c r="CA9" s="1046"/>
      <c r="CB9" s="1046"/>
      <c r="CC9" s="1046"/>
      <c r="CD9" s="1046"/>
      <c r="CE9" s="1046"/>
      <c r="CF9" s="1046"/>
      <c r="CG9" s="1047"/>
      <c r="CH9" s="1020">
        <v>-9</v>
      </c>
      <c r="CI9" s="1021"/>
      <c r="CJ9" s="1021"/>
      <c r="CK9" s="1021"/>
      <c r="CL9" s="1022"/>
      <c r="CM9" s="1020">
        <v>83</v>
      </c>
      <c r="CN9" s="1021"/>
      <c r="CO9" s="1021"/>
      <c r="CP9" s="1021"/>
      <c r="CQ9" s="1022"/>
      <c r="CR9" s="1020">
        <v>101</v>
      </c>
      <c r="CS9" s="1021"/>
      <c r="CT9" s="1021"/>
      <c r="CU9" s="1021"/>
      <c r="CV9" s="1022"/>
      <c r="CW9" s="1020">
        <v>10</v>
      </c>
      <c r="CX9" s="1021"/>
      <c r="CY9" s="1021"/>
      <c r="CZ9" s="1021"/>
      <c r="DA9" s="1022"/>
      <c r="DB9" s="1020" t="s">
        <v>578</v>
      </c>
      <c r="DC9" s="1021"/>
      <c r="DD9" s="1021"/>
      <c r="DE9" s="1021"/>
      <c r="DF9" s="1022"/>
      <c r="DG9" s="1020" t="s">
        <v>604</v>
      </c>
      <c r="DH9" s="1021"/>
      <c r="DI9" s="1021"/>
      <c r="DJ9" s="1021"/>
      <c r="DK9" s="1022"/>
      <c r="DL9" s="1020" t="s">
        <v>578</v>
      </c>
      <c r="DM9" s="1021"/>
      <c r="DN9" s="1021"/>
      <c r="DO9" s="1021"/>
      <c r="DP9" s="1022"/>
      <c r="DQ9" s="1020" t="s">
        <v>604</v>
      </c>
      <c r="DR9" s="1021"/>
      <c r="DS9" s="1021"/>
      <c r="DT9" s="1021"/>
      <c r="DU9" s="1022"/>
      <c r="DV9" s="1023"/>
      <c r="DW9" s="1024"/>
      <c r="DX9" s="1024"/>
      <c r="DY9" s="1024"/>
      <c r="DZ9" s="1025"/>
      <c r="EA9" s="234"/>
    </row>
    <row r="10" spans="1:131" s="235" customFormat="1" ht="26.25" customHeight="1">
      <c r="A10" s="241">
        <v>4</v>
      </c>
      <c r="B10" s="1062" t="s">
        <v>382</v>
      </c>
      <c r="C10" s="1063"/>
      <c r="D10" s="1063"/>
      <c r="E10" s="1063"/>
      <c r="F10" s="1063"/>
      <c r="G10" s="1063"/>
      <c r="H10" s="1063"/>
      <c r="I10" s="1063"/>
      <c r="J10" s="1063"/>
      <c r="K10" s="1063"/>
      <c r="L10" s="1063"/>
      <c r="M10" s="1063"/>
      <c r="N10" s="1063"/>
      <c r="O10" s="1063"/>
      <c r="P10" s="1064"/>
      <c r="Q10" s="1074">
        <v>97</v>
      </c>
      <c r="R10" s="1075"/>
      <c r="S10" s="1075"/>
      <c r="T10" s="1075"/>
      <c r="U10" s="1075"/>
      <c r="V10" s="1075">
        <v>70</v>
      </c>
      <c r="W10" s="1075"/>
      <c r="X10" s="1075"/>
      <c r="Y10" s="1075"/>
      <c r="Z10" s="1075"/>
      <c r="AA10" s="1075">
        <v>28</v>
      </c>
      <c r="AB10" s="1075"/>
      <c r="AC10" s="1075"/>
      <c r="AD10" s="1075"/>
      <c r="AE10" s="1076"/>
      <c r="AF10" s="1068">
        <v>28</v>
      </c>
      <c r="AG10" s="1069"/>
      <c r="AH10" s="1069"/>
      <c r="AI10" s="1069"/>
      <c r="AJ10" s="1070"/>
      <c r="AK10" s="1117" t="s">
        <v>578</v>
      </c>
      <c r="AL10" s="1118"/>
      <c r="AM10" s="1118"/>
      <c r="AN10" s="1118"/>
      <c r="AO10" s="1118"/>
      <c r="AP10" s="1118" t="s">
        <v>578</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383</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384</v>
      </c>
      <c r="B23" s="975" t="s">
        <v>385</v>
      </c>
      <c r="C23" s="976"/>
      <c r="D23" s="976"/>
      <c r="E23" s="976"/>
      <c r="F23" s="976"/>
      <c r="G23" s="976"/>
      <c r="H23" s="976"/>
      <c r="I23" s="976"/>
      <c r="J23" s="976"/>
      <c r="K23" s="976"/>
      <c r="L23" s="976"/>
      <c r="M23" s="976"/>
      <c r="N23" s="976"/>
      <c r="O23" s="976"/>
      <c r="P23" s="977"/>
      <c r="Q23" s="1099">
        <v>9848</v>
      </c>
      <c r="R23" s="1100"/>
      <c r="S23" s="1100"/>
      <c r="T23" s="1100"/>
      <c r="U23" s="1100"/>
      <c r="V23" s="1100">
        <v>9155</v>
      </c>
      <c r="W23" s="1100"/>
      <c r="X23" s="1100"/>
      <c r="Y23" s="1100"/>
      <c r="Z23" s="1100"/>
      <c r="AA23" s="1100">
        <v>693</v>
      </c>
      <c r="AB23" s="1100"/>
      <c r="AC23" s="1100"/>
      <c r="AD23" s="1100"/>
      <c r="AE23" s="1101"/>
      <c r="AF23" s="1102">
        <v>628</v>
      </c>
      <c r="AG23" s="1100"/>
      <c r="AH23" s="1100"/>
      <c r="AI23" s="1100"/>
      <c r="AJ23" s="1103"/>
      <c r="AK23" s="1104"/>
      <c r="AL23" s="1105"/>
      <c r="AM23" s="1105"/>
      <c r="AN23" s="1105"/>
      <c r="AO23" s="1105"/>
      <c r="AP23" s="1100">
        <f>SUM(AP7:AT22)</f>
        <v>7531</v>
      </c>
      <c r="AQ23" s="1100"/>
      <c r="AR23" s="1100"/>
      <c r="AS23" s="1100"/>
      <c r="AT23" s="1100"/>
      <c r="AU23" s="1106"/>
      <c r="AV23" s="1106"/>
      <c r="AW23" s="1106"/>
      <c r="AX23" s="1106"/>
      <c r="AY23" s="1107"/>
      <c r="AZ23" s="1096" t="s">
        <v>234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396</v>
      </c>
      <c r="C28" s="1082"/>
      <c r="D28" s="1082"/>
      <c r="E28" s="1082"/>
      <c r="F28" s="1082"/>
      <c r="G28" s="1082"/>
      <c r="H28" s="1082"/>
      <c r="I28" s="1082"/>
      <c r="J28" s="1082"/>
      <c r="K28" s="1082"/>
      <c r="L28" s="1082"/>
      <c r="M28" s="1082"/>
      <c r="N28" s="1082"/>
      <c r="O28" s="1082"/>
      <c r="P28" s="1083"/>
      <c r="Q28" s="1084">
        <v>3079</v>
      </c>
      <c r="R28" s="1085"/>
      <c r="S28" s="1085"/>
      <c r="T28" s="1085"/>
      <c r="U28" s="1085"/>
      <c r="V28" s="1085">
        <v>2702</v>
      </c>
      <c r="W28" s="1085"/>
      <c r="X28" s="1085"/>
      <c r="Y28" s="1085"/>
      <c r="Z28" s="1085"/>
      <c r="AA28" s="1085">
        <v>377</v>
      </c>
      <c r="AB28" s="1085"/>
      <c r="AC28" s="1085"/>
      <c r="AD28" s="1085"/>
      <c r="AE28" s="1086"/>
      <c r="AF28" s="1087">
        <v>377</v>
      </c>
      <c r="AG28" s="1085"/>
      <c r="AH28" s="1085"/>
      <c r="AI28" s="1085"/>
      <c r="AJ28" s="1088"/>
      <c r="AK28" s="1089">
        <v>203</v>
      </c>
      <c r="AL28" s="1077"/>
      <c r="AM28" s="1077"/>
      <c r="AN28" s="1077"/>
      <c r="AO28" s="1077"/>
      <c r="AP28" s="1077" t="s">
        <v>578</v>
      </c>
      <c r="AQ28" s="1077"/>
      <c r="AR28" s="1077"/>
      <c r="AS28" s="1077"/>
      <c r="AT28" s="1077"/>
      <c r="AU28" s="1077" t="s">
        <v>578</v>
      </c>
      <c r="AV28" s="1077"/>
      <c r="AW28" s="1077"/>
      <c r="AX28" s="1077"/>
      <c r="AY28" s="1077"/>
      <c r="AZ28" s="1078" t="s">
        <v>578</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397</v>
      </c>
      <c r="C29" s="1063"/>
      <c r="D29" s="1063"/>
      <c r="E29" s="1063"/>
      <c r="F29" s="1063"/>
      <c r="G29" s="1063"/>
      <c r="H29" s="1063"/>
      <c r="I29" s="1063"/>
      <c r="J29" s="1063"/>
      <c r="K29" s="1063"/>
      <c r="L29" s="1063"/>
      <c r="M29" s="1063"/>
      <c r="N29" s="1063"/>
      <c r="O29" s="1063"/>
      <c r="P29" s="1064"/>
      <c r="Q29" s="1074">
        <v>68</v>
      </c>
      <c r="R29" s="1075"/>
      <c r="S29" s="1075"/>
      <c r="T29" s="1075"/>
      <c r="U29" s="1075"/>
      <c r="V29" s="1075">
        <v>68</v>
      </c>
      <c r="W29" s="1075"/>
      <c r="X29" s="1075"/>
      <c r="Y29" s="1075"/>
      <c r="Z29" s="1075"/>
      <c r="AA29" s="1075">
        <v>0</v>
      </c>
      <c r="AB29" s="1075"/>
      <c r="AC29" s="1075"/>
      <c r="AD29" s="1075"/>
      <c r="AE29" s="1076"/>
      <c r="AF29" s="1068">
        <v>0</v>
      </c>
      <c r="AG29" s="1069"/>
      <c r="AH29" s="1069"/>
      <c r="AI29" s="1069"/>
      <c r="AJ29" s="1070"/>
      <c r="AK29" s="1011">
        <v>46</v>
      </c>
      <c r="AL29" s="1002"/>
      <c r="AM29" s="1002"/>
      <c r="AN29" s="1002"/>
      <c r="AO29" s="1002"/>
      <c r="AP29" s="1002" t="s">
        <v>578</v>
      </c>
      <c r="AQ29" s="1002"/>
      <c r="AR29" s="1002"/>
      <c r="AS29" s="1002"/>
      <c r="AT29" s="1002"/>
      <c r="AU29" s="1002" t="s">
        <v>578</v>
      </c>
      <c r="AV29" s="1002"/>
      <c r="AW29" s="1002"/>
      <c r="AX29" s="1002"/>
      <c r="AY29" s="1002"/>
      <c r="AZ29" s="1073" t="s">
        <v>578</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398</v>
      </c>
      <c r="C30" s="1063"/>
      <c r="D30" s="1063"/>
      <c r="E30" s="1063"/>
      <c r="F30" s="1063"/>
      <c r="G30" s="1063"/>
      <c r="H30" s="1063"/>
      <c r="I30" s="1063"/>
      <c r="J30" s="1063"/>
      <c r="K30" s="1063"/>
      <c r="L30" s="1063"/>
      <c r="M30" s="1063"/>
      <c r="N30" s="1063"/>
      <c r="O30" s="1063"/>
      <c r="P30" s="1064"/>
      <c r="Q30" s="1074">
        <v>2106</v>
      </c>
      <c r="R30" s="1075"/>
      <c r="S30" s="1075"/>
      <c r="T30" s="1075"/>
      <c r="U30" s="1075"/>
      <c r="V30" s="1075">
        <v>2013</v>
      </c>
      <c r="W30" s="1075"/>
      <c r="X30" s="1075"/>
      <c r="Y30" s="1075"/>
      <c r="Z30" s="1075"/>
      <c r="AA30" s="1075">
        <v>93</v>
      </c>
      <c r="AB30" s="1075"/>
      <c r="AC30" s="1075"/>
      <c r="AD30" s="1075"/>
      <c r="AE30" s="1076"/>
      <c r="AF30" s="1068">
        <v>93</v>
      </c>
      <c r="AG30" s="1069"/>
      <c r="AH30" s="1069"/>
      <c r="AI30" s="1069"/>
      <c r="AJ30" s="1070"/>
      <c r="AK30" s="1011">
        <v>318</v>
      </c>
      <c r="AL30" s="1002"/>
      <c r="AM30" s="1002"/>
      <c r="AN30" s="1002"/>
      <c r="AO30" s="1002"/>
      <c r="AP30" s="1002" t="s">
        <v>578</v>
      </c>
      <c r="AQ30" s="1002"/>
      <c r="AR30" s="1002"/>
      <c r="AS30" s="1002"/>
      <c r="AT30" s="1002"/>
      <c r="AU30" s="1002" t="s">
        <v>578</v>
      </c>
      <c r="AV30" s="1002"/>
      <c r="AW30" s="1002"/>
      <c r="AX30" s="1002"/>
      <c r="AY30" s="1002"/>
      <c r="AZ30" s="1073" t="s">
        <v>578</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399</v>
      </c>
      <c r="C31" s="1063"/>
      <c r="D31" s="1063"/>
      <c r="E31" s="1063"/>
      <c r="F31" s="1063"/>
      <c r="G31" s="1063"/>
      <c r="H31" s="1063"/>
      <c r="I31" s="1063"/>
      <c r="J31" s="1063"/>
      <c r="K31" s="1063"/>
      <c r="L31" s="1063"/>
      <c r="M31" s="1063"/>
      <c r="N31" s="1063"/>
      <c r="O31" s="1063"/>
      <c r="P31" s="1064"/>
      <c r="Q31" s="1074">
        <v>43</v>
      </c>
      <c r="R31" s="1075"/>
      <c r="S31" s="1075"/>
      <c r="T31" s="1075"/>
      <c r="U31" s="1075"/>
      <c r="V31" s="1075">
        <v>43</v>
      </c>
      <c r="W31" s="1075"/>
      <c r="X31" s="1075"/>
      <c r="Y31" s="1075"/>
      <c r="Z31" s="1075"/>
      <c r="AA31" s="1075" t="s">
        <v>577</v>
      </c>
      <c r="AB31" s="1075"/>
      <c r="AC31" s="1075"/>
      <c r="AD31" s="1075"/>
      <c r="AE31" s="1076"/>
      <c r="AF31" s="1068" t="s">
        <v>234</v>
      </c>
      <c r="AG31" s="1069"/>
      <c r="AH31" s="1069"/>
      <c r="AI31" s="1069"/>
      <c r="AJ31" s="1070"/>
      <c r="AK31" s="1011">
        <v>1</v>
      </c>
      <c r="AL31" s="1002"/>
      <c r="AM31" s="1002"/>
      <c r="AN31" s="1002"/>
      <c r="AO31" s="1002"/>
      <c r="AP31" s="1002" t="s">
        <v>578</v>
      </c>
      <c r="AQ31" s="1002"/>
      <c r="AR31" s="1002"/>
      <c r="AS31" s="1002"/>
      <c r="AT31" s="1002"/>
      <c r="AU31" s="1002" t="s">
        <v>578</v>
      </c>
      <c r="AV31" s="1002"/>
      <c r="AW31" s="1002"/>
      <c r="AX31" s="1002"/>
      <c r="AY31" s="1002"/>
      <c r="AZ31" s="1073" t="s">
        <v>578</v>
      </c>
      <c r="BA31" s="1073"/>
      <c r="BB31" s="1073"/>
      <c r="BC31" s="1073"/>
      <c r="BD31" s="1073"/>
      <c r="BE31" s="1057"/>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400</v>
      </c>
      <c r="C32" s="1063"/>
      <c r="D32" s="1063"/>
      <c r="E32" s="1063"/>
      <c r="F32" s="1063"/>
      <c r="G32" s="1063"/>
      <c r="H32" s="1063"/>
      <c r="I32" s="1063"/>
      <c r="J32" s="1063"/>
      <c r="K32" s="1063"/>
      <c r="L32" s="1063"/>
      <c r="M32" s="1063"/>
      <c r="N32" s="1063"/>
      <c r="O32" s="1063"/>
      <c r="P32" s="1064"/>
      <c r="Q32" s="1074">
        <v>260</v>
      </c>
      <c r="R32" s="1075"/>
      <c r="S32" s="1075"/>
      <c r="T32" s="1075"/>
      <c r="U32" s="1075"/>
      <c r="V32" s="1075">
        <v>253</v>
      </c>
      <c r="W32" s="1075"/>
      <c r="X32" s="1075"/>
      <c r="Y32" s="1075"/>
      <c r="Z32" s="1075"/>
      <c r="AA32" s="1075">
        <v>7</v>
      </c>
      <c r="AB32" s="1075"/>
      <c r="AC32" s="1075"/>
      <c r="AD32" s="1075"/>
      <c r="AE32" s="1076"/>
      <c r="AF32" s="1068">
        <v>7</v>
      </c>
      <c r="AG32" s="1069"/>
      <c r="AH32" s="1069"/>
      <c r="AI32" s="1069"/>
      <c r="AJ32" s="1070"/>
      <c r="AK32" s="1011">
        <v>75</v>
      </c>
      <c r="AL32" s="1002"/>
      <c r="AM32" s="1002"/>
      <c r="AN32" s="1002"/>
      <c r="AO32" s="1002"/>
      <c r="AP32" s="1002" t="s">
        <v>578</v>
      </c>
      <c r="AQ32" s="1002"/>
      <c r="AR32" s="1002"/>
      <c r="AS32" s="1002"/>
      <c r="AT32" s="1002"/>
      <c r="AU32" s="1002" t="s">
        <v>578</v>
      </c>
      <c r="AV32" s="1002"/>
      <c r="AW32" s="1002"/>
      <c r="AX32" s="1002"/>
      <c r="AY32" s="1002"/>
      <c r="AZ32" s="1073" t="s">
        <v>578</v>
      </c>
      <c r="BA32" s="1073"/>
      <c r="BB32" s="1073"/>
      <c r="BC32" s="1073"/>
      <c r="BD32" s="1073"/>
      <c r="BE32" s="1057"/>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401</v>
      </c>
      <c r="C33" s="1063"/>
      <c r="D33" s="1063"/>
      <c r="E33" s="1063"/>
      <c r="F33" s="1063"/>
      <c r="G33" s="1063"/>
      <c r="H33" s="1063"/>
      <c r="I33" s="1063"/>
      <c r="J33" s="1063"/>
      <c r="K33" s="1063"/>
      <c r="L33" s="1063"/>
      <c r="M33" s="1063"/>
      <c r="N33" s="1063"/>
      <c r="O33" s="1063"/>
      <c r="P33" s="1064"/>
      <c r="Q33" s="1074">
        <v>305</v>
      </c>
      <c r="R33" s="1075"/>
      <c r="S33" s="1075"/>
      <c r="T33" s="1075"/>
      <c r="U33" s="1075"/>
      <c r="V33" s="1075">
        <v>275</v>
      </c>
      <c r="W33" s="1075"/>
      <c r="X33" s="1075"/>
      <c r="Y33" s="1075"/>
      <c r="Z33" s="1075"/>
      <c r="AA33" s="1075">
        <v>31</v>
      </c>
      <c r="AB33" s="1075"/>
      <c r="AC33" s="1075"/>
      <c r="AD33" s="1075"/>
      <c r="AE33" s="1076"/>
      <c r="AF33" s="1068">
        <v>406</v>
      </c>
      <c r="AG33" s="1069"/>
      <c r="AH33" s="1069"/>
      <c r="AI33" s="1069"/>
      <c r="AJ33" s="1070"/>
      <c r="AK33" s="1011">
        <v>4</v>
      </c>
      <c r="AL33" s="1002"/>
      <c r="AM33" s="1002"/>
      <c r="AN33" s="1002"/>
      <c r="AO33" s="1002"/>
      <c r="AP33" s="1002">
        <v>1642</v>
      </c>
      <c r="AQ33" s="1002"/>
      <c r="AR33" s="1002"/>
      <c r="AS33" s="1002"/>
      <c r="AT33" s="1002"/>
      <c r="AU33" s="1002">
        <v>66</v>
      </c>
      <c r="AV33" s="1002"/>
      <c r="AW33" s="1002"/>
      <c r="AX33" s="1002"/>
      <c r="AY33" s="1002"/>
      <c r="AZ33" s="1073" t="s">
        <v>578</v>
      </c>
      <c r="BA33" s="1073"/>
      <c r="BB33" s="1073"/>
      <c r="BC33" s="1073"/>
      <c r="BD33" s="1073"/>
      <c r="BE33" s="1057" t="s">
        <v>402</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t="s">
        <v>403</v>
      </c>
      <c r="C34" s="1063"/>
      <c r="D34" s="1063"/>
      <c r="E34" s="1063"/>
      <c r="F34" s="1063"/>
      <c r="G34" s="1063"/>
      <c r="H34" s="1063"/>
      <c r="I34" s="1063"/>
      <c r="J34" s="1063"/>
      <c r="K34" s="1063"/>
      <c r="L34" s="1063"/>
      <c r="M34" s="1063"/>
      <c r="N34" s="1063"/>
      <c r="O34" s="1063"/>
      <c r="P34" s="1064"/>
      <c r="Q34" s="1074">
        <v>275</v>
      </c>
      <c r="R34" s="1075"/>
      <c r="S34" s="1075"/>
      <c r="T34" s="1075"/>
      <c r="U34" s="1075"/>
      <c r="V34" s="1075">
        <v>275</v>
      </c>
      <c r="W34" s="1075"/>
      <c r="X34" s="1075"/>
      <c r="Y34" s="1075"/>
      <c r="Z34" s="1075"/>
      <c r="AA34" s="1075">
        <v>0</v>
      </c>
      <c r="AB34" s="1075"/>
      <c r="AC34" s="1075"/>
      <c r="AD34" s="1075"/>
      <c r="AE34" s="1076"/>
      <c r="AF34" s="1068">
        <v>401</v>
      </c>
      <c r="AG34" s="1069"/>
      <c r="AH34" s="1069"/>
      <c r="AI34" s="1069"/>
      <c r="AJ34" s="1070"/>
      <c r="AK34" s="1011">
        <v>129</v>
      </c>
      <c r="AL34" s="1002"/>
      <c r="AM34" s="1002"/>
      <c r="AN34" s="1002"/>
      <c r="AO34" s="1002"/>
      <c r="AP34" s="1002">
        <v>3537</v>
      </c>
      <c r="AQ34" s="1002"/>
      <c r="AR34" s="1002"/>
      <c r="AS34" s="1002"/>
      <c r="AT34" s="1002"/>
      <c r="AU34" s="1002">
        <v>3346</v>
      </c>
      <c r="AV34" s="1002"/>
      <c r="AW34" s="1002"/>
      <c r="AX34" s="1002"/>
      <c r="AY34" s="1002"/>
      <c r="AZ34" s="1073" t="s">
        <v>578</v>
      </c>
      <c r="BA34" s="1073"/>
      <c r="BB34" s="1073"/>
      <c r="BC34" s="1073"/>
      <c r="BD34" s="1073"/>
      <c r="BE34" s="1057" t="s">
        <v>404</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t="s">
        <v>405</v>
      </c>
      <c r="C35" s="1063"/>
      <c r="D35" s="1063"/>
      <c r="E35" s="1063"/>
      <c r="F35" s="1063"/>
      <c r="G35" s="1063"/>
      <c r="H35" s="1063"/>
      <c r="I35" s="1063"/>
      <c r="J35" s="1063"/>
      <c r="K35" s="1063"/>
      <c r="L35" s="1063"/>
      <c r="M35" s="1063"/>
      <c r="N35" s="1063"/>
      <c r="O35" s="1063"/>
      <c r="P35" s="1064"/>
      <c r="Q35" s="1074">
        <v>38</v>
      </c>
      <c r="R35" s="1075"/>
      <c r="S35" s="1075"/>
      <c r="T35" s="1075"/>
      <c r="U35" s="1075"/>
      <c r="V35" s="1075">
        <v>38</v>
      </c>
      <c r="W35" s="1075"/>
      <c r="X35" s="1075"/>
      <c r="Y35" s="1075"/>
      <c r="Z35" s="1075"/>
      <c r="AA35" s="1075">
        <v>0</v>
      </c>
      <c r="AB35" s="1075"/>
      <c r="AC35" s="1075"/>
      <c r="AD35" s="1075"/>
      <c r="AE35" s="1076"/>
      <c r="AF35" s="1068">
        <v>0</v>
      </c>
      <c r="AG35" s="1069"/>
      <c r="AH35" s="1069"/>
      <c r="AI35" s="1069"/>
      <c r="AJ35" s="1070"/>
      <c r="AK35" s="1011">
        <v>18</v>
      </c>
      <c r="AL35" s="1002"/>
      <c r="AM35" s="1002"/>
      <c r="AN35" s="1002"/>
      <c r="AO35" s="1002"/>
      <c r="AP35" s="1002">
        <v>151</v>
      </c>
      <c r="AQ35" s="1002"/>
      <c r="AR35" s="1002"/>
      <c r="AS35" s="1002"/>
      <c r="AT35" s="1002"/>
      <c r="AU35" s="1002">
        <v>151</v>
      </c>
      <c r="AV35" s="1002"/>
      <c r="AW35" s="1002"/>
      <c r="AX35" s="1002"/>
      <c r="AY35" s="1002"/>
      <c r="AZ35" s="1073" t="s">
        <v>578</v>
      </c>
      <c r="BA35" s="1073"/>
      <c r="BB35" s="1073"/>
      <c r="BC35" s="1073"/>
      <c r="BD35" s="1073"/>
      <c r="BE35" s="1057" t="s">
        <v>406</v>
      </c>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407</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384</v>
      </c>
      <c r="B63" s="975" t="s">
        <v>408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1283</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234</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410</v>
      </c>
      <c r="B66" s="1027"/>
      <c r="C66" s="1027"/>
      <c r="D66" s="1027"/>
      <c r="E66" s="1027"/>
      <c r="F66" s="1027"/>
      <c r="G66" s="1027"/>
      <c r="H66" s="1027"/>
      <c r="I66" s="1027"/>
      <c r="J66" s="1027"/>
      <c r="K66" s="1027"/>
      <c r="L66" s="1027"/>
      <c r="M66" s="1027"/>
      <c r="N66" s="1027"/>
      <c r="O66" s="1027"/>
      <c r="P66" s="1028"/>
      <c r="Q66" s="1032" t="s">
        <v>411</v>
      </c>
      <c r="R66" s="1033"/>
      <c r="S66" s="1033"/>
      <c r="T66" s="1033"/>
      <c r="U66" s="1034"/>
      <c r="V66" s="1032" t="s">
        <v>412</v>
      </c>
      <c r="W66" s="1033"/>
      <c r="X66" s="1033"/>
      <c r="Y66" s="1033"/>
      <c r="Z66" s="1034"/>
      <c r="AA66" s="1032" t="s">
        <v>413</v>
      </c>
      <c r="AB66" s="1033"/>
      <c r="AC66" s="1033"/>
      <c r="AD66" s="1033"/>
      <c r="AE66" s="1034"/>
      <c r="AF66" s="1038" t="s">
        <v>391</v>
      </c>
      <c r="AG66" s="1039"/>
      <c r="AH66" s="1039"/>
      <c r="AI66" s="1039"/>
      <c r="AJ66" s="1040"/>
      <c r="AK66" s="1032" t="s">
        <v>414</v>
      </c>
      <c r="AL66" s="1027"/>
      <c r="AM66" s="1027"/>
      <c r="AN66" s="1027"/>
      <c r="AO66" s="1028"/>
      <c r="AP66" s="1032" t="s">
        <v>393</v>
      </c>
      <c r="AQ66" s="1033"/>
      <c r="AR66" s="1033"/>
      <c r="AS66" s="1033"/>
      <c r="AT66" s="1034"/>
      <c r="AU66" s="1032" t="s">
        <v>415</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582</v>
      </c>
      <c r="C68" s="1017"/>
      <c r="D68" s="1017"/>
      <c r="E68" s="1017"/>
      <c r="F68" s="1017"/>
      <c r="G68" s="1017"/>
      <c r="H68" s="1017"/>
      <c r="I68" s="1017"/>
      <c r="J68" s="1017"/>
      <c r="K68" s="1017"/>
      <c r="L68" s="1017"/>
      <c r="M68" s="1017"/>
      <c r="N68" s="1017"/>
      <c r="O68" s="1017"/>
      <c r="P68" s="1018"/>
      <c r="Q68" s="1019">
        <v>2972</v>
      </c>
      <c r="R68" s="1013"/>
      <c r="S68" s="1013"/>
      <c r="T68" s="1013"/>
      <c r="U68" s="1013"/>
      <c r="V68" s="1013">
        <v>2913</v>
      </c>
      <c r="W68" s="1013"/>
      <c r="X68" s="1013"/>
      <c r="Y68" s="1013"/>
      <c r="Z68" s="1013"/>
      <c r="AA68" s="1013">
        <v>59</v>
      </c>
      <c r="AB68" s="1013"/>
      <c r="AC68" s="1013"/>
      <c r="AD68" s="1013"/>
      <c r="AE68" s="1013"/>
      <c r="AF68" s="1013">
        <v>55</v>
      </c>
      <c r="AG68" s="1013"/>
      <c r="AH68" s="1013"/>
      <c r="AI68" s="1013"/>
      <c r="AJ68" s="1013"/>
      <c r="AK68" s="1013" t="s">
        <v>578</v>
      </c>
      <c r="AL68" s="1013"/>
      <c r="AM68" s="1013"/>
      <c r="AN68" s="1013"/>
      <c r="AO68" s="1013"/>
      <c r="AP68" s="1013">
        <v>1360</v>
      </c>
      <c r="AQ68" s="1013"/>
      <c r="AR68" s="1013"/>
      <c r="AS68" s="1013"/>
      <c r="AT68" s="1013"/>
      <c r="AU68" s="1013" t="s">
        <v>578</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583</v>
      </c>
      <c r="C69" s="1006"/>
      <c r="D69" s="1006"/>
      <c r="E69" s="1006"/>
      <c r="F69" s="1006"/>
      <c r="G69" s="1006"/>
      <c r="H69" s="1006"/>
      <c r="I69" s="1006"/>
      <c r="J69" s="1006"/>
      <c r="K69" s="1006"/>
      <c r="L69" s="1006"/>
      <c r="M69" s="1006"/>
      <c r="N69" s="1006"/>
      <c r="O69" s="1006"/>
      <c r="P69" s="1007"/>
      <c r="Q69" s="1008">
        <v>9347</v>
      </c>
      <c r="R69" s="1002"/>
      <c r="S69" s="1002"/>
      <c r="T69" s="1002"/>
      <c r="U69" s="1002"/>
      <c r="V69" s="1002">
        <v>8885</v>
      </c>
      <c r="W69" s="1002"/>
      <c r="X69" s="1002"/>
      <c r="Y69" s="1002"/>
      <c r="Z69" s="1002"/>
      <c r="AA69" s="1002">
        <v>462</v>
      </c>
      <c r="AB69" s="1002"/>
      <c r="AC69" s="1002"/>
      <c r="AD69" s="1002"/>
      <c r="AE69" s="1002"/>
      <c r="AF69" s="1002">
        <v>462</v>
      </c>
      <c r="AG69" s="1002"/>
      <c r="AH69" s="1002"/>
      <c r="AI69" s="1002"/>
      <c r="AJ69" s="1002"/>
      <c r="AK69" s="1002">
        <v>3300</v>
      </c>
      <c r="AL69" s="1002"/>
      <c r="AM69" s="1002"/>
      <c r="AN69" s="1002"/>
      <c r="AO69" s="1002"/>
      <c r="AP69" s="1002" t="s">
        <v>578</v>
      </c>
      <c r="AQ69" s="1002"/>
      <c r="AR69" s="1002"/>
      <c r="AS69" s="1002"/>
      <c r="AT69" s="1002"/>
      <c r="AU69" s="1002" t="s">
        <v>578</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584</v>
      </c>
      <c r="C70" s="1006"/>
      <c r="D70" s="1006"/>
      <c r="E70" s="1006"/>
      <c r="F70" s="1006"/>
      <c r="G70" s="1006"/>
      <c r="H70" s="1006"/>
      <c r="I70" s="1006"/>
      <c r="J70" s="1006"/>
      <c r="K70" s="1006"/>
      <c r="L70" s="1006"/>
      <c r="M70" s="1006"/>
      <c r="N70" s="1006"/>
      <c r="O70" s="1006"/>
      <c r="P70" s="1007"/>
      <c r="Q70" s="1008">
        <v>552</v>
      </c>
      <c r="R70" s="1002"/>
      <c r="S70" s="1002"/>
      <c r="T70" s="1002"/>
      <c r="U70" s="1002"/>
      <c r="V70" s="1002">
        <v>550</v>
      </c>
      <c r="W70" s="1002"/>
      <c r="X70" s="1002"/>
      <c r="Y70" s="1002"/>
      <c r="Z70" s="1002"/>
      <c r="AA70" s="1002">
        <v>2</v>
      </c>
      <c r="AB70" s="1002"/>
      <c r="AC70" s="1002"/>
      <c r="AD70" s="1002"/>
      <c r="AE70" s="1002"/>
      <c r="AF70" s="1002">
        <v>2</v>
      </c>
      <c r="AG70" s="1002"/>
      <c r="AH70" s="1002"/>
      <c r="AI70" s="1002"/>
      <c r="AJ70" s="1002"/>
      <c r="AK70" s="1002" t="s">
        <v>578</v>
      </c>
      <c r="AL70" s="1002"/>
      <c r="AM70" s="1002"/>
      <c r="AN70" s="1002"/>
      <c r="AO70" s="1002"/>
      <c r="AP70" s="1002" t="s">
        <v>578</v>
      </c>
      <c r="AQ70" s="1002"/>
      <c r="AR70" s="1002"/>
      <c r="AS70" s="1002"/>
      <c r="AT70" s="1002"/>
      <c r="AU70" s="1002" t="s">
        <v>578</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585</v>
      </c>
      <c r="C71" s="1006"/>
      <c r="D71" s="1006"/>
      <c r="E71" s="1006"/>
      <c r="F71" s="1006"/>
      <c r="G71" s="1006"/>
      <c r="H71" s="1006"/>
      <c r="I71" s="1006"/>
      <c r="J71" s="1006"/>
      <c r="K71" s="1006"/>
      <c r="L71" s="1006"/>
      <c r="M71" s="1006"/>
      <c r="N71" s="1006"/>
      <c r="O71" s="1006"/>
      <c r="P71" s="1007"/>
      <c r="Q71" s="1008">
        <v>51</v>
      </c>
      <c r="R71" s="1002"/>
      <c r="S71" s="1002"/>
      <c r="T71" s="1002"/>
      <c r="U71" s="1002"/>
      <c r="V71" s="1002">
        <v>41</v>
      </c>
      <c r="W71" s="1002"/>
      <c r="X71" s="1002"/>
      <c r="Y71" s="1002"/>
      <c r="Z71" s="1002"/>
      <c r="AA71" s="1002">
        <v>9</v>
      </c>
      <c r="AB71" s="1002"/>
      <c r="AC71" s="1002"/>
      <c r="AD71" s="1002"/>
      <c r="AE71" s="1002"/>
      <c r="AF71" s="1002">
        <v>9</v>
      </c>
      <c r="AG71" s="1002"/>
      <c r="AH71" s="1002"/>
      <c r="AI71" s="1002"/>
      <c r="AJ71" s="1002"/>
      <c r="AK71" s="1002" t="s">
        <v>578</v>
      </c>
      <c r="AL71" s="1002"/>
      <c r="AM71" s="1002"/>
      <c r="AN71" s="1002"/>
      <c r="AO71" s="1002"/>
      <c r="AP71" s="1002" t="s">
        <v>578</v>
      </c>
      <c r="AQ71" s="1002"/>
      <c r="AR71" s="1002"/>
      <c r="AS71" s="1002"/>
      <c r="AT71" s="1002"/>
      <c r="AU71" s="1002" t="s">
        <v>578</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586</v>
      </c>
      <c r="C72" s="1006"/>
      <c r="D72" s="1006"/>
      <c r="E72" s="1006"/>
      <c r="F72" s="1006"/>
      <c r="G72" s="1006"/>
      <c r="H72" s="1006"/>
      <c r="I72" s="1006"/>
      <c r="J72" s="1006"/>
      <c r="K72" s="1006"/>
      <c r="L72" s="1006"/>
      <c r="M72" s="1006"/>
      <c r="N72" s="1006"/>
      <c r="O72" s="1006"/>
      <c r="P72" s="1007"/>
      <c r="Q72" s="1008">
        <v>18</v>
      </c>
      <c r="R72" s="1002"/>
      <c r="S72" s="1002"/>
      <c r="T72" s="1002"/>
      <c r="U72" s="1002"/>
      <c r="V72" s="1002">
        <v>14</v>
      </c>
      <c r="W72" s="1002"/>
      <c r="X72" s="1002"/>
      <c r="Y72" s="1002"/>
      <c r="Z72" s="1002"/>
      <c r="AA72" s="1002">
        <v>4</v>
      </c>
      <c r="AB72" s="1002"/>
      <c r="AC72" s="1002"/>
      <c r="AD72" s="1002"/>
      <c r="AE72" s="1002"/>
      <c r="AF72" s="1002">
        <v>4</v>
      </c>
      <c r="AG72" s="1002"/>
      <c r="AH72" s="1002"/>
      <c r="AI72" s="1002"/>
      <c r="AJ72" s="1002"/>
      <c r="AK72" s="1002" t="s">
        <v>578</v>
      </c>
      <c r="AL72" s="1002"/>
      <c r="AM72" s="1002"/>
      <c r="AN72" s="1002"/>
      <c r="AO72" s="1002"/>
      <c r="AP72" s="1002" t="s">
        <v>578</v>
      </c>
      <c r="AQ72" s="1002"/>
      <c r="AR72" s="1002"/>
      <c r="AS72" s="1002"/>
      <c r="AT72" s="1002"/>
      <c r="AU72" s="1002" t="s">
        <v>578</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587</v>
      </c>
      <c r="C73" s="1006"/>
      <c r="D73" s="1006"/>
      <c r="E73" s="1006"/>
      <c r="F73" s="1006"/>
      <c r="G73" s="1006"/>
      <c r="H73" s="1006"/>
      <c r="I73" s="1006"/>
      <c r="J73" s="1006"/>
      <c r="K73" s="1006"/>
      <c r="L73" s="1006"/>
      <c r="M73" s="1006"/>
      <c r="N73" s="1006"/>
      <c r="O73" s="1006"/>
      <c r="P73" s="1007"/>
      <c r="Q73" s="1008">
        <v>0</v>
      </c>
      <c r="R73" s="1002"/>
      <c r="S73" s="1002"/>
      <c r="T73" s="1002"/>
      <c r="U73" s="1002"/>
      <c r="V73" s="1002">
        <v>0</v>
      </c>
      <c r="W73" s="1002"/>
      <c r="X73" s="1002"/>
      <c r="Y73" s="1002"/>
      <c r="Z73" s="1002"/>
      <c r="AA73" s="1002">
        <v>0</v>
      </c>
      <c r="AB73" s="1002"/>
      <c r="AC73" s="1002"/>
      <c r="AD73" s="1002"/>
      <c r="AE73" s="1002"/>
      <c r="AF73" s="1002">
        <v>0</v>
      </c>
      <c r="AG73" s="1002"/>
      <c r="AH73" s="1002"/>
      <c r="AI73" s="1002"/>
      <c r="AJ73" s="1002"/>
      <c r="AK73" s="1002" t="s">
        <v>578</v>
      </c>
      <c r="AL73" s="1002"/>
      <c r="AM73" s="1002"/>
      <c r="AN73" s="1002"/>
      <c r="AO73" s="1002"/>
      <c r="AP73" s="1002" t="s">
        <v>578</v>
      </c>
      <c r="AQ73" s="1002"/>
      <c r="AR73" s="1002"/>
      <c r="AS73" s="1002"/>
      <c r="AT73" s="1002"/>
      <c r="AU73" s="1002" t="s">
        <v>578</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588</v>
      </c>
      <c r="C74" s="1006"/>
      <c r="D74" s="1006"/>
      <c r="E74" s="1006"/>
      <c r="F74" s="1006"/>
      <c r="G74" s="1006"/>
      <c r="H74" s="1006"/>
      <c r="I74" s="1006"/>
      <c r="J74" s="1006"/>
      <c r="K74" s="1006"/>
      <c r="L74" s="1006"/>
      <c r="M74" s="1006"/>
      <c r="N74" s="1006"/>
      <c r="O74" s="1006"/>
      <c r="P74" s="1007"/>
      <c r="Q74" s="1008">
        <v>49</v>
      </c>
      <c r="R74" s="1002"/>
      <c r="S74" s="1002"/>
      <c r="T74" s="1002"/>
      <c r="U74" s="1002"/>
      <c r="V74" s="1002">
        <v>49</v>
      </c>
      <c r="W74" s="1002"/>
      <c r="X74" s="1002"/>
      <c r="Y74" s="1002"/>
      <c r="Z74" s="1002"/>
      <c r="AA74" s="1002">
        <v>0</v>
      </c>
      <c r="AB74" s="1002"/>
      <c r="AC74" s="1002"/>
      <c r="AD74" s="1002"/>
      <c r="AE74" s="1002"/>
      <c r="AF74" s="1002">
        <v>0</v>
      </c>
      <c r="AG74" s="1002"/>
      <c r="AH74" s="1002"/>
      <c r="AI74" s="1002"/>
      <c r="AJ74" s="1002"/>
      <c r="AK74" s="1002" t="s">
        <v>578</v>
      </c>
      <c r="AL74" s="1002"/>
      <c r="AM74" s="1002"/>
      <c r="AN74" s="1002"/>
      <c r="AO74" s="1002"/>
      <c r="AP74" s="1002" t="s">
        <v>578</v>
      </c>
      <c r="AQ74" s="1002"/>
      <c r="AR74" s="1002"/>
      <c r="AS74" s="1002"/>
      <c r="AT74" s="1002"/>
      <c r="AU74" s="1002" t="s">
        <v>578</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589</v>
      </c>
      <c r="C75" s="1006"/>
      <c r="D75" s="1006"/>
      <c r="E75" s="1006"/>
      <c r="F75" s="1006"/>
      <c r="G75" s="1006"/>
      <c r="H75" s="1006"/>
      <c r="I75" s="1006"/>
      <c r="J75" s="1006"/>
      <c r="K75" s="1006"/>
      <c r="L75" s="1006"/>
      <c r="M75" s="1006"/>
      <c r="N75" s="1006"/>
      <c r="O75" s="1006"/>
      <c r="P75" s="1007"/>
      <c r="Q75" s="1009">
        <v>260</v>
      </c>
      <c r="R75" s="1010"/>
      <c r="S75" s="1010"/>
      <c r="T75" s="1010"/>
      <c r="U75" s="1011"/>
      <c r="V75" s="1012">
        <v>251</v>
      </c>
      <c r="W75" s="1010"/>
      <c r="X75" s="1010"/>
      <c r="Y75" s="1010"/>
      <c r="Z75" s="1011"/>
      <c r="AA75" s="1012">
        <v>9</v>
      </c>
      <c r="AB75" s="1010"/>
      <c r="AC75" s="1010"/>
      <c r="AD75" s="1010"/>
      <c r="AE75" s="1011"/>
      <c r="AF75" s="1012">
        <v>9</v>
      </c>
      <c r="AG75" s="1010"/>
      <c r="AH75" s="1010"/>
      <c r="AI75" s="1010"/>
      <c r="AJ75" s="1011"/>
      <c r="AK75" s="1012" t="s">
        <v>578</v>
      </c>
      <c r="AL75" s="1010"/>
      <c r="AM75" s="1010"/>
      <c r="AN75" s="1010"/>
      <c r="AO75" s="1011"/>
      <c r="AP75" s="1012">
        <v>267</v>
      </c>
      <c r="AQ75" s="1010"/>
      <c r="AR75" s="1010"/>
      <c r="AS75" s="1010"/>
      <c r="AT75" s="1011"/>
      <c r="AU75" s="1012" t="s">
        <v>578</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590</v>
      </c>
      <c r="C76" s="1006"/>
      <c r="D76" s="1006"/>
      <c r="E76" s="1006"/>
      <c r="F76" s="1006"/>
      <c r="G76" s="1006"/>
      <c r="H76" s="1006"/>
      <c r="I76" s="1006"/>
      <c r="J76" s="1006"/>
      <c r="K76" s="1006"/>
      <c r="L76" s="1006"/>
      <c r="M76" s="1006"/>
      <c r="N76" s="1006"/>
      <c r="O76" s="1006"/>
      <c r="P76" s="1007"/>
      <c r="Q76" s="1009">
        <v>562</v>
      </c>
      <c r="R76" s="1010"/>
      <c r="S76" s="1010"/>
      <c r="T76" s="1010"/>
      <c r="U76" s="1011"/>
      <c r="V76" s="1012">
        <v>512</v>
      </c>
      <c r="W76" s="1010"/>
      <c r="X76" s="1010"/>
      <c r="Y76" s="1010"/>
      <c r="Z76" s="1011"/>
      <c r="AA76" s="1012">
        <v>50</v>
      </c>
      <c r="AB76" s="1010"/>
      <c r="AC76" s="1010"/>
      <c r="AD76" s="1010"/>
      <c r="AE76" s="1011"/>
      <c r="AF76" s="1012">
        <v>50</v>
      </c>
      <c r="AG76" s="1010"/>
      <c r="AH76" s="1010"/>
      <c r="AI76" s="1010"/>
      <c r="AJ76" s="1011"/>
      <c r="AK76" s="1012" t="s">
        <v>578</v>
      </c>
      <c r="AL76" s="1010"/>
      <c r="AM76" s="1010"/>
      <c r="AN76" s="1010"/>
      <c r="AO76" s="1011"/>
      <c r="AP76" s="1012" t="s">
        <v>578</v>
      </c>
      <c r="AQ76" s="1010"/>
      <c r="AR76" s="1010"/>
      <c r="AS76" s="1010"/>
      <c r="AT76" s="1011"/>
      <c r="AU76" s="1012" t="s">
        <v>578</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591</v>
      </c>
      <c r="C77" s="1006"/>
      <c r="D77" s="1006"/>
      <c r="E77" s="1006"/>
      <c r="F77" s="1006"/>
      <c r="G77" s="1006"/>
      <c r="H77" s="1006"/>
      <c r="I77" s="1006"/>
      <c r="J77" s="1006"/>
      <c r="K77" s="1006"/>
      <c r="L77" s="1006"/>
      <c r="M77" s="1006"/>
      <c r="N77" s="1006"/>
      <c r="O77" s="1006"/>
      <c r="P77" s="1007"/>
      <c r="Q77" s="1009">
        <v>1615</v>
      </c>
      <c r="R77" s="1010"/>
      <c r="S77" s="1010"/>
      <c r="T77" s="1010"/>
      <c r="U77" s="1011"/>
      <c r="V77" s="1012">
        <v>1598</v>
      </c>
      <c r="W77" s="1010"/>
      <c r="X77" s="1010"/>
      <c r="Y77" s="1010"/>
      <c r="Z77" s="1011"/>
      <c r="AA77" s="1012">
        <v>17</v>
      </c>
      <c r="AB77" s="1010"/>
      <c r="AC77" s="1010"/>
      <c r="AD77" s="1010"/>
      <c r="AE77" s="1011"/>
      <c r="AF77" s="1012">
        <v>17</v>
      </c>
      <c r="AG77" s="1010"/>
      <c r="AH77" s="1010"/>
      <c r="AI77" s="1010"/>
      <c r="AJ77" s="1011"/>
      <c r="AK77" s="1012" t="s">
        <v>578</v>
      </c>
      <c r="AL77" s="1010"/>
      <c r="AM77" s="1010"/>
      <c r="AN77" s="1010"/>
      <c r="AO77" s="1011"/>
      <c r="AP77" s="1012">
        <v>787</v>
      </c>
      <c r="AQ77" s="1010"/>
      <c r="AR77" s="1010"/>
      <c r="AS77" s="1010"/>
      <c r="AT77" s="1011"/>
      <c r="AU77" s="1012" t="s">
        <v>578</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t="s">
        <v>592</v>
      </c>
      <c r="C78" s="1006"/>
      <c r="D78" s="1006"/>
      <c r="E78" s="1006"/>
      <c r="F78" s="1006"/>
      <c r="G78" s="1006"/>
      <c r="H78" s="1006"/>
      <c r="I78" s="1006"/>
      <c r="J78" s="1006"/>
      <c r="K78" s="1006"/>
      <c r="L78" s="1006"/>
      <c r="M78" s="1006"/>
      <c r="N78" s="1006"/>
      <c r="O78" s="1006"/>
      <c r="P78" s="1007"/>
      <c r="Q78" s="1008">
        <v>9</v>
      </c>
      <c r="R78" s="1002"/>
      <c r="S78" s="1002"/>
      <c r="T78" s="1002"/>
      <c r="U78" s="1002"/>
      <c r="V78" s="1002">
        <v>6</v>
      </c>
      <c r="W78" s="1002"/>
      <c r="X78" s="1002"/>
      <c r="Y78" s="1002"/>
      <c r="Z78" s="1002"/>
      <c r="AA78" s="1002">
        <v>3</v>
      </c>
      <c r="AB78" s="1002"/>
      <c r="AC78" s="1002"/>
      <c r="AD78" s="1002"/>
      <c r="AE78" s="1002"/>
      <c r="AF78" s="1002">
        <v>3</v>
      </c>
      <c r="AG78" s="1002"/>
      <c r="AH78" s="1002"/>
      <c r="AI78" s="1002"/>
      <c r="AJ78" s="1002"/>
      <c r="AK78" s="1002" t="s">
        <v>578</v>
      </c>
      <c r="AL78" s="1002"/>
      <c r="AM78" s="1002"/>
      <c r="AN78" s="1002"/>
      <c r="AO78" s="1002"/>
      <c r="AP78" s="1002" t="s">
        <v>578</v>
      </c>
      <c r="AQ78" s="1002"/>
      <c r="AR78" s="1002"/>
      <c r="AS78" s="1002"/>
      <c r="AT78" s="1002"/>
      <c r="AU78" s="1002" t="s">
        <v>578</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t="s">
        <v>593</v>
      </c>
      <c r="C79" s="1006"/>
      <c r="D79" s="1006"/>
      <c r="E79" s="1006"/>
      <c r="F79" s="1006"/>
      <c r="G79" s="1006"/>
      <c r="H79" s="1006"/>
      <c r="I79" s="1006"/>
      <c r="J79" s="1006"/>
      <c r="K79" s="1006"/>
      <c r="L79" s="1006"/>
      <c r="M79" s="1006"/>
      <c r="N79" s="1006"/>
      <c r="O79" s="1006"/>
      <c r="P79" s="1007"/>
      <c r="Q79" s="1008">
        <v>469</v>
      </c>
      <c r="R79" s="1002"/>
      <c r="S79" s="1002"/>
      <c r="T79" s="1002"/>
      <c r="U79" s="1002"/>
      <c r="V79" s="1002">
        <v>399</v>
      </c>
      <c r="W79" s="1002"/>
      <c r="X79" s="1002"/>
      <c r="Y79" s="1002"/>
      <c r="Z79" s="1002"/>
      <c r="AA79" s="1002">
        <v>70</v>
      </c>
      <c r="AB79" s="1002"/>
      <c r="AC79" s="1002"/>
      <c r="AD79" s="1002"/>
      <c r="AE79" s="1002"/>
      <c r="AF79" s="1002">
        <v>70</v>
      </c>
      <c r="AG79" s="1002"/>
      <c r="AH79" s="1002"/>
      <c r="AI79" s="1002"/>
      <c r="AJ79" s="1002"/>
      <c r="AK79" s="1002" t="s">
        <v>578</v>
      </c>
      <c r="AL79" s="1002"/>
      <c r="AM79" s="1002"/>
      <c r="AN79" s="1002"/>
      <c r="AO79" s="1002"/>
      <c r="AP79" s="1002" t="s">
        <v>578</v>
      </c>
      <c r="AQ79" s="1002"/>
      <c r="AR79" s="1002"/>
      <c r="AS79" s="1002"/>
      <c r="AT79" s="1002"/>
      <c r="AU79" s="1002" t="s">
        <v>578</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t="s">
        <v>594</v>
      </c>
      <c r="C80" s="1006"/>
      <c r="D80" s="1006"/>
      <c r="E80" s="1006"/>
      <c r="F80" s="1006"/>
      <c r="G80" s="1006"/>
      <c r="H80" s="1006"/>
      <c r="I80" s="1006"/>
      <c r="J80" s="1006"/>
      <c r="K80" s="1006"/>
      <c r="L80" s="1006"/>
      <c r="M80" s="1006"/>
      <c r="N80" s="1006"/>
      <c r="O80" s="1006"/>
      <c r="P80" s="1007"/>
      <c r="Q80" s="1008">
        <v>164</v>
      </c>
      <c r="R80" s="1002"/>
      <c r="S80" s="1002"/>
      <c r="T80" s="1002"/>
      <c r="U80" s="1002"/>
      <c r="V80" s="1002">
        <v>104</v>
      </c>
      <c r="W80" s="1002"/>
      <c r="X80" s="1002"/>
      <c r="Y80" s="1002"/>
      <c r="Z80" s="1002"/>
      <c r="AA80" s="1002">
        <v>60</v>
      </c>
      <c r="AB80" s="1002"/>
      <c r="AC80" s="1002"/>
      <c r="AD80" s="1002"/>
      <c r="AE80" s="1002"/>
      <c r="AF80" s="1002">
        <v>60</v>
      </c>
      <c r="AG80" s="1002"/>
      <c r="AH80" s="1002"/>
      <c r="AI80" s="1002"/>
      <c r="AJ80" s="1002"/>
      <c r="AK80" s="1002" t="s">
        <v>578</v>
      </c>
      <c r="AL80" s="1002"/>
      <c r="AM80" s="1002"/>
      <c r="AN80" s="1002"/>
      <c r="AO80" s="1002"/>
      <c r="AP80" s="1002" t="s">
        <v>578</v>
      </c>
      <c r="AQ80" s="1002"/>
      <c r="AR80" s="1002"/>
      <c r="AS80" s="1002"/>
      <c r="AT80" s="1002"/>
      <c r="AU80" s="1002" t="s">
        <v>578</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t="s">
        <v>595</v>
      </c>
      <c r="C81" s="1006"/>
      <c r="D81" s="1006"/>
      <c r="E81" s="1006"/>
      <c r="F81" s="1006"/>
      <c r="G81" s="1006"/>
      <c r="H81" s="1006"/>
      <c r="I81" s="1006"/>
      <c r="J81" s="1006"/>
      <c r="K81" s="1006"/>
      <c r="L81" s="1006"/>
      <c r="M81" s="1006"/>
      <c r="N81" s="1006"/>
      <c r="O81" s="1006"/>
      <c r="P81" s="1007"/>
      <c r="Q81" s="1008">
        <v>189</v>
      </c>
      <c r="R81" s="1002"/>
      <c r="S81" s="1002"/>
      <c r="T81" s="1002"/>
      <c r="U81" s="1002"/>
      <c r="V81" s="1002">
        <v>182</v>
      </c>
      <c r="W81" s="1002"/>
      <c r="X81" s="1002"/>
      <c r="Y81" s="1002"/>
      <c r="Z81" s="1002"/>
      <c r="AA81" s="1002">
        <v>6</v>
      </c>
      <c r="AB81" s="1002"/>
      <c r="AC81" s="1002"/>
      <c r="AD81" s="1002"/>
      <c r="AE81" s="1002"/>
      <c r="AF81" s="1002">
        <v>6</v>
      </c>
      <c r="AG81" s="1002"/>
      <c r="AH81" s="1002"/>
      <c r="AI81" s="1002"/>
      <c r="AJ81" s="1002"/>
      <c r="AK81" s="1002" t="s">
        <v>597</v>
      </c>
      <c r="AL81" s="1002"/>
      <c r="AM81" s="1002"/>
      <c r="AN81" s="1002"/>
      <c r="AO81" s="1002"/>
      <c r="AP81" s="1002" t="s">
        <v>578</v>
      </c>
      <c r="AQ81" s="1002"/>
      <c r="AR81" s="1002"/>
      <c r="AS81" s="1002"/>
      <c r="AT81" s="1002"/>
      <c r="AU81" s="1002" t="s">
        <v>578</v>
      </c>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t="s">
        <v>596</v>
      </c>
      <c r="C82" s="1006"/>
      <c r="D82" s="1006"/>
      <c r="E82" s="1006"/>
      <c r="F82" s="1006"/>
      <c r="G82" s="1006"/>
      <c r="H82" s="1006"/>
      <c r="I82" s="1006"/>
      <c r="J82" s="1006"/>
      <c r="K82" s="1006"/>
      <c r="L82" s="1006"/>
      <c r="M82" s="1006"/>
      <c r="N82" s="1006"/>
      <c r="O82" s="1006"/>
      <c r="P82" s="1007"/>
      <c r="Q82" s="1008">
        <v>213845</v>
      </c>
      <c r="R82" s="1002"/>
      <c r="S82" s="1002"/>
      <c r="T82" s="1002"/>
      <c r="U82" s="1002"/>
      <c r="V82" s="1002">
        <v>205252</v>
      </c>
      <c r="W82" s="1002"/>
      <c r="X82" s="1002"/>
      <c r="Y82" s="1002"/>
      <c r="Z82" s="1002"/>
      <c r="AA82" s="1002">
        <v>8593</v>
      </c>
      <c r="AB82" s="1002"/>
      <c r="AC82" s="1002"/>
      <c r="AD82" s="1002"/>
      <c r="AE82" s="1002"/>
      <c r="AF82" s="1002">
        <v>8593</v>
      </c>
      <c r="AG82" s="1002"/>
      <c r="AH82" s="1002"/>
      <c r="AI82" s="1002"/>
      <c r="AJ82" s="1002"/>
      <c r="AK82" s="1002" t="s">
        <v>578</v>
      </c>
      <c r="AL82" s="1002"/>
      <c r="AM82" s="1002"/>
      <c r="AN82" s="1002"/>
      <c r="AO82" s="1002"/>
      <c r="AP82" s="1002" t="s">
        <v>578</v>
      </c>
      <c r="AQ82" s="1002"/>
      <c r="AR82" s="1002"/>
      <c r="AS82" s="1002"/>
      <c r="AT82" s="1002"/>
      <c r="AU82" s="1002" t="s">
        <v>578</v>
      </c>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384</v>
      </c>
      <c r="B88" s="975" t="s">
        <v>416</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f>SUM(AF68:AJ87)</f>
        <v>9340</v>
      </c>
      <c r="AG88" s="990"/>
      <c r="AH88" s="990"/>
      <c r="AI88" s="990"/>
      <c r="AJ88" s="990"/>
      <c r="AK88" s="994"/>
      <c r="AL88" s="994"/>
      <c r="AM88" s="994"/>
      <c r="AN88" s="994"/>
      <c r="AO88" s="994"/>
      <c r="AP88" s="990">
        <f>SUM(AP68:AT87)</f>
        <v>2414</v>
      </c>
      <c r="AQ88" s="990"/>
      <c r="AR88" s="990"/>
      <c r="AS88" s="990"/>
      <c r="AT88" s="990"/>
      <c r="AU88" s="990" t="s">
        <v>598</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975" t="s">
        <v>417</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f>SUM(CR7:CV88)</f>
        <v>111</v>
      </c>
      <c r="CS102" s="982"/>
      <c r="CT102" s="982"/>
      <c r="CU102" s="982"/>
      <c r="CV102" s="983"/>
      <c r="CW102" s="981">
        <f>SUM(CW7:DA88)</f>
        <v>10</v>
      </c>
      <c r="CX102" s="982"/>
      <c r="CY102" s="982"/>
      <c r="CZ102" s="982"/>
      <c r="DA102" s="983"/>
      <c r="DB102" s="981" t="s">
        <v>578</v>
      </c>
      <c r="DC102" s="982"/>
      <c r="DD102" s="982"/>
      <c r="DE102" s="982"/>
      <c r="DF102" s="983"/>
      <c r="DG102" s="981" t="s">
        <v>578</v>
      </c>
      <c r="DH102" s="982"/>
      <c r="DI102" s="982"/>
      <c r="DJ102" s="982"/>
      <c r="DK102" s="983"/>
      <c r="DL102" s="981" t="s">
        <v>578</v>
      </c>
      <c r="DM102" s="982"/>
      <c r="DN102" s="982"/>
      <c r="DO102" s="982"/>
      <c r="DP102" s="983"/>
      <c r="DQ102" s="981" t="s">
        <v>578</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425</v>
      </c>
      <c r="AB109" s="925"/>
      <c r="AC109" s="925"/>
      <c r="AD109" s="925"/>
      <c r="AE109" s="926"/>
      <c r="AF109" s="927" t="s">
        <v>300</v>
      </c>
      <c r="AG109" s="925"/>
      <c r="AH109" s="925"/>
      <c r="AI109" s="925"/>
      <c r="AJ109" s="926"/>
      <c r="AK109" s="927" t="s">
        <v>299</v>
      </c>
      <c r="AL109" s="925"/>
      <c r="AM109" s="925"/>
      <c r="AN109" s="925"/>
      <c r="AO109" s="926"/>
      <c r="AP109" s="927" t="s">
        <v>426</v>
      </c>
      <c r="AQ109" s="925"/>
      <c r="AR109" s="925"/>
      <c r="AS109" s="925"/>
      <c r="AT109" s="956"/>
      <c r="AU109" s="924" t="s">
        <v>424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425</v>
      </c>
      <c r="BR109" s="925"/>
      <c r="BS109" s="925"/>
      <c r="BT109" s="925"/>
      <c r="BU109" s="926"/>
      <c r="BV109" s="927" t="s">
        <v>300</v>
      </c>
      <c r="BW109" s="925"/>
      <c r="BX109" s="925"/>
      <c r="BY109" s="925"/>
      <c r="BZ109" s="926"/>
      <c r="CA109" s="927" t="s">
        <v>299</v>
      </c>
      <c r="CB109" s="925"/>
      <c r="CC109" s="925"/>
      <c r="CD109" s="925"/>
      <c r="CE109" s="926"/>
      <c r="CF109" s="963" t="s">
        <v>426</v>
      </c>
      <c r="CG109" s="963"/>
      <c r="CH109" s="963"/>
      <c r="CI109" s="963"/>
      <c r="CJ109" s="963"/>
      <c r="CK109" s="927" t="s">
        <v>427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425</v>
      </c>
      <c r="DH109" s="925"/>
      <c r="DI109" s="925"/>
      <c r="DJ109" s="925"/>
      <c r="DK109" s="926"/>
      <c r="DL109" s="927" t="s">
        <v>300</v>
      </c>
      <c r="DM109" s="925"/>
      <c r="DN109" s="925"/>
      <c r="DO109" s="925"/>
      <c r="DP109" s="926"/>
      <c r="DQ109" s="927" t="s">
        <v>299</v>
      </c>
      <c r="DR109" s="925"/>
      <c r="DS109" s="925"/>
      <c r="DT109" s="925"/>
      <c r="DU109" s="926"/>
      <c r="DV109" s="927" t="s">
        <v>426</v>
      </c>
      <c r="DW109" s="925"/>
      <c r="DX109" s="925"/>
      <c r="DY109" s="925"/>
      <c r="DZ109" s="956"/>
    </row>
    <row r="110" spans="1:131" s="226" customFormat="1" ht="26.25" customHeight="1">
      <c r="A110" s="827" t="s">
        <v>428</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599965</v>
      </c>
      <c r="AB110" s="918"/>
      <c r="AC110" s="918"/>
      <c r="AD110" s="918"/>
      <c r="AE110" s="919"/>
      <c r="AF110" s="920">
        <v>525965</v>
      </c>
      <c r="AG110" s="918"/>
      <c r="AH110" s="918"/>
      <c r="AI110" s="918"/>
      <c r="AJ110" s="919"/>
      <c r="AK110" s="920">
        <v>553371</v>
      </c>
      <c r="AL110" s="918"/>
      <c r="AM110" s="918"/>
      <c r="AN110" s="918"/>
      <c r="AO110" s="919"/>
      <c r="AP110" s="921">
        <v>12.1</v>
      </c>
      <c r="AQ110" s="922"/>
      <c r="AR110" s="922"/>
      <c r="AS110" s="922"/>
      <c r="AT110" s="923"/>
      <c r="AU110" s="957" t="s">
        <v>66</v>
      </c>
      <c r="AV110" s="958"/>
      <c r="AW110" s="958"/>
      <c r="AX110" s="958"/>
      <c r="AY110" s="958"/>
      <c r="AZ110" s="883" t="s">
        <v>429</v>
      </c>
      <c r="BA110" s="828"/>
      <c r="BB110" s="828"/>
      <c r="BC110" s="828"/>
      <c r="BD110" s="828"/>
      <c r="BE110" s="828"/>
      <c r="BF110" s="828"/>
      <c r="BG110" s="828"/>
      <c r="BH110" s="828"/>
      <c r="BI110" s="828"/>
      <c r="BJ110" s="828"/>
      <c r="BK110" s="828"/>
      <c r="BL110" s="828"/>
      <c r="BM110" s="828"/>
      <c r="BN110" s="828"/>
      <c r="BO110" s="828"/>
      <c r="BP110" s="829"/>
      <c r="BQ110" s="884">
        <v>6270622</v>
      </c>
      <c r="BR110" s="865"/>
      <c r="BS110" s="865"/>
      <c r="BT110" s="865"/>
      <c r="BU110" s="865"/>
      <c r="BV110" s="865">
        <v>6591346</v>
      </c>
      <c r="BW110" s="865"/>
      <c r="BX110" s="865"/>
      <c r="BY110" s="865"/>
      <c r="BZ110" s="865"/>
      <c r="CA110" s="865">
        <v>7531048</v>
      </c>
      <c r="CB110" s="865"/>
      <c r="CC110" s="865"/>
      <c r="CD110" s="865"/>
      <c r="CE110" s="865"/>
      <c r="CF110" s="889">
        <v>164.7</v>
      </c>
      <c r="CG110" s="890"/>
      <c r="CH110" s="890"/>
      <c r="CI110" s="890"/>
      <c r="CJ110" s="890"/>
      <c r="CK110" s="953" t="s">
        <v>430</v>
      </c>
      <c r="CL110" s="839"/>
      <c r="CM110" s="914" t="s">
        <v>431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432</v>
      </c>
      <c r="DH110" s="865"/>
      <c r="DI110" s="865"/>
      <c r="DJ110" s="865"/>
      <c r="DK110" s="865"/>
      <c r="DL110" s="865" t="s">
        <v>432</v>
      </c>
      <c r="DM110" s="865"/>
      <c r="DN110" s="865"/>
      <c r="DO110" s="865"/>
      <c r="DP110" s="865"/>
      <c r="DQ110" s="865" t="s">
        <v>234</v>
      </c>
      <c r="DR110" s="865"/>
      <c r="DS110" s="865"/>
      <c r="DT110" s="865"/>
      <c r="DU110" s="865"/>
      <c r="DV110" s="866" t="s">
        <v>432</v>
      </c>
      <c r="DW110" s="866"/>
      <c r="DX110" s="866"/>
      <c r="DY110" s="866"/>
      <c r="DZ110" s="867"/>
    </row>
    <row r="111" spans="1:131" s="226" customFormat="1" ht="26.25" customHeight="1">
      <c r="A111" s="794" t="s">
        <v>433</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432</v>
      </c>
      <c r="AB111" s="946"/>
      <c r="AC111" s="946"/>
      <c r="AD111" s="946"/>
      <c r="AE111" s="947"/>
      <c r="AF111" s="948" t="s">
        <v>432</v>
      </c>
      <c r="AG111" s="946"/>
      <c r="AH111" s="946"/>
      <c r="AI111" s="946"/>
      <c r="AJ111" s="947"/>
      <c r="AK111" s="948" t="s">
        <v>434</v>
      </c>
      <c r="AL111" s="946"/>
      <c r="AM111" s="946"/>
      <c r="AN111" s="946"/>
      <c r="AO111" s="947"/>
      <c r="AP111" s="949" t="s">
        <v>434</v>
      </c>
      <c r="AQ111" s="950"/>
      <c r="AR111" s="950"/>
      <c r="AS111" s="950"/>
      <c r="AT111" s="951"/>
      <c r="AU111" s="959"/>
      <c r="AV111" s="960"/>
      <c r="AW111" s="960"/>
      <c r="AX111" s="960"/>
      <c r="AY111" s="960"/>
      <c r="AZ111" s="835" t="s">
        <v>435</v>
      </c>
      <c r="BA111" s="770"/>
      <c r="BB111" s="770"/>
      <c r="BC111" s="770"/>
      <c r="BD111" s="770"/>
      <c r="BE111" s="770"/>
      <c r="BF111" s="770"/>
      <c r="BG111" s="770"/>
      <c r="BH111" s="770"/>
      <c r="BI111" s="770"/>
      <c r="BJ111" s="770"/>
      <c r="BK111" s="770"/>
      <c r="BL111" s="770"/>
      <c r="BM111" s="770"/>
      <c r="BN111" s="770"/>
      <c r="BO111" s="770"/>
      <c r="BP111" s="771"/>
      <c r="BQ111" s="836" t="s">
        <v>436</v>
      </c>
      <c r="BR111" s="837"/>
      <c r="BS111" s="837"/>
      <c r="BT111" s="837"/>
      <c r="BU111" s="837"/>
      <c r="BV111" s="837" t="s">
        <v>432</v>
      </c>
      <c r="BW111" s="837"/>
      <c r="BX111" s="837"/>
      <c r="BY111" s="837"/>
      <c r="BZ111" s="837"/>
      <c r="CA111" s="837" t="s">
        <v>436</v>
      </c>
      <c r="CB111" s="837"/>
      <c r="CC111" s="837"/>
      <c r="CD111" s="837"/>
      <c r="CE111" s="837"/>
      <c r="CF111" s="898" t="s">
        <v>432</v>
      </c>
      <c r="CG111" s="899"/>
      <c r="CH111" s="899"/>
      <c r="CI111" s="899"/>
      <c r="CJ111" s="899"/>
      <c r="CK111" s="954"/>
      <c r="CL111" s="841"/>
      <c r="CM111" s="844" t="s">
        <v>437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432</v>
      </c>
      <c r="DH111" s="837"/>
      <c r="DI111" s="837"/>
      <c r="DJ111" s="837"/>
      <c r="DK111" s="837"/>
      <c r="DL111" s="837" t="s">
        <v>432</v>
      </c>
      <c r="DM111" s="837"/>
      <c r="DN111" s="837"/>
      <c r="DO111" s="837"/>
      <c r="DP111" s="837"/>
      <c r="DQ111" s="837" t="s">
        <v>436</v>
      </c>
      <c r="DR111" s="837"/>
      <c r="DS111" s="837"/>
      <c r="DT111" s="837"/>
      <c r="DU111" s="837"/>
      <c r="DV111" s="814" t="s">
        <v>436</v>
      </c>
      <c r="DW111" s="814"/>
      <c r="DX111" s="814"/>
      <c r="DY111" s="814"/>
      <c r="DZ111" s="815"/>
    </row>
    <row r="112" spans="1:131" s="226" customFormat="1" ht="26.25" customHeight="1">
      <c r="A112" s="939" t="s">
        <v>438</v>
      </c>
      <c r="B112" s="940"/>
      <c r="C112" s="770" t="s">
        <v>439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436</v>
      </c>
      <c r="AB112" s="800"/>
      <c r="AC112" s="800"/>
      <c r="AD112" s="800"/>
      <c r="AE112" s="801"/>
      <c r="AF112" s="802" t="s">
        <v>436</v>
      </c>
      <c r="AG112" s="800"/>
      <c r="AH112" s="800"/>
      <c r="AI112" s="800"/>
      <c r="AJ112" s="801"/>
      <c r="AK112" s="802" t="s">
        <v>432</v>
      </c>
      <c r="AL112" s="800"/>
      <c r="AM112" s="800"/>
      <c r="AN112" s="800"/>
      <c r="AO112" s="801"/>
      <c r="AP112" s="847" t="s">
        <v>436</v>
      </c>
      <c r="AQ112" s="848"/>
      <c r="AR112" s="848"/>
      <c r="AS112" s="848"/>
      <c r="AT112" s="849"/>
      <c r="AU112" s="959"/>
      <c r="AV112" s="960"/>
      <c r="AW112" s="960"/>
      <c r="AX112" s="960"/>
      <c r="AY112" s="960"/>
      <c r="AZ112" s="835" t="s">
        <v>440</v>
      </c>
      <c r="BA112" s="770"/>
      <c r="BB112" s="770"/>
      <c r="BC112" s="770"/>
      <c r="BD112" s="770"/>
      <c r="BE112" s="770"/>
      <c r="BF112" s="770"/>
      <c r="BG112" s="770"/>
      <c r="BH112" s="770"/>
      <c r="BI112" s="770"/>
      <c r="BJ112" s="770"/>
      <c r="BK112" s="770"/>
      <c r="BL112" s="770"/>
      <c r="BM112" s="770"/>
      <c r="BN112" s="770"/>
      <c r="BO112" s="770"/>
      <c r="BP112" s="771"/>
      <c r="BQ112" s="836">
        <v>3665008</v>
      </c>
      <c r="BR112" s="837"/>
      <c r="BS112" s="837"/>
      <c r="BT112" s="837"/>
      <c r="BU112" s="837"/>
      <c r="BV112" s="837">
        <v>3647321</v>
      </c>
      <c r="BW112" s="837"/>
      <c r="BX112" s="837"/>
      <c r="BY112" s="837"/>
      <c r="BZ112" s="837"/>
      <c r="CA112" s="837">
        <v>3562405</v>
      </c>
      <c r="CB112" s="837"/>
      <c r="CC112" s="837"/>
      <c r="CD112" s="837"/>
      <c r="CE112" s="837"/>
      <c r="CF112" s="898">
        <v>77.900000000000006</v>
      </c>
      <c r="CG112" s="899"/>
      <c r="CH112" s="899"/>
      <c r="CI112" s="899"/>
      <c r="CJ112" s="899"/>
      <c r="CK112" s="954"/>
      <c r="CL112" s="841"/>
      <c r="CM112" s="844" t="s">
        <v>441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432</v>
      </c>
      <c r="DH112" s="837"/>
      <c r="DI112" s="837"/>
      <c r="DJ112" s="837"/>
      <c r="DK112" s="837"/>
      <c r="DL112" s="837" t="s">
        <v>436</v>
      </c>
      <c r="DM112" s="837"/>
      <c r="DN112" s="837"/>
      <c r="DO112" s="837"/>
      <c r="DP112" s="837"/>
      <c r="DQ112" s="837" t="s">
        <v>436</v>
      </c>
      <c r="DR112" s="837"/>
      <c r="DS112" s="837"/>
      <c r="DT112" s="837"/>
      <c r="DU112" s="837"/>
      <c r="DV112" s="814" t="s">
        <v>432</v>
      </c>
      <c r="DW112" s="814"/>
      <c r="DX112" s="814"/>
      <c r="DY112" s="814"/>
      <c r="DZ112" s="815"/>
    </row>
    <row r="113" spans="1:130" s="226" customFormat="1" ht="26.25" customHeight="1">
      <c r="A113" s="941"/>
      <c r="B113" s="942"/>
      <c r="C113" s="770" t="s">
        <v>442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109564</v>
      </c>
      <c r="AB113" s="946"/>
      <c r="AC113" s="946"/>
      <c r="AD113" s="946"/>
      <c r="AE113" s="947"/>
      <c r="AF113" s="948">
        <v>123470</v>
      </c>
      <c r="AG113" s="946"/>
      <c r="AH113" s="946"/>
      <c r="AI113" s="946"/>
      <c r="AJ113" s="947"/>
      <c r="AK113" s="948">
        <v>128747</v>
      </c>
      <c r="AL113" s="946"/>
      <c r="AM113" s="946"/>
      <c r="AN113" s="946"/>
      <c r="AO113" s="947"/>
      <c r="AP113" s="949">
        <v>2.8</v>
      </c>
      <c r="AQ113" s="950"/>
      <c r="AR113" s="950"/>
      <c r="AS113" s="950"/>
      <c r="AT113" s="951"/>
      <c r="AU113" s="959"/>
      <c r="AV113" s="960"/>
      <c r="AW113" s="960"/>
      <c r="AX113" s="960"/>
      <c r="AY113" s="960"/>
      <c r="AZ113" s="835" t="s">
        <v>443</v>
      </c>
      <c r="BA113" s="770"/>
      <c r="BB113" s="770"/>
      <c r="BC113" s="770"/>
      <c r="BD113" s="770"/>
      <c r="BE113" s="770"/>
      <c r="BF113" s="770"/>
      <c r="BG113" s="770"/>
      <c r="BH113" s="770"/>
      <c r="BI113" s="770"/>
      <c r="BJ113" s="770"/>
      <c r="BK113" s="770"/>
      <c r="BL113" s="770"/>
      <c r="BM113" s="770"/>
      <c r="BN113" s="770"/>
      <c r="BO113" s="770"/>
      <c r="BP113" s="771"/>
      <c r="BQ113" s="836">
        <v>244687</v>
      </c>
      <c r="BR113" s="837"/>
      <c r="BS113" s="837"/>
      <c r="BT113" s="837"/>
      <c r="BU113" s="837"/>
      <c r="BV113" s="837">
        <v>215383</v>
      </c>
      <c r="BW113" s="837"/>
      <c r="BX113" s="837"/>
      <c r="BY113" s="837"/>
      <c r="BZ113" s="837"/>
      <c r="CA113" s="837">
        <v>263137</v>
      </c>
      <c r="CB113" s="837"/>
      <c r="CC113" s="837"/>
      <c r="CD113" s="837"/>
      <c r="CE113" s="837"/>
      <c r="CF113" s="898">
        <v>5.8</v>
      </c>
      <c r="CG113" s="899"/>
      <c r="CH113" s="899"/>
      <c r="CI113" s="899"/>
      <c r="CJ113" s="899"/>
      <c r="CK113" s="954"/>
      <c r="CL113" s="841"/>
      <c r="CM113" s="844" t="s">
        <v>444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432</v>
      </c>
      <c r="DH113" s="800"/>
      <c r="DI113" s="800"/>
      <c r="DJ113" s="800"/>
      <c r="DK113" s="801"/>
      <c r="DL113" s="802" t="s">
        <v>436</v>
      </c>
      <c r="DM113" s="800"/>
      <c r="DN113" s="800"/>
      <c r="DO113" s="800"/>
      <c r="DP113" s="801"/>
      <c r="DQ113" s="802" t="s">
        <v>436</v>
      </c>
      <c r="DR113" s="800"/>
      <c r="DS113" s="800"/>
      <c r="DT113" s="800"/>
      <c r="DU113" s="801"/>
      <c r="DV113" s="847" t="s">
        <v>432</v>
      </c>
      <c r="DW113" s="848"/>
      <c r="DX113" s="848"/>
      <c r="DY113" s="848"/>
      <c r="DZ113" s="849"/>
    </row>
    <row r="114" spans="1:130" s="226" customFormat="1" ht="26.25" customHeight="1">
      <c r="A114" s="941"/>
      <c r="B114" s="942"/>
      <c r="C114" s="770" t="s">
        <v>445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25392</v>
      </c>
      <c r="AB114" s="800"/>
      <c r="AC114" s="800"/>
      <c r="AD114" s="800"/>
      <c r="AE114" s="801"/>
      <c r="AF114" s="802">
        <v>33686</v>
      </c>
      <c r="AG114" s="800"/>
      <c r="AH114" s="800"/>
      <c r="AI114" s="800"/>
      <c r="AJ114" s="801"/>
      <c r="AK114" s="802">
        <v>34910</v>
      </c>
      <c r="AL114" s="800"/>
      <c r="AM114" s="800"/>
      <c r="AN114" s="800"/>
      <c r="AO114" s="801"/>
      <c r="AP114" s="847">
        <v>0.8</v>
      </c>
      <c r="AQ114" s="848"/>
      <c r="AR114" s="848"/>
      <c r="AS114" s="848"/>
      <c r="AT114" s="849"/>
      <c r="AU114" s="959"/>
      <c r="AV114" s="960"/>
      <c r="AW114" s="960"/>
      <c r="AX114" s="960"/>
      <c r="AY114" s="960"/>
      <c r="AZ114" s="835" t="s">
        <v>446</v>
      </c>
      <c r="BA114" s="770"/>
      <c r="BB114" s="770"/>
      <c r="BC114" s="770"/>
      <c r="BD114" s="770"/>
      <c r="BE114" s="770"/>
      <c r="BF114" s="770"/>
      <c r="BG114" s="770"/>
      <c r="BH114" s="770"/>
      <c r="BI114" s="770"/>
      <c r="BJ114" s="770"/>
      <c r="BK114" s="770"/>
      <c r="BL114" s="770"/>
      <c r="BM114" s="770"/>
      <c r="BN114" s="770"/>
      <c r="BO114" s="770"/>
      <c r="BP114" s="771"/>
      <c r="BQ114" s="836">
        <v>564157</v>
      </c>
      <c r="BR114" s="837"/>
      <c r="BS114" s="837"/>
      <c r="BT114" s="837"/>
      <c r="BU114" s="837"/>
      <c r="BV114" s="837">
        <v>587604</v>
      </c>
      <c r="BW114" s="837"/>
      <c r="BX114" s="837"/>
      <c r="BY114" s="837"/>
      <c r="BZ114" s="837"/>
      <c r="CA114" s="837">
        <v>518504</v>
      </c>
      <c r="CB114" s="837"/>
      <c r="CC114" s="837"/>
      <c r="CD114" s="837"/>
      <c r="CE114" s="837"/>
      <c r="CF114" s="898">
        <v>11.3</v>
      </c>
      <c r="CG114" s="899"/>
      <c r="CH114" s="899"/>
      <c r="CI114" s="899"/>
      <c r="CJ114" s="899"/>
      <c r="CK114" s="954"/>
      <c r="CL114" s="841"/>
      <c r="CM114" s="844" t="s">
        <v>447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432</v>
      </c>
      <c r="DH114" s="800"/>
      <c r="DI114" s="800"/>
      <c r="DJ114" s="800"/>
      <c r="DK114" s="801"/>
      <c r="DL114" s="802" t="s">
        <v>436</v>
      </c>
      <c r="DM114" s="800"/>
      <c r="DN114" s="800"/>
      <c r="DO114" s="800"/>
      <c r="DP114" s="801"/>
      <c r="DQ114" s="802" t="s">
        <v>432</v>
      </c>
      <c r="DR114" s="800"/>
      <c r="DS114" s="800"/>
      <c r="DT114" s="800"/>
      <c r="DU114" s="801"/>
      <c r="DV114" s="847" t="s">
        <v>436</v>
      </c>
      <c r="DW114" s="848"/>
      <c r="DX114" s="848"/>
      <c r="DY114" s="848"/>
      <c r="DZ114" s="849"/>
    </row>
    <row r="115" spans="1:130" s="226" customFormat="1" ht="26.25" customHeight="1">
      <c r="A115" s="941"/>
      <c r="B115" s="942"/>
      <c r="C115" s="770" t="s">
        <v>448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413</v>
      </c>
      <c r="AB115" s="946"/>
      <c r="AC115" s="946"/>
      <c r="AD115" s="946"/>
      <c r="AE115" s="947"/>
      <c r="AF115" s="948">
        <v>575</v>
      </c>
      <c r="AG115" s="946"/>
      <c r="AH115" s="946"/>
      <c r="AI115" s="946"/>
      <c r="AJ115" s="947"/>
      <c r="AK115" s="948">
        <v>1427</v>
      </c>
      <c r="AL115" s="946"/>
      <c r="AM115" s="946"/>
      <c r="AN115" s="946"/>
      <c r="AO115" s="947"/>
      <c r="AP115" s="949">
        <v>0</v>
      </c>
      <c r="AQ115" s="950"/>
      <c r="AR115" s="950"/>
      <c r="AS115" s="950"/>
      <c r="AT115" s="951"/>
      <c r="AU115" s="959"/>
      <c r="AV115" s="960"/>
      <c r="AW115" s="960"/>
      <c r="AX115" s="960"/>
      <c r="AY115" s="960"/>
      <c r="AZ115" s="835" t="s">
        <v>449</v>
      </c>
      <c r="BA115" s="770"/>
      <c r="BB115" s="770"/>
      <c r="BC115" s="770"/>
      <c r="BD115" s="770"/>
      <c r="BE115" s="770"/>
      <c r="BF115" s="770"/>
      <c r="BG115" s="770"/>
      <c r="BH115" s="770"/>
      <c r="BI115" s="770"/>
      <c r="BJ115" s="770"/>
      <c r="BK115" s="770"/>
      <c r="BL115" s="770"/>
      <c r="BM115" s="770"/>
      <c r="BN115" s="770"/>
      <c r="BO115" s="770"/>
      <c r="BP115" s="771"/>
      <c r="BQ115" s="836" t="s">
        <v>436</v>
      </c>
      <c r="BR115" s="837"/>
      <c r="BS115" s="837"/>
      <c r="BT115" s="837"/>
      <c r="BU115" s="837"/>
      <c r="BV115" s="837" t="s">
        <v>432</v>
      </c>
      <c r="BW115" s="837"/>
      <c r="BX115" s="837"/>
      <c r="BY115" s="837"/>
      <c r="BZ115" s="837"/>
      <c r="CA115" s="837" t="s">
        <v>432</v>
      </c>
      <c r="CB115" s="837"/>
      <c r="CC115" s="837"/>
      <c r="CD115" s="837"/>
      <c r="CE115" s="837"/>
      <c r="CF115" s="898" t="s">
        <v>436</v>
      </c>
      <c r="CG115" s="899"/>
      <c r="CH115" s="899"/>
      <c r="CI115" s="899"/>
      <c r="CJ115" s="899"/>
      <c r="CK115" s="954"/>
      <c r="CL115" s="841"/>
      <c r="CM115" s="835" t="s">
        <v>450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436</v>
      </c>
      <c r="DH115" s="800"/>
      <c r="DI115" s="800"/>
      <c r="DJ115" s="800"/>
      <c r="DK115" s="801"/>
      <c r="DL115" s="802" t="s">
        <v>432</v>
      </c>
      <c r="DM115" s="800"/>
      <c r="DN115" s="800"/>
      <c r="DO115" s="800"/>
      <c r="DP115" s="801"/>
      <c r="DQ115" s="802" t="s">
        <v>432</v>
      </c>
      <c r="DR115" s="800"/>
      <c r="DS115" s="800"/>
      <c r="DT115" s="800"/>
      <c r="DU115" s="801"/>
      <c r="DV115" s="847" t="s">
        <v>432</v>
      </c>
      <c r="DW115" s="848"/>
      <c r="DX115" s="848"/>
      <c r="DY115" s="848"/>
      <c r="DZ115" s="849"/>
    </row>
    <row r="116" spans="1:130" s="226" customFormat="1" ht="26.25" customHeight="1">
      <c r="A116" s="943"/>
      <c r="B116" s="944"/>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436</v>
      </c>
      <c r="AB116" s="800"/>
      <c r="AC116" s="800"/>
      <c r="AD116" s="800"/>
      <c r="AE116" s="801"/>
      <c r="AF116" s="802" t="s">
        <v>436</v>
      </c>
      <c r="AG116" s="800"/>
      <c r="AH116" s="800"/>
      <c r="AI116" s="800"/>
      <c r="AJ116" s="801"/>
      <c r="AK116" s="802" t="s">
        <v>432</v>
      </c>
      <c r="AL116" s="800"/>
      <c r="AM116" s="800"/>
      <c r="AN116" s="800"/>
      <c r="AO116" s="801"/>
      <c r="AP116" s="847" t="s">
        <v>432</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432</v>
      </c>
      <c r="BR116" s="837"/>
      <c r="BS116" s="837"/>
      <c r="BT116" s="837"/>
      <c r="BU116" s="837"/>
      <c r="BV116" s="837" t="s">
        <v>436</v>
      </c>
      <c r="BW116" s="837"/>
      <c r="BX116" s="837"/>
      <c r="BY116" s="837"/>
      <c r="BZ116" s="837"/>
      <c r="CA116" s="837" t="s">
        <v>432</v>
      </c>
      <c r="CB116" s="837"/>
      <c r="CC116" s="837"/>
      <c r="CD116" s="837"/>
      <c r="CE116" s="837"/>
      <c r="CF116" s="898" t="s">
        <v>432</v>
      </c>
      <c r="CG116" s="899"/>
      <c r="CH116" s="899"/>
      <c r="CI116" s="899"/>
      <c r="CJ116" s="899"/>
      <c r="CK116" s="954"/>
      <c r="CL116" s="841"/>
      <c r="CM116" s="844" t="s">
        <v>453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436</v>
      </c>
      <c r="DH116" s="800"/>
      <c r="DI116" s="800"/>
      <c r="DJ116" s="800"/>
      <c r="DK116" s="801"/>
      <c r="DL116" s="802" t="s">
        <v>436</v>
      </c>
      <c r="DM116" s="800"/>
      <c r="DN116" s="800"/>
      <c r="DO116" s="800"/>
      <c r="DP116" s="801"/>
      <c r="DQ116" s="802" t="s">
        <v>436</v>
      </c>
      <c r="DR116" s="800"/>
      <c r="DS116" s="800"/>
      <c r="DT116" s="800"/>
      <c r="DU116" s="801"/>
      <c r="DV116" s="847" t="s">
        <v>432</v>
      </c>
      <c r="DW116" s="848"/>
      <c r="DX116" s="848"/>
      <c r="DY116" s="848"/>
      <c r="DZ116" s="849"/>
    </row>
    <row r="117" spans="1:130" s="226" customFormat="1" ht="26.25" customHeight="1">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735334</v>
      </c>
      <c r="AB117" s="932"/>
      <c r="AC117" s="932"/>
      <c r="AD117" s="932"/>
      <c r="AE117" s="933"/>
      <c r="AF117" s="934">
        <v>683696</v>
      </c>
      <c r="AG117" s="932"/>
      <c r="AH117" s="932"/>
      <c r="AI117" s="932"/>
      <c r="AJ117" s="933"/>
      <c r="AK117" s="934">
        <v>718455</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234</v>
      </c>
      <c r="BR117" s="837"/>
      <c r="BS117" s="837"/>
      <c r="BT117" s="837"/>
      <c r="BU117" s="837"/>
      <c r="BV117" s="837" t="s">
        <v>456</v>
      </c>
      <c r="BW117" s="837"/>
      <c r="BX117" s="837"/>
      <c r="BY117" s="837"/>
      <c r="BZ117" s="837"/>
      <c r="CA117" s="837" t="s">
        <v>457</v>
      </c>
      <c r="CB117" s="837"/>
      <c r="CC117" s="837"/>
      <c r="CD117" s="837"/>
      <c r="CE117" s="837"/>
      <c r="CF117" s="898" t="s">
        <v>458</v>
      </c>
      <c r="CG117" s="899"/>
      <c r="CH117" s="899"/>
      <c r="CI117" s="899"/>
      <c r="CJ117" s="899"/>
      <c r="CK117" s="954"/>
      <c r="CL117" s="841"/>
      <c r="CM117" s="844" t="s">
        <v>459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456</v>
      </c>
      <c r="DH117" s="800"/>
      <c r="DI117" s="800"/>
      <c r="DJ117" s="800"/>
      <c r="DK117" s="801"/>
      <c r="DL117" s="802" t="s">
        <v>460</v>
      </c>
      <c r="DM117" s="800"/>
      <c r="DN117" s="800"/>
      <c r="DO117" s="800"/>
      <c r="DP117" s="801"/>
      <c r="DQ117" s="802" t="s">
        <v>436</v>
      </c>
      <c r="DR117" s="800"/>
      <c r="DS117" s="800"/>
      <c r="DT117" s="800"/>
      <c r="DU117" s="801"/>
      <c r="DV117" s="847" t="s">
        <v>460</v>
      </c>
      <c r="DW117" s="848"/>
      <c r="DX117" s="848"/>
      <c r="DY117" s="848"/>
      <c r="DZ117" s="849"/>
    </row>
    <row r="118" spans="1:130" s="226" customFormat="1" ht="26.25" customHeight="1">
      <c r="A118" s="924" t="s">
        <v>427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425</v>
      </c>
      <c r="AB118" s="925"/>
      <c r="AC118" s="925"/>
      <c r="AD118" s="925"/>
      <c r="AE118" s="926"/>
      <c r="AF118" s="927" t="s">
        <v>300</v>
      </c>
      <c r="AG118" s="925"/>
      <c r="AH118" s="925"/>
      <c r="AI118" s="925"/>
      <c r="AJ118" s="926"/>
      <c r="AK118" s="927" t="s">
        <v>299</v>
      </c>
      <c r="AL118" s="925"/>
      <c r="AM118" s="925"/>
      <c r="AN118" s="925"/>
      <c r="AO118" s="926"/>
      <c r="AP118" s="928" t="s">
        <v>426</v>
      </c>
      <c r="AQ118" s="929"/>
      <c r="AR118" s="929"/>
      <c r="AS118" s="929"/>
      <c r="AT118" s="930"/>
      <c r="AU118" s="959"/>
      <c r="AV118" s="960"/>
      <c r="AW118" s="960"/>
      <c r="AX118" s="960"/>
      <c r="AY118" s="960"/>
      <c r="AZ118" s="902" t="s">
        <v>461</v>
      </c>
      <c r="BA118" s="903"/>
      <c r="BB118" s="903"/>
      <c r="BC118" s="903"/>
      <c r="BD118" s="903"/>
      <c r="BE118" s="903"/>
      <c r="BF118" s="903"/>
      <c r="BG118" s="903"/>
      <c r="BH118" s="903"/>
      <c r="BI118" s="903"/>
      <c r="BJ118" s="903"/>
      <c r="BK118" s="903"/>
      <c r="BL118" s="903"/>
      <c r="BM118" s="903"/>
      <c r="BN118" s="903"/>
      <c r="BO118" s="903"/>
      <c r="BP118" s="904"/>
      <c r="BQ118" s="905" t="s">
        <v>458</v>
      </c>
      <c r="BR118" s="868"/>
      <c r="BS118" s="868"/>
      <c r="BT118" s="868"/>
      <c r="BU118" s="868"/>
      <c r="BV118" s="868" t="s">
        <v>234</v>
      </c>
      <c r="BW118" s="868"/>
      <c r="BX118" s="868"/>
      <c r="BY118" s="868"/>
      <c r="BZ118" s="868"/>
      <c r="CA118" s="868" t="s">
        <v>234</v>
      </c>
      <c r="CB118" s="868"/>
      <c r="CC118" s="868"/>
      <c r="CD118" s="868"/>
      <c r="CE118" s="868"/>
      <c r="CF118" s="898" t="s">
        <v>234</v>
      </c>
      <c r="CG118" s="899"/>
      <c r="CH118" s="899"/>
      <c r="CI118" s="899"/>
      <c r="CJ118" s="899"/>
      <c r="CK118" s="954"/>
      <c r="CL118" s="841"/>
      <c r="CM118" s="844" t="s">
        <v>462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234</v>
      </c>
      <c r="DH118" s="800"/>
      <c r="DI118" s="800"/>
      <c r="DJ118" s="800"/>
      <c r="DK118" s="801"/>
      <c r="DL118" s="802" t="s">
        <v>234</v>
      </c>
      <c r="DM118" s="800"/>
      <c r="DN118" s="800"/>
      <c r="DO118" s="800"/>
      <c r="DP118" s="801"/>
      <c r="DQ118" s="802" t="s">
        <v>436</v>
      </c>
      <c r="DR118" s="800"/>
      <c r="DS118" s="800"/>
      <c r="DT118" s="800"/>
      <c r="DU118" s="801"/>
      <c r="DV118" s="847" t="s">
        <v>463</v>
      </c>
      <c r="DW118" s="848"/>
      <c r="DX118" s="848"/>
      <c r="DY118" s="848"/>
      <c r="DZ118" s="849"/>
    </row>
    <row r="119" spans="1:130" s="226" customFormat="1" ht="26.25" customHeight="1">
      <c r="A119" s="838" t="s">
        <v>430</v>
      </c>
      <c r="B119" s="839"/>
      <c r="C119" s="914" t="s">
        <v>431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436</v>
      </c>
      <c r="AB119" s="918"/>
      <c r="AC119" s="918"/>
      <c r="AD119" s="918"/>
      <c r="AE119" s="919"/>
      <c r="AF119" s="920" t="s">
        <v>234</v>
      </c>
      <c r="AG119" s="918"/>
      <c r="AH119" s="918"/>
      <c r="AI119" s="918"/>
      <c r="AJ119" s="919"/>
      <c r="AK119" s="920" t="s">
        <v>234</v>
      </c>
      <c r="AL119" s="918"/>
      <c r="AM119" s="918"/>
      <c r="AN119" s="918"/>
      <c r="AO119" s="919"/>
      <c r="AP119" s="921" t="s">
        <v>463</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464</v>
      </c>
      <c r="BP119" s="901"/>
      <c r="BQ119" s="905">
        <v>10744474</v>
      </c>
      <c r="BR119" s="868"/>
      <c r="BS119" s="868"/>
      <c r="BT119" s="868"/>
      <c r="BU119" s="868"/>
      <c r="BV119" s="868">
        <v>11041654</v>
      </c>
      <c r="BW119" s="868"/>
      <c r="BX119" s="868"/>
      <c r="BY119" s="868"/>
      <c r="BZ119" s="868"/>
      <c r="CA119" s="868">
        <v>11875094</v>
      </c>
      <c r="CB119" s="868"/>
      <c r="CC119" s="868"/>
      <c r="CD119" s="868"/>
      <c r="CE119" s="868"/>
      <c r="CF119" s="766"/>
      <c r="CG119" s="767"/>
      <c r="CH119" s="767"/>
      <c r="CI119" s="767"/>
      <c r="CJ119" s="857"/>
      <c r="CK119" s="955"/>
      <c r="CL119" s="843"/>
      <c r="CM119" s="861" t="s">
        <v>465</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456</v>
      </c>
      <c r="DH119" s="783"/>
      <c r="DI119" s="783"/>
      <c r="DJ119" s="783"/>
      <c r="DK119" s="784"/>
      <c r="DL119" s="785" t="s">
        <v>234</v>
      </c>
      <c r="DM119" s="783"/>
      <c r="DN119" s="783"/>
      <c r="DO119" s="783"/>
      <c r="DP119" s="784"/>
      <c r="DQ119" s="785" t="s">
        <v>234</v>
      </c>
      <c r="DR119" s="783"/>
      <c r="DS119" s="783"/>
      <c r="DT119" s="783"/>
      <c r="DU119" s="784"/>
      <c r="DV119" s="871" t="s">
        <v>234</v>
      </c>
      <c r="DW119" s="872"/>
      <c r="DX119" s="872"/>
      <c r="DY119" s="872"/>
      <c r="DZ119" s="873"/>
    </row>
    <row r="120" spans="1:130" s="226" customFormat="1" ht="26.25" customHeight="1">
      <c r="A120" s="840"/>
      <c r="B120" s="841"/>
      <c r="C120" s="844" t="s">
        <v>437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463</v>
      </c>
      <c r="AB120" s="800"/>
      <c r="AC120" s="800"/>
      <c r="AD120" s="800"/>
      <c r="AE120" s="801"/>
      <c r="AF120" s="802" t="s">
        <v>463</v>
      </c>
      <c r="AG120" s="800"/>
      <c r="AH120" s="800"/>
      <c r="AI120" s="800"/>
      <c r="AJ120" s="801"/>
      <c r="AK120" s="802" t="s">
        <v>234</v>
      </c>
      <c r="AL120" s="800"/>
      <c r="AM120" s="800"/>
      <c r="AN120" s="800"/>
      <c r="AO120" s="801"/>
      <c r="AP120" s="847" t="s">
        <v>466</v>
      </c>
      <c r="AQ120" s="848"/>
      <c r="AR120" s="848"/>
      <c r="AS120" s="848"/>
      <c r="AT120" s="849"/>
      <c r="AU120" s="906" t="s">
        <v>467</v>
      </c>
      <c r="AV120" s="907"/>
      <c r="AW120" s="907"/>
      <c r="AX120" s="907"/>
      <c r="AY120" s="908"/>
      <c r="AZ120" s="883" t="s">
        <v>468</v>
      </c>
      <c r="BA120" s="828"/>
      <c r="BB120" s="828"/>
      <c r="BC120" s="828"/>
      <c r="BD120" s="828"/>
      <c r="BE120" s="828"/>
      <c r="BF120" s="828"/>
      <c r="BG120" s="828"/>
      <c r="BH120" s="828"/>
      <c r="BI120" s="828"/>
      <c r="BJ120" s="828"/>
      <c r="BK120" s="828"/>
      <c r="BL120" s="828"/>
      <c r="BM120" s="828"/>
      <c r="BN120" s="828"/>
      <c r="BO120" s="828"/>
      <c r="BP120" s="829"/>
      <c r="BQ120" s="884">
        <v>3608159</v>
      </c>
      <c r="BR120" s="865"/>
      <c r="BS120" s="865"/>
      <c r="BT120" s="865"/>
      <c r="BU120" s="865"/>
      <c r="BV120" s="865">
        <v>3422863</v>
      </c>
      <c r="BW120" s="865"/>
      <c r="BX120" s="865"/>
      <c r="BY120" s="865"/>
      <c r="BZ120" s="865"/>
      <c r="CA120" s="865">
        <v>2904616</v>
      </c>
      <c r="CB120" s="865"/>
      <c r="CC120" s="865"/>
      <c r="CD120" s="865"/>
      <c r="CE120" s="865"/>
      <c r="CF120" s="889">
        <v>63.5</v>
      </c>
      <c r="CG120" s="890"/>
      <c r="CH120" s="890"/>
      <c r="CI120" s="890"/>
      <c r="CJ120" s="890"/>
      <c r="CK120" s="891" t="s">
        <v>469</v>
      </c>
      <c r="CL120" s="875"/>
      <c r="CM120" s="875"/>
      <c r="CN120" s="875"/>
      <c r="CO120" s="876"/>
      <c r="CP120" s="895" t="s">
        <v>470</v>
      </c>
      <c r="CQ120" s="896"/>
      <c r="CR120" s="896"/>
      <c r="CS120" s="896"/>
      <c r="CT120" s="896"/>
      <c r="CU120" s="896"/>
      <c r="CV120" s="896"/>
      <c r="CW120" s="896"/>
      <c r="CX120" s="896"/>
      <c r="CY120" s="896"/>
      <c r="CZ120" s="896"/>
      <c r="DA120" s="896"/>
      <c r="DB120" s="896"/>
      <c r="DC120" s="896"/>
      <c r="DD120" s="896"/>
      <c r="DE120" s="896"/>
      <c r="DF120" s="897"/>
      <c r="DG120" s="884">
        <v>3317487</v>
      </c>
      <c r="DH120" s="865"/>
      <c r="DI120" s="865"/>
      <c r="DJ120" s="865"/>
      <c r="DK120" s="865"/>
      <c r="DL120" s="865">
        <v>3414794</v>
      </c>
      <c r="DM120" s="865"/>
      <c r="DN120" s="865"/>
      <c r="DO120" s="865"/>
      <c r="DP120" s="865"/>
      <c r="DQ120" s="865">
        <v>3345902</v>
      </c>
      <c r="DR120" s="865"/>
      <c r="DS120" s="865"/>
      <c r="DT120" s="865"/>
      <c r="DU120" s="865"/>
      <c r="DV120" s="866">
        <v>73.2</v>
      </c>
      <c r="DW120" s="866"/>
      <c r="DX120" s="866"/>
      <c r="DY120" s="866"/>
      <c r="DZ120" s="867"/>
    </row>
    <row r="121" spans="1:130" s="226" customFormat="1" ht="26.25" customHeight="1">
      <c r="A121" s="840"/>
      <c r="B121" s="841"/>
      <c r="C121" s="886" t="s">
        <v>471</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466</v>
      </c>
      <c r="AB121" s="800"/>
      <c r="AC121" s="800"/>
      <c r="AD121" s="800"/>
      <c r="AE121" s="801"/>
      <c r="AF121" s="802" t="s">
        <v>234</v>
      </c>
      <c r="AG121" s="800"/>
      <c r="AH121" s="800"/>
      <c r="AI121" s="800"/>
      <c r="AJ121" s="801"/>
      <c r="AK121" s="802" t="s">
        <v>457</v>
      </c>
      <c r="AL121" s="800"/>
      <c r="AM121" s="800"/>
      <c r="AN121" s="800"/>
      <c r="AO121" s="801"/>
      <c r="AP121" s="847" t="s">
        <v>234</v>
      </c>
      <c r="AQ121" s="848"/>
      <c r="AR121" s="848"/>
      <c r="AS121" s="848"/>
      <c r="AT121" s="849"/>
      <c r="AU121" s="909"/>
      <c r="AV121" s="910"/>
      <c r="AW121" s="910"/>
      <c r="AX121" s="910"/>
      <c r="AY121" s="911"/>
      <c r="AZ121" s="835" t="s">
        <v>472</v>
      </c>
      <c r="BA121" s="770"/>
      <c r="BB121" s="770"/>
      <c r="BC121" s="770"/>
      <c r="BD121" s="770"/>
      <c r="BE121" s="770"/>
      <c r="BF121" s="770"/>
      <c r="BG121" s="770"/>
      <c r="BH121" s="770"/>
      <c r="BI121" s="770"/>
      <c r="BJ121" s="770"/>
      <c r="BK121" s="770"/>
      <c r="BL121" s="770"/>
      <c r="BM121" s="770"/>
      <c r="BN121" s="770"/>
      <c r="BO121" s="770"/>
      <c r="BP121" s="771"/>
      <c r="BQ121" s="836">
        <v>115008</v>
      </c>
      <c r="BR121" s="837"/>
      <c r="BS121" s="837"/>
      <c r="BT121" s="837"/>
      <c r="BU121" s="837"/>
      <c r="BV121" s="837">
        <v>111464</v>
      </c>
      <c r="BW121" s="837"/>
      <c r="BX121" s="837"/>
      <c r="BY121" s="837"/>
      <c r="BZ121" s="837"/>
      <c r="CA121" s="837">
        <v>106374</v>
      </c>
      <c r="CB121" s="837"/>
      <c r="CC121" s="837"/>
      <c r="CD121" s="837"/>
      <c r="CE121" s="837"/>
      <c r="CF121" s="898">
        <v>2.2999999999999998</v>
      </c>
      <c r="CG121" s="899"/>
      <c r="CH121" s="899"/>
      <c r="CI121" s="899"/>
      <c r="CJ121" s="899"/>
      <c r="CK121" s="892"/>
      <c r="CL121" s="878"/>
      <c r="CM121" s="878"/>
      <c r="CN121" s="878"/>
      <c r="CO121" s="879"/>
      <c r="CP121" s="858" t="s">
        <v>405</v>
      </c>
      <c r="CQ121" s="859"/>
      <c r="CR121" s="859"/>
      <c r="CS121" s="859"/>
      <c r="CT121" s="859"/>
      <c r="CU121" s="859"/>
      <c r="CV121" s="859"/>
      <c r="CW121" s="859"/>
      <c r="CX121" s="859"/>
      <c r="CY121" s="859"/>
      <c r="CZ121" s="859"/>
      <c r="DA121" s="859"/>
      <c r="DB121" s="859"/>
      <c r="DC121" s="859"/>
      <c r="DD121" s="859"/>
      <c r="DE121" s="859"/>
      <c r="DF121" s="860"/>
      <c r="DG121" s="836">
        <v>192411</v>
      </c>
      <c r="DH121" s="837"/>
      <c r="DI121" s="837"/>
      <c r="DJ121" s="837"/>
      <c r="DK121" s="837"/>
      <c r="DL121" s="837">
        <v>172218</v>
      </c>
      <c r="DM121" s="837"/>
      <c r="DN121" s="837"/>
      <c r="DO121" s="837"/>
      <c r="DP121" s="837"/>
      <c r="DQ121" s="837">
        <v>150807</v>
      </c>
      <c r="DR121" s="837"/>
      <c r="DS121" s="837"/>
      <c r="DT121" s="837"/>
      <c r="DU121" s="837"/>
      <c r="DV121" s="814">
        <v>3.3</v>
      </c>
      <c r="DW121" s="814"/>
      <c r="DX121" s="814"/>
      <c r="DY121" s="814"/>
      <c r="DZ121" s="815"/>
    </row>
    <row r="122" spans="1:130" s="226" customFormat="1" ht="26.25" customHeight="1">
      <c r="A122" s="840"/>
      <c r="B122" s="841"/>
      <c r="C122" s="844" t="s">
        <v>447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458</v>
      </c>
      <c r="AB122" s="800"/>
      <c r="AC122" s="800"/>
      <c r="AD122" s="800"/>
      <c r="AE122" s="801"/>
      <c r="AF122" s="802" t="s">
        <v>463</v>
      </c>
      <c r="AG122" s="800"/>
      <c r="AH122" s="800"/>
      <c r="AI122" s="800"/>
      <c r="AJ122" s="801"/>
      <c r="AK122" s="802" t="s">
        <v>436</v>
      </c>
      <c r="AL122" s="800"/>
      <c r="AM122" s="800"/>
      <c r="AN122" s="800"/>
      <c r="AO122" s="801"/>
      <c r="AP122" s="847" t="s">
        <v>473</v>
      </c>
      <c r="AQ122" s="848"/>
      <c r="AR122" s="848"/>
      <c r="AS122" s="848"/>
      <c r="AT122" s="849"/>
      <c r="AU122" s="909"/>
      <c r="AV122" s="910"/>
      <c r="AW122" s="910"/>
      <c r="AX122" s="910"/>
      <c r="AY122" s="911"/>
      <c r="AZ122" s="902" t="s">
        <v>474</v>
      </c>
      <c r="BA122" s="903"/>
      <c r="BB122" s="903"/>
      <c r="BC122" s="903"/>
      <c r="BD122" s="903"/>
      <c r="BE122" s="903"/>
      <c r="BF122" s="903"/>
      <c r="BG122" s="903"/>
      <c r="BH122" s="903"/>
      <c r="BI122" s="903"/>
      <c r="BJ122" s="903"/>
      <c r="BK122" s="903"/>
      <c r="BL122" s="903"/>
      <c r="BM122" s="903"/>
      <c r="BN122" s="903"/>
      <c r="BO122" s="903"/>
      <c r="BP122" s="904"/>
      <c r="BQ122" s="905">
        <v>7453569</v>
      </c>
      <c r="BR122" s="868"/>
      <c r="BS122" s="868"/>
      <c r="BT122" s="868"/>
      <c r="BU122" s="868"/>
      <c r="BV122" s="868">
        <v>7563194</v>
      </c>
      <c r="BW122" s="868"/>
      <c r="BX122" s="868"/>
      <c r="BY122" s="868"/>
      <c r="BZ122" s="868"/>
      <c r="CA122" s="868">
        <v>8115912</v>
      </c>
      <c r="CB122" s="868"/>
      <c r="CC122" s="868"/>
      <c r="CD122" s="868"/>
      <c r="CE122" s="868"/>
      <c r="CF122" s="869">
        <v>177.5</v>
      </c>
      <c r="CG122" s="870"/>
      <c r="CH122" s="870"/>
      <c r="CI122" s="870"/>
      <c r="CJ122" s="870"/>
      <c r="CK122" s="892"/>
      <c r="CL122" s="878"/>
      <c r="CM122" s="878"/>
      <c r="CN122" s="878"/>
      <c r="CO122" s="879"/>
      <c r="CP122" s="858" t="s">
        <v>475</v>
      </c>
      <c r="CQ122" s="859"/>
      <c r="CR122" s="859"/>
      <c r="CS122" s="859"/>
      <c r="CT122" s="859"/>
      <c r="CU122" s="859"/>
      <c r="CV122" s="859"/>
      <c r="CW122" s="859"/>
      <c r="CX122" s="859"/>
      <c r="CY122" s="859"/>
      <c r="CZ122" s="859"/>
      <c r="DA122" s="859"/>
      <c r="DB122" s="859"/>
      <c r="DC122" s="859"/>
      <c r="DD122" s="859"/>
      <c r="DE122" s="859"/>
      <c r="DF122" s="860"/>
      <c r="DG122" s="836">
        <v>155110</v>
      </c>
      <c r="DH122" s="837"/>
      <c r="DI122" s="837"/>
      <c r="DJ122" s="837"/>
      <c r="DK122" s="837"/>
      <c r="DL122" s="837">
        <v>60309</v>
      </c>
      <c r="DM122" s="837"/>
      <c r="DN122" s="837"/>
      <c r="DO122" s="837"/>
      <c r="DP122" s="837"/>
      <c r="DQ122" s="837">
        <v>65696</v>
      </c>
      <c r="DR122" s="837"/>
      <c r="DS122" s="837"/>
      <c r="DT122" s="837"/>
      <c r="DU122" s="837"/>
      <c r="DV122" s="814">
        <v>1.4</v>
      </c>
      <c r="DW122" s="814"/>
      <c r="DX122" s="814"/>
      <c r="DY122" s="814"/>
      <c r="DZ122" s="815"/>
    </row>
    <row r="123" spans="1:130" s="226" customFormat="1" ht="26.25" customHeight="1">
      <c r="A123" s="840"/>
      <c r="B123" s="841"/>
      <c r="C123" s="844" t="s">
        <v>453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460</v>
      </c>
      <c r="AB123" s="800"/>
      <c r="AC123" s="800"/>
      <c r="AD123" s="800"/>
      <c r="AE123" s="801"/>
      <c r="AF123" s="802" t="s">
        <v>436</v>
      </c>
      <c r="AG123" s="800"/>
      <c r="AH123" s="800"/>
      <c r="AI123" s="800"/>
      <c r="AJ123" s="801"/>
      <c r="AK123" s="802" t="s">
        <v>473</v>
      </c>
      <c r="AL123" s="800"/>
      <c r="AM123" s="800"/>
      <c r="AN123" s="800"/>
      <c r="AO123" s="801"/>
      <c r="AP123" s="847" t="s">
        <v>463</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476</v>
      </c>
      <c r="BP123" s="901"/>
      <c r="BQ123" s="855">
        <v>11176736</v>
      </c>
      <c r="BR123" s="856"/>
      <c r="BS123" s="856"/>
      <c r="BT123" s="856"/>
      <c r="BU123" s="856"/>
      <c r="BV123" s="856">
        <v>11097521</v>
      </c>
      <c r="BW123" s="856"/>
      <c r="BX123" s="856"/>
      <c r="BY123" s="856"/>
      <c r="BZ123" s="856"/>
      <c r="CA123" s="856">
        <v>11126902</v>
      </c>
      <c r="CB123" s="856"/>
      <c r="CC123" s="856"/>
      <c r="CD123" s="856"/>
      <c r="CE123" s="856"/>
      <c r="CF123" s="766"/>
      <c r="CG123" s="767"/>
      <c r="CH123" s="767"/>
      <c r="CI123" s="767"/>
      <c r="CJ123" s="857"/>
      <c r="CK123" s="892"/>
      <c r="CL123" s="878"/>
      <c r="CM123" s="878"/>
      <c r="CN123" s="878"/>
      <c r="CO123" s="879"/>
      <c r="CP123" s="858" t="s">
        <v>477</v>
      </c>
      <c r="CQ123" s="859"/>
      <c r="CR123" s="859"/>
      <c r="CS123" s="859"/>
      <c r="CT123" s="859"/>
      <c r="CU123" s="859"/>
      <c r="CV123" s="859"/>
      <c r="CW123" s="859"/>
      <c r="CX123" s="859"/>
      <c r="CY123" s="859"/>
      <c r="CZ123" s="859"/>
      <c r="DA123" s="859"/>
      <c r="DB123" s="859"/>
      <c r="DC123" s="859"/>
      <c r="DD123" s="859"/>
      <c r="DE123" s="859"/>
      <c r="DF123" s="860"/>
      <c r="DG123" s="799" t="s">
        <v>466</v>
      </c>
      <c r="DH123" s="800"/>
      <c r="DI123" s="800"/>
      <c r="DJ123" s="800"/>
      <c r="DK123" s="801"/>
      <c r="DL123" s="802" t="s">
        <v>234</v>
      </c>
      <c r="DM123" s="800"/>
      <c r="DN123" s="800"/>
      <c r="DO123" s="800"/>
      <c r="DP123" s="801"/>
      <c r="DQ123" s="802" t="s">
        <v>234</v>
      </c>
      <c r="DR123" s="800"/>
      <c r="DS123" s="800"/>
      <c r="DT123" s="800"/>
      <c r="DU123" s="801"/>
      <c r="DV123" s="847" t="s">
        <v>234</v>
      </c>
      <c r="DW123" s="848"/>
      <c r="DX123" s="848"/>
      <c r="DY123" s="848"/>
      <c r="DZ123" s="849"/>
    </row>
    <row r="124" spans="1:130" s="226" customFormat="1" ht="26.25" customHeight="1" thickBot="1">
      <c r="A124" s="840"/>
      <c r="B124" s="841"/>
      <c r="C124" s="844" t="s">
        <v>459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234</v>
      </c>
      <c r="AB124" s="800"/>
      <c r="AC124" s="800"/>
      <c r="AD124" s="800"/>
      <c r="AE124" s="801"/>
      <c r="AF124" s="802" t="s">
        <v>436</v>
      </c>
      <c r="AG124" s="800"/>
      <c r="AH124" s="800"/>
      <c r="AI124" s="800"/>
      <c r="AJ124" s="801"/>
      <c r="AK124" s="802" t="s">
        <v>234</v>
      </c>
      <c r="AL124" s="800"/>
      <c r="AM124" s="800"/>
      <c r="AN124" s="800"/>
      <c r="AO124" s="801"/>
      <c r="AP124" s="847" t="s">
        <v>234</v>
      </c>
      <c r="AQ124" s="848"/>
      <c r="AR124" s="848"/>
      <c r="AS124" s="848"/>
      <c r="AT124" s="849"/>
      <c r="AU124" s="850" t="s">
        <v>478</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234</v>
      </c>
      <c r="BR124" s="854"/>
      <c r="BS124" s="854"/>
      <c r="BT124" s="854"/>
      <c r="BU124" s="854"/>
      <c r="BV124" s="854" t="s">
        <v>234</v>
      </c>
      <c r="BW124" s="854"/>
      <c r="BX124" s="854"/>
      <c r="BY124" s="854"/>
      <c r="BZ124" s="854"/>
      <c r="CA124" s="854">
        <v>16.3</v>
      </c>
      <c r="CB124" s="854"/>
      <c r="CC124" s="854"/>
      <c r="CD124" s="854"/>
      <c r="CE124" s="854"/>
      <c r="CF124" s="744"/>
      <c r="CG124" s="745"/>
      <c r="CH124" s="745"/>
      <c r="CI124" s="745"/>
      <c r="CJ124" s="885"/>
      <c r="CK124" s="893"/>
      <c r="CL124" s="893"/>
      <c r="CM124" s="893"/>
      <c r="CN124" s="893"/>
      <c r="CO124" s="894"/>
      <c r="CP124" s="858" t="s">
        <v>479</v>
      </c>
      <c r="CQ124" s="859"/>
      <c r="CR124" s="859"/>
      <c r="CS124" s="859"/>
      <c r="CT124" s="859"/>
      <c r="CU124" s="859"/>
      <c r="CV124" s="859"/>
      <c r="CW124" s="859"/>
      <c r="CX124" s="859"/>
      <c r="CY124" s="859"/>
      <c r="CZ124" s="859"/>
      <c r="DA124" s="859"/>
      <c r="DB124" s="859"/>
      <c r="DC124" s="859"/>
      <c r="DD124" s="859"/>
      <c r="DE124" s="859"/>
      <c r="DF124" s="860"/>
      <c r="DG124" s="782" t="s">
        <v>460</v>
      </c>
      <c r="DH124" s="783"/>
      <c r="DI124" s="783"/>
      <c r="DJ124" s="783"/>
      <c r="DK124" s="784"/>
      <c r="DL124" s="785" t="s">
        <v>473</v>
      </c>
      <c r="DM124" s="783"/>
      <c r="DN124" s="783"/>
      <c r="DO124" s="783"/>
      <c r="DP124" s="784"/>
      <c r="DQ124" s="785" t="s">
        <v>234</v>
      </c>
      <c r="DR124" s="783"/>
      <c r="DS124" s="783"/>
      <c r="DT124" s="783"/>
      <c r="DU124" s="784"/>
      <c r="DV124" s="871" t="s">
        <v>234</v>
      </c>
      <c r="DW124" s="872"/>
      <c r="DX124" s="872"/>
      <c r="DY124" s="872"/>
      <c r="DZ124" s="873"/>
    </row>
    <row r="125" spans="1:130" s="226" customFormat="1" ht="26.25" customHeight="1">
      <c r="A125" s="840"/>
      <c r="B125" s="841"/>
      <c r="C125" s="844" t="s">
        <v>462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234</v>
      </c>
      <c r="AB125" s="800"/>
      <c r="AC125" s="800"/>
      <c r="AD125" s="800"/>
      <c r="AE125" s="801"/>
      <c r="AF125" s="802" t="s">
        <v>234</v>
      </c>
      <c r="AG125" s="800"/>
      <c r="AH125" s="800"/>
      <c r="AI125" s="800"/>
      <c r="AJ125" s="801"/>
      <c r="AK125" s="802" t="s">
        <v>456</v>
      </c>
      <c r="AL125" s="800"/>
      <c r="AM125" s="800"/>
      <c r="AN125" s="800"/>
      <c r="AO125" s="801"/>
      <c r="AP125" s="847" t="s">
        <v>436</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480</v>
      </c>
      <c r="CL125" s="875"/>
      <c r="CM125" s="875"/>
      <c r="CN125" s="875"/>
      <c r="CO125" s="876"/>
      <c r="CP125" s="883" t="s">
        <v>481</v>
      </c>
      <c r="CQ125" s="828"/>
      <c r="CR125" s="828"/>
      <c r="CS125" s="828"/>
      <c r="CT125" s="828"/>
      <c r="CU125" s="828"/>
      <c r="CV125" s="828"/>
      <c r="CW125" s="828"/>
      <c r="CX125" s="828"/>
      <c r="CY125" s="828"/>
      <c r="CZ125" s="828"/>
      <c r="DA125" s="828"/>
      <c r="DB125" s="828"/>
      <c r="DC125" s="828"/>
      <c r="DD125" s="828"/>
      <c r="DE125" s="828"/>
      <c r="DF125" s="829"/>
      <c r="DG125" s="884" t="s">
        <v>234</v>
      </c>
      <c r="DH125" s="865"/>
      <c r="DI125" s="865"/>
      <c r="DJ125" s="865"/>
      <c r="DK125" s="865"/>
      <c r="DL125" s="865" t="s">
        <v>466</v>
      </c>
      <c r="DM125" s="865"/>
      <c r="DN125" s="865"/>
      <c r="DO125" s="865"/>
      <c r="DP125" s="865"/>
      <c r="DQ125" s="865" t="s">
        <v>460</v>
      </c>
      <c r="DR125" s="865"/>
      <c r="DS125" s="865"/>
      <c r="DT125" s="865"/>
      <c r="DU125" s="865"/>
      <c r="DV125" s="866" t="s">
        <v>456</v>
      </c>
      <c r="DW125" s="866"/>
      <c r="DX125" s="866"/>
      <c r="DY125" s="866"/>
      <c r="DZ125" s="867"/>
    </row>
    <row r="126" spans="1:130" s="226" customFormat="1" ht="26.25" customHeight="1" thickBot="1">
      <c r="A126" s="840"/>
      <c r="B126" s="841"/>
      <c r="C126" s="844" t="s">
        <v>465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460</v>
      </c>
      <c r="AB126" s="800"/>
      <c r="AC126" s="800"/>
      <c r="AD126" s="800"/>
      <c r="AE126" s="801"/>
      <c r="AF126" s="802" t="s">
        <v>463</v>
      </c>
      <c r="AG126" s="800"/>
      <c r="AH126" s="800"/>
      <c r="AI126" s="800"/>
      <c r="AJ126" s="801"/>
      <c r="AK126" s="802" t="s">
        <v>234</v>
      </c>
      <c r="AL126" s="800"/>
      <c r="AM126" s="800"/>
      <c r="AN126" s="800"/>
      <c r="AO126" s="801"/>
      <c r="AP126" s="847" t="s">
        <v>463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482</v>
      </c>
      <c r="CQ126" s="770"/>
      <c r="CR126" s="770"/>
      <c r="CS126" s="770"/>
      <c r="CT126" s="770"/>
      <c r="CU126" s="770"/>
      <c r="CV126" s="770"/>
      <c r="CW126" s="770"/>
      <c r="CX126" s="770"/>
      <c r="CY126" s="770"/>
      <c r="CZ126" s="770"/>
      <c r="DA126" s="770"/>
      <c r="DB126" s="770"/>
      <c r="DC126" s="770"/>
      <c r="DD126" s="770"/>
      <c r="DE126" s="770"/>
      <c r="DF126" s="771"/>
      <c r="DG126" s="836" t="s">
        <v>234</v>
      </c>
      <c r="DH126" s="837"/>
      <c r="DI126" s="837"/>
      <c r="DJ126" s="837"/>
      <c r="DK126" s="837"/>
      <c r="DL126" s="837" t="s">
        <v>463</v>
      </c>
      <c r="DM126" s="837"/>
      <c r="DN126" s="837"/>
      <c r="DO126" s="837"/>
      <c r="DP126" s="837"/>
      <c r="DQ126" s="837" t="s">
        <v>466</v>
      </c>
      <c r="DR126" s="837"/>
      <c r="DS126" s="837"/>
      <c r="DT126" s="837"/>
      <c r="DU126" s="837"/>
      <c r="DV126" s="814" t="s">
        <v>234</v>
      </c>
      <c r="DW126" s="814"/>
      <c r="DX126" s="814"/>
      <c r="DY126" s="814"/>
      <c r="DZ126" s="815"/>
    </row>
    <row r="127" spans="1:130" s="226" customFormat="1" ht="26.25" customHeight="1">
      <c r="A127" s="842"/>
      <c r="B127" s="843"/>
      <c r="C127" s="861" t="s">
        <v>483</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413</v>
      </c>
      <c r="AB127" s="800"/>
      <c r="AC127" s="800"/>
      <c r="AD127" s="800"/>
      <c r="AE127" s="801"/>
      <c r="AF127" s="802">
        <v>575</v>
      </c>
      <c r="AG127" s="800"/>
      <c r="AH127" s="800"/>
      <c r="AI127" s="800"/>
      <c r="AJ127" s="801"/>
      <c r="AK127" s="802">
        <v>1427</v>
      </c>
      <c r="AL127" s="800"/>
      <c r="AM127" s="800"/>
      <c r="AN127" s="800"/>
      <c r="AO127" s="801"/>
      <c r="AP127" s="847">
        <v>0</v>
      </c>
      <c r="AQ127" s="848"/>
      <c r="AR127" s="848"/>
      <c r="AS127" s="848"/>
      <c r="AT127" s="849"/>
      <c r="AU127" s="262"/>
      <c r="AV127" s="262"/>
      <c r="AW127" s="262"/>
      <c r="AX127" s="864" t="s">
        <v>484</v>
      </c>
      <c r="AY127" s="832"/>
      <c r="AZ127" s="832"/>
      <c r="BA127" s="832"/>
      <c r="BB127" s="832"/>
      <c r="BC127" s="832"/>
      <c r="BD127" s="832"/>
      <c r="BE127" s="833"/>
      <c r="BF127" s="831" t="s">
        <v>485</v>
      </c>
      <c r="BG127" s="832"/>
      <c r="BH127" s="832"/>
      <c r="BI127" s="832"/>
      <c r="BJ127" s="832"/>
      <c r="BK127" s="832"/>
      <c r="BL127" s="833"/>
      <c r="BM127" s="831" t="s">
        <v>486</v>
      </c>
      <c r="BN127" s="832"/>
      <c r="BO127" s="832"/>
      <c r="BP127" s="832"/>
      <c r="BQ127" s="832"/>
      <c r="BR127" s="832"/>
      <c r="BS127" s="833"/>
      <c r="BT127" s="831" t="s">
        <v>487</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488</v>
      </c>
      <c r="CQ127" s="770"/>
      <c r="CR127" s="770"/>
      <c r="CS127" s="770"/>
      <c r="CT127" s="770"/>
      <c r="CU127" s="770"/>
      <c r="CV127" s="770"/>
      <c r="CW127" s="770"/>
      <c r="CX127" s="770"/>
      <c r="CY127" s="770"/>
      <c r="CZ127" s="770"/>
      <c r="DA127" s="770"/>
      <c r="DB127" s="770"/>
      <c r="DC127" s="770"/>
      <c r="DD127" s="770"/>
      <c r="DE127" s="770"/>
      <c r="DF127" s="771"/>
      <c r="DG127" s="836" t="s">
        <v>234</v>
      </c>
      <c r="DH127" s="837"/>
      <c r="DI127" s="837"/>
      <c r="DJ127" s="837"/>
      <c r="DK127" s="837"/>
      <c r="DL127" s="837" t="s">
        <v>436</v>
      </c>
      <c r="DM127" s="837"/>
      <c r="DN127" s="837"/>
      <c r="DO127" s="837"/>
      <c r="DP127" s="837"/>
      <c r="DQ127" s="837" t="s">
        <v>436</v>
      </c>
      <c r="DR127" s="837"/>
      <c r="DS127" s="837"/>
      <c r="DT127" s="837"/>
      <c r="DU127" s="837"/>
      <c r="DV127" s="814" t="s">
        <v>460</v>
      </c>
      <c r="DW127" s="814"/>
      <c r="DX127" s="814"/>
      <c r="DY127" s="814"/>
      <c r="DZ127" s="815"/>
    </row>
    <row r="128" spans="1:130" s="226" customFormat="1" ht="26.25" customHeight="1" thickBot="1">
      <c r="A128" s="816" t="s">
        <v>489</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490</v>
      </c>
      <c r="X128" s="818"/>
      <c r="Y128" s="818"/>
      <c r="Z128" s="819"/>
      <c r="AA128" s="820">
        <v>972</v>
      </c>
      <c r="AB128" s="821"/>
      <c r="AC128" s="821"/>
      <c r="AD128" s="821"/>
      <c r="AE128" s="822"/>
      <c r="AF128" s="823">
        <v>16255</v>
      </c>
      <c r="AG128" s="821"/>
      <c r="AH128" s="821"/>
      <c r="AI128" s="821"/>
      <c r="AJ128" s="822"/>
      <c r="AK128" s="823">
        <v>16190</v>
      </c>
      <c r="AL128" s="821"/>
      <c r="AM128" s="821"/>
      <c r="AN128" s="821"/>
      <c r="AO128" s="822"/>
      <c r="AP128" s="824"/>
      <c r="AQ128" s="825"/>
      <c r="AR128" s="825"/>
      <c r="AS128" s="825"/>
      <c r="AT128" s="826"/>
      <c r="AU128" s="262"/>
      <c r="AV128" s="262"/>
      <c r="AW128" s="262"/>
      <c r="AX128" s="827" t="s">
        <v>491</v>
      </c>
      <c r="AY128" s="828"/>
      <c r="AZ128" s="828"/>
      <c r="BA128" s="828"/>
      <c r="BB128" s="828"/>
      <c r="BC128" s="828"/>
      <c r="BD128" s="828"/>
      <c r="BE128" s="829"/>
      <c r="BF128" s="806" t="s">
        <v>234</v>
      </c>
      <c r="BG128" s="807"/>
      <c r="BH128" s="807"/>
      <c r="BI128" s="807"/>
      <c r="BJ128" s="807"/>
      <c r="BK128" s="807"/>
      <c r="BL128" s="830"/>
      <c r="BM128" s="806">
        <v>14.89</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492</v>
      </c>
      <c r="CQ128" s="748"/>
      <c r="CR128" s="748"/>
      <c r="CS128" s="748"/>
      <c r="CT128" s="748"/>
      <c r="CU128" s="748"/>
      <c r="CV128" s="748"/>
      <c r="CW128" s="748"/>
      <c r="CX128" s="748"/>
      <c r="CY128" s="748"/>
      <c r="CZ128" s="748"/>
      <c r="DA128" s="748"/>
      <c r="DB128" s="748"/>
      <c r="DC128" s="748"/>
      <c r="DD128" s="748"/>
      <c r="DE128" s="748"/>
      <c r="DF128" s="749"/>
      <c r="DG128" s="810" t="s">
        <v>234</v>
      </c>
      <c r="DH128" s="811"/>
      <c r="DI128" s="811"/>
      <c r="DJ128" s="811"/>
      <c r="DK128" s="811"/>
      <c r="DL128" s="811" t="s">
        <v>473</v>
      </c>
      <c r="DM128" s="811"/>
      <c r="DN128" s="811"/>
      <c r="DO128" s="811"/>
      <c r="DP128" s="811"/>
      <c r="DQ128" s="811" t="s">
        <v>234</v>
      </c>
      <c r="DR128" s="811"/>
      <c r="DS128" s="811"/>
      <c r="DT128" s="811"/>
      <c r="DU128" s="811"/>
      <c r="DV128" s="812" t="s">
        <v>466</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493</v>
      </c>
      <c r="X129" s="797"/>
      <c r="Y129" s="797"/>
      <c r="Z129" s="798"/>
      <c r="AA129" s="799">
        <v>5362529</v>
      </c>
      <c r="AB129" s="800"/>
      <c r="AC129" s="800"/>
      <c r="AD129" s="800"/>
      <c r="AE129" s="801"/>
      <c r="AF129" s="802">
        <v>5195560</v>
      </c>
      <c r="AG129" s="800"/>
      <c r="AH129" s="800"/>
      <c r="AI129" s="800"/>
      <c r="AJ129" s="801"/>
      <c r="AK129" s="802">
        <v>5170567</v>
      </c>
      <c r="AL129" s="800"/>
      <c r="AM129" s="800"/>
      <c r="AN129" s="800"/>
      <c r="AO129" s="801"/>
      <c r="AP129" s="803"/>
      <c r="AQ129" s="804"/>
      <c r="AR129" s="804"/>
      <c r="AS129" s="804"/>
      <c r="AT129" s="805"/>
      <c r="AU129" s="264"/>
      <c r="AV129" s="264"/>
      <c r="AW129" s="264"/>
      <c r="AX129" s="769" t="s">
        <v>494</v>
      </c>
      <c r="AY129" s="770"/>
      <c r="AZ129" s="770"/>
      <c r="BA129" s="770"/>
      <c r="BB129" s="770"/>
      <c r="BC129" s="770"/>
      <c r="BD129" s="770"/>
      <c r="BE129" s="771"/>
      <c r="BF129" s="789" t="s">
        <v>234</v>
      </c>
      <c r="BG129" s="790"/>
      <c r="BH129" s="790"/>
      <c r="BI129" s="790"/>
      <c r="BJ129" s="790"/>
      <c r="BK129" s="790"/>
      <c r="BL129" s="791"/>
      <c r="BM129" s="789">
        <v>19.89</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495</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496</v>
      </c>
      <c r="X130" s="797"/>
      <c r="Y130" s="797"/>
      <c r="Z130" s="798"/>
      <c r="AA130" s="799">
        <v>676180</v>
      </c>
      <c r="AB130" s="800"/>
      <c r="AC130" s="800"/>
      <c r="AD130" s="800"/>
      <c r="AE130" s="801"/>
      <c r="AF130" s="802">
        <v>611416</v>
      </c>
      <c r="AG130" s="800"/>
      <c r="AH130" s="800"/>
      <c r="AI130" s="800"/>
      <c r="AJ130" s="801"/>
      <c r="AK130" s="802">
        <v>598874</v>
      </c>
      <c r="AL130" s="800"/>
      <c r="AM130" s="800"/>
      <c r="AN130" s="800"/>
      <c r="AO130" s="801"/>
      <c r="AP130" s="803"/>
      <c r="AQ130" s="804"/>
      <c r="AR130" s="804"/>
      <c r="AS130" s="804"/>
      <c r="AT130" s="805"/>
      <c r="AU130" s="264"/>
      <c r="AV130" s="264"/>
      <c r="AW130" s="264"/>
      <c r="AX130" s="769" t="s">
        <v>497</v>
      </c>
      <c r="AY130" s="770"/>
      <c r="AZ130" s="770"/>
      <c r="BA130" s="770"/>
      <c r="BB130" s="770"/>
      <c r="BC130" s="770"/>
      <c r="BD130" s="770"/>
      <c r="BE130" s="771"/>
      <c r="BF130" s="772">
        <v>1.5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498</v>
      </c>
      <c r="X131" s="780"/>
      <c r="Y131" s="780"/>
      <c r="Z131" s="781"/>
      <c r="AA131" s="782">
        <v>4686349</v>
      </c>
      <c r="AB131" s="783"/>
      <c r="AC131" s="783"/>
      <c r="AD131" s="783"/>
      <c r="AE131" s="784"/>
      <c r="AF131" s="785">
        <v>4584144</v>
      </c>
      <c r="AG131" s="783"/>
      <c r="AH131" s="783"/>
      <c r="AI131" s="783"/>
      <c r="AJ131" s="784"/>
      <c r="AK131" s="785">
        <v>4571693</v>
      </c>
      <c r="AL131" s="783"/>
      <c r="AM131" s="783"/>
      <c r="AN131" s="783"/>
      <c r="AO131" s="784"/>
      <c r="AP131" s="786"/>
      <c r="AQ131" s="787"/>
      <c r="AR131" s="787"/>
      <c r="AS131" s="787"/>
      <c r="AT131" s="788"/>
      <c r="AU131" s="264"/>
      <c r="AV131" s="264"/>
      <c r="AW131" s="264"/>
      <c r="AX131" s="747" t="s">
        <v>499</v>
      </c>
      <c r="AY131" s="748"/>
      <c r="AZ131" s="748"/>
      <c r="BA131" s="748"/>
      <c r="BB131" s="748"/>
      <c r="BC131" s="748"/>
      <c r="BD131" s="748"/>
      <c r="BE131" s="749"/>
      <c r="BF131" s="750">
        <v>16.3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500</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501</v>
      </c>
      <c r="W132" s="760"/>
      <c r="X132" s="760"/>
      <c r="Y132" s="760"/>
      <c r="Z132" s="761"/>
      <c r="AA132" s="762">
        <v>1.241520851</v>
      </c>
      <c r="AB132" s="763"/>
      <c r="AC132" s="763"/>
      <c r="AD132" s="763"/>
      <c r="AE132" s="764"/>
      <c r="AF132" s="765">
        <v>1.2221474720000001</v>
      </c>
      <c r="AG132" s="763"/>
      <c r="AH132" s="763"/>
      <c r="AI132" s="763"/>
      <c r="AJ132" s="764"/>
      <c r="AK132" s="765">
        <v>2.261547309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502</v>
      </c>
      <c r="W133" s="739"/>
      <c r="X133" s="739"/>
      <c r="Y133" s="739"/>
      <c r="Z133" s="740"/>
      <c r="AA133" s="741">
        <v>2.2999999999999998</v>
      </c>
      <c r="AB133" s="742"/>
      <c r="AC133" s="742"/>
      <c r="AD133" s="742"/>
      <c r="AE133" s="743"/>
      <c r="AF133" s="741">
        <v>1.4</v>
      </c>
      <c r="AG133" s="742"/>
      <c r="AH133" s="742"/>
      <c r="AI133" s="742"/>
      <c r="AJ133" s="743"/>
      <c r="AK133" s="741">
        <v>1.5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H0Rj90ukQAqm2NOCmaPoi/XmeIrRLmG21GZB93pA4SHRKYGeXm6yISf61jXCl3gh3FV1D//lkKWaCajR9Z7IFQ==" saltValue="ODol8iE8bnJnuZPG3KZe2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7BLZDcm0ZKNB5fNCruvBc9czbKZ67Zu03s6fueCsVlpVNpxD8/nYLm/DD8Q3IY/6IYqtnWB+YPNtu6QfwUPHUg==" saltValue="J+wlrUZALdkB/KiONARI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CDH0Aza8mY48Xhn2dGFe/qpVdPxTl3dFcXM5Fh9ZF3Trk7X1EaGkeeR7EsOPnGwn1mSIqaw1QpEGYMwaYeOew==" saltValue="9xzIIFu39bBAE4Rr+ym4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506</v>
      </c>
      <c r="AP7" s="283"/>
      <c r="AQ7" s="284" t="s">
        <v>507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508</v>
      </c>
      <c r="AQ8" s="290" t="s">
        <v>509</v>
      </c>
      <c r="AR8" s="291" t="s">
        <v>510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511</v>
      </c>
      <c r="AL9" s="1169"/>
      <c r="AM9" s="1169"/>
      <c r="AN9" s="1170"/>
      <c r="AO9" s="292">
        <v>1591486</v>
      </c>
      <c r="AP9" s="292">
        <v>74452</v>
      </c>
      <c r="AQ9" s="293">
        <v>55995</v>
      </c>
      <c r="AR9" s="294">
        <v>33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512</v>
      </c>
      <c r="AL10" s="1169"/>
      <c r="AM10" s="1169"/>
      <c r="AN10" s="1170"/>
      <c r="AO10" s="295">
        <v>241427</v>
      </c>
      <c r="AP10" s="295">
        <v>11294</v>
      </c>
      <c r="AQ10" s="296">
        <v>5813</v>
      </c>
      <c r="AR10" s="297">
        <v>94.3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513</v>
      </c>
      <c r="AL11" s="1169"/>
      <c r="AM11" s="1169"/>
      <c r="AN11" s="1170"/>
      <c r="AO11" s="295">
        <v>341622</v>
      </c>
      <c r="AP11" s="295">
        <v>15982</v>
      </c>
      <c r="AQ11" s="296">
        <v>8381</v>
      </c>
      <c r="AR11" s="297">
        <v>90.7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514</v>
      </c>
      <c r="AL12" s="1169"/>
      <c r="AM12" s="1169"/>
      <c r="AN12" s="1170"/>
      <c r="AO12" s="295">
        <v>19539</v>
      </c>
      <c r="AP12" s="295">
        <v>914</v>
      </c>
      <c r="AQ12" s="296">
        <v>170</v>
      </c>
      <c r="AR12" s="297">
        <v>437.6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515</v>
      </c>
      <c r="AL13" s="1169"/>
      <c r="AM13" s="1169"/>
      <c r="AN13" s="1170"/>
      <c r="AO13" s="295" t="s">
        <v>516</v>
      </c>
      <c r="AP13" s="295" t="s">
        <v>516</v>
      </c>
      <c r="AQ13" s="296">
        <v>1</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517</v>
      </c>
      <c r="AL14" s="1169"/>
      <c r="AM14" s="1169"/>
      <c r="AN14" s="1170"/>
      <c r="AO14" s="295" t="s">
        <v>516</v>
      </c>
      <c r="AP14" s="295" t="s">
        <v>516</v>
      </c>
      <c r="AQ14" s="296">
        <v>2724</v>
      </c>
      <c r="AR14" s="297" t="s">
        <v>516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518</v>
      </c>
      <c r="AL15" s="1169"/>
      <c r="AM15" s="1169"/>
      <c r="AN15" s="1170"/>
      <c r="AO15" s="295">
        <v>36802</v>
      </c>
      <c r="AP15" s="295">
        <v>1722</v>
      </c>
      <c r="AQ15" s="296">
        <v>1180</v>
      </c>
      <c r="AR15" s="297">
        <v>45.9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519</v>
      </c>
      <c r="AL16" s="1172"/>
      <c r="AM16" s="1172"/>
      <c r="AN16" s="1173"/>
      <c r="AO16" s="295">
        <v>-125123</v>
      </c>
      <c r="AP16" s="295">
        <v>-5853</v>
      </c>
      <c r="AQ16" s="296">
        <v>-5022</v>
      </c>
      <c r="AR16" s="297">
        <v>16.5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179</v>
      </c>
      <c r="AL17" s="1172"/>
      <c r="AM17" s="1172"/>
      <c r="AN17" s="1173"/>
      <c r="AO17" s="295">
        <v>2105753</v>
      </c>
      <c r="AP17" s="295">
        <v>98510</v>
      </c>
      <c r="AQ17" s="296">
        <v>69242</v>
      </c>
      <c r="AR17" s="297">
        <v>42.3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524</v>
      </c>
      <c r="AL21" s="1166"/>
      <c r="AM21" s="1166"/>
      <c r="AN21" s="1167"/>
      <c r="AO21" s="307">
        <v>7.95</v>
      </c>
      <c r="AP21" s="308">
        <v>6.42</v>
      </c>
      <c r="AQ21" s="309">
        <v>1.53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525</v>
      </c>
      <c r="AL22" s="1166"/>
      <c r="AM22" s="1166"/>
      <c r="AN22" s="1167"/>
      <c r="AO22" s="312">
        <v>93.9</v>
      </c>
      <c r="AP22" s="313">
        <v>97.3</v>
      </c>
      <c r="AQ22" s="314">
        <v>-3.4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506</v>
      </c>
      <c r="AP30" s="283"/>
      <c r="AQ30" s="284" t="s">
        <v>507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508</v>
      </c>
      <c r="AQ31" s="290" t="s">
        <v>509</v>
      </c>
      <c r="AR31" s="291" t="s">
        <v>510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530</v>
      </c>
      <c r="AL32" s="1157"/>
      <c r="AM32" s="1157"/>
      <c r="AN32" s="1158"/>
      <c r="AO32" s="322">
        <v>553371</v>
      </c>
      <c r="AP32" s="322">
        <v>25887</v>
      </c>
      <c r="AQ32" s="323">
        <v>31321</v>
      </c>
      <c r="AR32" s="324">
        <v>-17.3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531</v>
      </c>
      <c r="AL33" s="1157"/>
      <c r="AM33" s="1157"/>
      <c r="AN33" s="1158"/>
      <c r="AO33" s="322" t="s">
        <v>516</v>
      </c>
      <c r="AP33" s="322" t="s">
        <v>516</v>
      </c>
      <c r="AQ33" s="323" t="s">
        <v>516</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532</v>
      </c>
      <c r="AL34" s="1157"/>
      <c r="AM34" s="1157"/>
      <c r="AN34" s="1158"/>
      <c r="AO34" s="322" t="s">
        <v>516</v>
      </c>
      <c r="AP34" s="322" t="s">
        <v>516</v>
      </c>
      <c r="AQ34" s="323" t="s">
        <v>516</v>
      </c>
      <c r="AR34" s="324" t="s">
        <v>516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533</v>
      </c>
      <c r="AL35" s="1157"/>
      <c r="AM35" s="1157"/>
      <c r="AN35" s="1158"/>
      <c r="AO35" s="322">
        <v>128747</v>
      </c>
      <c r="AP35" s="322">
        <v>6023</v>
      </c>
      <c r="AQ35" s="323">
        <v>9685</v>
      </c>
      <c r="AR35" s="324">
        <v>-37.799999999999997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534</v>
      </c>
      <c r="AL36" s="1157"/>
      <c r="AM36" s="1157"/>
      <c r="AN36" s="1158"/>
      <c r="AO36" s="322">
        <v>34910</v>
      </c>
      <c r="AP36" s="322">
        <v>1633</v>
      </c>
      <c r="AQ36" s="323">
        <v>2454</v>
      </c>
      <c r="AR36" s="324">
        <v>-33.5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535</v>
      </c>
      <c r="AL37" s="1157"/>
      <c r="AM37" s="1157"/>
      <c r="AN37" s="1158"/>
      <c r="AO37" s="322">
        <v>1427</v>
      </c>
      <c r="AP37" s="322">
        <v>67</v>
      </c>
      <c r="AQ37" s="323">
        <v>1182</v>
      </c>
      <c r="AR37" s="324">
        <v>-94.3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536</v>
      </c>
      <c r="AL38" s="1160"/>
      <c r="AM38" s="1160"/>
      <c r="AN38" s="1161"/>
      <c r="AO38" s="325" t="s">
        <v>516</v>
      </c>
      <c r="AP38" s="325" t="s">
        <v>516</v>
      </c>
      <c r="AQ38" s="326">
        <v>1</v>
      </c>
      <c r="AR38" s="314" t="s">
        <v>516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537</v>
      </c>
      <c r="AL39" s="1160"/>
      <c r="AM39" s="1160"/>
      <c r="AN39" s="1161"/>
      <c r="AO39" s="322">
        <v>-16190</v>
      </c>
      <c r="AP39" s="322">
        <v>-757</v>
      </c>
      <c r="AQ39" s="323">
        <v>-3213</v>
      </c>
      <c r="AR39" s="324">
        <v>-76.400000000000006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538</v>
      </c>
      <c r="AL40" s="1157"/>
      <c r="AM40" s="1157"/>
      <c r="AN40" s="1158"/>
      <c r="AO40" s="322">
        <v>-598874</v>
      </c>
      <c r="AP40" s="322">
        <v>-28016</v>
      </c>
      <c r="AQ40" s="323">
        <v>-28480</v>
      </c>
      <c r="AR40" s="324">
        <v>-1.6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103391</v>
      </c>
      <c r="AP41" s="322">
        <v>4837</v>
      </c>
      <c r="AQ41" s="323">
        <v>12950</v>
      </c>
      <c r="AR41" s="324">
        <v>-62.6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506</v>
      </c>
      <c r="AN49" s="1151" t="s">
        <v>542</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589562</v>
      </c>
      <c r="AN51" s="344">
        <v>26770</v>
      </c>
      <c r="AO51" s="345">
        <v>-73.5</v>
      </c>
      <c r="AP51" s="346">
        <v>53270</v>
      </c>
      <c r="AQ51" s="347">
        <v>13.8</v>
      </c>
      <c r="AR51" s="348">
        <v>-87.3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516589</v>
      </c>
      <c r="AN52" s="352">
        <v>23457</v>
      </c>
      <c r="AO52" s="353">
        <v>-7.5</v>
      </c>
      <c r="AP52" s="354">
        <v>24316</v>
      </c>
      <c r="AQ52" s="355">
        <v>0.8</v>
      </c>
      <c r="AR52" s="356">
        <v>-8.3000000000000007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572222</v>
      </c>
      <c r="AN53" s="344">
        <v>26196</v>
      </c>
      <c r="AO53" s="345">
        <v>-2.1</v>
      </c>
      <c r="AP53" s="346">
        <v>53292</v>
      </c>
      <c r="AQ53" s="347">
        <v>0</v>
      </c>
      <c r="AR53" s="348">
        <v>-2.1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563049</v>
      </c>
      <c r="AN54" s="352">
        <v>25776</v>
      </c>
      <c r="AO54" s="353">
        <v>9.9</v>
      </c>
      <c r="AP54" s="354">
        <v>28900</v>
      </c>
      <c r="AQ54" s="355">
        <v>18.899999999999999</v>
      </c>
      <c r="AR54" s="356">
        <v>-9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1066986</v>
      </c>
      <c r="AN55" s="344">
        <v>49370</v>
      </c>
      <c r="AO55" s="345">
        <v>88.5</v>
      </c>
      <c r="AP55" s="346">
        <v>49919</v>
      </c>
      <c r="AQ55" s="347">
        <v>-6.3</v>
      </c>
      <c r="AR55" s="348">
        <v>94.8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1026502</v>
      </c>
      <c r="AN56" s="352">
        <v>47497</v>
      </c>
      <c r="AO56" s="353">
        <v>84.3</v>
      </c>
      <c r="AP56" s="354">
        <v>26398</v>
      </c>
      <c r="AQ56" s="355">
        <v>-8.6999999999999993</v>
      </c>
      <c r="AR56" s="356">
        <v>93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1077104</v>
      </c>
      <c r="AN57" s="344">
        <v>49875</v>
      </c>
      <c r="AO57" s="345">
        <v>1</v>
      </c>
      <c r="AP57" s="346">
        <v>47738</v>
      </c>
      <c r="AQ57" s="347">
        <v>-4.4000000000000004</v>
      </c>
      <c r="AR57" s="348">
        <v>5.4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605602</v>
      </c>
      <c r="AN58" s="352">
        <v>28042</v>
      </c>
      <c r="AO58" s="353">
        <v>-41</v>
      </c>
      <c r="AP58" s="354">
        <v>24937</v>
      </c>
      <c r="AQ58" s="355">
        <v>-5.5</v>
      </c>
      <c r="AR58" s="356">
        <v>-35.5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1830619</v>
      </c>
      <c r="AN59" s="344">
        <v>85639</v>
      </c>
      <c r="AO59" s="345">
        <v>71.7</v>
      </c>
      <c r="AP59" s="346">
        <v>52191</v>
      </c>
      <c r="AQ59" s="347">
        <v>9.3000000000000007</v>
      </c>
      <c r="AR59" s="348">
        <v>62.4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1235933</v>
      </c>
      <c r="AN60" s="352">
        <v>57819</v>
      </c>
      <c r="AO60" s="353">
        <v>106.2</v>
      </c>
      <c r="AP60" s="354">
        <v>24843</v>
      </c>
      <c r="AQ60" s="355">
        <v>-0.4</v>
      </c>
      <c r="AR60" s="356">
        <v>106.6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1027299</v>
      </c>
      <c r="AN61" s="359">
        <v>47570</v>
      </c>
      <c r="AO61" s="360">
        <v>17.100000000000001</v>
      </c>
      <c r="AP61" s="361">
        <v>51282</v>
      </c>
      <c r="AQ61" s="362">
        <v>2.5</v>
      </c>
      <c r="AR61" s="348">
        <v>14.6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789535</v>
      </c>
      <c r="AN62" s="352">
        <v>36518</v>
      </c>
      <c r="AO62" s="353">
        <v>30.4</v>
      </c>
      <c r="AP62" s="354">
        <v>25879</v>
      </c>
      <c r="AQ62" s="355">
        <v>1</v>
      </c>
      <c r="AR62" s="356">
        <v>29.4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kCLjku6OuKVRYnvcDbpSX3TGbfDfzHBVA9/Kr3RgkzToUopLsfmG/g8MpamTjzovHp2w3bN2U+nkoz0IyFkqQ==" saltValue="zaXgH7E+LmfajX+ULDy8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KGmfAADnsWv/NBB9swnEurnfpgpJyk7a1y7oriqmY/47nWUcDimKYcDo9HrrmdPSSmPTw2BKBEf6BNxlTngPw==" saltValue="F/Plcwk56a6jKiLtB1io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2Sz8HT1hrr1ul4/D/R9/qgJN7VTM74Btx50f3G3up7vuUaztykthNQ6V4U6mQzpoJx7zb683RfDJPIB13dzaw==" saltValue="YjYGYMnbq4IE1Kyt+RNC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74" t="s">
        <v>3</v>
      </c>
      <c r="D47" s="1174"/>
      <c r="E47" s="1175"/>
      <c r="F47" s="11">
        <v>28.75</v>
      </c>
      <c r="G47" s="12">
        <v>27.51</v>
      </c>
      <c r="H47" s="12">
        <v>27.12</v>
      </c>
      <c r="I47" s="12">
        <v>24.54</v>
      </c>
      <c r="J47" s="13">
        <v>19.829999999999998</v>
      </c>
    </row>
    <row r="48" spans="2:10" ht="57.75" customHeight="1">
      <c r="B48" s="14"/>
      <c r="C48" s="1176" t="s">
        <v>4</v>
      </c>
      <c r="D48" s="1176"/>
      <c r="E48" s="1177"/>
      <c r="F48" s="15">
        <v>8.9</v>
      </c>
      <c r="G48" s="16">
        <v>11.47</v>
      </c>
      <c r="H48" s="16">
        <v>11.98</v>
      </c>
      <c r="I48" s="16">
        <v>13.15</v>
      </c>
      <c r="J48" s="17">
        <v>12.15</v>
      </c>
    </row>
    <row r="49" spans="2:10" ht="57.75" customHeight="1" thickBot="1">
      <c r="B49" s="18"/>
      <c r="C49" s="1178" t="s">
        <v>5</v>
      </c>
      <c r="D49" s="1178"/>
      <c r="E49" s="1179"/>
      <c r="F49" s="19">
        <v>1.1499999999999999</v>
      </c>
      <c r="G49" s="20" t="s">
        <v>563</v>
      </c>
      <c r="H49" s="20" t="s">
        <v>564</v>
      </c>
      <c r="I49" s="20" t="s">
        <v>565</v>
      </c>
      <c r="J49" s="21" t="s">
        <v>566</v>
      </c>
    </row>
    <row r="50" spans="2:10" ht="13.5" customHeight="1"/>
    <row r="51" spans="2:10" ht="13.5" hidden="1" customHeight="1"/>
    <row r="52" spans="2:10" ht="13.5" hidden="1" customHeight="1"/>
    <row r="53" spans="2:10" ht="13.5" hidden="1" customHeight="1"/>
  </sheetData>
  <sheetProtection algorithmName="SHA-512" hashValue="SrGx745lm3z8XfjJV47VnpcDwgJCPlMdK7GwdF+OqgbvehuC+CbleNdgyJF15wW/9NniODvJpSKOMJzeHj+uCA==" saltValue="5i7ukeR6vd3tR18kdmqh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2019-03-24T23:06:18Z</cp:lastPrinted>
  <dcterms:created xsi:type="dcterms:W3CDTF">2019-02-14T04:37:04Z</dcterms:created>
  <dcterms:modified xsi:type="dcterms:W3CDTF">2019-10-28T12:26:37Z</dcterms:modified>
  <cp:category/>
</cp:coreProperties>
</file>