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CW102" i="11" l="1"/>
  <c r="CR102" i="11"/>
  <c r="BG40" i="9" l="1"/>
  <c r="BG39" i="9"/>
  <c r="BG38" i="9"/>
  <c r="BG37" i="9"/>
  <c r="BG36" i="9"/>
  <c r="BG35" i="9"/>
  <c r="BG34" i="9"/>
  <c r="AO36"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C40" i="9"/>
  <c r="CO39" i="9"/>
  <c r="AM39" i="9"/>
  <c r="C39" i="9"/>
  <c r="CO38" i="9"/>
  <c r="AM38" i="9"/>
  <c r="C38" i="9"/>
  <c r="AM37" i="9"/>
  <c r="C37" i="9"/>
  <c r="CO34" i="9"/>
  <c r="CO35" i="9" s="1"/>
  <c r="CO36" i="9" s="1"/>
  <c r="CO37" i="9" s="1"/>
  <c r="BW34" i="9"/>
  <c r="BW35" i="9" s="1"/>
  <c r="BW36" i="9" s="1"/>
  <c r="BW37" i="9" s="1"/>
  <c r="BW38" i="9" s="1"/>
  <c r="BW39" i="9" s="1"/>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U39" i="9" s="1"/>
  <c r="U40" i="9" s="1"/>
  <c r="BE34" i="9" l="1"/>
  <c r="BE35" i="9" s="1"/>
  <c r="BE36" i="9" s="1"/>
  <c r="BE37" i="9" s="1"/>
  <c r="BE38" i="9" s="1"/>
  <c r="BE39" i="9" s="1"/>
  <c r="BE40" i="9" s="1"/>
  <c r="AM34" i="9"/>
  <c r="AM35" i="9" s="1"/>
  <c r="AM36" i="9" s="1"/>
</calcChain>
</file>

<file path=xl/sharedStrings.xml><?xml version="1.0" encoding="utf-8"?>
<sst xmlns="http://schemas.openxmlformats.org/spreadsheetml/2006/main" count="1091" uniqueCount="591">
  <si>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</si>
  <si>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</si>
  <si>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</si>
  <si>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</si>
  <si>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</si>
  <si>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</si>
  <si>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</si>
  <si>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</si>
  <si>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</si>
  <si>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</si>
  <si>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</si>
  <si>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</si>
  <si>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</si>
  <si>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</si>
  <si>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</si>
  <si>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</si>
  <si>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</si>
  <si>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</si>
  <si>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</si>
  <si>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</si>
  <si>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</si>
  <si>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</si>
  <si>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</si>
  <si>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</si>
  <si>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</si>
  <si>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</si>
  <si>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</si>
  <si>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</si>
  <si>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</si>
  <si>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</si>
  <si>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</si>
  <si>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</si>
  <si>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</si>
  <si>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</si>
  <si>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</si>
  <si>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</si>
  <si>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</si>
  <si>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</si>
  <si>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</si>
  <si>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</si>
  <si>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</si>
  <si>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</si>
  <si>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</si>
  <si>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</si>
  <si>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</si>
  <si>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</si>
  <si>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</si>
  <si>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</si>
  <si>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</si>
  <si>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</si>
  <si>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</si>
  <si>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</si>
  <si>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</si>
  <si>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</si>
  <si>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</si>
  <si>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</si>
  <si>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</si>
  <si>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</si>
  <si>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</si>
  <si>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</si>
  <si>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</si>
  <si>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</si>
  <si>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</si>
  <si>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</si>
  <si>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</si>
  <si>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</si>
  <si>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</si>
  <si>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</si>
  <si>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</si>
  <si>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</si>
  <si>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</si>
  <si>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</si>
  <si>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</si>
  <si>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</si>
  <si>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</si>
  <si>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</si>
  <si>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</si>
  <si>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</si>
  <si>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</si>
  <si>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</si>
  <si>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</si>
  <si>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</si>
  <si>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</si>
  <si>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</si>
  <si>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</si>
  <si>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</si>
  <si>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</si>
  <si>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</si>
  <si>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</si>
  <si>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</si>
  <si>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</si>
  <si>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</si>
  <si>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</si>
  <si>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</si>
  <si>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</si>
  <si>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</si>
  <si>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</si>
  <si>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</si>
  <si>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</si>
  <si>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</si>
  <si>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</si>
  <si>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</si>
  <si>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</si>
  <si>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</si>
  <si>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</si>
  <si>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</si>
  <si>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</si>
  <si>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</si>
  <si>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</si>
  <si>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</si>
  <si>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</si>
  <si>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</si>
  <si>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</si>
  <si>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</si>
  <si>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</si>
  <si>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</si>
  <si>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</si>
  <si>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</si>
  <si>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</si>
  <si>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</si>
  <si>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</si>
  <si>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</si>
  <si>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</si>
  <si>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</si>
  <si>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</si>
  <si>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</si>
  <si>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</si>
  <si>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</si>
  <si>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</si>
  <si>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</si>
  <si>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</si>
  <si>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</si>
  <si>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</si>
  <si>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</si>
  <si>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</si>
  <si>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</si>
  <si>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</si>
  <si>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</si>
  <si>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</si>
  <si>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</si>
  <si>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</si>
  <si>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</si>
  <si>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</si>
  <si>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</si>
  <si>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</si>
  <si>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</si>
  <si>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</si>
  <si>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</si>
  <si>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</si>
  <si>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</si>
  <si>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</si>
  <si>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</si>
  <si>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</si>
  <si>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</si>
  <si>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</si>
  <si>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</si>
  <si>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</si>
  <si>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</si>
  <si>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</si>
  <si>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</si>
  <si>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</si>
  <si>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</si>
  <si>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</si>
  <si>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</si>
  <si>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</si>
  <si>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</si>
  <si>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</si>
  <si>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</si>
  <si>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</si>
  <si>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</si>
  <si>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</si>
  <si>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</si>
  <si>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</si>
  <si>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</si>
  <si>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</si>
  <si>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</si>
  <si>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</si>
  <si>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</si>
  <si>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</si>
  <si>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</si>
  <si>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</si>
  <si>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</si>
  <si>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</si>
  <si>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</si>
  <si>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</si>
  <si>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</si>
  <si>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</si>
  <si>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</si>
  <si>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</si>
  <si>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</si>
  <si>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</si>
  <si>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</si>
  <si>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</si>
  <si>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</si>
  <si>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</si>
  <si>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</si>
  <si>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</si>
  <si>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愛媛県四国中央市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</si>
  <si>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</si>
  <si>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</si>
  <si>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</si>
  <si>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</si>
  <si>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</si>
  <si>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</si>
  <si>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</si>
  <si>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</si>
  <si>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</si>
  <si>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</si>
  <si>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</si>
  <si>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</si>
  <si>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</si>
  <si>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</si>
  <si>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</si>
  <si>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</si>
  <si>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</si>
  <si>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</si>
  <si>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</si>
  <si>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</si>
  <si>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</si>
  <si>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</si>
  <si>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</si>
  <si>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</si>
  <si>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</si>
  <si>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</si>
  <si>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</si>
  <si>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</si>
  <si>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</si>
  <si>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</si>
  <si>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</si>
  <si>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</si>
  <si>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</si>
  <si>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</si>
  <si>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</si>
  <si>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</si>
  <si>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</si>
  <si>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</si>
  <si>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</si>
  <si>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</si>
  <si>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</si>
  <si>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</si>
  <si>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</si>
  <si>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</si>
  <si>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</si>
  <si>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</si>
  <si>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</si>
  <si>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</si>
  <si>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</si>
  <si>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</si>
  <si>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</si>
  <si>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</si>
  <si>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</si>
  <si>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</si>
  <si>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</si>
  <si>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</si>
  <si>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</si>
  <si>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</si>
  <si>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</si>
  <si>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</si>
  <si>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</si>
  <si>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</si>
  <si>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</si>
  <si>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</si>
  <si>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</si>
  <si>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</si>
  <si>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</si>
  <si>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</si>
  <si>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</si>
  <si>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</si>
  <si>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</si>
  <si>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</si>
  <si>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</si>
  <si>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</si>
  <si>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</si>
  <si>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</si>
  <si>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</si>
  <si>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</si>
  <si>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</si>
  <si>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</si>
  <si>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</si>
  <si>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</si>
  <si>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</si>
  <si>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</si>
  <si>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</si>
  <si>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</si>
  <si>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</si>
  <si>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</si>
  <si>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</si>
  <si>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</si>
  <si>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</si>
  <si>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</si>
  <si>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</si>
  <si>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</si>
  <si>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</si>
  <si>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</si>
  <si>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</si>
  <si>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</si>
  <si>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</si>
  <si>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</si>
  <si>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</si>
  <si>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</si>
  <si>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</si>
  <si>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</si>
  <si>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</si>
  <si>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</si>
  <si>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</si>
  <si>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</si>
  <si>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</si>
  <si>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</si>
  <si>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</si>
  <si>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</si>
  <si>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</si>
  <si>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</si>
  <si>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</si>
  <si>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</si>
  <si>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</si>
  <si>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</si>
  <si>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</si>
  <si>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</si>
  <si>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</si>
  <si>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</si>
  <si>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</si>
  <si>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</si>
  <si>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</si>
  <si>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</si>
  <si>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</si>
  <si>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</si>
  <si>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</si>
  <si>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</si>
  <si>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</si>
  <si>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</si>
  <si>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</si>
  <si>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</si>
  <si>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</si>
  <si>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</si>
  <si>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</si>
  <si>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</si>
  <si>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</si>
  <si>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</si>
  <si>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</si>
  <si>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</si>
  <si>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</si>
  <si>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</si>
  <si>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</si>
  <si>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</si>
  <si>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</si>
  <si>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</si>
  <si>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</si>
  <si>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愛媛県四国中央市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</si>
  <si>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</si>
  <si>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</si>
  <si>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</si>
  <si>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</si>
  <si>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</si>
  <si>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</si>
  <si>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</si>
  <si>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</si>
  <si>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</si>
  <si>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</si>
  <si>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</si>
  <si>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</si>
  <si>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</si>
  <si>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</si>
  <si>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</si>
  <si>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</si>
  <si>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</si>
  <si>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</si>
  <si>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</si>
  <si>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</si>
  <si>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</si>
  <si>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</si>
  <si>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</si>
  <si>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</si>
  <si>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</si>
  <si>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</si>
  <si>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</si>
  <si>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</si>
  <si>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</si>
  <si>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</si>
  <si>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</si>
  <si>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</si>
  <si>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</si>
  <si>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</si>
  <si>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</si>
  <si>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</si>
  <si>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</si>
  <si>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</si>
  <si>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</si>
  <si>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介護サービス事業特別会計</t>
    <phoneticPr fontId="5"/>
  </si>
  <si>
    <t>介護予防支援事業特別会計</t>
    <phoneticPr fontId="5"/>
  </si>
  <si>
    <t>後期高齢者医療保険事業特別会計</t>
    <phoneticPr fontId="5"/>
  </si>
  <si>
    <t>水道事業会計</t>
    <phoneticPr fontId="5"/>
  </si>
  <si>
    <t>法適用企業</t>
    <phoneticPr fontId="5"/>
  </si>
  <si>
    <t>簡易水道事業会計</t>
    <phoneticPr fontId="5"/>
  </si>
  <si>
    <t>工業用水道事業会計</t>
    <phoneticPr fontId="5"/>
  </si>
  <si>
    <t>簡易水道事業特別会計</t>
    <phoneticPr fontId="5"/>
  </si>
  <si>
    <t>法非適用企業</t>
    <phoneticPr fontId="5"/>
  </si>
  <si>
    <t>港湾上屋事業特別会計</t>
    <phoneticPr fontId="5"/>
  </si>
  <si>
    <t>下水道事業特別会計</t>
    <phoneticPr fontId="5"/>
  </si>
  <si>
    <t>西部臨海土地造成事業特別会計</t>
    <phoneticPr fontId="5"/>
  </si>
  <si>
    <t>金子地区臨海土地造成事業特別会計</t>
    <phoneticPr fontId="5"/>
  </si>
  <si>
    <t>寒川東部臨海土地造成事業特別会計</t>
    <phoneticPr fontId="5"/>
  </si>
  <si>
    <t>津根工業団地造成事業特別会計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</si>
  <si>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</si>
  <si>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</si>
  <si>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</si>
  <si>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</si>
  <si>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</si>
  <si>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</si>
  <si>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</si>
  <si>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</si>
  <si>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</si>
  <si>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</si>
  <si>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</si>
  <si>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</si>
  <si>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</si>
  <si>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</si>
  <si>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</si>
  <si>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</si>
  <si>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</si>
  <si>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</si>
  <si>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</si>
  <si>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</si>
  <si>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</si>
  <si>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</si>
  <si>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</si>
  <si>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</si>
  <si>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</si>
  <si>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</si>
  <si>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</si>
  <si>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</si>
  <si>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</si>
  <si>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</si>
  <si>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</si>
  <si>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</si>
  <si>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</si>
  <si>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</si>
  <si>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</si>
  <si>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</si>
  <si>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</si>
  <si>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</si>
  <si>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</si>
  <si>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</si>
  <si>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</si>
  <si>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</si>
  <si>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</si>
  <si>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</si>
  <si>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</si>
  <si>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</si>
  <si>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</si>
  <si>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</si>
  <si>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</si>
  <si>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</si>
  <si>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</si>
  <si>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</si>
  <si>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</si>
  <si>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</si>
  <si>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</si>
  <si>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</si>
  <si>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</si>
  <si>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</si>
  <si>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</si>
  <si>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</si>
  <si>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</si>
  <si>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</si>
  <si>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</si>
  <si>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</si>
  <si>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</si>
  <si>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</si>
  <si>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</si>
  <si>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</si>
  <si>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</si>
  <si>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</si>
  <si>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</si>
  <si>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</si>
  <si>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</si>
  <si>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</si>
  <si>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</si>
  <si>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</si>
  <si>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</si>
  <si>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</si>
  <si>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</si>
  <si>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</si>
  <si>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</si>
  <si>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</si>
  <si>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</si>
  <si>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</si>
  <si>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</si>
  <si>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</si>
  <si>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</si>
  <si>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</si>
  <si>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</si>
  <si>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</si>
  <si>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</si>
  <si>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</si>
  <si>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</si>
  <si>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</si>
  <si>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</si>
  <si>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</si>
  <si>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</si>
  <si>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</si>
  <si>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</si>
  <si>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</si>
  <si>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</si>
  <si>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</si>
  <si>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</si>
  <si>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</si>
  <si>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</si>
  <si>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</si>
  <si>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</si>
  <si>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</si>
  <si>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</si>
  <si>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</si>
  <si>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</si>
  <si>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</si>
  <si>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</si>
  <si>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</si>
  <si>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</si>
  <si>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</si>
  <si>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</si>
  <si>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</si>
  <si>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</si>
  <si>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</si>
  <si>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</si>
  <si>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</si>
  <si>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</si>
  <si>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</si>
  <si>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</si>
  <si>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</si>
  <si>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</si>
  <si>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</si>
  <si>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</si>
  <si>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</si>
  <si>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</si>
  <si>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</si>
  <si>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</si>
  <si>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</si>
  <si>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</si>
  <si>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住宅新築資金等貸付事業特別会計</t>
  </si>
  <si>
    <t>▲ 0.14</t>
  </si>
  <si>
    <t>▲ 0.12</t>
  </si>
  <si>
    <t>▲ 0.11</t>
  </si>
  <si>
    <t>▲ 0.08</t>
  </si>
  <si>
    <t>▲ 0.07</t>
  </si>
  <si>
    <t>一般会計</t>
  </si>
  <si>
    <t>水道事業会計</t>
  </si>
  <si>
    <t>工業用水道事業会計</t>
  </si>
  <si>
    <t>簡易水道事業会計</t>
  </si>
  <si>
    <t>介護保険事業特別会計</t>
  </si>
  <si>
    <t>国民健康保険事業特別会計</t>
  </si>
  <si>
    <t>金子地区臨海土地造成事業特別会計</t>
  </si>
  <si>
    <t>その他会計（赤字）</t>
  </si>
  <si>
    <t>▲ 0.06</t>
  </si>
  <si>
    <t>その他会計（黒字）</t>
  </si>
  <si>
    <t>-</t>
    <phoneticPr fontId="2"/>
  </si>
  <si>
    <t>-</t>
    <phoneticPr fontId="2"/>
  </si>
  <si>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</si>
  <si>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</si>
  <si>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12" eb="14">
      <t>ショウボウ</t>
    </rPh>
    <rPh sb="14" eb="16">
      <t>ホショウ</t>
    </rPh>
    <rPh sb="16" eb="18">
      <t>ジギョウ</t>
    </rPh>
    <rPh sb="18" eb="19">
      <t>ブン</t>
    </rPh>
    <phoneticPr fontId="24"/>
  </si>
  <si>
    <t>愛媛県市町総合事務組合（共通経費分）</t>
    <rPh sb="12" eb="14">
      <t>キョウツウ</t>
    </rPh>
    <rPh sb="14" eb="16">
      <t>ケイヒ</t>
    </rPh>
    <phoneticPr fontId="24"/>
  </si>
  <si>
    <t>愛媛地方税滞納整理機構</t>
    <rPh sb="0" eb="2">
      <t>エヒメ</t>
    </rPh>
    <rPh sb="2" eb="5">
      <t>チホウゼイ</t>
    </rPh>
    <rPh sb="5" eb="7">
      <t>タイノウ</t>
    </rPh>
    <rPh sb="7" eb="9">
      <t>セイリ</t>
    </rPh>
    <rPh sb="9" eb="11">
      <t>キコウ</t>
    </rPh>
    <phoneticPr fontId="24"/>
  </si>
  <si>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</si>
  <si>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15" eb="17">
      <t>コウキ</t>
    </rPh>
    <rPh sb="17" eb="20">
      <t>コウレイシャ</t>
    </rPh>
    <rPh sb="20" eb="22">
      <t>イリョウ</t>
    </rPh>
    <rPh sb="22" eb="24">
      <t>トクベツ</t>
    </rPh>
    <phoneticPr fontId="24"/>
  </si>
  <si>
    <t>-</t>
    <phoneticPr fontId="2"/>
  </si>
  <si>
    <t>株式会社やまびこ</t>
    <rPh sb="0" eb="2">
      <t>カブシキ</t>
    </rPh>
    <rPh sb="2" eb="4">
      <t>カイシャ</t>
    </rPh>
    <phoneticPr fontId="24"/>
  </si>
  <si>
    <t>公益財団法人四国中央市体育協会</t>
    <rPh sb="0" eb="2">
      <t>コウエキ</t>
    </rPh>
    <rPh sb="2" eb="4">
      <t>ザイダン</t>
    </rPh>
    <rPh sb="4" eb="6">
      <t>ホウジン</t>
    </rPh>
    <rPh sb="6" eb="11">
      <t>シ</t>
    </rPh>
    <rPh sb="11" eb="13">
      <t>タイイク</t>
    </rPh>
    <rPh sb="13" eb="15">
      <t>キョウカイ</t>
    </rPh>
    <phoneticPr fontId="24"/>
  </si>
  <si>
    <t>株式会社四国中央テレビ</t>
    <rPh sb="0" eb="2">
      <t>カブシキ</t>
    </rPh>
    <rPh sb="2" eb="4">
      <t>カイシャ</t>
    </rPh>
    <rPh sb="4" eb="8">
      <t>シコクチュウオウ</t>
    </rPh>
    <phoneticPr fontId="24"/>
  </si>
  <si>
    <t>株式会社四国中央市総合サービスセンター</t>
    <rPh sb="0" eb="2">
      <t>カブシキ</t>
    </rPh>
    <rPh sb="2" eb="4">
      <t>カイシャ</t>
    </rPh>
    <rPh sb="4" eb="9">
      <t>シ</t>
    </rPh>
    <rPh sb="9" eb="11">
      <t>ソウゴウ</t>
    </rPh>
    <phoneticPr fontId="24"/>
  </si>
  <si>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</si>
  <si>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</si>
  <si>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</si>
  <si>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</si>
  <si>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</si>
  <si>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</si>
  <si>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</si>
  <si>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</si>
  <si>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</si>
  <si>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</si>
  <si>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</si>
  <si>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</si>
  <si>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</si>
  <si>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</si>
  <si>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</si>
  <si>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</si>
  <si>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</si>
  <si>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</si>
  <si>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</si>
  <si>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</si>
  <si>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</si>
  <si>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比べ非常に高い水準にある一方で、有形固定資産減価償却率は類似団体よりも低い水準にある。老朽化した学校施設や消防施設等の公共施設の建替えや耐震化を積極的に進めてきたことにより有形固定資産減価償却率は下がったが、これに比して地方債の発行による市債残高が増加した結果、将来負担比率が高い水準となっている。今後も公共施設等の長寿命化や複合化、集約化及び除却を進めていく計画であり、近年減少傾向であった将来負担比率は地方債残高の増加に伴い、来年度以降は増加に転じる見込みとなっている。</t>
    <phoneticPr fontId="5"/>
  </si>
  <si>
    <t>有形固定資産減価償却率</t>
    <phoneticPr fontId="5"/>
  </si>
  <si>
    <t>　将来負担比率及び実質公債費比率ともに類似団体よりも非常に高い水準にある。主な要因として、消防防災センターの建設や市民文化ホール建設事業、中曽根保育園や川之江小学校及び三島東中学校の建替え、緊急防災事業による小・中学校の耐震化事業等、大規模な建設事業が続いてきたことによる地方債の発行による将来負担比率及び実質公債費比率が上昇してきていることによるものと考えられる。今後も新庁舎建設事業や子ども若者発達支援センター建設事業、東部学校給食センター建設事業など大型事業が続くことや合併算定替えによる普通交付税の縮減などにより、将来負担比率及び実質公債費比率の大幅な上昇が予想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</si>
</sst>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40"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69949</c:v>
                </c:pt>
                <c:pt idx="1">
                  <c:v>76859</c:v>
                </c:pt>
                <c:pt idx="2">
                  <c:v>93631</c:v>
                </c:pt>
                <c:pt idx="3">
                  <c:v>68219</c:v>
                </c:pt>
                <c:pt idx="4">
                  <c:v>127118</c:v>
                </c:pt>
              </c:numCache>
            </c:numRef>
          </c:val>
          <c:smooth val="0"/>
        </c:ser>
        <c:dLbls>
          <c:showLegendKey val="0"/>
          <c:showVal val="0"/>
          <c:showCatName val="0"/>
          <c:showSerName val="0"/>
          <c:showPercent val="0"/>
          <c:showBubbleSize val="0"/>
        </c:dLbls>
        <c:marker val="1"/>
        <c:smooth val="0"/>
        <c:axId val="150275200"/>
        <c:axId val="150277120"/>
      </c:lineChart>
      <c:catAx>
        <c:axId val="150275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277120"/>
        <c:crosses val="autoZero"/>
        <c:auto val="1"/>
        <c:lblAlgn val="ctr"/>
        <c:lblOffset val="100"/>
        <c:tickLblSkip val="1"/>
        <c:tickMarkSkip val="1"/>
        <c:noMultiLvlLbl val="0"/>
      </c:catAx>
      <c:valAx>
        <c:axId val="1502771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27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4.84</c:v>
                </c:pt>
                <c:pt idx="1">
                  <c:v>6.37</c:v>
                </c:pt>
                <c:pt idx="2">
                  <c:v>7.93</c:v>
                </c:pt>
                <c:pt idx="3">
                  <c:v>8.84</c:v>
                </c:pt>
                <c:pt idx="4">
                  <c:v>8.65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22.73</c:v>
                </c:pt>
                <c:pt idx="1">
                  <c:v>27.93</c:v>
                </c:pt>
                <c:pt idx="2">
                  <c:v>29.11</c:v>
                </c:pt>
                <c:pt idx="3">
                  <c:v>28.9</c:v>
                </c:pt>
                <c:pt idx="4">
                  <c:v>29.35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7522560"/>
        <c:axId val="15753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5.22</c:v>
                </c:pt>
                <c:pt idx="1">
                  <c:v>6.92</c:v>
                </c:pt>
                <c:pt idx="2">
                  <c:v>2.62</c:v>
                </c:pt>
                <c:pt idx="3">
                  <c:v>1</c:v>
                </c:pt>
                <c:pt idx="4">
                  <c:v>3.09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7522560"/>
        <c:axId val="157532928"/>
      </c:lineChart>
      <c:catAx>
        <c:axId val="1575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532928"/>
        <c:crosses val="autoZero"/>
        <c:auto val="1"/>
        <c:lblAlgn val="ctr"/>
        <c:lblOffset val="100"/>
        <c:tickLblSkip val="1"/>
        <c:tickMarkSkip val="1"/>
        <c:noMultiLvlLbl val="0"/>
      </c:catAx>
      <c:valAx>
        <c:axId val="15753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2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0.66</c:v>
                </c:pt>
                <c:pt idx="2">
                  <c:v>#N/A</c:v>
                </c:pt>
                <c:pt idx="3">
                  <c:v>0.43</c:v>
                </c:pt>
                <c:pt idx="4">
                  <c:v>#N/A</c:v>
                </c:pt>
                <c:pt idx="5">
                  <c:v>1.1299999999999999</c:v>
                </c:pt>
                <c:pt idx="6">
                  <c:v>#N/A</c:v>
                </c:pt>
                <c:pt idx="7">
                  <c:v>0.51</c:v>
                </c:pt>
                <c:pt idx="8">
                  <c:v>#N/A</c:v>
                </c:pt>
                <c:pt idx="9">
                  <c:v>0.73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0.06</c:v>
                </c:pt>
                <c:pt idx="3">
                  <c:v>#N/A</c:v>
                </c:pt>
                <c:pt idx="4">
                  <c:v>7.0000000000000007E-2</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金子地区臨海土地造成事業特別会計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0.5</c:v>
                </c:pt>
                <c:pt idx="2">
                  <c:v>#N/A</c:v>
                </c:pt>
                <c:pt idx="3">
                  <c:v>0.65</c:v>
                </c:pt>
                <c:pt idx="4">
                  <c:v>#N/A</c:v>
                </c:pt>
                <c:pt idx="5">
                  <c:v>0.72</c:v>
                </c:pt>
                <c:pt idx="6">
                  <c:v>#N/A</c:v>
                </c:pt>
                <c:pt idx="7">
                  <c:v>0.69</c:v>
                </c:pt>
                <c:pt idx="8">
                  <c:v>#N/A</c:v>
                </c:pt>
                <c:pt idx="9">
                  <c:v>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1.7</c:v>
                </c:pt>
                <c:pt idx="2">
                  <c:v>#N/A</c:v>
                </c:pt>
                <c:pt idx="3">
                  <c:v>1.73</c:v>
                </c:pt>
                <c:pt idx="4">
                  <c:v>#N/A</c:v>
                </c:pt>
                <c:pt idx="5">
                  <c:v>1.37</c:v>
                </c:pt>
                <c:pt idx="6">
                  <c:v>#N/A</c:v>
                </c:pt>
                <c:pt idx="7">
                  <c:v>0.59</c:v>
                </c:pt>
                <c:pt idx="8">
                  <c:v>#N/A</c:v>
                </c:pt>
                <c:pt idx="9">
                  <c:v>1.37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0.33</c:v>
                </c:pt>
                <c:pt idx="2">
                  <c:v>#N/A</c:v>
                </c:pt>
                <c:pt idx="3">
                  <c:v>0.16</c:v>
                </c:pt>
                <c:pt idx="4">
                  <c:v>#N/A</c:v>
                </c:pt>
                <c:pt idx="5">
                  <c:v>0.59</c:v>
                </c:pt>
                <c:pt idx="6">
                  <c:v>#N/A</c:v>
                </c:pt>
                <c:pt idx="7">
                  <c:v>0.73</c:v>
                </c:pt>
                <c:pt idx="8">
                  <c:v>#N/A</c:v>
                </c:pt>
                <c:pt idx="9">
                  <c:v>1.73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1.62</c:v>
                </c:pt>
                <c:pt idx="2">
                  <c:v>#N/A</c:v>
                </c:pt>
                <c:pt idx="3">
                  <c:v>1.66</c:v>
                </c:pt>
                <c:pt idx="4">
                  <c:v>#N/A</c:v>
                </c:pt>
                <c:pt idx="5">
                  <c:v>1.69</c:v>
                </c:pt>
                <c:pt idx="6">
                  <c:v>#N/A</c:v>
                </c:pt>
                <c:pt idx="7">
                  <c:v>1.68</c:v>
                </c:pt>
                <c:pt idx="8">
                  <c:v>#N/A</c:v>
                </c:pt>
                <c:pt idx="9">
                  <c:v>1.78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3.1</c:v>
                </c:pt>
                <c:pt idx="2">
                  <c:v>#N/A</c:v>
                </c:pt>
                <c:pt idx="3">
                  <c:v>3.19</c:v>
                </c:pt>
                <c:pt idx="4">
                  <c:v>#N/A</c:v>
                </c:pt>
                <c:pt idx="5">
                  <c:v>2.94</c:v>
                </c:pt>
                <c:pt idx="6">
                  <c:v>#N/A</c:v>
                </c:pt>
                <c:pt idx="7">
                  <c:v>2.85</c:v>
                </c:pt>
                <c:pt idx="8">
                  <c:v>#N/A</c:v>
                </c:pt>
                <c:pt idx="9">
                  <c:v>3.19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8.36</c:v>
                </c:pt>
                <c:pt idx="2">
                  <c:v>#N/A</c:v>
                </c:pt>
                <c:pt idx="3">
                  <c:v>8.44</c:v>
                </c:pt>
                <c:pt idx="4">
                  <c:v>#N/A</c:v>
                </c:pt>
                <c:pt idx="5">
                  <c:v>8.33</c:v>
                </c:pt>
                <c:pt idx="6">
                  <c:v>#N/A</c:v>
                </c:pt>
                <c:pt idx="7">
                  <c:v>8.19</c:v>
                </c:pt>
                <c:pt idx="8">
                  <c:v>#N/A</c:v>
                </c:pt>
                <c:pt idx="9">
                  <c:v>7.74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4.9800000000000004</c:v>
                </c:pt>
                <c:pt idx="2">
                  <c:v>#N/A</c:v>
                </c:pt>
                <c:pt idx="3">
                  <c:v>6.49</c:v>
                </c:pt>
                <c:pt idx="4">
                  <c:v>#N/A</c:v>
                </c:pt>
                <c:pt idx="5">
                  <c:v>7.38</c:v>
                </c:pt>
                <c:pt idx="6">
                  <c:v>#N/A</c:v>
                </c:pt>
                <c:pt idx="7">
                  <c:v>8.93</c:v>
                </c:pt>
                <c:pt idx="8">
                  <c:v>#N/A</c:v>
                </c:pt>
                <c:pt idx="9">
                  <c:v>8.7200000000000006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0.14000000000000001</c:v>
                </c:pt>
                <c:pt idx="1">
                  <c:v>#N/A</c:v>
                </c:pt>
                <c:pt idx="2">
                  <c:v>0.12</c:v>
                </c:pt>
                <c:pt idx="3">
                  <c:v>#N/A</c:v>
                </c:pt>
                <c:pt idx="4">
                  <c:v>0.11</c:v>
                </c:pt>
                <c:pt idx="5">
                  <c:v>#N/A</c:v>
                </c:pt>
                <c:pt idx="6">
                  <c:v>0.08</c:v>
                </c:pt>
                <c:pt idx="7">
                  <c:v>#N/A</c:v>
                </c:pt>
                <c:pt idx="8">
                  <c:v>7.0000000000000007E-2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8049408"/>
        <c:axId val="158050944"/>
      </c:barChart>
      <c:catAx>
        <c:axId val="15804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050944"/>
        <c:crosses val="autoZero"/>
        <c:auto val="1"/>
        <c:lblAlgn val="ctr"/>
        <c:lblOffset val="100"/>
        <c:tickLblSkip val="1"/>
        <c:tickMarkSkip val="1"/>
        <c:noMultiLvlLbl val="0"/>
      </c:catAx>
      <c:valAx>
        <c:axId val="15805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49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3774</c:v>
                </c:pt>
                <c:pt idx="5">
                  <c:v>3892</c:v>
                </c:pt>
                <c:pt idx="8">
                  <c:v>4041</c:v>
                </c:pt>
                <c:pt idx="11">
                  <c:v>3816</c:v>
                </c:pt>
                <c:pt idx="14">
                  <c:v>3823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138</c:v>
                </c:pt>
                <c:pt idx="3">
                  <c:v>137</c:v>
                </c:pt>
                <c:pt idx="6">
                  <c:v>130</c:v>
                </c:pt>
                <c:pt idx="9">
                  <c:v>113</c:v>
                </c:pt>
                <c:pt idx="12">
                  <c:v>112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1050</c:v>
                </c:pt>
                <c:pt idx="3">
                  <c:v>1069</c:v>
                </c:pt>
                <c:pt idx="6">
                  <c:v>1086</c:v>
                </c:pt>
                <c:pt idx="9">
                  <c:v>1092</c:v>
                </c:pt>
                <c:pt idx="12">
                  <c:v>1070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5214</c:v>
                </c:pt>
                <c:pt idx="3">
                  <c:v>5212</c:v>
                </c:pt>
                <c:pt idx="6">
                  <c:v>5114</c:v>
                </c:pt>
                <c:pt idx="9">
                  <c:v>4592</c:v>
                </c:pt>
                <c:pt idx="12">
                  <c:v>4392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122368"/>
        <c:axId val="15812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2628</c:v>
                </c:pt>
                <c:pt idx="2">
                  <c:v>#N/A</c:v>
                </c:pt>
                <c:pt idx="3">
                  <c:v>#N/A</c:v>
                </c:pt>
                <c:pt idx="4">
                  <c:v>2526</c:v>
                </c:pt>
                <c:pt idx="5">
                  <c:v>#N/A</c:v>
                </c:pt>
                <c:pt idx="6">
                  <c:v>#N/A</c:v>
                </c:pt>
                <c:pt idx="7">
                  <c:v>2289</c:v>
                </c:pt>
                <c:pt idx="8">
                  <c:v>#N/A</c:v>
                </c:pt>
                <c:pt idx="9">
                  <c:v>#N/A</c:v>
                </c:pt>
                <c:pt idx="10">
                  <c:v>1981</c:v>
                </c:pt>
                <c:pt idx="11">
                  <c:v>#N/A</c:v>
                </c:pt>
                <c:pt idx="12">
                  <c:v>#N/A</c:v>
                </c:pt>
                <c:pt idx="13">
                  <c:v>1753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122368"/>
        <c:axId val="158124288"/>
      </c:lineChart>
      <c:catAx>
        <c:axId val="15812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124288"/>
        <c:crosses val="autoZero"/>
        <c:auto val="1"/>
        <c:lblAlgn val="ctr"/>
        <c:lblOffset val="100"/>
        <c:tickLblSkip val="1"/>
        <c:tickMarkSkip val="1"/>
        <c:noMultiLvlLbl val="0"/>
      </c:catAx>
      <c:valAx>
        <c:axId val="15812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12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36961</c:v>
                </c:pt>
                <c:pt idx="5">
                  <c:v>39823</c:v>
                </c:pt>
                <c:pt idx="8">
                  <c:v>42934</c:v>
                </c:pt>
                <c:pt idx="11">
                  <c:v>44231</c:v>
                </c:pt>
                <c:pt idx="14">
                  <c:v>44373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4172</c:v>
                </c:pt>
                <c:pt idx="5">
                  <c:v>3249</c:v>
                </c:pt>
                <c:pt idx="8">
                  <c:v>1950</c:v>
                </c:pt>
                <c:pt idx="11">
                  <c:v>775</c:v>
                </c:pt>
                <c:pt idx="14">
                  <c:v>652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7102</c:v>
                </c:pt>
                <c:pt idx="5">
                  <c:v>8491</c:v>
                </c:pt>
                <c:pt idx="8">
                  <c:v>9040</c:v>
                </c:pt>
                <c:pt idx="11">
                  <c:v>10215</c:v>
                </c:pt>
                <c:pt idx="14">
                  <c:v>9711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7748</c:v>
                </c:pt>
                <c:pt idx="3">
                  <c:v>7279</c:v>
                </c:pt>
                <c:pt idx="6">
                  <c:v>6726</c:v>
                </c:pt>
                <c:pt idx="9">
                  <c:v>6236</c:v>
                </c:pt>
                <c:pt idx="12">
                  <c:v>5990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21036</c:v>
                </c:pt>
                <c:pt idx="3">
                  <c:v>19339</c:v>
                </c:pt>
                <c:pt idx="6">
                  <c:v>17913</c:v>
                </c:pt>
                <c:pt idx="9">
                  <c:v>15979</c:v>
                </c:pt>
                <c:pt idx="12">
                  <c:v>15701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814</c:v>
                </c:pt>
                <c:pt idx="3">
                  <c:v>678</c:v>
                </c:pt>
                <c:pt idx="6">
                  <c:v>555</c:v>
                </c:pt>
                <c:pt idx="9">
                  <c:v>447</c:v>
                </c:pt>
                <c:pt idx="12">
                  <c:v>339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48335</c:v>
                </c:pt>
                <c:pt idx="3">
                  <c:v>51300</c:v>
                </c:pt>
                <c:pt idx="6">
                  <c:v>54294</c:v>
                </c:pt>
                <c:pt idx="9">
                  <c:v>54634</c:v>
                </c:pt>
                <c:pt idx="12">
                  <c:v>58740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675904"/>
        <c:axId val="13567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29697</c:v>
                </c:pt>
                <c:pt idx="2">
                  <c:v>#N/A</c:v>
                </c:pt>
                <c:pt idx="3">
                  <c:v>#N/A</c:v>
                </c:pt>
                <c:pt idx="4">
                  <c:v>27033</c:v>
                </c:pt>
                <c:pt idx="5">
                  <c:v>#N/A</c:v>
                </c:pt>
                <c:pt idx="6">
                  <c:v>#N/A</c:v>
                </c:pt>
                <c:pt idx="7">
                  <c:v>25563</c:v>
                </c:pt>
                <c:pt idx="8">
                  <c:v>#N/A</c:v>
                </c:pt>
                <c:pt idx="9">
                  <c:v>#N/A</c:v>
                </c:pt>
                <c:pt idx="10">
                  <c:v>22075</c:v>
                </c:pt>
                <c:pt idx="11">
                  <c:v>#N/A</c:v>
                </c:pt>
                <c:pt idx="12">
                  <c:v>#N/A</c:v>
                </c:pt>
                <c:pt idx="13">
                  <c:v>26033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675904"/>
        <c:axId val="135677440"/>
      </c:lineChart>
      <c:catAx>
        <c:axId val="1356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677440"/>
        <c:crosses val="autoZero"/>
        <c:auto val="1"/>
        <c:lblAlgn val="ctr"/>
        <c:lblOffset val="100"/>
        <c:tickLblSkip val="1"/>
        <c:tickMarkSkip val="1"/>
        <c:noMultiLvlLbl val="0"/>
      </c:catAx>
      <c:valAx>
        <c:axId val="13567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7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47.9</c:v>
                </c:pt>
              </c:numCache>
            </c:numRef>
          </c:xVal>
          <c:yVal>
            <c:numRef>
              <c:f>公会計指標分析・財政指標組合せ分析表!$K$51:$O$51</c:f>
              <c:numCache>
                <c:formatCode>#,##0.0;"▲ "#,##0.0</c:formatCode>
                <c:ptCount val="5"/>
                <c:pt idx="3">
                  <c:v>110.9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0882688"/>
        <c:axId val="160884608"/>
      </c:scatterChart>
      <c:valAx>
        <c:axId val="160882688"/>
        <c:scaling>
          <c:orientation val="minMax"/>
          <c:max val="55.9"/>
          <c:min val="47.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884608"/>
        <c:crosses val="autoZero"/>
        <c:crossBetween val="midCat"/>
      </c:valAx>
      <c:valAx>
        <c:axId val="160884608"/>
        <c:scaling>
          <c:orientation val="minMax"/>
          <c:max val="12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882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13.2</c:v>
                </c:pt>
                <c:pt idx="2">
                  <c:v>12.6</c:v>
                </c:pt>
                <c:pt idx="3">
                  <c:v>11.4</c:v>
                </c:pt>
                <c:pt idx="4">
                  <c:v>10.199999999999999</c:v>
                </c:pt>
              </c:numCache>
            </c:numRef>
          </c:xVal>
          <c:yVal>
            <c:numRef>
              <c:f>公会計指標分析・財政指標組合せ分析表!$K$73:$O$73</c:f>
              <c:numCache>
                <c:formatCode>#,##0.0;"▲ "#,##0.0</c:formatCode>
                <c:ptCount val="5"/>
                <c:pt idx="0">
                  <c:v>150.69999999999999</c:v>
                </c:pt>
                <c:pt idx="1">
                  <c:v>136.80000000000001</c:v>
                </c:pt>
                <c:pt idx="2">
                  <c:v>131</c:v>
                </c:pt>
                <c:pt idx="3">
                  <c:v>110.9</c:v>
                </c:pt>
                <c:pt idx="4">
                  <c:v>133.19999999999999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1209728"/>
        <c:axId val="161211904"/>
      </c:scatterChart>
      <c:valAx>
        <c:axId val="161209728"/>
        <c:scaling>
          <c:orientation val="minMax"/>
          <c:max val="14.4"/>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211904"/>
        <c:crosses val="autoZero"/>
        <c:crossBetween val="midCat"/>
      </c:valAx>
      <c:valAx>
        <c:axId val="161211904"/>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209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平成１９年度以降、政府資金の公的免除繰上償還や高利率の起債の積極的借換、公債費負担適正化計画等の実施により公債費の低減を図ったことにより着実に改善されてきている。</a:t>
          </a:r>
          <a:endParaRPr lang="ja-JP" altLang="ja-JP" sz="1400">
            <a:effectLst/>
          </a:endParaRPr>
        </a:p>
        <a:p>
          <a:r>
            <a:rPr kumimoji="1" lang="ja-JP" altLang="ja-JP" sz="1100">
              <a:solidFill>
                <a:schemeClr val="dk1"/>
              </a:solidFill>
              <a:effectLst/>
              <a:latin typeface="+mn-lt"/>
              <a:ea typeface="+mn-ea"/>
              <a:cs typeface="+mn-cs"/>
            </a:rPr>
            <a:t>　算入公債費等については合併特例債や臨時財政対策債等の交付税参入率の高い市債借入が増加しているためであり、結果として実質公債費比率の分子が大幅に減少している。</a:t>
          </a:r>
          <a:endParaRPr lang="ja-JP" altLang="ja-JP" sz="1400">
            <a:effectLst/>
          </a:endParaRPr>
        </a:p>
        <a:p>
          <a:r>
            <a:rPr kumimoji="1" lang="ja-JP" altLang="ja-JP" sz="1100">
              <a:solidFill>
                <a:schemeClr val="dk1"/>
              </a:solidFill>
              <a:effectLst/>
              <a:latin typeface="+mn-lt"/>
              <a:ea typeface="+mn-ea"/>
              <a:cs typeface="+mn-cs"/>
            </a:rPr>
            <a:t>　今後も選択と集中により事業費の抑制を図るとともに、基準財政需要額の算入率が高い起債の活用、減債基金を増額し計画的に繰上償還を行うなど実質公債費比率の低減に努める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将来負担比率は平成１９年度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２６７．２％であったが、政府資金の公的免除繰上償還や高利率の起債の積極的借換、土地開発公社を三セク債を活用し解散</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等、平成２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年度には</a:t>
          </a:r>
          <a:r>
            <a:rPr kumimoji="1" lang="ja-JP" altLang="en-US" sz="1100">
              <a:solidFill>
                <a:schemeClr val="dk1"/>
              </a:solidFill>
              <a:effectLst/>
              <a:latin typeface="+mn-lt"/>
              <a:ea typeface="+mn-ea"/>
              <a:cs typeface="+mn-cs"/>
            </a:rPr>
            <a:t>１３３．２</a:t>
          </a:r>
          <a:r>
            <a:rPr kumimoji="1" lang="ja-JP" altLang="ja-JP" sz="1100">
              <a:solidFill>
                <a:schemeClr val="dk1"/>
              </a:solidFill>
              <a:effectLst/>
              <a:latin typeface="+mn-lt"/>
              <a:ea typeface="+mn-ea"/>
              <a:cs typeface="+mn-cs"/>
            </a:rPr>
            <a:t>％へと着実に改善されてきている。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財政調整基金は平成２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年度末残高６８億円（前年度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０億円）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維持し、減債基金も</a:t>
          </a:r>
          <a:r>
            <a:rPr kumimoji="1" lang="ja-JP" altLang="en-US" sz="1100">
              <a:solidFill>
                <a:schemeClr val="dk1"/>
              </a:solidFill>
              <a:effectLst/>
              <a:latin typeface="+mn-lt"/>
              <a:ea typeface="+mn-ea"/>
              <a:cs typeface="+mn-cs"/>
            </a:rPr>
            <a:t>、２事業における繰上償還の充当財源として５．４億円を取り崩したものの、</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年度末現在高</a:t>
          </a:r>
          <a:r>
            <a:rPr kumimoji="1" lang="ja-JP" altLang="en-US" sz="1100">
              <a:solidFill>
                <a:schemeClr val="dk1"/>
              </a:solidFill>
              <a:effectLst/>
              <a:latin typeface="+mn-lt"/>
              <a:ea typeface="+mn-ea"/>
              <a:cs typeface="+mn-cs"/>
            </a:rPr>
            <a:t>１２．２億</a:t>
          </a:r>
          <a:r>
            <a:rPr kumimoji="1" lang="ja-JP" altLang="ja-JP" sz="1100">
              <a:solidFill>
                <a:schemeClr val="dk1"/>
              </a:solidFill>
              <a:effectLst/>
              <a:latin typeface="+mn-lt"/>
              <a:ea typeface="+mn-ea"/>
              <a:cs typeface="+mn-cs"/>
            </a:rPr>
            <a:t>円（前年比</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億円）と</a:t>
          </a:r>
          <a:r>
            <a:rPr kumimoji="1" lang="ja-JP" altLang="en-US" sz="1100">
              <a:solidFill>
                <a:schemeClr val="dk1"/>
              </a:solidFill>
              <a:effectLst/>
              <a:latin typeface="+mn-lt"/>
              <a:ea typeface="+mn-ea"/>
              <a:cs typeface="+mn-cs"/>
            </a:rPr>
            <a:t>一定の水準を維持している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しかしながら依然として他市町に比べて非常に高い数値となっているのは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一般会計地方債残高や臨海土地造成事業特別会計等の地方債償還元金繰入見込額が大きいことが将来負担比率の分子に影響しているためである。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８年度に着手した市民文化ホール建設事業や新庁舎建設事業等合併特例事業が、今後数年一時的に公債費比率を押し上げることが予想されるが、将来負担解消には長期的な視点で財政の硬直化を招かないよう取り組む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a:t>
          </a:r>
          <a:r>
            <a:rPr kumimoji="1" lang="ja-JP" altLang="ja-JP" sz="1100">
              <a:solidFill>
                <a:schemeClr val="dk1"/>
              </a:solidFill>
              <a:effectLst/>
              <a:latin typeface="+mn-lt"/>
              <a:ea typeface="+mn-ea"/>
              <a:cs typeface="+mn-cs"/>
            </a:rPr>
            <a:t>新規事業採択</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施設の更新等にあたっては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統廃合を含め長期的に判断することが肝要であり、事業内容及び経費の精査と最適化により地方債への依存を最小限に抑制するとともに、普交合併算定替え終了が指標の分子・分母双方の悪化要因となることにも留意しつつ、一般財源の確保及び充当可能基金の計画的な積立てや繰上償還を積極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89,470
88,696
421.24
45,205,614
42,998,755
2,007,603
23,218,045
58,739,722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当市の有形固定資産減価償却率は類似団体より低い水準にある。これは各施設の老朽化を調査し、施設の適正な維持管理を進めてきた結果である。公共施設等の長寿命化や複合化、集約化及び機能転換等も含め、公共施設等の適正配置と有効活用及び財政負担の軽減・平準化を図り、将来に負担を残さない行財政運営に取り組んでゆ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132715</xdr:rowOff>
    </xdr:from>
    <xdr:to>
      <xdr:col>3</xdr:col>
      <xdr:colOff>511175</xdr:colOff>
      <xdr:row>31</xdr:row>
      <xdr:rowOff>62865</xdr:rowOff>
    </xdr:to>
    <xdr:sp macro="" textlink="">
      <xdr:nvSpPr>
        <xdr:cNvPr id="77" name="円/楕円 76"/>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159614</xdr:rowOff>
    </xdr:from>
    <xdr:ext cx="405111" cy="259045"/>
    <xdr:sp macro="" textlink="">
      <xdr:nvSpPr>
        <xdr:cNvPr id="78"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53992</xdr:rowOff>
    </xdr:from>
    <xdr:ext cx="405111" cy="259045"/>
    <xdr:sp macro="" textlink="">
      <xdr:nvSpPr>
        <xdr:cNvPr id="79" name="n_1mainValue有形固定資産減価償却率"/>
        <xdr:cNvSpPr txBox="1"/>
      </xdr:nvSpPr>
      <xdr:spPr>
        <a:xfrm>
          <a:off x="3836043"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89,470
88,696
421.24
45,205,614
42,998,755
2,007,603
23,218,045
58,739,722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99060</xdr:rowOff>
    </xdr:from>
    <xdr:to>
      <xdr:col>6</xdr:col>
      <xdr:colOff>510540</xdr:colOff>
      <xdr:row>39</xdr:row>
      <xdr:rowOff>68035</xdr:rowOff>
    </xdr:to>
    <xdr:cxnSp macro="">
      <xdr:nvCxnSpPr>
        <xdr:cNvPr id="58" name="直線コネクタ 57"/>
        <xdr:cNvCxnSpPr/>
      </xdr:nvCxnSpPr>
      <xdr:spPr>
        <a:xfrm flipV="1">
          <a:off x="4634865" y="5756910"/>
          <a:ext cx="0" cy="99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71862</xdr:rowOff>
    </xdr:from>
    <xdr:ext cx="405111" cy="259045"/>
    <xdr:sp macro="" textlink="">
      <xdr:nvSpPr>
        <xdr:cNvPr id="59" name="【道路】&#10;有形固定資産減価償却率最小値テキスト"/>
        <xdr:cNvSpPr txBox="1"/>
      </xdr:nvSpPr>
      <xdr:spPr>
        <a:xfrm>
          <a:off x="4724400"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39</xdr:row>
      <xdr:rowOff>68035</xdr:rowOff>
    </xdr:from>
    <xdr:to>
      <xdr:col>6</xdr:col>
      <xdr:colOff>600075</xdr:colOff>
      <xdr:row>39</xdr:row>
      <xdr:rowOff>68035</xdr:rowOff>
    </xdr:to>
    <xdr:cxnSp macro="">
      <xdr:nvCxnSpPr>
        <xdr:cNvPr id="60" name="直線コネクタ 59"/>
        <xdr:cNvCxnSpPr/>
      </xdr:nvCxnSpPr>
      <xdr:spPr>
        <a:xfrm>
          <a:off x="4546600" y="675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45737</xdr:rowOff>
    </xdr:from>
    <xdr:ext cx="405111" cy="259045"/>
    <xdr:sp macro="" textlink="">
      <xdr:nvSpPr>
        <xdr:cNvPr id="61" name="【道路】&#10;有形固定資産減価償却率最大値テキスト"/>
        <xdr:cNvSpPr txBox="1"/>
      </xdr:nvSpPr>
      <xdr:spPr>
        <a:xfrm>
          <a:off x="4724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99060</xdr:rowOff>
    </xdr:from>
    <xdr:to>
      <xdr:col>6</xdr:col>
      <xdr:colOff>600075</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23421</xdr:rowOff>
    </xdr:from>
    <xdr:ext cx="405111" cy="259045"/>
    <xdr:sp macro="" textlink="">
      <xdr:nvSpPr>
        <xdr:cNvPr id="63" name="【道路】&#10;有形固定資産減価償却率平均値テキスト"/>
        <xdr:cNvSpPr txBox="1"/>
      </xdr:nvSpPr>
      <xdr:spPr>
        <a:xfrm>
          <a:off x="4724400" y="636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44994</xdr:rowOff>
    </xdr:from>
    <xdr:to>
      <xdr:col>6</xdr:col>
      <xdr:colOff>561975</xdr:colOff>
      <xdr:row>37</xdr:row>
      <xdr:rowOff>146594</xdr:rowOff>
    </xdr:to>
    <xdr:sp macro="" textlink="">
      <xdr:nvSpPr>
        <xdr:cNvPr id="64" name="フローチャート : 判断 63"/>
        <xdr:cNvSpPr/>
      </xdr:nvSpPr>
      <xdr:spPr>
        <a:xfrm>
          <a:off x="45847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20501</xdr:rowOff>
    </xdr:from>
    <xdr:to>
      <xdr:col>5</xdr:col>
      <xdr:colOff>409575</xdr:colOff>
      <xdr:row>37</xdr:row>
      <xdr:rowOff>122101</xdr:rowOff>
    </xdr:to>
    <xdr:sp macro="" textlink="">
      <xdr:nvSpPr>
        <xdr:cNvPr id="65" name="フローチャート : 判断 64"/>
        <xdr:cNvSpPr/>
      </xdr:nvSpPr>
      <xdr:spPr>
        <a:xfrm>
          <a:off x="3746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142966</xdr:rowOff>
    </xdr:from>
    <xdr:to>
      <xdr:col>5</xdr:col>
      <xdr:colOff>409575</xdr:colOff>
      <xdr:row>41</xdr:row>
      <xdr:rowOff>73116</xdr:rowOff>
    </xdr:to>
    <xdr:sp macro="" textlink="">
      <xdr:nvSpPr>
        <xdr:cNvPr id="71" name="円/楕円 70"/>
        <xdr:cNvSpPr/>
      </xdr:nvSpPr>
      <xdr:spPr>
        <a:xfrm>
          <a:off x="3746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138628</xdr:rowOff>
    </xdr:from>
    <xdr:ext cx="405111" cy="259045"/>
    <xdr:sp macro="" textlink="">
      <xdr:nvSpPr>
        <xdr:cNvPr id="72" name="n_1aveValue【道路】&#10;有形固定資産減価償却率"/>
        <xdr:cNvSpPr txBox="1"/>
      </xdr:nvSpPr>
      <xdr:spPr>
        <a:xfrm>
          <a:off x="3582043"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64243</xdr:rowOff>
    </xdr:from>
    <xdr:ext cx="405111" cy="259045"/>
    <xdr:sp macro="" textlink="">
      <xdr:nvSpPr>
        <xdr:cNvPr id="73" name="n_1mainValue【道路】&#10;有形固定資産減価償却率"/>
        <xdr:cNvSpPr txBox="1"/>
      </xdr:nvSpPr>
      <xdr:spPr>
        <a:xfrm>
          <a:off x="3582043"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7" name="直線コネクタ 96"/>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8"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9" name="直線コネクタ 98"/>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0"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1" name="直線コネクタ 100"/>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2"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3" name="フローチャート : 判断 102"/>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4" name="フローチャート : 判断 103"/>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148996</xdr:rowOff>
    </xdr:from>
    <xdr:to>
      <xdr:col>14</xdr:col>
      <xdr:colOff>79375</xdr:colOff>
      <xdr:row>40</xdr:row>
      <xdr:rowOff>79146</xdr:rowOff>
    </xdr:to>
    <xdr:sp macro="" textlink="">
      <xdr:nvSpPr>
        <xdr:cNvPr id="110" name="円/楕円 109"/>
        <xdr:cNvSpPr/>
      </xdr:nvSpPr>
      <xdr:spPr>
        <a:xfrm>
          <a:off x="9588500" y="68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1"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70273</xdr:rowOff>
    </xdr:from>
    <xdr:ext cx="469744" cy="259045"/>
    <xdr:sp macro="" textlink="">
      <xdr:nvSpPr>
        <xdr:cNvPr id="112" name="n_1mainValue【道路】&#10;一人当たり延長"/>
        <xdr:cNvSpPr txBox="1"/>
      </xdr:nvSpPr>
      <xdr:spPr>
        <a:xfrm>
          <a:off x="9391727" y="692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7" name="直線コネクタ 136"/>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8"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9" name="直線コネクタ 138"/>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0"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4" name="フローチャート : 判断 143"/>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23495</xdr:rowOff>
    </xdr:from>
    <xdr:to>
      <xdr:col>5</xdr:col>
      <xdr:colOff>409575</xdr:colOff>
      <xdr:row>60</xdr:row>
      <xdr:rowOff>125095</xdr:rowOff>
    </xdr:to>
    <xdr:sp macro="" textlink="">
      <xdr:nvSpPr>
        <xdr:cNvPr id="150" name="円/楕円 149"/>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1"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141622</xdr:rowOff>
    </xdr:from>
    <xdr:ext cx="405111" cy="259045"/>
    <xdr:sp macro="" textlink="">
      <xdr:nvSpPr>
        <xdr:cNvPr id="152" name="n_1mainValue【橋りょう・トンネ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4" name="テキスト ボックス 16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6" name="テキスト ボックス 16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8" name="テキスト ボックス 16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0" name="テキスト ボックス 16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4" name="直線コネクタ 173"/>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5"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6" name="直線コネクタ 175"/>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7"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8" name="直線コネクタ 177"/>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9"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0" name="フローチャート : 判断 179"/>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1" name="フローチャート : 判断 180"/>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1972</xdr:rowOff>
    </xdr:from>
    <xdr:to>
      <xdr:col>14</xdr:col>
      <xdr:colOff>79375</xdr:colOff>
      <xdr:row>61</xdr:row>
      <xdr:rowOff>103572</xdr:rowOff>
    </xdr:to>
    <xdr:sp macro="" textlink="">
      <xdr:nvSpPr>
        <xdr:cNvPr id="187" name="円/楕円 186"/>
        <xdr:cNvSpPr/>
      </xdr:nvSpPr>
      <xdr:spPr>
        <a:xfrm>
          <a:off x="9588500" y="104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136355</xdr:rowOff>
    </xdr:from>
    <xdr:ext cx="599010" cy="259045"/>
    <xdr:sp macro="" textlink="">
      <xdr:nvSpPr>
        <xdr:cNvPr id="188" name="n_1aveValue【橋りょう・トンネル】&#10;一人当たり有形固定資産（償却資産）額"/>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120099</xdr:rowOff>
    </xdr:from>
    <xdr:ext cx="599010" cy="259045"/>
    <xdr:sp macro="" textlink="">
      <xdr:nvSpPr>
        <xdr:cNvPr id="189" name="n_1mainValue【橋りょう・トンネル】&#10;一人当たり有形固定資産（償却資産）額"/>
        <xdr:cNvSpPr txBox="1"/>
      </xdr:nvSpPr>
      <xdr:spPr>
        <a:xfrm>
          <a:off x="9327094" y="102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1" name="テキスト ボックス 200"/>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3" name="直線コネクタ 212"/>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4"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5" name="直線コネクタ 214"/>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6"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7" name="直線コネクタ 216"/>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8"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9" name="フローチャート : 判断 218"/>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20" name="フローチャート : 判断 219"/>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74930</xdr:rowOff>
    </xdr:from>
    <xdr:to>
      <xdr:col>5</xdr:col>
      <xdr:colOff>409575</xdr:colOff>
      <xdr:row>79</xdr:row>
      <xdr:rowOff>5080</xdr:rowOff>
    </xdr:to>
    <xdr:sp macro="" textlink="">
      <xdr:nvSpPr>
        <xdr:cNvPr id="226" name="円/楕円 225"/>
        <xdr:cNvSpPr/>
      </xdr:nvSpPr>
      <xdr:spPr>
        <a:xfrm>
          <a:off x="3746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7"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21607</xdr:rowOff>
    </xdr:from>
    <xdr:ext cx="405111" cy="259045"/>
    <xdr:sp macro="" textlink="">
      <xdr:nvSpPr>
        <xdr:cNvPr id="228" name="n_1mainValue【公営住宅】&#10;有形固定資産減価償却率"/>
        <xdr:cNvSpPr txBox="1"/>
      </xdr:nvSpPr>
      <xdr:spPr>
        <a:xfrm>
          <a:off x="3582043"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50" name="直線コネクタ 249"/>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1"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2" name="直線コネクタ 251"/>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3"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4" name="直線コネクタ 253"/>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5"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6" name="フローチャート : 判断 255"/>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7" name="フローチャート : 判断 256"/>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5587</xdr:rowOff>
    </xdr:from>
    <xdr:to>
      <xdr:col>14</xdr:col>
      <xdr:colOff>79375</xdr:colOff>
      <xdr:row>78</xdr:row>
      <xdr:rowOff>107187</xdr:rowOff>
    </xdr:to>
    <xdr:sp macro="" textlink="">
      <xdr:nvSpPr>
        <xdr:cNvPr id="263" name="円/楕円 262"/>
        <xdr:cNvSpPr/>
      </xdr:nvSpPr>
      <xdr:spPr>
        <a:xfrm>
          <a:off x="9588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114316</xdr:rowOff>
    </xdr:from>
    <xdr:ext cx="469744" cy="259045"/>
    <xdr:sp macro="" textlink="">
      <xdr:nvSpPr>
        <xdr:cNvPr id="264"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123714</xdr:rowOff>
    </xdr:from>
    <xdr:ext cx="469744" cy="259045"/>
    <xdr:sp macro="" textlink="">
      <xdr:nvSpPr>
        <xdr:cNvPr id="265" name="n_1mainValue【公営住宅】&#10;一人当たり面積"/>
        <xdr:cNvSpPr txBox="1"/>
      </xdr:nvSpPr>
      <xdr:spPr>
        <a:xfrm>
          <a:off x="9391727" y="131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109</xdr:row>
      <xdr:rowOff>26670</xdr:rowOff>
    </xdr:to>
    <xdr:cxnSp macro="">
      <xdr:nvCxnSpPr>
        <xdr:cNvPr id="290" name="直線コネクタ 289"/>
        <xdr:cNvCxnSpPr/>
      </xdr:nvCxnSpPr>
      <xdr:spPr>
        <a:xfrm flipV="1">
          <a:off x="4634865" y="17030700"/>
          <a:ext cx="0" cy="1684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30497</xdr:rowOff>
    </xdr:from>
    <xdr:ext cx="405111" cy="259045"/>
    <xdr:sp macro="" textlink="">
      <xdr:nvSpPr>
        <xdr:cNvPr id="291" name="【港湾・漁港】&#10;有形固定資産減価償却率最小値テキスト"/>
        <xdr:cNvSpPr txBox="1"/>
      </xdr:nvSpPr>
      <xdr:spPr>
        <a:xfrm>
          <a:off x="4724400"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109</xdr:row>
      <xdr:rowOff>26670</xdr:rowOff>
    </xdr:from>
    <xdr:to>
      <xdr:col>6</xdr:col>
      <xdr:colOff>600075</xdr:colOff>
      <xdr:row>109</xdr:row>
      <xdr:rowOff>26670</xdr:rowOff>
    </xdr:to>
    <xdr:cxnSp macro="">
      <xdr:nvCxnSpPr>
        <xdr:cNvPr id="292" name="直線コネクタ 291"/>
        <xdr:cNvCxnSpPr/>
      </xdr:nvCxnSpPr>
      <xdr:spPr>
        <a:xfrm>
          <a:off x="4546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293" name="【港湾・漁港】&#10;有形固定資産減価償却率最大値テキスト"/>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294" name="直線コネクタ 293"/>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xdr:rowOff>
    </xdr:from>
    <xdr:ext cx="405111" cy="259045"/>
    <xdr:sp macro="" textlink="">
      <xdr:nvSpPr>
        <xdr:cNvPr id="295" name="【港湾・漁港】&#10;有形固定資産減価償却率平均値テキスト"/>
        <xdr:cNvSpPr txBox="1"/>
      </xdr:nvSpPr>
      <xdr:spPr>
        <a:xfrm>
          <a:off x="4724400" y="1783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21589</xdr:rowOff>
    </xdr:from>
    <xdr:to>
      <xdr:col>6</xdr:col>
      <xdr:colOff>561975</xdr:colOff>
      <xdr:row>104</xdr:row>
      <xdr:rowOff>123189</xdr:rowOff>
    </xdr:to>
    <xdr:sp macro="" textlink="">
      <xdr:nvSpPr>
        <xdr:cNvPr id="296" name="フローチャート : 判断 295"/>
        <xdr:cNvSpPr/>
      </xdr:nvSpPr>
      <xdr:spPr>
        <a:xfrm>
          <a:off x="4584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63500</xdr:rowOff>
    </xdr:from>
    <xdr:to>
      <xdr:col>5</xdr:col>
      <xdr:colOff>409575</xdr:colOff>
      <xdr:row>102</xdr:row>
      <xdr:rowOff>165100</xdr:rowOff>
    </xdr:to>
    <xdr:sp macro="" textlink="">
      <xdr:nvSpPr>
        <xdr:cNvPr id="297" name="フローチャート : 判断 296"/>
        <xdr:cNvSpPr/>
      </xdr:nvSpPr>
      <xdr:spPr>
        <a:xfrm>
          <a:off x="3746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132080</xdr:rowOff>
    </xdr:from>
    <xdr:to>
      <xdr:col>5</xdr:col>
      <xdr:colOff>409575</xdr:colOff>
      <xdr:row>100</xdr:row>
      <xdr:rowOff>62230</xdr:rowOff>
    </xdr:to>
    <xdr:sp macro="" textlink="">
      <xdr:nvSpPr>
        <xdr:cNvPr id="303" name="円/楕円 302"/>
        <xdr:cNvSpPr/>
      </xdr:nvSpPr>
      <xdr:spPr>
        <a:xfrm>
          <a:off x="37465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156227</xdr:rowOff>
    </xdr:from>
    <xdr:ext cx="405111" cy="259045"/>
    <xdr:sp macro="" textlink="">
      <xdr:nvSpPr>
        <xdr:cNvPr id="304" name="n_1aveValue【港湾・漁港】&#10;有形固定資産減価償却率"/>
        <xdr:cNvSpPr txBox="1"/>
      </xdr:nvSpPr>
      <xdr:spPr>
        <a:xfrm>
          <a:off x="3582043"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78757</xdr:rowOff>
    </xdr:from>
    <xdr:ext cx="405111" cy="259045"/>
    <xdr:sp macro="" textlink="">
      <xdr:nvSpPr>
        <xdr:cNvPr id="305" name="n_1mainValue【港湾・漁港】&#10;有形固定資産減価償却率"/>
        <xdr:cNvSpPr txBox="1"/>
      </xdr:nvSpPr>
      <xdr:spPr>
        <a:xfrm>
          <a:off x="3582043"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6" name="直線コネクタ 31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7" name="テキスト ボックス 31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8" name="直線コネクタ 31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9" name="テキスト ボックス 31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0" name="直線コネクタ 31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1" name="テキスト ボックス 32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2" name="直線コネクタ 32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3" name="テキスト ボックス 32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5" name="テキスト ボックス 32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27" name="直線コネクタ 326"/>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28" name="【港湾・漁港】&#10;一人当たり有形固定資産（償却資産）額最小値テキスト"/>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29" name="直線コネクタ 328"/>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30" name="【港湾・漁港】&#10;一人当たり有形固定資産（償却資産）額最大値テキスト"/>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31" name="直線コネクタ 330"/>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90767</xdr:rowOff>
    </xdr:from>
    <xdr:ext cx="534377" cy="259045"/>
    <xdr:sp macro="" textlink="">
      <xdr:nvSpPr>
        <xdr:cNvPr id="332" name="【港湾・漁港】&#10;一人当たり有形固定資産（償却資産）額平均値テキスト"/>
        <xdr:cNvSpPr txBox="1"/>
      </xdr:nvSpPr>
      <xdr:spPr>
        <a:xfrm>
          <a:off x="10566400" y="1809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33" name="フローチャート : 判断 332"/>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1566</xdr:rowOff>
    </xdr:from>
    <xdr:to>
      <xdr:col>14</xdr:col>
      <xdr:colOff>79375</xdr:colOff>
      <xdr:row>106</xdr:row>
      <xdr:rowOff>103166</xdr:rowOff>
    </xdr:to>
    <xdr:sp macro="" textlink="">
      <xdr:nvSpPr>
        <xdr:cNvPr id="334" name="フローチャート : 判断 333"/>
        <xdr:cNvSpPr/>
      </xdr:nvSpPr>
      <xdr:spPr>
        <a:xfrm>
          <a:off x="9588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14377</xdr:rowOff>
    </xdr:from>
    <xdr:to>
      <xdr:col>14</xdr:col>
      <xdr:colOff>79375</xdr:colOff>
      <xdr:row>107</xdr:row>
      <xdr:rowOff>115977</xdr:rowOff>
    </xdr:to>
    <xdr:sp macro="" textlink="">
      <xdr:nvSpPr>
        <xdr:cNvPr id="340" name="円/楕円 339"/>
        <xdr:cNvSpPr/>
      </xdr:nvSpPr>
      <xdr:spPr>
        <a:xfrm>
          <a:off x="9588500" y="183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119693</xdr:rowOff>
    </xdr:from>
    <xdr:ext cx="534377" cy="259045"/>
    <xdr:sp macro="" textlink="">
      <xdr:nvSpPr>
        <xdr:cNvPr id="341" name="n_1aveValue【港湾・漁港】&#10;一人当たり有形固定資産（償却資産）額"/>
        <xdr:cNvSpPr txBox="1"/>
      </xdr:nvSpPr>
      <xdr:spPr>
        <a:xfrm>
          <a:off x="9359411" y="179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107104</xdr:rowOff>
    </xdr:from>
    <xdr:ext cx="534377" cy="259045"/>
    <xdr:sp macro="" textlink="">
      <xdr:nvSpPr>
        <xdr:cNvPr id="342" name="n_1mainValue【港湾・漁港】&#10;一人当たり有形固定資産（償却資産）額"/>
        <xdr:cNvSpPr txBox="1"/>
      </xdr:nvSpPr>
      <xdr:spPr>
        <a:xfrm>
          <a:off x="9359411" y="1845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3" name="テキスト ボックス 3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4" name="直線コネクタ 35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5" name="テキスト ボックス 35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6" name="直線コネクタ 35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7" name="テキスト ボックス 35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8" name="直線コネクタ 35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9" name="テキスト ボックス 35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0" name="直線コネクタ 35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1" name="テキスト ボックス 36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3" name="テキスト ボックス 3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65" name="直線コネクタ 364"/>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66"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67" name="直線コネクタ 366"/>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68"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69" name="直線コネクタ 368"/>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70"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71" name="フローチャート : 判断 370"/>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72" name="フローチャート : 判断 371"/>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66548</xdr:rowOff>
    </xdr:from>
    <xdr:to>
      <xdr:col>22</xdr:col>
      <xdr:colOff>415925</xdr:colOff>
      <xdr:row>35</xdr:row>
      <xdr:rowOff>168148</xdr:rowOff>
    </xdr:to>
    <xdr:sp macro="" textlink="">
      <xdr:nvSpPr>
        <xdr:cNvPr id="378" name="円/楕円 377"/>
        <xdr:cNvSpPr/>
      </xdr:nvSpPr>
      <xdr:spPr>
        <a:xfrm>
          <a:off x="15430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79"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13225</xdr:rowOff>
    </xdr:from>
    <xdr:ext cx="405111" cy="259045"/>
    <xdr:sp macro="" textlink="">
      <xdr:nvSpPr>
        <xdr:cNvPr id="380" name="n_1mainValue【認定こども園・幼稚園・保育所】&#10;有形固定資産減価償却率"/>
        <xdr:cNvSpPr txBox="1"/>
      </xdr:nvSpPr>
      <xdr:spPr>
        <a:xfrm>
          <a:off x="15266043"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04" name="直線コネクタ 403"/>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05"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06" name="直線コネクタ 405"/>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07"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08" name="直線コネクタ 407"/>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409"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10" name="フローチャート :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411" name="フローチャート : 判断 410"/>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48260</xdr:rowOff>
    </xdr:from>
    <xdr:to>
      <xdr:col>31</xdr:col>
      <xdr:colOff>85725</xdr:colOff>
      <xdr:row>38</xdr:row>
      <xdr:rowOff>149860</xdr:rowOff>
    </xdr:to>
    <xdr:sp macro="" textlink="">
      <xdr:nvSpPr>
        <xdr:cNvPr id="417" name="円/楕円 416"/>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418"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166387</xdr:rowOff>
    </xdr:from>
    <xdr:ext cx="469744" cy="259045"/>
    <xdr:sp macro="" textlink="">
      <xdr:nvSpPr>
        <xdr:cNvPr id="419"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1" name="直線コネクタ 43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2" name="テキスト ボックス 43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3" name="直線コネクタ 43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4" name="テキスト ボックス 43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5" name="直線コネクタ 43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6" name="テキスト ボックス 43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7" name="直線コネクタ 43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8" name="テキスト ボックス 43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9" name="直線コネクタ 43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0" name="テキスト ボックス 43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44" name="直線コネクタ 443"/>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45"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46" name="直線コネクタ 445"/>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47"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48" name="直線コネクタ 447"/>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49"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50" name="フローチャート : 判断 449"/>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51" name="フローチャート : 判断 45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86360</xdr:rowOff>
    </xdr:from>
    <xdr:to>
      <xdr:col>22</xdr:col>
      <xdr:colOff>415925</xdr:colOff>
      <xdr:row>64</xdr:row>
      <xdr:rowOff>16510</xdr:rowOff>
    </xdr:to>
    <xdr:sp macro="" textlink="">
      <xdr:nvSpPr>
        <xdr:cNvPr id="457" name="円/楕円 456"/>
        <xdr:cNvSpPr/>
      </xdr:nvSpPr>
      <xdr:spPr>
        <a:xfrm>
          <a:off x="15430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458"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7637</xdr:rowOff>
    </xdr:from>
    <xdr:ext cx="405111" cy="259045"/>
    <xdr:sp macro="" textlink="">
      <xdr:nvSpPr>
        <xdr:cNvPr id="459" name="n_1mainValue【学校施設】&#10;有形固定資産減価償却率"/>
        <xdr:cNvSpPr txBox="1"/>
      </xdr:nvSpPr>
      <xdr:spPr>
        <a:xfrm>
          <a:off x="15266043"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0" name="テキスト ボックス 4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84" name="直線コネクタ 483"/>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85"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86" name="直線コネクタ 485"/>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87"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88" name="直線コネクタ 487"/>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89"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90" name="フローチャート : 判断 489"/>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91" name="フローチャート : 判断 490"/>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145796</xdr:rowOff>
    </xdr:from>
    <xdr:to>
      <xdr:col>31</xdr:col>
      <xdr:colOff>85725</xdr:colOff>
      <xdr:row>59</xdr:row>
      <xdr:rowOff>75946</xdr:rowOff>
    </xdr:to>
    <xdr:sp macro="" textlink="">
      <xdr:nvSpPr>
        <xdr:cNvPr id="497" name="円/楕円 496"/>
        <xdr:cNvSpPr/>
      </xdr:nvSpPr>
      <xdr:spPr>
        <a:xfrm>
          <a:off x="21272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114317</xdr:rowOff>
    </xdr:from>
    <xdr:ext cx="469744" cy="259045"/>
    <xdr:sp macro="" textlink="">
      <xdr:nvSpPr>
        <xdr:cNvPr id="498"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92473</xdr:rowOff>
    </xdr:from>
    <xdr:ext cx="469744" cy="259045"/>
    <xdr:sp macro="" textlink="">
      <xdr:nvSpPr>
        <xdr:cNvPr id="499" name="n_1mainValue【学校施設】&#10;一人当たり面積"/>
        <xdr:cNvSpPr txBox="1"/>
      </xdr:nvSpPr>
      <xdr:spPr>
        <a:xfrm>
          <a:off x="21075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0" name="テキスト ボックス 5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1" name="直線コネクタ 5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2" name="テキスト ボックス 51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3" name="直線コネクタ 5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4" name="テキスト ボックス 5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5" name="直線コネクタ 5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6" name="テキスト ボックス 5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7" name="直線コネクタ 5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8" name="テキスト ボックス 5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9" name="直線コネクタ 5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0" name="テキスト ボックス 51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2" name="テキスト ボックス 5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524" name="直線コネクタ 523"/>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525"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526" name="直線コネクタ 525"/>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8" name="直線コネクタ 52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529"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530" name="フローチャート : 判断 529"/>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531" name="フローチャート : 判断 530"/>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168275</xdr:rowOff>
    </xdr:from>
    <xdr:to>
      <xdr:col>22</xdr:col>
      <xdr:colOff>415925</xdr:colOff>
      <xdr:row>82</xdr:row>
      <xdr:rowOff>98425</xdr:rowOff>
    </xdr:to>
    <xdr:sp macro="" textlink="">
      <xdr:nvSpPr>
        <xdr:cNvPr id="537" name="円/楕円 536"/>
        <xdr:cNvSpPr/>
      </xdr:nvSpPr>
      <xdr:spPr>
        <a:xfrm>
          <a:off x="15430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538"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114952</xdr:rowOff>
    </xdr:from>
    <xdr:ext cx="405111" cy="259045"/>
    <xdr:sp macro="" textlink="">
      <xdr:nvSpPr>
        <xdr:cNvPr id="539" name="n_1mainValue【児童館】&#10;有形固定資産減価償却率"/>
        <xdr:cNvSpPr txBox="1"/>
      </xdr:nvSpPr>
      <xdr:spPr>
        <a:xfrm>
          <a:off x="15266043"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61" name="直線コネクタ 560"/>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6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63" name="直線コネクタ 56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64"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65" name="直線コネクタ 564"/>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66"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67" name="フローチャート : 判断 56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68" name="フローチャート : 判断 567"/>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78739</xdr:rowOff>
    </xdr:from>
    <xdr:to>
      <xdr:col>31</xdr:col>
      <xdr:colOff>85725</xdr:colOff>
      <xdr:row>85</xdr:row>
      <xdr:rowOff>8889</xdr:rowOff>
    </xdr:to>
    <xdr:sp macro="" textlink="">
      <xdr:nvSpPr>
        <xdr:cNvPr id="574" name="円/楕円 573"/>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75"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xdr:rowOff>
    </xdr:from>
    <xdr:ext cx="469744" cy="259045"/>
    <xdr:sp macro="" textlink="">
      <xdr:nvSpPr>
        <xdr:cNvPr id="576"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7" name="テキスト ボックス 5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9" name="テキスト ボックス 5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7" name="テキスト ボックス 5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601" name="直線コネクタ 600"/>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602"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03" name="直線コネクタ 602"/>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604"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05" name="直線コネクタ 604"/>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06"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07" name="フローチャート : 判断 606"/>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608" name="フローチャート : 判断 607"/>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141605</xdr:rowOff>
    </xdr:from>
    <xdr:to>
      <xdr:col>22</xdr:col>
      <xdr:colOff>415925</xdr:colOff>
      <xdr:row>105</xdr:row>
      <xdr:rowOff>71755</xdr:rowOff>
    </xdr:to>
    <xdr:sp macro="" textlink="">
      <xdr:nvSpPr>
        <xdr:cNvPr id="614" name="円/楕円 613"/>
        <xdr:cNvSpPr/>
      </xdr:nvSpPr>
      <xdr:spPr>
        <a:xfrm>
          <a:off x="15430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615"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88282</xdr:rowOff>
    </xdr:from>
    <xdr:ext cx="405111" cy="259045"/>
    <xdr:sp macro="" textlink="">
      <xdr:nvSpPr>
        <xdr:cNvPr id="616" name="n_1mainValue【公民館】&#10;有形固定資産減価償却率"/>
        <xdr:cNvSpPr txBox="1"/>
      </xdr:nvSpPr>
      <xdr:spPr>
        <a:xfrm>
          <a:off x="15266043"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7" name="直線コネクタ 6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8" name="テキスト ボックス 6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9" name="直線コネクタ 6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0" name="テキスト ボックス 6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1" name="直線コネクタ 6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2" name="テキスト ボックス 6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3" name="直線コネクタ 6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4" name="テキスト ボックス 6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5" name="直線コネクタ 6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6" name="テキスト ボックス 6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40" name="直線コネクタ 639"/>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41"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42" name="直線コネクタ 641"/>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43"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44" name="直線コネクタ 643"/>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45"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46" name="フローチャート : 判断 645"/>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47" name="フローチャート : 判断 646"/>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109220</xdr:rowOff>
    </xdr:from>
    <xdr:to>
      <xdr:col>31</xdr:col>
      <xdr:colOff>85725</xdr:colOff>
      <xdr:row>105</xdr:row>
      <xdr:rowOff>39370</xdr:rowOff>
    </xdr:to>
    <xdr:sp macro="" textlink="">
      <xdr:nvSpPr>
        <xdr:cNvPr id="653" name="円/楕円 652"/>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654"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55897</xdr:rowOff>
    </xdr:from>
    <xdr:ext cx="469744" cy="259045"/>
    <xdr:sp macro="" textlink="">
      <xdr:nvSpPr>
        <xdr:cNvPr id="655" name="n_1mainValue【公民館】&#10;一人当たり面積"/>
        <xdr:cNvSpPr txBox="1"/>
      </xdr:nvSpPr>
      <xdr:spPr>
        <a:xfrm>
          <a:off x="21075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類似団体と比較して特に有形固定資産減価償却率が高くなっている施設は、公営住宅、港湾・漁港、認定こども園・幼稚園・保育所であり、特に低くなっている施設は、道路、学校施設である。公営住宅については、多くの施設が昭和</a:t>
          </a:r>
          <a:r>
            <a:rPr kumimoji="1" lang="en-US" altLang="ja-JP" sz="1300" baseline="0">
              <a:solidFill>
                <a:schemeClr val="dk1"/>
              </a:solidFill>
              <a:effectLst/>
              <a:latin typeface="+mn-lt"/>
              <a:ea typeface="+mn-ea"/>
              <a:cs typeface="+mn-cs"/>
            </a:rPr>
            <a:t>40</a:t>
          </a:r>
          <a:r>
            <a:rPr kumimoji="1" lang="ja-JP" altLang="ja-JP" sz="1300" baseline="0">
              <a:solidFill>
                <a:schemeClr val="dk1"/>
              </a:solidFill>
              <a:effectLst/>
              <a:latin typeface="+mn-lt"/>
              <a:ea typeface="+mn-ea"/>
              <a:cs typeface="+mn-cs"/>
            </a:rPr>
            <a:t>年代までに建設されており、耐用年数である</a:t>
          </a:r>
          <a:r>
            <a:rPr kumimoji="1" lang="en-US" altLang="ja-JP" sz="1300" baseline="0">
              <a:solidFill>
                <a:schemeClr val="dk1"/>
              </a:solidFill>
              <a:effectLst/>
              <a:latin typeface="+mn-lt"/>
              <a:ea typeface="+mn-ea"/>
              <a:cs typeface="+mn-cs"/>
            </a:rPr>
            <a:t>47</a:t>
          </a:r>
          <a:r>
            <a:rPr kumimoji="1" lang="ja-JP" altLang="ja-JP" sz="1300" baseline="0">
              <a:solidFill>
                <a:schemeClr val="dk1"/>
              </a:solidFill>
              <a:effectLst/>
              <a:latin typeface="+mn-lt"/>
              <a:ea typeface="+mn-ea"/>
              <a:cs typeface="+mn-cs"/>
            </a:rPr>
            <a:t>年（構造により</a:t>
          </a:r>
          <a:r>
            <a:rPr kumimoji="1" lang="en-US" altLang="ja-JP" sz="1300" baseline="0">
              <a:solidFill>
                <a:schemeClr val="dk1"/>
              </a:solidFill>
              <a:effectLst/>
              <a:latin typeface="+mn-lt"/>
              <a:ea typeface="+mn-ea"/>
              <a:cs typeface="+mn-cs"/>
            </a:rPr>
            <a:t>38</a:t>
          </a:r>
          <a:r>
            <a:rPr kumimoji="1" lang="ja-JP" altLang="ja-JP" sz="1300" baseline="0">
              <a:solidFill>
                <a:schemeClr val="dk1"/>
              </a:solidFill>
              <a:effectLst/>
              <a:latin typeface="+mn-lt"/>
              <a:ea typeface="+mn-ea"/>
              <a:cs typeface="+mn-cs"/>
            </a:rPr>
            <a:t>年）を大幅に経過しているか経過しつつあり、また、施設の計画的な統廃合が進んでいないことにより一人当たりの面積についても類似団体と比較して</a:t>
          </a:r>
          <a:r>
            <a:rPr kumimoji="1" lang="en-US" altLang="ja-JP" sz="1300" baseline="0">
              <a:solidFill>
                <a:schemeClr val="dk1"/>
              </a:solidFill>
              <a:effectLst/>
              <a:latin typeface="+mn-lt"/>
              <a:ea typeface="+mn-ea"/>
              <a:cs typeface="+mn-cs"/>
            </a:rPr>
            <a:t>0.955</a:t>
          </a:r>
          <a:r>
            <a:rPr kumimoji="1" lang="ja-JP" altLang="ja-JP" sz="1300" baseline="0">
              <a:solidFill>
                <a:schemeClr val="dk1"/>
              </a:solidFill>
              <a:effectLst/>
              <a:latin typeface="+mn-lt"/>
              <a:ea typeface="+mn-ea"/>
              <a:cs typeface="+mn-cs"/>
            </a:rPr>
            <a:t>％多い状況にある。また、認定こども園・幼稚園・保育所については、平成</a:t>
          </a:r>
          <a:r>
            <a:rPr kumimoji="1" lang="en-US" altLang="ja-JP" sz="1300" baseline="0">
              <a:solidFill>
                <a:schemeClr val="dk1"/>
              </a:solidFill>
              <a:effectLst/>
              <a:latin typeface="+mn-lt"/>
              <a:ea typeface="+mn-ea"/>
              <a:cs typeface="+mn-cs"/>
            </a:rPr>
            <a:t>19</a:t>
          </a:r>
          <a:r>
            <a:rPr kumimoji="1" lang="ja-JP" altLang="ja-JP" sz="1300" baseline="0">
              <a:solidFill>
                <a:schemeClr val="dk1"/>
              </a:solidFill>
              <a:effectLst/>
              <a:latin typeface="+mn-lt"/>
              <a:ea typeface="+mn-ea"/>
              <a:cs typeface="+mn-cs"/>
            </a:rPr>
            <a:t>年に中曽根保育園を建替えしたものの、それ以降は大規模な建替え及び改修が進んでいないことが有形固定資産減価償却率を高い水準に押し上げている。今後は、幼稚園・保育所の統廃合を含めた認定こども園への整備を進めていく計画である。道路については、市単道路改良事業や街路事業を計画的に進めている結果として、有形固定資産減価償却率は</a:t>
          </a:r>
          <a:r>
            <a:rPr kumimoji="1" lang="en-US" altLang="ja-JP" sz="1300" baseline="0">
              <a:solidFill>
                <a:schemeClr val="dk1"/>
              </a:solidFill>
              <a:effectLst/>
              <a:latin typeface="+mn-lt"/>
              <a:ea typeface="+mn-ea"/>
              <a:cs typeface="+mn-cs"/>
            </a:rPr>
            <a:t>14.8</a:t>
          </a:r>
          <a:r>
            <a:rPr kumimoji="1" lang="ja-JP" altLang="ja-JP" sz="1300" baseline="0">
              <a:solidFill>
                <a:schemeClr val="dk1"/>
              </a:solidFill>
              <a:effectLst/>
              <a:latin typeface="+mn-lt"/>
              <a:ea typeface="+mn-ea"/>
              <a:cs typeface="+mn-cs"/>
            </a:rPr>
            <a:t>％と、類似団体と比較して</a:t>
          </a:r>
          <a:r>
            <a:rPr kumimoji="1" lang="en-US" altLang="ja-JP" sz="1300" baseline="0">
              <a:solidFill>
                <a:schemeClr val="dk1"/>
              </a:solidFill>
              <a:effectLst/>
              <a:latin typeface="+mn-lt"/>
              <a:ea typeface="+mn-ea"/>
              <a:cs typeface="+mn-cs"/>
            </a:rPr>
            <a:t>39.0</a:t>
          </a:r>
          <a:r>
            <a:rPr kumimoji="1" lang="ja-JP" altLang="ja-JP" sz="1300" baseline="0">
              <a:solidFill>
                <a:schemeClr val="dk1"/>
              </a:solidFill>
              <a:effectLst/>
              <a:latin typeface="+mn-lt"/>
              <a:ea typeface="+mn-ea"/>
              <a:cs typeface="+mn-cs"/>
            </a:rPr>
            <a:t>％低い水準となっている。学校施設は川之江小学校や三島東中学校の建替え、妻鳥小学校や松柏小学校、関川小学校及び三島南中学校などの増改築を計画的に行った結果として、有形固定資産減価償却率は類似団体と比較して</a:t>
          </a:r>
          <a:r>
            <a:rPr kumimoji="1" lang="en-US" altLang="ja-JP" sz="1300" baseline="0">
              <a:solidFill>
                <a:schemeClr val="dk1"/>
              </a:solidFill>
              <a:effectLst/>
              <a:latin typeface="+mn-lt"/>
              <a:ea typeface="+mn-ea"/>
              <a:cs typeface="+mn-cs"/>
            </a:rPr>
            <a:t>16.8</a:t>
          </a:r>
          <a:r>
            <a:rPr kumimoji="1" lang="ja-JP" altLang="ja-JP" sz="1300" baseline="0">
              <a:solidFill>
                <a:schemeClr val="dk1"/>
              </a:solidFill>
              <a:effectLst/>
              <a:latin typeface="+mn-lt"/>
              <a:ea typeface="+mn-ea"/>
              <a:cs typeface="+mn-cs"/>
            </a:rPr>
            <a:t>％低くなっている。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89,470
88,696
421.24
45,205,614
42,998,755
2,007,603
23,218,045
58,739,722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162560</xdr:rowOff>
    </xdr:from>
    <xdr:to>
      <xdr:col>5</xdr:col>
      <xdr:colOff>409575</xdr:colOff>
      <xdr:row>38</xdr:row>
      <xdr:rowOff>92710</xdr:rowOff>
    </xdr:to>
    <xdr:sp macro="" textlink="">
      <xdr:nvSpPr>
        <xdr:cNvPr id="72" name="円/楕円 71"/>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109237</xdr:rowOff>
    </xdr:from>
    <xdr:ext cx="405111" cy="259045"/>
    <xdr:sp macro="" textlink="">
      <xdr:nvSpPr>
        <xdr:cNvPr id="73" name="n_1mainValue【図書館】&#10;有形固定資産減価償却率"/>
        <xdr:cNvSpPr txBox="1"/>
      </xdr:nvSpPr>
      <xdr:spPr>
        <a:xfrm>
          <a:off x="3582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11" name="円/楕円 110"/>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143527</xdr:rowOff>
    </xdr:from>
    <xdr:ext cx="469744" cy="259045"/>
    <xdr:sp macro="" textlink="">
      <xdr:nvSpPr>
        <xdr:cNvPr id="112"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154195</xdr:rowOff>
    </xdr:from>
    <xdr:ext cx="405111" cy="259045"/>
    <xdr:sp macro="" textlink="">
      <xdr:nvSpPr>
        <xdr:cNvPr id="143"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70358</xdr:rowOff>
    </xdr:from>
    <xdr:to>
      <xdr:col>5</xdr:col>
      <xdr:colOff>409575</xdr:colOff>
      <xdr:row>62</xdr:row>
      <xdr:rowOff>508</xdr:rowOff>
    </xdr:to>
    <xdr:sp macro="" textlink="">
      <xdr:nvSpPr>
        <xdr:cNvPr id="149" name="円/楕円 148"/>
        <xdr:cNvSpPr/>
      </xdr:nvSpPr>
      <xdr:spPr>
        <a:xfrm>
          <a:off x="3746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163085</xdr:rowOff>
    </xdr:from>
    <xdr:ext cx="405111" cy="259045"/>
    <xdr:sp macro="" textlink="">
      <xdr:nvSpPr>
        <xdr:cNvPr id="150" name="n_1mainValue【体育館・プール】&#10;有形固定資産減価償却率"/>
        <xdr:cNvSpPr txBox="1"/>
      </xdr:nvSpPr>
      <xdr:spPr>
        <a:xfrm>
          <a:off x="3582043"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112412</xdr:rowOff>
    </xdr:from>
    <xdr:ext cx="469744" cy="259045"/>
    <xdr:sp macro="" textlink="">
      <xdr:nvSpPr>
        <xdr:cNvPr id="182"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50165</xdr:rowOff>
    </xdr:from>
    <xdr:to>
      <xdr:col>14</xdr:col>
      <xdr:colOff>79375</xdr:colOff>
      <xdr:row>61</xdr:row>
      <xdr:rowOff>151765</xdr:rowOff>
    </xdr:to>
    <xdr:sp macro="" textlink="">
      <xdr:nvSpPr>
        <xdr:cNvPr id="188" name="円/楕円 187"/>
        <xdr:cNvSpPr/>
      </xdr:nvSpPr>
      <xdr:spPr>
        <a:xfrm>
          <a:off x="9588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168292</xdr:rowOff>
    </xdr:from>
    <xdr:ext cx="469744" cy="259045"/>
    <xdr:sp macro="" textlink="">
      <xdr:nvSpPr>
        <xdr:cNvPr id="189" name="n_1mainValue【体育館・プール】&#10;一人当たり面積"/>
        <xdr:cNvSpPr txBox="1"/>
      </xdr:nvSpPr>
      <xdr:spPr>
        <a:xfrm>
          <a:off x="93917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99695</xdr:rowOff>
    </xdr:from>
    <xdr:to>
      <xdr:col>5</xdr:col>
      <xdr:colOff>409575</xdr:colOff>
      <xdr:row>83</xdr:row>
      <xdr:rowOff>29845</xdr:rowOff>
    </xdr:to>
    <xdr:sp macro="" textlink="">
      <xdr:nvSpPr>
        <xdr:cNvPr id="228" name="円/楕円 227"/>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46372</xdr:rowOff>
    </xdr:from>
    <xdr:ext cx="405111" cy="259045"/>
    <xdr:sp macro="" textlink="">
      <xdr:nvSpPr>
        <xdr:cNvPr id="229" name="n_1mainValue【福祉施設】&#10;有形固定資産減価償却率"/>
        <xdr:cNvSpPr txBox="1"/>
      </xdr:nvSpPr>
      <xdr:spPr>
        <a:xfrm>
          <a:off x="3582043"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3"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44450</xdr:rowOff>
    </xdr:from>
    <xdr:to>
      <xdr:col>14</xdr:col>
      <xdr:colOff>79375</xdr:colOff>
      <xdr:row>85</xdr:row>
      <xdr:rowOff>146050</xdr:rowOff>
    </xdr:to>
    <xdr:sp macro="" textlink="">
      <xdr:nvSpPr>
        <xdr:cNvPr id="269" name="円/楕円 268"/>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137177</xdr:rowOff>
    </xdr:from>
    <xdr:ext cx="469744" cy="259045"/>
    <xdr:sp macro="" textlink="">
      <xdr:nvSpPr>
        <xdr:cNvPr id="270"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3"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74930</xdr:rowOff>
    </xdr:from>
    <xdr:to>
      <xdr:col>5</xdr:col>
      <xdr:colOff>409575</xdr:colOff>
      <xdr:row>105</xdr:row>
      <xdr:rowOff>5080</xdr:rowOff>
    </xdr:to>
    <xdr:sp macro="" textlink="">
      <xdr:nvSpPr>
        <xdr:cNvPr id="309" name="円/楕円 308"/>
        <xdr:cNvSpPr/>
      </xdr:nvSpPr>
      <xdr:spPr>
        <a:xfrm>
          <a:off x="3746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21607</xdr:rowOff>
    </xdr:from>
    <xdr:ext cx="405111" cy="259045"/>
    <xdr:sp macro="" textlink="">
      <xdr:nvSpPr>
        <xdr:cNvPr id="310" name="n_1mainValue【市民会館】&#10;有形固定資産減価償却率"/>
        <xdr:cNvSpPr txBox="1"/>
      </xdr:nvSpPr>
      <xdr:spPr>
        <a:xfrm>
          <a:off x="3582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15257</xdr:rowOff>
    </xdr:from>
    <xdr:ext cx="469744" cy="259045"/>
    <xdr:sp macro="" textlink="">
      <xdr:nvSpPr>
        <xdr:cNvPr id="34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7113</xdr:rowOff>
    </xdr:from>
    <xdr:to>
      <xdr:col>14</xdr:col>
      <xdr:colOff>79375</xdr:colOff>
      <xdr:row>104</xdr:row>
      <xdr:rowOff>108713</xdr:rowOff>
    </xdr:to>
    <xdr:sp macro="" textlink="">
      <xdr:nvSpPr>
        <xdr:cNvPr id="346" name="円/楕円 345"/>
        <xdr:cNvSpPr/>
      </xdr:nvSpPr>
      <xdr:spPr>
        <a:xfrm>
          <a:off x="9588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125240</xdr:rowOff>
    </xdr:from>
    <xdr:ext cx="469744" cy="259045"/>
    <xdr:sp macro="" textlink="">
      <xdr:nvSpPr>
        <xdr:cNvPr id="347" name="n_1mainValue【市民会館】&#10;一人当たり面積"/>
        <xdr:cNvSpPr txBox="1"/>
      </xdr:nvSpPr>
      <xdr:spPr>
        <a:xfrm>
          <a:off x="9391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80"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103505</xdr:rowOff>
    </xdr:from>
    <xdr:to>
      <xdr:col>22</xdr:col>
      <xdr:colOff>415925</xdr:colOff>
      <xdr:row>39</xdr:row>
      <xdr:rowOff>33655</xdr:rowOff>
    </xdr:to>
    <xdr:sp macro="" textlink="">
      <xdr:nvSpPr>
        <xdr:cNvPr id="386" name="円/楕円 385"/>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24782</xdr:rowOff>
    </xdr:from>
    <xdr:ext cx="405111" cy="259045"/>
    <xdr:sp macro="" textlink="">
      <xdr:nvSpPr>
        <xdr:cNvPr id="387" name="n_1mainValue【一般廃棄物処理施設】&#10;有形固定資産減価償却率"/>
        <xdr:cNvSpPr txBox="1"/>
      </xdr:nvSpPr>
      <xdr:spPr>
        <a:xfrm>
          <a:off x="15266043"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15"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88379</xdr:rowOff>
    </xdr:from>
    <xdr:to>
      <xdr:col>31</xdr:col>
      <xdr:colOff>85725</xdr:colOff>
      <xdr:row>40</xdr:row>
      <xdr:rowOff>18529</xdr:rowOff>
    </xdr:to>
    <xdr:sp macro="" textlink="">
      <xdr:nvSpPr>
        <xdr:cNvPr id="421" name="円/楕円 420"/>
        <xdr:cNvSpPr/>
      </xdr:nvSpPr>
      <xdr:spPr>
        <a:xfrm>
          <a:off x="21272500" y="67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9656</xdr:rowOff>
    </xdr:from>
    <xdr:ext cx="534377" cy="259045"/>
    <xdr:sp macro="" textlink="">
      <xdr:nvSpPr>
        <xdr:cNvPr id="422" name="n_1mainValue【一般廃棄物処理施設】&#10;一人当たり有形固定資産（償却資産）額"/>
        <xdr:cNvSpPr txBox="1"/>
      </xdr:nvSpPr>
      <xdr:spPr>
        <a:xfrm>
          <a:off x="21043411" y="68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456"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112485</xdr:rowOff>
    </xdr:from>
    <xdr:to>
      <xdr:col>22</xdr:col>
      <xdr:colOff>415925</xdr:colOff>
      <xdr:row>61</xdr:row>
      <xdr:rowOff>42635</xdr:rowOff>
    </xdr:to>
    <xdr:sp macro="" textlink="">
      <xdr:nvSpPr>
        <xdr:cNvPr id="462" name="円/楕円 461"/>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33762</xdr:rowOff>
    </xdr:from>
    <xdr:ext cx="405111" cy="259045"/>
    <xdr:sp macro="" textlink="">
      <xdr:nvSpPr>
        <xdr:cNvPr id="463" name="n_1mainValue【保健センター・保健所】&#10;有形固定資産減価償却率"/>
        <xdr:cNvSpPr txBox="1"/>
      </xdr:nvSpPr>
      <xdr:spPr>
        <a:xfrm>
          <a:off x="15266043"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95"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501" name="円/楕円 500"/>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502"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533"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26163</xdr:rowOff>
    </xdr:from>
    <xdr:to>
      <xdr:col>22</xdr:col>
      <xdr:colOff>415925</xdr:colOff>
      <xdr:row>85</xdr:row>
      <xdr:rowOff>127763</xdr:rowOff>
    </xdr:to>
    <xdr:sp macro="" textlink="">
      <xdr:nvSpPr>
        <xdr:cNvPr id="539" name="円/楕円 538"/>
        <xdr:cNvSpPr/>
      </xdr:nvSpPr>
      <xdr:spPr>
        <a:xfrm>
          <a:off x="15430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118890</xdr:rowOff>
    </xdr:from>
    <xdr:ext cx="405111" cy="259045"/>
    <xdr:sp macro="" textlink="">
      <xdr:nvSpPr>
        <xdr:cNvPr id="540" name="n_1mainValue【消防施設】&#10;有形固定資産減価償却率"/>
        <xdr:cNvSpPr txBox="1"/>
      </xdr:nvSpPr>
      <xdr:spPr>
        <a:xfrm>
          <a:off x="15266043" y="1469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1" name="直線コネクタ 5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2" name="テキスト ボックス 5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3" name="直線コネクタ 5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4" name="テキスト ボックス 5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55" name="直線コネクタ 5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56" name="テキスト ボックス 5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7" name="直線コネクタ 5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8" name="テキスト ボックス 5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111252</xdr:rowOff>
    </xdr:from>
    <xdr:to>
      <xdr:col>32</xdr:col>
      <xdr:colOff>186689</xdr:colOff>
      <xdr:row>85</xdr:row>
      <xdr:rowOff>108965</xdr:rowOff>
    </xdr:to>
    <xdr:cxnSp macro="">
      <xdr:nvCxnSpPr>
        <xdr:cNvPr id="562" name="直線コネクタ 561"/>
        <xdr:cNvCxnSpPr/>
      </xdr:nvCxnSpPr>
      <xdr:spPr>
        <a:xfrm flipV="1">
          <a:off x="22160864" y="134843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112792</xdr:rowOff>
    </xdr:from>
    <xdr:ext cx="469744" cy="259045"/>
    <xdr:sp macro="" textlink="">
      <xdr:nvSpPr>
        <xdr:cNvPr id="563" name="【消防施設】&#10;一人当たり面積最小値テキスト"/>
        <xdr:cNvSpPr txBox="1"/>
      </xdr:nvSpPr>
      <xdr:spPr>
        <a:xfrm>
          <a:off x="222504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85</xdr:row>
      <xdr:rowOff>108965</xdr:rowOff>
    </xdr:from>
    <xdr:to>
      <xdr:col>32</xdr:col>
      <xdr:colOff>276225</xdr:colOff>
      <xdr:row>85</xdr:row>
      <xdr:rowOff>108965</xdr:rowOff>
    </xdr:to>
    <xdr:cxnSp macro="">
      <xdr:nvCxnSpPr>
        <xdr:cNvPr id="564" name="直線コネクタ 563"/>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57929</xdr:rowOff>
    </xdr:from>
    <xdr:ext cx="469744" cy="259045"/>
    <xdr:sp macro="" textlink="">
      <xdr:nvSpPr>
        <xdr:cNvPr id="565" name="【消防施設】&#10;一人当たり面積最大値テキスト"/>
        <xdr:cNvSpPr txBox="1"/>
      </xdr:nvSpPr>
      <xdr:spPr>
        <a:xfrm>
          <a:off x="22250400" y="132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78</xdr:row>
      <xdr:rowOff>111252</xdr:rowOff>
    </xdr:from>
    <xdr:to>
      <xdr:col>32</xdr:col>
      <xdr:colOff>276225</xdr:colOff>
      <xdr:row>78</xdr:row>
      <xdr:rowOff>111252</xdr:rowOff>
    </xdr:to>
    <xdr:cxnSp macro="">
      <xdr:nvCxnSpPr>
        <xdr:cNvPr id="566" name="直線コネクタ 565"/>
        <xdr:cNvCxnSpPr/>
      </xdr:nvCxnSpPr>
      <xdr:spPr>
        <a:xfrm>
          <a:off x="22072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128033</xdr:rowOff>
    </xdr:from>
    <xdr:ext cx="469744" cy="259045"/>
    <xdr:sp macro="" textlink="">
      <xdr:nvSpPr>
        <xdr:cNvPr id="567" name="【消防施設】&#10;一人当たり面積平均値テキスト"/>
        <xdr:cNvSpPr txBox="1"/>
      </xdr:nvSpPr>
      <xdr:spPr>
        <a:xfrm>
          <a:off x="22250400" y="1401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149606</xdr:rowOff>
    </xdr:from>
    <xdr:to>
      <xdr:col>32</xdr:col>
      <xdr:colOff>238125</xdr:colOff>
      <xdr:row>82</xdr:row>
      <xdr:rowOff>79756</xdr:rowOff>
    </xdr:to>
    <xdr:sp macro="" textlink="">
      <xdr:nvSpPr>
        <xdr:cNvPr id="568" name="フローチャート : 判断 567"/>
        <xdr:cNvSpPr/>
      </xdr:nvSpPr>
      <xdr:spPr>
        <a:xfrm>
          <a:off x="221107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58165</xdr:rowOff>
    </xdr:from>
    <xdr:to>
      <xdr:col>31</xdr:col>
      <xdr:colOff>85725</xdr:colOff>
      <xdr:row>81</xdr:row>
      <xdr:rowOff>159765</xdr:rowOff>
    </xdr:to>
    <xdr:sp macro="" textlink="">
      <xdr:nvSpPr>
        <xdr:cNvPr id="569" name="フローチャート : 判断 568"/>
        <xdr:cNvSpPr/>
      </xdr:nvSpPr>
      <xdr:spPr>
        <a:xfrm>
          <a:off x="2127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150892</xdr:rowOff>
    </xdr:from>
    <xdr:ext cx="469744" cy="259045"/>
    <xdr:sp macro="" textlink="">
      <xdr:nvSpPr>
        <xdr:cNvPr id="570" name="n_1aveValue【消防施設】&#10;一人当たり面積"/>
        <xdr:cNvSpPr txBox="1"/>
      </xdr:nvSpPr>
      <xdr:spPr>
        <a:xfrm>
          <a:off x="21075727" y="1403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49022</xdr:rowOff>
    </xdr:from>
    <xdr:to>
      <xdr:col>31</xdr:col>
      <xdr:colOff>85725</xdr:colOff>
      <xdr:row>77</xdr:row>
      <xdr:rowOff>150622</xdr:rowOff>
    </xdr:to>
    <xdr:sp macro="" textlink="">
      <xdr:nvSpPr>
        <xdr:cNvPr id="576" name="円/楕円 575"/>
        <xdr:cNvSpPr/>
      </xdr:nvSpPr>
      <xdr:spPr>
        <a:xfrm>
          <a:off x="21272500" y="13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167149</xdr:rowOff>
    </xdr:from>
    <xdr:ext cx="469744" cy="259045"/>
    <xdr:sp macro="" textlink="">
      <xdr:nvSpPr>
        <xdr:cNvPr id="577" name="n_1mainValue【消防施設】&#10;一人当たり面積"/>
        <xdr:cNvSpPr txBox="1"/>
      </xdr:nvSpPr>
      <xdr:spPr>
        <a:xfrm>
          <a:off x="21075727" y="1302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8" name="テキスト ボックス 5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0" name="テキスト ボックス 5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2" name="直線コネクタ 601"/>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3"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4" name="直線コネクタ 603"/>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5"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06" name="直線コネクタ 605"/>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07"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08" name="フローチャート : 判断 60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09" name="フローチャート : 判断 608"/>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610"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168275</xdr:rowOff>
    </xdr:from>
    <xdr:to>
      <xdr:col>22</xdr:col>
      <xdr:colOff>415925</xdr:colOff>
      <xdr:row>102</xdr:row>
      <xdr:rowOff>98425</xdr:rowOff>
    </xdr:to>
    <xdr:sp macro="" textlink="">
      <xdr:nvSpPr>
        <xdr:cNvPr id="616" name="円/楕円 615"/>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114952</xdr:rowOff>
    </xdr:from>
    <xdr:ext cx="405111" cy="259045"/>
    <xdr:sp macro="" textlink="">
      <xdr:nvSpPr>
        <xdr:cNvPr id="617" name="n_1mainValue【庁舎】&#10;有形固定資産減価償却率"/>
        <xdr:cNvSpPr txBox="1"/>
      </xdr:nvSpPr>
      <xdr:spPr>
        <a:xfrm>
          <a:off x="15266043"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8" name="正方形/長方形 6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9" name="正方形/長方形 6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0" name="正方形/長方形 6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1" name="正方形/長方形 6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2" name="正方形/長方形 6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3" name="正方形/長方形 6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4" name="正方形/長方形 6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5" name="正方形/長方形 6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6" name="テキスト ボックス 6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7" name="直線コネクタ 6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8" name="テキスト ボックス 62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29" name="直線コネクタ 6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0" name="テキスト ボックス 6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1" name="直線コネクタ 6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2" name="テキスト ボックス 6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3" name="直線コネクタ 6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4" name="テキスト ボックス 6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5" name="直線コネクタ 6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6" name="テキスト ボックス 6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7" name="直線コネクタ 6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8" name="テキスト ボックス 6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39" name="直線コネクタ 6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0" name="テキスト ボックス 6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4" name="直線コネクタ 643"/>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5"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46" name="直線コネクタ 64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47"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48" name="直線コネクタ 647"/>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49"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0" name="フローチャート : 判断 649"/>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1" name="フローチャート : 判断 650"/>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41383</xdr:rowOff>
    </xdr:from>
    <xdr:ext cx="469744" cy="259045"/>
    <xdr:sp macro="" textlink="">
      <xdr:nvSpPr>
        <xdr:cNvPr id="652"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123371</xdr:rowOff>
    </xdr:from>
    <xdr:to>
      <xdr:col>31</xdr:col>
      <xdr:colOff>85725</xdr:colOff>
      <xdr:row>105</xdr:row>
      <xdr:rowOff>53521</xdr:rowOff>
    </xdr:to>
    <xdr:sp macro="" textlink="">
      <xdr:nvSpPr>
        <xdr:cNvPr id="658" name="円/楕円 657"/>
        <xdr:cNvSpPr/>
      </xdr:nvSpPr>
      <xdr:spPr>
        <a:xfrm>
          <a:off x="2127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70048</xdr:rowOff>
    </xdr:from>
    <xdr:ext cx="469744" cy="259045"/>
    <xdr:sp macro="" textlink="">
      <xdr:nvSpPr>
        <xdr:cNvPr id="659" name="n_1mainValue【庁舎】&#10;一人当たり面積"/>
        <xdr:cNvSpPr txBox="1"/>
      </xdr:nvSpPr>
      <xdr:spPr>
        <a:xfrm>
          <a:off x="21075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類似団体と比較して特に有形固定資産減価償却率が高くなっている施設は、庁舎であり、特に低くなっている施設は消防施設である。庁舎については有形固定資産減価償却率が</a:t>
          </a:r>
          <a:r>
            <a:rPr kumimoji="1" lang="en-US" altLang="ja-JP" sz="1300">
              <a:solidFill>
                <a:schemeClr val="dk1"/>
              </a:solidFill>
              <a:effectLst/>
              <a:latin typeface="+mn-lt"/>
              <a:ea typeface="+mn-ea"/>
              <a:cs typeface="+mn-cs"/>
            </a:rPr>
            <a:t>79.5</a:t>
          </a:r>
          <a:r>
            <a:rPr kumimoji="1" lang="ja-JP" altLang="ja-JP" sz="1300">
              <a:solidFill>
                <a:schemeClr val="dk1"/>
              </a:solidFill>
              <a:effectLst/>
              <a:latin typeface="+mn-lt"/>
              <a:ea typeface="+mn-ea"/>
              <a:cs typeface="+mn-cs"/>
            </a:rPr>
            <a:t>％と、類似団体対と比較して</a:t>
          </a:r>
          <a:r>
            <a:rPr kumimoji="1" lang="en-US" altLang="ja-JP" sz="1300">
              <a:solidFill>
                <a:schemeClr val="dk1"/>
              </a:solidFill>
              <a:effectLst/>
              <a:latin typeface="+mn-lt"/>
              <a:ea typeface="+mn-ea"/>
              <a:cs typeface="+mn-cs"/>
            </a:rPr>
            <a:t>22.0</a:t>
          </a:r>
          <a:r>
            <a:rPr kumimoji="1" lang="ja-JP" altLang="ja-JP" sz="1300">
              <a:solidFill>
                <a:schemeClr val="dk1"/>
              </a:solidFill>
              <a:effectLst/>
              <a:latin typeface="+mn-lt"/>
              <a:ea typeface="+mn-ea"/>
              <a:cs typeface="+mn-cs"/>
            </a:rPr>
            <a:t>％も高い水準となっている。これは平成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年の</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市</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町</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村合併以降、庁舎の集約化や統廃合を行わずにいるためである。施設の耐震性不足や老朽化に伴う安全性の低下、維持管理費の増大が課題となっており、今後は施設の建替えによる集約化や長寿命化を図る必要がある。消防施設については、老朽化していた新宮分遣所の移転新築や消防本部・消防署・消防団本部を統合した消防防災センターの新築移転が行われたため、有形固定資産減価償却率が類似団体と比較し大幅に低くなっている。しかし、一方で一人当たり面積は類似団体よりも高く、施設全体としての維持管理が今後重要となってくると思われ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89,470
88,696
421.24
45,205,614
42,998,755
2,007,603
23,218,045
58,739,722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全国有数の製紙工業都市として、紙加工業などの紙関連企業も多く、市民の大半が何らかの紙関係の仕事に従事している。活発な地場産業に支えられ歳入総額に占める自主財源の割合</a:t>
          </a:r>
          <a:r>
            <a:rPr kumimoji="1" lang="ja-JP" altLang="en-US" sz="1100">
              <a:solidFill>
                <a:schemeClr val="dk1"/>
              </a:solidFill>
              <a:effectLst/>
              <a:latin typeface="+mn-lt"/>
              <a:ea typeface="+mn-ea"/>
              <a:cs typeface="+mn-cs"/>
            </a:rPr>
            <a:t>は前年度より２．６ポイント減の</a:t>
          </a:r>
          <a:r>
            <a:rPr kumimoji="1" lang="ja-JP" altLang="ja-JP" sz="1100">
              <a:solidFill>
                <a:schemeClr val="dk1"/>
              </a:solidFill>
              <a:effectLst/>
              <a:latin typeface="+mn-lt"/>
              <a:ea typeface="+mn-ea"/>
              <a:cs typeface="+mn-cs"/>
            </a:rPr>
            <a:t>４</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なったが、地方税は１．６ポイントの増で</a:t>
          </a:r>
          <a:r>
            <a:rPr kumimoji="1" lang="ja-JP" altLang="ja-JP" sz="1100">
              <a:solidFill>
                <a:schemeClr val="dk1"/>
              </a:solidFill>
              <a:effectLst/>
              <a:latin typeface="+mn-lt"/>
              <a:ea typeface="+mn-ea"/>
              <a:cs typeface="+mn-cs"/>
            </a:rPr>
            <a:t>比較的財政力に恵まれており、このことは平成２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年度決算で財政力指数が０．７</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と、類似団体平均の０．７３</a:t>
          </a:r>
          <a:r>
            <a:rPr lang="ja-JP" altLang="ja-JP" sz="1100" b="0" i="0" baseline="0">
              <a:solidFill>
                <a:schemeClr val="dk1"/>
              </a:solidFill>
              <a:effectLst/>
              <a:latin typeface="+mn-lt"/>
              <a:ea typeface="+mn-ea"/>
              <a:cs typeface="+mn-cs"/>
            </a:rPr>
            <a:t>や愛媛県平均の０．４</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より高いことからもうかがえる。</a:t>
          </a:r>
          <a:endParaRPr lang="ja-JP" altLang="ja-JP" sz="1400">
            <a:effectLst/>
          </a:endParaRPr>
        </a:p>
        <a:p>
          <a:r>
            <a:rPr kumimoji="1" lang="ja-JP" altLang="ja-JP" sz="1100">
              <a:solidFill>
                <a:schemeClr val="dk1"/>
              </a:solidFill>
              <a:effectLst/>
              <a:latin typeface="+mn-lt"/>
              <a:ea typeface="+mn-ea"/>
              <a:cs typeface="+mn-cs"/>
            </a:rPr>
            <a:t>　しかし、産業構造が「紙」に特化した単一構造のため、</a:t>
          </a:r>
          <a:r>
            <a:rPr lang="ja-JP" altLang="ja-JP" sz="1100" b="0" i="0" baseline="0">
              <a:solidFill>
                <a:schemeClr val="dk1"/>
              </a:solidFill>
              <a:effectLst/>
              <a:latin typeface="+mn-lt"/>
              <a:ea typeface="+mn-ea"/>
              <a:cs typeface="+mn-cs"/>
            </a:rPr>
            <a:t>原油高や円安と言った外的要因を受けやすく脆さも併せ持っている。</a:t>
          </a:r>
          <a:r>
            <a:rPr kumimoji="1" lang="ja-JP" altLang="ja-JP" sz="1100">
              <a:solidFill>
                <a:schemeClr val="dk1"/>
              </a:solidFill>
              <a:effectLst/>
              <a:latin typeface="+mn-lt"/>
              <a:ea typeface="+mn-ea"/>
              <a:cs typeface="+mn-cs"/>
            </a:rPr>
            <a:t>第二次総合計画に沿った施策を重点的に実施することにより活力のあるまちづくりを展開しつつ、市財政基盤の強化に努める。</a:t>
          </a:r>
          <a:endParaRPr kumimoji="1" lang="en-US" altLang="ja-JP" sz="11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8165</xdr:rowOff>
    </xdr:to>
    <xdr:cxnSp macro="">
      <xdr:nvCxnSpPr>
        <xdr:cNvPr id="70" name="直線コネクタ 69"/>
        <xdr:cNvCxnSpPr/>
      </xdr:nvCxnSpPr>
      <xdr:spPr>
        <a:xfrm>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162378</xdr:rowOff>
    </xdr:to>
    <xdr:cxnSp macro="">
      <xdr:nvCxnSpPr>
        <xdr:cNvPr id="73" name="直線コネクタ 72"/>
        <xdr:cNvCxnSpPr/>
      </xdr:nvCxnSpPr>
      <xdr:spPr>
        <a:xfrm>
          <a:off x="3225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110672</xdr:rowOff>
    </xdr:from>
    <xdr:to>
      <xdr:col>4</xdr:col>
      <xdr:colOff>482600</xdr:colOff>
      <xdr:row>41</xdr:row>
      <xdr:rowOff>127907</xdr:rowOff>
    </xdr:to>
    <xdr:cxnSp macro="">
      <xdr:nvCxnSpPr>
        <xdr:cNvPr id="76" name="直線コネクタ 75"/>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110672</xdr:rowOff>
    </xdr:to>
    <xdr:cxnSp macro="">
      <xdr:nvCxnSpPr>
        <xdr:cNvPr id="79" name="直線コネクタ 78"/>
        <xdr:cNvCxnSpPr/>
      </xdr:nvCxnSpPr>
      <xdr:spPr>
        <a:xfrm>
          <a:off x="1447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9" name="円/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90"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59872</xdr:rowOff>
    </xdr:from>
    <xdr:to>
      <xdr:col>3</xdr:col>
      <xdr:colOff>330200</xdr:colOff>
      <xdr:row>41</xdr:row>
      <xdr:rowOff>161472</xdr:rowOff>
    </xdr:to>
    <xdr:sp macro="" textlink="">
      <xdr:nvSpPr>
        <xdr:cNvPr id="95" name="円/楕円 94"/>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96" name="テキスト ボックス 95"/>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7" name="円/楕円 96"/>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98" name="テキスト ボックス 97"/>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平成１９年度以降大幅な経常的経費の削減を</a:t>
          </a:r>
          <a:r>
            <a:rPr kumimoji="1" lang="ja-JP" altLang="en-US" sz="1000">
              <a:solidFill>
                <a:schemeClr val="dk1"/>
              </a:solidFill>
              <a:effectLst/>
              <a:latin typeface="+mn-lt"/>
              <a:ea typeface="+mn-ea"/>
              <a:cs typeface="+mn-cs"/>
            </a:rPr>
            <a:t>進めた</a:t>
          </a:r>
          <a:r>
            <a:rPr kumimoji="1" lang="ja-JP" altLang="ja-JP" sz="1000">
              <a:solidFill>
                <a:schemeClr val="dk1"/>
              </a:solidFill>
              <a:effectLst/>
              <a:latin typeface="+mn-lt"/>
              <a:ea typeface="+mn-ea"/>
              <a:cs typeface="+mn-cs"/>
            </a:rPr>
            <a:t>結果、最も数値が悪かった平成１８年度決算の９６．４％と比較すると大きく改善されてきた。平成２</a:t>
          </a:r>
          <a:r>
            <a:rPr kumimoji="1" lang="ja-JP" altLang="en-US" sz="1000">
              <a:solidFill>
                <a:schemeClr val="dk1"/>
              </a:solidFill>
              <a:effectLst/>
              <a:latin typeface="+mn-lt"/>
              <a:ea typeface="+mn-ea"/>
              <a:cs typeface="+mn-cs"/>
            </a:rPr>
            <a:t>７</a:t>
          </a:r>
          <a:r>
            <a:rPr kumimoji="1" lang="ja-JP" altLang="ja-JP" sz="1000">
              <a:solidFill>
                <a:schemeClr val="dk1"/>
              </a:solidFill>
              <a:effectLst/>
              <a:latin typeface="+mn-lt"/>
              <a:ea typeface="+mn-ea"/>
              <a:cs typeface="+mn-cs"/>
            </a:rPr>
            <a:t>年度決算では８</a:t>
          </a:r>
          <a:r>
            <a:rPr kumimoji="1" lang="ja-JP" altLang="en-US" sz="1000">
              <a:solidFill>
                <a:schemeClr val="dk1"/>
              </a:solidFill>
              <a:effectLst/>
              <a:latin typeface="+mn-lt"/>
              <a:ea typeface="+mn-ea"/>
              <a:cs typeface="+mn-cs"/>
            </a:rPr>
            <a:t>３．７</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であ</a:t>
          </a:r>
          <a:r>
            <a:rPr kumimoji="1" lang="ja-JP" altLang="ja-JP" sz="1000">
              <a:solidFill>
                <a:schemeClr val="dk1"/>
              </a:solidFill>
              <a:effectLst/>
              <a:latin typeface="+mn-lt"/>
              <a:ea typeface="+mn-ea"/>
              <a:cs typeface="+mn-cs"/>
            </a:rPr>
            <a:t>ったが、平成２</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前半</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高・後半円安へと急激な変動はあったものの、</a:t>
          </a:r>
          <a:r>
            <a:rPr kumimoji="1" lang="ja-JP" altLang="ja-JP" sz="1000">
              <a:solidFill>
                <a:schemeClr val="dk1"/>
              </a:solidFill>
              <a:effectLst/>
              <a:latin typeface="+mn-lt"/>
              <a:ea typeface="+mn-ea"/>
              <a:cs typeface="+mn-cs"/>
            </a:rPr>
            <a:t>設備投資等</a:t>
          </a:r>
          <a:r>
            <a:rPr kumimoji="1" lang="ja-JP" altLang="en-US" sz="1000">
              <a:solidFill>
                <a:schemeClr val="dk1"/>
              </a:solidFill>
              <a:effectLst/>
              <a:latin typeface="+mn-lt"/>
              <a:ea typeface="+mn-ea"/>
              <a:cs typeface="+mn-cs"/>
            </a:rPr>
            <a:t>が行われるなど業績好調により</a:t>
          </a:r>
          <a:r>
            <a:rPr kumimoji="1" lang="ja-JP" altLang="ja-JP" sz="1000">
              <a:solidFill>
                <a:schemeClr val="dk1"/>
              </a:solidFill>
              <a:effectLst/>
              <a:latin typeface="+mn-lt"/>
              <a:ea typeface="+mn-ea"/>
              <a:cs typeface="+mn-cs"/>
            </a:rPr>
            <a:t>法人税割</a:t>
          </a:r>
          <a:r>
            <a:rPr kumimoji="1" lang="ja-JP" altLang="en-US" sz="1000">
              <a:solidFill>
                <a:schemeClr val="dk1"/>
              </a:solidFill>
              <a:effectLst/>
              <a:latin typeface="+mn-lt"/>
              <a:ea typeface="+mn-ea"/>
              <a:cs typeface="+mn-cs"/>
            </a:rPr>
            <a:t>は増加傾向にある一方で、公債費の繰上償還や扶助費等増による義務的経費の増加により</a:t>
          </a:r>
          <a:r>
            <a:rPr kumimoji="1" lang="ja-JP" altLang="ja-JP" sz="1000">
              <a:solidFill>
                <a:schemeClr val="dk1"/>
              </a:solidFill>
              <a:effectLst/>
              <a:latin typeface="+mn-lt"/>
              <a:ea typeface="+mn-ea"/>
              <a:cs typeface="+mn-cs"/>
            </a:rPr>
            <a:t>、昨年度より</a:t>
          </a:r>
          <a:r>
            <a:rPr kumimoji="1" lang="ja-JP" altLang="en-US" sz="1000">
              <a:solidFill>
                <a:schemeClr val="dk1"/>
              </a:solidFill>
              <a:effectLst/>
              <a:latin typeface="+mn-lt"/>
              <a:ea typeface="+mn-ea"/>
              <a:cs typeface="+mn-cs"/>
            </a:rPr>
            <a:t>２．２</a:t>
          </a:r>
          <a:r>
            <a:rPr kumimoji="1" lang="ja-JP" altLang="ja-JP" sz="1000">
              <a:solidFill>
                <a:schemeClr val="dk1"/>
              </a:solidFill>
              <a:effectLst/>
              <a:latin typeface="+mn-lt"/>
              <a:ea typeface="+mn-ea"/>
              <a:cs typeface="+mn-cs"/>
            </a:rPr>
            <a:t>％上昇している。類似団体平均の</a:t>
          </a:r>
          <a:r>
            <a:rPr kumimoji="1" lang="ja-JP" altLang="en-US" sz="1000">
              <a:solidFill>
                <a:schemeClr val="dk1"/>
              </a:solidFill>
              <a:effectLst/>
              <a:latin typeface="+mn-lt"/>
              <a:ea typeface="+mn-ea"/>
              <a:cs typeface="+mn-cs"/>
            </a:rPr>
            <a:t>９１．２</a:t>
          </a:r>
          <a:r>
            <a:rPr kumimoji="1" lang="ja-JP" altLang="ja-JP" sz="100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と比べて高い数値となっているが、</a:t>
          </a:r>
          <a:r>
            <a:rPr kumimoji="1" lang="ja-JP" altLang="ja-JP" sz="1000">
              <a:solidFill>
                <a:schemeClr val="dk1"/>
              </a:solidFill>
              <a:effectLst/>
              <a:latin typeface="+mn-lt"/>
              <a:ea typeface="+mn-ea"/>
              <a:cs typeface="+mn-cs"/>
            </a:rPr>
            <a:t>、今後は合併特例債の元金償還が本格的に始まるほか、</a:t>
          </a:r>
          <a:r>
            <a:rPr kumimoji="1" lang="ja-JP" altLang="en-US" sz="1000">
              <a:solidFill>
                <a:schemeClr val="dk1"/>
              </a:solidFill>
              <a:effectLst/>
              <a:latin typeface="+mn-lt"/>
              <a:ea typeface="+mn-ea"/>
              <a:cs typeface="+mn-cs"/>
            </a:rPr>
            <a:t>さらなる</a:t>
          </a:r>
          <a:r>
            <a:rPr kumimoji="1" lang="ja-JP" altLang="ja-JP" sz="1000">
              <a:solidFill>
                <a:schemeClr val="dk1"/>
              </a:solidFill>
              <a:effectLst/>
              <a:latin typeface="+mn-lt"/>
              <a:ea typeface="+mn-ea"/>
              <a:cs typeface="+mn-cs"/>
            </a:rPr>
            <a:t>扶助費の増加による義務的経費に圧迫され財政の硬直化が進むことが予想される。</a:t>
          </a:r>
          <a:endParaRPr lang="ja-JP" altLang="ja-JP" sz="1000">
            <a:effectLst/>
          </a:endParaRPr>
        </a:p>
        <a:p>
          <a:r>
            <a:rPr kumimoji="1" lang="ja-JP" altLang="ja-JP" sz="1000">
              <a:solidFill>
                <a:schemeClr val="dk1"/>
              </a:solidFill>
              <a:effectLst/>
              <a:latin typeface="+mn-lt"/>
              <a:ea typeface="+mn-ea"/>
              <a:cs typeface="+mn-cs"/>
            </a:rPr>
            <a:t>　合併算定替終了や災害時に備えた財政調整基金の目標積立額６８億を平成２６年度末に達成したことから、今後減債基金積立へシフトし繰上償還を積極的に行うなど、選択と集中による経常経費の削減を図りながら現在の水準以下を目標に取り組む。</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83185</xdr:rowOff>
    </xdr:from>
    <xdr:to>
      <xdr:col>7</xdr:col>
      <xdr:colOff>152400</xdr:colOff>
      <xdr:row>62</xdr:row>
      <xdr:rowOff>212</xdr:rowOff>
    </xdr:to>
    <xdr:cxnSp macro="">
      <xdr:nvCxnSpPr>
        <xdr:cNvPr id="133" name="直線コネクタ 132"/>
        <xdr:cNvCxnSpPr/>
      </xdr:nvCxnSpPr>
      <xdr:spPr>
        <a:xfrm>
          <a:off x="4114800" y="10541635"/>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83185</xdr:rowOff>
    </xdr:from>
    <xdr:to>
      <xdr:col>6</xdr:col>
      <xdr:colOff>0</xdr:colOff>
      <xdr:row>61</xdr:row>
      <xdr:rowOff>159596</xdr:rowOff>
    </xdr:to>
    <xdr:cxnSp macro="">
      <xdr:nvCxnSpPr>
        <xdr:cNvPr id="136" name="直線コネクタ 135"/>
        <xdr:cNvCxnSpPr/>
      </xdr:nvCxnSpPr>
      <xdr:spPr>
        <a:xfrm flipV="1">
          <a:off x="3225800" y="1054163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42969</xdr:rowOff>
    </xdr:from>
    <xdr:to>
      <xdr:col>4</xdr:col>
      <xdr:colOff>482600</xdr:colOff>
      <xdr:row>61</xdr:row>
      <xdr:rowOff>159596</xdr:rowOff>
    </xdr:to>
    <xdr:cxnSp macro="">
      <xdr:nvCxnSpPr>
        <xdr:cNvPr id="139" name="直線コネクタ 138"/>
        <xdr:cNvCxnSpPr/>
      </xdr:nvCxnSpPr>
      <xdr:spPr>
        <a:xfrm>
          <a:off x="2336800" y="1050141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41" name="テキスト ボックス 140"/>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42969</xdr:rowOff>
    </xdr:from>
    <xdr:to>
      <xdr:col>3</xdr:col>
      <xdr:colOff>279400</xdr:colOff>
      <xdr:row>61</xdr:row>
      <xdr:rowOff>155575</xdr:rowOff>
    </xdr:to>
    <xdr:cxnSp macro="">
      <xdr:nvCxnSpPr>
        <xdr:cNvPr id="142" name="直線コネクタ 141"/>
        <xdr:cNvCxnSpPr/>
      </xdr:nvCxnSpPr>
      <xdr:spPr>
        <a:xfrm flipV="1">
          <a:off x="1447800" y="1050141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120862</xdr:rowOff>
    </xdr:from>
    <xdr:to>
      <xdr:col>7</xdr:col>
      <xdr:colOff>203200</xdr:colOff>
      <xdr:row>62</xdr:row>
      <xdr:rowOff>51012</xdr:rowOff>
    </xdr:to>
    <xdr:sp macro="" textlink="">
      <xdr:nvSpPr>
        <xdr:cNvPr id="152" name="円/楕円 151"/>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137389</xdr:rowOff>
    </xdr:from>
    <xdr:ext cx="762000" cy="259045"/>
    <xdr:sp macro="" textlink="">
      <xdr:nvSpPr>
        <xdr:cNvPr id="153" name="財政構造の弾力性該当値テキスト"/>
        <xdr:cNvSpPr txBox="1"/>
      </xdr:nvSpPr>
      <xdr:spPr>
        <a:xfrm>
          <a:off x="5041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32385</xdr:rowOff>
    </xdr:from>
    <xdr:to>
      <xdr:col>6</xdr:col>
      <xdr:colOff>50800</xdr:colOff>
      <xdr:row>61</xdr:row>
      <xdr:rowOff>133985</xdr:rowOff>
    </xdr:to>
    <xdr:sp macro="" textlink="">
      <xdr:nvSpPr>
        <xdr:cNvPr id="154" name="円/楕円 153"/>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144162</xdr:rowOff>
    </xdr:from>
    <xdr:ext cx="736600" cy="259045"/>
    <xdr:sp macro="" textlink="">
      <xdr:nvSpPr>
        <xdr:cNvPr id="155" name="テキスト ボックス 154"/>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108796</xdr:rowOff>
    </xdr:from>
    <xdr:to>
      <xdr:col>4</xdr:col>
      <xdr:colOff>533400</xdr:colOff>
      <xdr:row>62</xdr:row>
      <xdr:rowOff>38946</xdr:rowOff>
    </xdr:to>
    <xdr:sp macro="" textlink="">
      <xdr:nvSpPr>
        <xdr:cNvPr id="156" name="円/楕円 155"/>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49123</xdr:rowOff>
    </xdr:from>
    <xdr:ext cx="762000" cy="259045"/>
    <xdr:sp macro="" textlink="">
      <xdr:nvSpPr>
        <xdr:cNvPr id="157" name="テキスト ボックス 156"/>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163619</xdr:rowOff>
    </xdr:from>
    <xdr:to>
      <xdr:col>3</xdr:col>
      <xdr:colOff>330200</xdr:colOff>
      <xdr:row>61</xdr:row>
      <xdr:rowOff>93769</xdr:rowOff>
    </xdr:to>
    <xdr:sp macro="" textlink="">
      <xdr:nvSpPr>
        <xdr:cNvPr id="158" name="円/楕円 157"/>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103946</xdr:rowOff>
    </xdr:from>
    <xdr:ext cx="762000" cy="259045"/>
    <xdr:sp macro="" textlink="">
      <xdr:nvSpPr>
        <xdr:cNvPr id="159" name="テキスト ボックス 158"/>
        <xdr:cNvSpPr txBox="1"/>
      </xdr:nvSpPr>
      <xdr:spPr>
        <a:xfrm>
          <a:off x="1955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104775</xdr:rowOff>
    </xdr:from>
    <xdr:to>
      <xdr:col>2</xdr:col>
      <xdr:colOff>127000</xdr:colOff>
      <xdr:row>62</xdr:row>
      <xdr:rowOff>34925</xdr:rowOff>
    </xdr:to>
    <xdr:sp macro="" textlink="">
      <xdr:nvSpPr>
        <xdr:cNvPr id="160" name="円/楕円 159"/>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45102</xdr:rowOff>
    </xdr:from>
    <xdr:ext cx="762000" cy="259045"/>
    <xdr:sp macro="" textlink="">
      <xdr:nvSpPr>
        <xdr:cNvPr id="161" name="テキスト ボックス 160"/>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じ水準である。合併以降、物件費や維持補修費等について削減を重ねてきたたことが要因として挙げられるが、適正な市民サービスや施設の管理運営上はこれ以上の削減は困難な状況となっている。</a:t>
          </a:r>
          <a:r>
            <a:rPr kumimoji="1" lang="ja-JP" altLang="en-US" sz="1100">
              <a:solidFill>
                <a:schemeClr val="dk1"/>
              </a:solidFill>
              <a:effectLst/>
              <a:latin typeface="+mn-lt"/>
              <a:ea typeface="+mn-ea"/>
              <a:cs typeface="+mn-cs"/>
            </a:rPr>
            <a:t>地方公会計への移行に向けて、固定資産台帳整備関連による経費の増により、物件費が増加した。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71724</xdr:rowOff>
    </xdr:from>
    <xdr:to>
      <xdr:col>7</xdr:col>
      <xdr:colOff>152400</xdr:colOff>
      <xdr:row>81</xdr:row>
      <xdr:rowOff>73189</xdr:rowOff>
    </xdr:to>
    <xdr:cxnSp macro="">
      <xdr:nvCxnSpPr>
        <xdr:cNvPr id="197" name="直線コネクタ 196"/>
        <xdr:cNvCxnSpPr/>
      </xdr:nvCxnSpPr>
      <xdr:spPr>
        <a:xfrm>
          <a:off x="4114800" y="13959174"/>
          <a:ext cx="83820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57966</xdr:rowOff>
    </xdr:from>
    <xdr:ext cx="762000" cy="259045"/>
    <xdr:sp macro="" textlink="">
      <xdr:nvSpPr>
        <xdr:cNvPr id="198" name="人件費・物件費等の状況平均値テキスト"/>
        <xdr:cNvSpPr txBox="1"/>
      </xdr:nvSpPr>
      <xdr:spPr>
        <a:xfrm>
          <a:off x="5041900" y="13945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64970</xdr:rowOff>
    </xdr:from>
    <xdr:to>
      <xdr:col>6</xdr:col>
      <xdr:colOff>0</xdr:colOff>
      <xdr:row>81</xdr:row>
      <xdr:rowOff>71724</xdr:rowOff>
    </xdr:to>
    <xdr:cxnSp macro="">
      <xdr:nvCxnSpPr>
        <xdr:cNvPr id="200" name="直線コネクタ 199"/>
        <xdr:cNvCxnSpPr/>
      </xdr:nvCxnSpPr>
      <xdr:spPr>
        <a:xfrm>
          <a:off x="3225800" y="13952420"/>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54372</xdr:rowOff>
    </xdr:from>
    <xdr:to>
      <xdr:col>4</xdr:col>
      <xdr:colOff>482600</xdr:colOff>
      <xdr:row>81</xdr:row>
      <xdr:rowOff>64970</xdr:rowOff>
    </xdr:to>
    <xdr:cxnSp macro="">
      <xdr:nvCxnSpPr>
        <xdr:cNvPr id="203" name="直線コネクタ 202"/>
        <xdr:cNvCxnSpPr/>
      </xdr:nvCxnSpPr>
      <xdr:spPr>
        <a:xfrm>
          <a:off x="2336800" y="13941822"/>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54372</xdr:rowOff>
    </xdr:from>
    <xdr:to>
      <xdr:col>3</xdr:col>
      <xdr:colOff>279400</xdr:colOff>
      <xdr:row>81</xdr:row>
      <xdr:rowOff>55852</xdr:rowOff>
    </xdr:to>
    <xdr:cxnSp macro="">
      <xdr:nvCxnSpPr>
        <xdr:cNvPr id="206" name="直線コネクタ 205"/>
        <xdr:cNvCxnSpPr/>
      </xdr:nvCxnSpPr>
      <xdr:spPr>
        <a:xfrm flipV="1">
          <a:off x="1447800" y="13941822"/>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22389</xdr:rowOff>
    </xdr:from>
    <xdr:to>
      <xdr:col>7</xdr:col>
      <xdr:colOff>203200</xdr:colOff>
      <xdr:row>81</xdr:row>
      <xdr:rowOff>123989</xdr:rowOff>
    </xdr:to>
    <xdr:sp macro="" textlink="">
      <xdr:nvSpPr>
        <xdr:cNvPr id="216" name="円/楕円 215"/>
        <xdr:cNvSpPr/>
      </xdr:nvSpPr>
      <xdr:spPr>
        <a:xfrm>
          <a:off x="4902200" y="139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115116</xdr:rowOff>
    </xdr:from>
    <xdr:ext cx="762000" cy="259045"/>
    <xdr:sp macro="" textlink="">
      <xdr:nvSpPr>
        <xdr:cNvPr id="217" name="人件費・物件費等の状況該当値テキスト"/>
        <xdr:cNvSpPr txBox="1"/>
      </xdr:nvSpPr>
      <xdr:spPr>
        <a:xfrm>
          <a:off x="5041900" y="1383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20924</xdr:rowOff>
    </xdr:from>
    <xdr:to>
      <xdr:col>6</xdr:col>
      <xdr:colOff>50800</xdr:colOff>
      <xdr:row>81</xdr:row>
      <xdr:rowOff>122524</xdr:rowOff>
    </xdr:to>
    <xdr:sp macro="" textlink="">
      <xdr:nvSpPr>
        <xdr:cNvPr id="218" name="円/楕円 217"/>
        <xdr:cNvSpPr/>
      </xdr:nvSpPr>
      <xdr:spPr>
        <a:xfrm>
          <a:off x="4064000" y="13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107301</xdr:rowOff>
    </xdr:from>
    <xdr:ext cx="736600" cy="259045"/>
    <xdr:sp macro="" textlink="">
      <xdr:nvSpPr>
        <xdr:cNvPr id="219" name="テキスト ボックス 218"/>
        <xdr:cNvSpPr txBox="1"/>
      </xdr:nvSpPr>
      <xdr:spPr>
        <a:xfrm>
          <a:off x="3733800" y="1399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14170</xdr:rowOff>
    </xdr:from>
    <xdr:to>
      <xdr:col>4</xdr:col>
      <xdr:colOff>533400</xdr:colOff>
      <xdr:row>81</xdr:row>
      <xdr:rowOff>115770</xdr:rowOff>
    </xdr:to>
    <xdr:sp macro="" textlink="">
      <xdr:nvSpPr>
        <xdr:cNvPr id="220" name="円/楕円 219"/>
        <xdr:cNvSpPr/>
      </xdr:nvSpPr>
      <xdr:spPr>
        <a:xfrm>
          <a:off x="3175000" y="13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125947</xdr:rowOff>
    </xdr:from>
    <xdr:ext cx="762000" cy="259045"/>
    <xdr:sp macro="" textlink="">
      <xdr:nvSpPr>
        <xdr:cNvPr id="221" name="テキスト ボックス 220"/>
        <xdr:cNvSpPr txBox="1"/>
      </xdr:nvSpPr>
      <xdr:spPr>
        <a:xfrm>
          <a:off x="2844800" y="1367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3572</xdr:rowOff>
    </xdr:from>
    <xdr:to>
      <xdr:col>3</xdr:col>
      <xdr:colOff>330200</xdr:colOff>
      <xdr:row>81</xdr:row>
      <xdr:rowOff>105172</xdr:rowOff>
    </xdr:to>
    <xdr:sp macro="" textlink="">
      <xdr:nvSpPr>
        <xdr:cNvPr id="222" name="円/楕円 221"/>
        <xdr:cNvSpPr/>
      </xdr:nvSpPr>
      <xdr:spPr>
        <a:xfrm>
          <a:off x="2286000" y="13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115349</xdr:rowOff>
    </xdr:from>
    <xdr:ext cx="762000" cy="259045"/>
    <xdr:sp macro="" textlink="">
      <xdr:nvSpPr>
        <xdr:cNvPr id="223" name="テキスト ボックス 222"/>
        <xdr:cNvSpPr txBox="1"/>
      </xdr:nvSpPr>
      <xdr:spPr>
        <a:xfrm>
          <a:off x="1955800" y="1365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5052</xdr:rowOff>
    </xdr:from>
    <xdr:to>
      <xdr:col>2</xdr:col>
      <xdr:colOff>127000</xdr:colOff>
      <xdr:row>81</xdr:row>
      <xdr:rowOff>106652</xdr:rowOff>
    </xdr:to>
    <xdr:sp macro="" textlink="">
      <xdr:nvSpPr>
        <xdr:cNvPr id="224" name="円/楕円 223"/>
        <xdr:cNvSpPr/>
      </xdr:nvSpPr>
      <xdr:spPr>
        <a:xfrm>
          <a:off x="1397000" y="138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116829</xdr:rowOff>
    </xdr:from>
    <xdr:ext cx="762000" cy="259045"/>
    <xdr:sp macro="" textlink="">
      <xdr:nvSpPr>
        <xdr:cNvPr id="225" name="テキスト ボックス 224"/>
        <xdr:cNvSpPr txBox="1"/>
      </xdr:nvSpPr>
      <xdr:spPr>
        <a:xfrm>
          <a:off x="1066800" y="1366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前年度比で０．５減の９８．３で、</a:t>
          </a:r>
          <a:r>
            <a:rPr kumimoji="1" lang="ja-JP" altLang="ja-JP" sz="1100">
              <a:solidFill>
                <a:schemeClr val="dk1"/>
              </a:solidFill>
              <a:effectLst/>
              <a:latin typeface="+mn-lt"/>
              <a:ea typeface="+mn-ea"/>
              <a:cs typeface="+mn-cs"/>
            </a:rPr>
            <a:t>類似団体平均の９８．４に比べ、０．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概ね国、類似団体と均衡を保っている。</a:t>
          </a:r>
          <a:endParaRPr lang="ja-JP" altLang="ja-JP" sz="1400">
            <a:effectLst/>
          </a:endParaRPr>
        </a:p>
        <a:p>
          <a:r>
            <a:rPr kumimoji="1" lang="ja-JP" altLang="ja-JP" sz="1100">
              <a:solidFill>
                <a:schemeClr val="dk1"/>
              </a:solidFill>
              <a:effectLst/>
              <a:latin typeface="+mn-lt"/>
              <a:ea typeface="+mn-ea"/>
              <a:cs typeface="+mn-cs"/>
            </a:rPr>
            <a:t>　定員適正化計画に基づき適正化を進めてきた結果、採用抑制によって世代間のアンバランス解消が課題となっているが、引き続き人件費の抑制に努め本市の財政状況等を踏まえた給与水準の適正化に努める。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84</xdr:row>
      <xdr:rowOff>7862</xdr:rowOff>
    </xdr:to>
    <xdr:cxnSp macro="">
      <xdr:nvCxnSpPr>
        <xdr:cNvPr id="261" name="直線コネクタ 260"/>
        <xdr:cNvCxnSpPr/>
      </xdr:nvCxnSpPr>
      <xdr:spPr>
        <a:xfrm flipV="1">
          <a:off x="16179800" y="143522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7862</xdr:rowOff>
    </xdr:to>
    <xdr:cxnSp macro="">
      <xdr:nvCxnSpPr>
        <xdr:cNvPr id="264" name="直線コネクタ 263"/>
        <xdr:cNvCxnSpPr/>
      </xdr:nvCxnSpPr>
      <xdr:spPr>
        <a:xfrm>
          <a:off x="15290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144841</xdr:rowOff>
    </xdr:to>
    <xdr:cxnSp macro="">
      <xdr:nvCxnSpPr>
        <xdr:cNvPr id="267" name="直線コネクタ 266"/>
        <xdr:cNvCxnSpPr/>
      </xdr:nvCxnSpPr>
      <xdr:spPr>
        <a:xfrm>
          <a:off x="14401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9" name="テキスト ボックス 26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88</xdr:row>
      <xdr:rowOff>160866</xdr:rowOff>
    </xdr:to>
    <xdr:cxnSp macro="">
      <xdr:nvCxnSpPr>
        <xdr:cNvPr id="270" name="直線コネクタ 269"/>
        <xdr:cNvCxnSpPr/>
      </xdr:nvCxnSpPr>
      <xdr:spPr>
        <a:xfrm flipV="1">
          <a:off x="13512800" y="14352209"/>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80" name="円/楕円 279"/>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81"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82" name="円/楕円 281"/>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3" name="テキスト ボックス 282"/>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84" name="円/楕円 283"/>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8968</xdr:rowOff>
    </xdr:from>
    <xdr:ext cx="762000" cy="259045"/>
    <xdr:sp macro="" textlink="">
      <xdr:nvSpPr>
        <xdr:cNvPr id="285" name="テキスト ボックス 284"/>
        <xdr:cNvSpPr txBox="1"/>
      </xdr:nvSpPr>
      <xdr:spPr>
        <a:xfrm>
          <a:off x="14909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86" name="円/楕円 285"/>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87" name="テキスト ボックス 286"/>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8" name="円/楕円 287"/>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9" name="テキスト ボックス 28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合併に伴い一部事務組合職員の身分を新市に引き継いだため、平成１６年度は職員数が１，２７０人と類似団体平均に比べ約２００人超過していた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定員適正化計画に基づき適正化をすすめたことにより職員数は減少してきた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、類似団体と比較しても依然高く推移している。採用抑制や再任用制度の開始により世代間のアンバランスが生じており、将来に渡って安定的に業務を遂行できる職員配置が急務となっている。</a:t>
          </a:r>
          <a:endParaRPr lang="ja-JP" altLang="ja-JP" sz="1400">
            <a:effectLst/>
          </a:endParaRPr>
        </a:p>
        <a:p>
          <a:r>
            <a:rPr kumimoji="1" lang="ja-JP" altLang="ja-JP" sz="1100">
              <a:solidFill>
                <a:schemeClr val="dk1"/>
              </a:solidFill>
              <a:effectLst/>
              <a:latin typeface="+mn-lt"/>
              <a:ea typeface="+mn-ea"/>
              <a:cs typeface="+mn-cs"/>
            </a:rPr>
            <a:t>　短期での大幅な減員が見込めない状況にあるが、施設の統廃合・民営化など行政のスリム化により抑制を図る。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124354</xdr:rowOff>
    </xdr:from>
    <xdr:to>
      <xdr:col>24</xdr:col>
      <xdr:colOff>558800</xdr:colOff>
      <xdr:row>64</xdr:row>
      <xdr:rowOff>49424</xdr:rowOff>
    </xdr:to>
    <xdr:cxnSp macro="">
      <xdr:nvCxnSpPr>
        <xdr:cNvPr id="324" name="直線コネクタ 323"/>
        <xdr:cNvCxnSpPr/>
      </xdr:nvCxnSpPr>
      <xdr:spPr>
        <a:xfrm>
          <a:off x="16179800" y="1092570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124354</xdr:rowOff>
    </xdr:from>
    <xdr:to>
      <xdr:col>23</xdr:col>
      <xdr:colOff>406400</xdr:colOff>
      <xdr:row>63</xdr:row>
      <xdr:rowOff>136419</xdr:rowOff>
    </xdr:to>
    <xdr:cxnSp macro="">
      <xdr:nvCxnSpPr>
        <xdr:cNvPr id="327" name="直線コネクタ 326"/>
        <xdr:cNvCxnSpPr/>
      </xdr:nvCxnSpPr>
      <xdr:spPr>
        <a:xfrm flipV="1">
          <a:off x="15290800" y="109257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116311</xdr:rowOff>
    </xdr:from>
    <xdr:to>
      <xdr:col>22</xdr:col>
      <xdr:colOff>203200</xdr:colOff>
      <xdr:row>63</xdr:row>
      <xdr:rowOff>136419</xdr:rowOff>
    </xdr:to>
    <xdr:cxnSp macro="">
      <xdr:nvCxnSpPr>
        <xdr:cNvPr id="330" name="直線コネクタ 329"/>
        <xdr:cNvCxnSpPr/>
      </xdr:nvCxnSpPr>
      <xdr:spPr>
        <a:xfrm>
          <a:off x="14401800" y="109176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2" name="テキスト ボックス 331"/>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116311</xdr:rowOff>
    </xdr:from>
    <xdr:to>
      <xdr:col>21</xdr:col>
      <xdr:colOff>0</xdr:colOff>
      <xdr:row>63</xdr:row>
      <xdr:rowOff>120332</xdr:rowOff>
    </xdr:to>
    <xdr:cxnSp macro="">
      <xdr:nvCxnSpPr>
        <xdr:cNvPr id="333" name="直線コネクタ 332"/>
        <xdr:cNvCxnSpPr/>
      </xdr:nvCxnSpPr>
      <xdr:spPr>
        <a:xfrm flipV="1">
          <a:off x="13512800" y="109176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5" name="テキスト ボックス 334"/>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7" name="テキスト ボックス 336"/>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170074</xdr:rowOff>
    </xdr:from>
    <xdr:to>
      <xdr:col>24</xdr:col>
      <xdr:colOff>609600</xdr:colOff>
      <xdr:row>64</xdr:row>
      <xdr:rowOff>100224</xdr:rowOff>
    </xdr:to>
    <xdr:sp macro="" textlink="">
      <xdr:nvSpPr>
        <xdr:cNvPr id="343" name="円/楕円 342"/>
        <xdr:cNvSpPr/>
      </xdr:nvSpPr>
      <xdr:spPr>
        <a:xfrm>
          <a:off x="169672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142151</xdr:rowOff>
    </xdr:from>
    <xdr:ext cx="762000" cy="259045"/>
    <xdr:sp macro="" textlink="">
      <xdr:nvSpPr>
        <xdr:cNvPr id="344" name="定員管理の状況該当値テキスト"/>
        <xdr:cNvSpPr txBox="1"/>
      </xdr:nvSpPr>
      <xdr:spPr>
        <a:xfrm>
          <a:off x="17106900" y="109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73554</xdr:rowOff>
    </xdr:from>
    <xdr:to>
      <xdr:col>23</xdr:col>
      <xdr:colOff>457200</xdr:colOff>
      <xdr:row>64</xdr:row>
      <xdr:rowOff>3704</xdr:rowOff>
    </xdr:to>
    <xdr:sp macro="" textlink="">
      <xdr:nvSpPr>
        <xdr:cNvPr id="345" name="円/楕円 344"/>
        <xdr:cNvSpPr/>
      </xdr:nvSpPr>
      <xdr:spPr>
        <a:xfrm>
          <a:off x="16129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159931</xdr:rowOff>
    </xdr:from>
    <xdr:ext cx="736600" cy="259045"/>
    <xdr:sp macro="" textlink="">
      <xdr:nvSpPr>
        <xdr:cNvPr id="346" name="テキスト ボックス 345"/>
        <xdr:cNvSpPr txBox="1"/>
      </xdr:nvSpPr>
      <xdr:spPr>
        <a:xfrm>
          <a:off x="15798800" y="1096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85619</xdr:rowOff>
    </xdr:from>
    <xdr:to>
      <xdr:col>22</xdr:col>
      <xdr:colOff>254000</xdr:colOff>
      <xdr:row>64</xdr:row>
      <xdr:rowOff>15769</xdr:rowOff>
    </xdr:to>
    <xdr:sp macro="" textlink="">
      <xdr:nvSpPr>
        <xdr:cNvPr id="347" name="円/楕円 346"/>
        <xdr:cNvSpPr/>
      </xdr:nvSpPr>
      <xdr:spPr>
        <a:xfrm>
          <a:off x="15240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546</xdr:rowOff>
    </xdr:from>
    <xdr:ext cx="762000" cy="259045"/>
    <xdr:sp macro="" textlink="">
      <xdr:nvSpPr>
        <xdr:cNvPr id="348" name="テキスト ボックス 347"/>
        <xdr:cNvSpPr txBox="1"/>
      </xdr:nvSpPr>
      <xdr:spPr>
        <a:xfrm>
          <a:off x="14909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65511</xdr:rowOff>
    </xdr:from>
    <xdr:to>
      <xdr:col>21</xdr:col>
      <xdr:colOff>50800</xdr:colOff>
      <xdr:row>63</xdr:row>
      <xdr:rowOff>167111</xdr:rowOff>
    </xdr:to>
    <xdr:sp macro="" textlink="">
      <xdr:nvSpPr>
        <xdr:cNvPr id="349" name="円/楕円 348"/>
        <xdr:cNvSpPr/>
      </xdr:nvSpPr>
      <xdr:spPr>
        <a:xfrm>
          <a:off x="14351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151888</xdr:rowOff>
    </xdr:from>
    <xdr:ext cx="762000" cy="259045"/>
    <xdr:sp macro="" textlink="">
      <xdr:nvSpPr>
        <xdr:cNvPr id="350" name="テキスト ボックス 349"/>
        <xdr:cNvSpPr txBox="1"/>
      </xdr:nvSpPr>
      <xdr:spPr>
        <a:xfrm>
          <a:off x="1402080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69532</xdr:rowOff>
    </xdr:from>
    <xdr:to>
      <xdr:col>19</xdr:col>
      <xdr:colOff>533400</xdr:colOff>
      <xdr:row>63</xdr:row>
      <xdr:rowOff>171132</xdr:rowOff>
    </xdr:to>
    <xdr:sp macro="" textlink="">
      <xdr:nvSpPr>
        <xdr:cNvPr id="351" name="円/楕円 350"/>
        <xdr:cNvSpPr/>
      </xdr:nvSpPr>
      <xdr:spPr>
        <a:xfrm>
          <a:off x="13462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155909</xdr:rowOff>
    </xdr:from>
    <xdr:ext cx="762000" cy="259045"/>
    <xdr:sp macro="" textlink="">
      <xdr:nvSpPr>
        <xdr:cNvPr id="352" name="テキスト ボックス 351"/>
        <xdr:cNvSpPr txBox="1"/>
      </xdr:nvSpPr>
      <xdr:spPr>
        <a:xfrm>
          <a:off x="13131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最も数値が悪かった平成１９年度決算における実質公債費比率は２０．７％であった。平成２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年度は１</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％と確実に改善されてきている。しかしながら類似団体平均７．</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％と比べると依然高い数値となっている。今後も新市建設計画に基づく大型事業が予定されており、事業実施に際しては一層慎重に行わざるを得ない。</a:t>
          </a:r>
          <a:endParaRPr lang="ja-JP" altLang="ja-JP" sz="1400">
            <a:effectLst/>
          </a:endParaRPr>
        </a:p>
        <a:p>
          <a:r>
            <a:rPr kumimoji="1" lang="ja-JP" altLang="ja-JP" sz="1100">
              <a:solidFill>
                <a:schemeClr val="dk1"/>
              </a:solidFill>
              <a:effectLst/>
              <a:latin typeface="+mn-lt"/>
              <a:ea typeface="+mn-ea"/>
              <a:cs typeface="+mn-cs"/>
            </a:rPr>
            <a:t>　継続事業については容易に市債に頼ることなく適正な事業量を執行していくよう努めるとともに、減債基金の積立額を確保し繰上償還を行う等、地方債残高の縮減に取り組み類似団体平均水準を目指す。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141696</xdr:rowOff>
    </xdr:from>
    <xdr:to>
      <xdr:col>24</xdr:col>
      <xdr:colOff>558800</xdr:colOff>
      <xdr:row>42</xdr:row>
      <xdr:rowOff>52977</xdr:rowOff>
    </xdr:to>
    <xdr:cxnSp macro="">
      <xdr:nvCxnSpPr>
        <xdr:cNvPr id="387" name="直線コネクタ 386"/>
        <xdr:cNvCxnSpPr/>
      </xdr:nvCxnSpPr>
      <xdr:spPr>
        <a:xfrm flipV="1">
          <a:off x="16179800" y="717114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52977</xdr:rowOff>
    </xdr:from>
    <xdr:to>
      <xdr:col>23</xdr:col>
      <xdr:colOff>406400</xdr:colOff>
      <xdr:row>42</xdr:row>
      <xdr:rowOff>135709</xdr:rowOff>
    </xdr:to>
    <xdr:cxnSp macro="">
      <xdr:nvCxnSpPr>
        <xdr:cNvPr id="390" name="直線コネクタ 389"/>
        <xdr:cNvCxnSpPr/>
      </xdr:nvCxnSpPr>
      <xdr:spPr>
        <a:xfrm flipV="1">
          <a:off x="15290800" y="725387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135709</xdr:rowOff>
    </xdr:from>
    <xdr:to>
      <xdr:col>22</xdr:col>
      <xdr:colOff>203200</xdr:colOff>
      <xdr:row>43</xdr:row>
      <xdr:rowOff>5624</xdr:rowOff>
    </xdr:to>
    <xdr:cxnSp macro="">
      <xdr:nvCxnSpPr>
        <xdr:cNvPr id="393" name="直線コネクタ 392"/>
        <xdr:cNvCxnSpPr/>
      </xdr:nvCxnSpPr>
      <xdr:spPr>
        <a:xfrm flipV="1">
          <a:off x="14401800" y="73366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5" name="テキスト ボックス 394"/>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5624</xdr:rowOff>
    </xdr:from>
    <xdr:to>
      <xdr:col>21</xdr:col>
      <xdr:colOff>0</xdr:colOff>
      <xdr:row>43</xdr:row>
      <xdr:rowOff>46990</xdr:rowOff>
    </xdr:to>
    <xdr:cxnSp macro="">
      <xdr:nvCxnSpPr>
        <xdr:cNvPr id="396" name="直線コネクタ 395"/>
        <xdr:cNvCxnSpPr/>
      </xdr:nvCxnSpPr>
      <xdr:spPr>
        <a:xfrm flipV="1">
          <a:off x="13512800" y="73779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400" name="テキスト ボックス 399"/>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90896</xdr:rowOff>
    </xdr:from>
    <xdr:to>
      <xdr:col>24</xdr:col>
      <xdr:colOff>609600</xdr:colOff>
      <xdr:row>42</xdr:row>
      <xdr:rowOff>21046</xdr:rowOff>
    </xdr:to>
    <xdr:sp macro="" textlink="">
      <xdr:nvSpPr>
        <xdr:cNvPr id="406" name="円/楕円 405"/>
        <xdr:cNvSpPr/>
      </xdr:nvSpPr>
      <xdr:spPr>
        <a:xfrm>
          <a:off x="169672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62973</xdr:rowOff>
    </xdr:from>
    <xdr:ext cx="762000" cy="259045"/>
    <xdr:sp macro="" textlink="">
      <xdr:nvSpPr>
        <xdr:cNvPr id="407" name="公債費負担の状況該当値テキスト"/>
        <xdr:cNvSpPr txBox="1"/>
      </xdr:nvSpPr>
      <xdr:spPr>
        <a:xfrm>
          <a:off x="17106900" y="70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2177</xdr:rowOff>
    </xdr:from>
    <xdr:to>
      <xdr:col>23</xdr:col>
      <xdr:colOff>457200</xdr:colOff>
      <xdr:row>42</xdr:row>
      <xdr:rowOff>103777</xdr:rowOff>
    </xdr:to>
    <xdr:sp macro="" textlink="">
      <xdr:nvSpPr>
        <xdr:cNvPr id="408" name="円/楕円 407"/>
        <xdr:cNvSpPr/>
      </xdr:nvSpPr>
      <xdr:spPr>
        <a:xfrm>
          <a:off x="16129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88554</xdr:rowOff>
    </xdr:from>
    <xdr:ext cx="736600" cy="259045"/>
    <xdr:sp macro="" textlink="">
      <xdr:nvSpPr>
        <xdr:cNvPr id="409" name="テキスト ボックス 408"/>
        <xdr:cNvSpPr txBox="1"/>
      </xdr:nvSpPr>
      <xdr:spPr>
        <a:xfrm>
          <a:off x="15798800" y="728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84909</xdr:rowOff>
    </xdr:from>
    <xdr:to>
      <xdr:col>22</xdr:col>
      <xdr:colOff>254000</xdr:colOff>
      <xdr:row>43</xdr:row>
      <xdr:rowOff>15059</xdr:rowOff>
    </xdr:to>
    <xdr:sp macro="" textlink="">
      <xdr:nvSpPr>
        <xdr:cNvPr id="410" name="円/楕円 409"/>
        <xdr:cNvSpPr/>
      </xdr:nvSpPr>
      <xdr:spPr>
        <a:xfrm>
          <a:off x="15240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171286</xdr:rowOff>
    </xdr:from>
    <xdr:ext cx="762000" cy="259045"/>
    <xdr:sp macro="" textlink="">
      <xdr:nvSpPr>
        <xdr:cNvPr id="411" name="テキスト ボックス 410"/>
        <xdr:cNvSpPr txBox="1"/>
      </xdr:nvSpPr>
      <xdr:spPr>
        <a:xfrm>
          <a:off x="14909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126274</xdr:rowOff>
    </xdr:from>
    <xdr:to>
      <xdr:col>21</xdr:col>
      <xdr:colOff>50800</xdr:colOff>
      <xdr:row>43</xdr:row>
      <xdr:rowOff>56424</xdr:rowOff>
    </xdr:to>
    <xdr:sp macro="" textlink="">
      <xdr:nvSpPr>
        <xdr:cNvPr id="412" name="円/楕円 411"/>
        <xdr:cNvSpPr/>
      </xdr:nvSpPr>
      <xdr:spPr>
        <a:xfrm>
          <a:off x="14351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41201</xdr:rowOff>
    </xdr:from>
    <xdr:ext cx="762000" cy="259045"/>
    <xdr:sp macro="" textlink="">
      <xdr:nvSpPr>
        <xdr:cNvPr id="413" name="テキスト ボックス 412"/>
        <xdr:cNvSpPr txBox="1"/>
      </xdr:nvSpPr>
      <xdr:spPr>
        <a:xfrm>
          <a:off x="14020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14" name="円/楕円 413"/>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15" name="テキスト ボックス 414"/>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平成２４年度に三セク債を活用し土地開発公社を解散。平成２６年度末には財政調整基金を６８億へと積み増しを行った。平成１９年度決算において２６７．２％であった将来負担比率は</a:t>
          </a:r>
          <a:r>
            <a:rPr kumimoji="1" lang="ja-JP" altLang="en-US" sz="1100">
              <a:solidFill>
                <a:schemeClr val="dk1"/>
              </a:solidFill>
              <a:effectLst/>
              <a:latin typeface="+mn-lt"/>
              <a:ea typeface="+mn-ea"/>
              <a:cs typeface="+mn-cs"/>
            </a:rPr>
            <a:t>前年度より２２．３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増加したものの、１３３．２</a:t>
          </a:r>
          <a:r>
            <a:rPr kumimoji="1" lang="ja-JP" altLang="ja-JP" sz="1100">
              <a:solidFill>
                <a:schemeClr val="dk1"/>
              </a:solidFill>
              <a:effectLst/>
              <a:latin typeface="+mn-lt"/>
              <a:ea typeface="+mn-ea"/>
              <a:cs typeface="+mn-cs"/>
            </a:rPr>
            <a:t>％と大幅に減少し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依然として類似団体平均の３</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％に比べると大きく乖離している。これは地方債残高が大きく影響しているが、公営企業債等繰入見込額については、臨海土地造成事業や下水道事業の地方債残高等の減少により着実に改善している。</a:t>
          </a:r>
          <a:r>
            <a:rPr kumimoji="1" lang="ja-JP" altLang="en-US" sz="1100">
              <a:solidFill>
                <a:schemeClr val="dk1"/>
              </a:solidFill>
              <a:effectLst/>
              <a:latin typeface="+mn-lt"/>
              <a:ea typeface="+mn-ea"/>
              <a:cs typeface="+mn-cs"/>
            </a:rPr>
            <a:t>しかしながら、今後も大型事業に係る起債残高が上昇することが見込まれる中で、</a:t>
          </a:r>
          <a:r>
            <a:rPr kumimoji="1" lang="ja-JP" altLang="ja-JP" sz="1100">
              <a:solidFill>
                <a:schemeClr val="dk1"/>
              </a:solidFill>
              <a:effectLst/>
              <a:latin typeface="+mn-lt"/>
              <a:ea typeface="+mn-ea"/>
              <a:cs typeface="+mn-cs"/>
            </a:rPr>
            <a:t>借入額の抑制</a:t>
          </a:r>
          <a:r>
            <a:rPr kumimoji="1" lang="ja-JP" altLang="en-US" sz="1100">
              <a:solidFill>
                <a:schemeClr val="dk1"/>
              </a:solidFill>
              <a:effectLst/>
              <a:latin typeface="+mn-lt"/>
              <a:ea typeface="+mn-ea"/>
              <a:cs typeface="+mn-cs"/>
            </a:rPr>
            <a:t>や財源の確保</a:t>
          </a:r>
          <a:r>
            <a:rPr kumimoji="1" lang="ja-JP" altLang="ja-JP" sz="1100">
              <a:solidFill>
                <a:schemeClr val="dk1"/>
              </a:solidFill>
              <a:effectLst/>
              <a:latin typeface="+mn-lt"/>
              <a:ea typeface="+mn-ea"/>
              <a:cs typeface="+mn-cs"/>
            </a:rPr>
            <a:t>を図るとともに、減債基金の積立（平成２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年度末現在高１</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億円、前年比</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億円）等により財政健全化に努め、類似団体並の将来負担率を目標とする。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5122</xdr:rowOff>
    </xdr:from>
    <xdr:to>
      <xdr:col>24</xdr:col>
      <xdr:colOff>558800</xdr:colOff>
      <xdr:row>20</xdr:row>
      <xdr:rowOff>13039</xdr:rowOff>
    </xdr:to>
    <xdr:cxnSp macro="">
      <xdr:nvCxnSpPr>
        <xdr:cNvPr id="449" name="直線コネクタ 448"/>
        <xdr:cNvCxnSpPr/>
      </xdr:nvCxnSpPr>
      <xdr:spPr>
        <a:xfrm>
          <a:off x="16179800" y="3262672"/>
          <a:ext cx="838200" cy="1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5122</xdr:rowOff>
    </xdr:from>
    <xdr:to>
      <xdr:col>23</xdr:col>
      <xdr:colOff>406400</xdr:colOff>
      <xdr:row>19</xdr:row>
      <xdr:rowOff>166793</xdr:rowOff>
    </xdr:to>
    <xdr:cxnSp macro="">
      <xdr:nvCxnSpPr>
        <xdr:cNvPr id="452" name="直線コネクタ 451"/>
        <xdr:cNvCxnSpPr/>
      </xdr:nvCxnSpPr>
      <xdr:spPr>
        <a:xfrm flipV="1">
          <a:off x="15290800" y="3262672"/>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166793</xdr:rowOff>
    </xdr:from>
    <xdr:to>
      <xdr:col>22</xdr:col>
      <xdr:colOff>203200</xdr:colOff>
      <xdr:row>20</xdr:row>
      <xdr:rowOff>41995</xdr:rowOff>
    </xdr:to>
    <xdr:cxnSp macro="">
      <xdr:nvCxnSpPr>
        <xdr:cNvPr id="455" name="直線コネクタ 454"/>
        <xdr:cNvCxnSpPr/>
      </xdr:nvCxnSpPr>
      <xdr:spPr>
        <a:xfrm flipV="1">
          <a:off x="14401800" y="3424343"/>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6" name="フローチャート : 判断 455"/>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7" name="テキスト ボックス 456"/>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41995</xdr:rowOff>
    </xdr:from>
    <xdr:to>
      <xdr:col>21</xdr:col>
      <xdr:colOff>0</xdr:colOff>
      <xdr:row>20</xdr:row>
      <xdr:rowOff>153797</xdr:rowOff>
    </xdr:to>
    <xdr:cxnSp macro="">
      <xdr:nvCxnSpPr>
        <xdr:cNvPr id="458" name="直線コネクタ 457"/>
        <xdr:cNvCxnSpPr/>
      </xdr:nvCxnSpPr>
      <xdr:spPr>
        <a:xfrm flipV="1">
          <a:off x="13512800" y="3470995"/>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9" name="フローチャート : 判断 458"/>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60" name="テキスト ボックス 459"/>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61" name="フローチャート : 判断 460"/>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2" name="テキスト ボックス 461"/>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133689</xdr:rowOff>
    </xdr:from>
    <xdr:to>
      <xdr:col>24</xdr:col>
      <xdr:colOff>609600</xdr:colOff>
      <xdr:row>20</xdr:row>
      <xdr:rowOff>63839</xdr:rowOff>
    </xdr:to>
    <xdr:sp macro="" textlink="">
      <xdr:nvSpPr>
        <xdr:cNvPr id="468" name="円/楕円 467"/>
        <xdr:cNvSpPr/>
      </xdr:nvSpPr>
      <xdr:spPr>
        <a:xfrm>
          <a:off x="169672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105766</xdr:rowOff>
    </xdr:from>
    <xdr:ext cx="762000" cy="259045"/>
    <xdr:sp macro="" textlink="">
      <xdr:nvSpPr>
        <xdr:cNvPr id="469" name="将来負担の状況該当値テキスト"/>
        <xdr:cNvSpPr txBox="1"/>
      </xdr:nvSpPr>
      <xdr:spPr>
        <a:xfrm>
          <a:off x="17106900" y="336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125772</xdr:rowOff>
    </xdr:from>
    <xdr:to>
      <xdr:col>23</xdr:col>
      <xdr:colOff>457200</xdr:colOff>
      <xdr:row>19</xdr:row>
      <xdr:rowOff>55922</xdr:rowOff>
    </xdr:to>
    <xdr:sp macro="" textlink="">
      <xdr:nvSpPr>
        <xdr:cNvPr id="470" name="円/楕円 469"/>
        <xdr:cNvSpPr/>
      </xdr:nvSpPr>
      <xdr:spPr>
        <a:xfrm>
          <a:off x="16129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40699</xdr:rowOff>
    </xdr:from>
    <xdr:ext cx="736600" cy="259045"/>
    <xdr:sp macro="" textlink="">
      <xdr:nvSpPr>
        <xdr:cNvPr id="471" name="テキスト ボックス 470"/>
        <xdr:cNvSpPr txBox="1"/>
      </xdr:nvSpPr>
      <xdr:spPr>
        <a:xfrm>
          <a:off x="15798800" y="329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115993</xdr:rowOff>
    </xdr:from>
    <xdr:to>
      <xdr:col>22</xdr:col>
      <xdr:colOff>254000</xdr:colOff>
      <xdr:row>20</xdr:row>
      <xdr:rowOff>46143</xdr:rowOff>
    </xdr:to>
    <xdr:sp macro="" textlink="">
      <xdr:nvSpPr>
        <xdr:cNvPr id="472" name="円/楕円 471"/>
        <xdr:cNvSpPr/>
      </xdr:nvSpPr>
      <xdr:spPr>
        <a:xfrm>
          <a:off x="15240000" y="3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30920</xdr:rowOff>
    </xdr:from>
    <xdr:ext cx="762000" cy="259045"/>
    <xdr:sp macro="" textlink="">
      <xdr:nvSpPr>
        <xdr:cNvPr id="473" name="テキスト ボックス 472"/>
        <xdr:cNvSpPr txBox="1"/>
      </xdr:nvSpPr>
      <xdr:spPr>
        <a:xfrm>
          <a:off x="14909800" y="34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162645</xdr:rowOff>
    </xdr:from>
    <xdr:to>
      <xdr:col>21</xdr:col>
      <xdr:colOff>50800</xdr:colOff>
      <xdr:row>20</xdr:row>
      <xdr:rowOff>92795</xdr:rowOff>
    </xdr:to>
    <xdr:sp macro="" textlink="">
      <xdr:nvSpPr>
        <xdr:cNvPr id="474" name="円/楕円 473"/>
        <xdr:cNvSpPr/>
      </xdr:nvSpPr>
      <xdr:spPr>
        <a:xfrm>
          <a:off x="14351000" y="34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77572</xdr:rowOff>
    </xdr:from>
    <xdr:ext cx="762000" cy="259045"/>
    <xdr:sp macro="" textlink="">
      <xdr:nvSpPr>
        <xdr:cNvPr id="475" name="テキスト ボックス 474"/>
        <xdr:cNvSpPr txBox="1"/>
      </xdr:nvSpPr>
      <xdr:spPr>
        <a:xfrm>
          <a:off x="14020800" y="350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102997</xdr:rowOff>
    </xdr:from>
    <xdr:to>
      <xdr:col>19</xdr:col>
      <xdr:colOff>533400</xdr:colOff>
      <xdr:row>21</xdr:row>
      <xdr:rowOff>33147</xdr:rowOff>
    </xdr:to>
    <xdr:sp macro="" textlink="">
      <xdr:nvSpPr>
        <xdr:cNvPr id="476" name="円/楕円 475"/>
        <xdr:cNvSpPr/>
      </xdr:nvSpPr>
      <xdr:spPr>
        <a:xfrm>
          <a:off x="13462000" y="35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17924</xdr:rowOff>
    </xdr:from>
    <xdr:ext cx="762000" cy="259045"/>
    <xdr:sp macro="" textlink="">
      <xdr:nvSpPr>
        <xdr:cNvPr id="477" name="テキスト ボックス 476"/>
        <xdr:cNvSpPr txBox="1"/>
      </xdr:nvSpPr>
      <xdr:spPr>
        <a:xfrm>
          <a:off x="13131800" y="361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89,470
88,696
421.24
45,205,614
42,998,755
2,007,603
23,218,045
58,739,722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定員適正化計画を進めた結果、平成１８年の３２．５パーセントをピークに</a:t>
          </a:r>
          <a:r>
            <a:rPr kumimoji="1" lang="ja-JP" altLang="en-US" sz="1100">
              <a:solidFill>
                <a:schemeClr val="dk1"/>
              </a:solidFill>
              <a:effectLst/>
              <a:latin typeface="+mn-lt"/>
              <a:ea typeface="+mn-ea"/>
              <a:cs typeface="+mn-cs"/>
            </a:rPr>
            <a:t>直近３か年は横ばいながら、</a:t>
          </a:r>
          <a:r>
            <a:rPr kumimoji="1" lang="ja-JP" altLang="ja-JP" sz="1100">
              <a:solidFill>
                <a:schemeClr val="dk1"/>
              </a:solidFill>
              <a:effectLst/>
              <a:latin typeface="+mn-lt"/>
              <a:ea typeface="+mn-ea"/>
              <a:cs typeface="+mn-cs"/>
            </a:rPr>
            <a:t>類似団体平均に近づきつつある。平成２５年度は７月から３月まで国家公務員給与減額措置に応じた減額をおこなっていたが、平成２６年度に減額分を復元したことより平成２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年度も高い推移をしており、類似団体より</a:t>
          </a: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％下回る数値となった。</a:t>
          </a:r>
          <a:endParaRPr lang="ja-JP" altLang="ja-JP" sz="1400">
            <a:effectLst/>
          </a:endParaRPr>
        </a:p>
        <a:p>
          <a:r>
            <a:rPr kumimoji="1" lang="ja-JP" altLang="ja-JP" sz="1100">
              <a:solidFill>
                <a:schemeClr val="dk1"/>
              </a:solidFill>
              <a:effectLst/>
              <a:latin typeface="+mn-lt"/>
              <a:ea typeface="+mn-ea"/>
              <a:cs typeface="+mn-cs"/>
            </a:rPr>
            <a:t>　施設の統廃合やアウトソーシング、事務量の把握と精査による効率的な人員配置を行いながら、給与水準の適正化に努める。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36</xdr:row>
      <xdr:rowOff>149860</xdr:rowOff>
    </xdr:to>
    <xdr:cxnSp macro="">
      <xdr:nvCxnSpPr>
        <xdr:cNvPr id="66" name="直線コネクタ 65"/>
        <xdr:cNvCxnSpPr/>
      </xdr:nvCxnSpPr>
      <xdr:spPr>
        <a:xfrm flipV="1">
          <a:off x="3987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36</xdr:row>
      <xdr:rowOff>157480</xdr:rowOff>
    </xdr:to>
    <xdr:cxnSp macro="">
      <xdr:nvCxnSpPr>
        <xdr:cNvPr id="69" name="直線コネクタ 68"/>
        <xdr:cNvCxnSpPr/>
      </xdr:nvCxnSpPr>
      <xdr:spPr>
        <a:xfrm flipV="1">
          <a:off x="3098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157480</xdr:rowOff>
    </xdr:to>
    <xdr:cxnSp macro="">
      <xdr:nvCxnSpPr>
        <xdr:cNvPr id="72" name="直線コネクタ 71"/>
        <xdr:cNvCxnSpPr/>
      </xdr:nvCxnSpPr>
      <xdr:spPr>
        <a:xfrm>
          <a:off x="2209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37</xdr:row>
      <xdr:rowOff>46990</xdr:rowOff>
    </xdr:to>
    <xdr:cxnSp macro="">
      <xdr:nvCxnSpPr>
        <xdr:cNvPr id="75" name="直線コネクタ 74"/>
        <xdr:cNvCxnSpPr/>
      </xdr:nvCxnSpPr>
      <xdr:spPr>
        <a:xfrm flipV="1">
          <a:off x="1320800" y="6238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92" name="テキスト ボックス 91"/>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類似団体比較においては概ね中間に位置しているものの、国や県、類似団体と同様に上昇傾向となっている。</a:t>
          </a:r>
          <a:r>
            <a:rPr kumimoji="1" lang="ja-JP" altLang="ja-JP" sz="1100">
              <a:solidFill>
                <a:schemeClr val="dk1"/>
              </a:solidFill>
              <a:effectLst/>
              <a:latin typeface="+mn-lt"/>
              <a:ea typeface="+mn-ea"/>
              <a:cs typeface="+mn-cs"/>
            </a:rPr>
            <a:t>施設の維持管理経費、アウトソーシング等による委託料、賃金等の増加が見込まれることなどから、類似施設の統廃合、事業の選択と集中を図ることが急務となっている。今後もコスト削減を進めながらもサービス水準の向上を図るため計画的な財政運営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107950</xdr:rowOff>
    </xdr:to>
    <xdr:cxnSp macro="">
      <xdr:nvCxnSpPr>
        <xdr:cNvPr id="127" name="直線コネクタ 126"/>
        <xdr:cNvCxnSpPr/>
      </xdr:nvCxnSpPr>
      <xdr:spPr>
        <a:xfrm>
          <a:off x="15671800" y="2969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54610</xdr:rowOff>
    </xdr:to>
    <xdr:cxnSp macro="">
      <xdr:nvCxnSpPr>
        <xdr:cNvPr id="130" name="直線コネクタ 129"/>
        <xdr:cNvCxnSpPr/>
      </xdr:nvCxnSpPr>
      <xdr:spPr>
        <a:xfrm>
          <a:off x="14782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39370</xdr:rowOff>
    </xdr:to>
    <xdr:cxnSp macro="">
      <xdr:nvCxnSpPr>
        <xdr:cNvPr id="133" name="直線コネクタ 132"/>
        <xdr:cNvCxnSpPr/>
      </xdr:nvCxnSpPr>
      <xdr:spPr>
        <a:xfrm>
          <a:off x="13893800" y="291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5" name="テキスト ボックス 134"/>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1270</xdr:rowOff>
    </xdr:to>
    <xdr:cxnSp macro="">
      <xdr:nvCxnSpPr>
        <xdr:cNvPr id="136" name="直線コネクタ 135"/>
        <xdr:cNvCxnSpPr/>
      </xdr:nvCxnSpPr>
      <xdr:spPr>
        <a:xfrm>
          <a:off x="13004800" y="2900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0" name="テキスト ボックス 139"/>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8" name="円/楕円 147"/>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115587</xdr:rowOff>
    </xdr:from>
    <xdr:ext cx="736600" cy="259045"/>
    <xdr:sp macro="" textlink="">
      <xdr:nvSpPr>
        <xdr:cNvPr id="149" name="テキスト ボックス 148"/>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50" name="円/楕円 149"/>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51" name="テキスト ボックス 150"/>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2" name="円/楕円 151"/>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53" name="テキスト ボックス 152"/>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106680</xdr:rowOff>
    </xdr:from>
    <xdr:to>
      <xdr:col>19</xdr:col>
      <xdr:colOff>6350</xdr:colOff>
      <xdr:row>17</xdr:row>
      <xdr:rowOff>36830</xdr:rowOff>
    </xdr:to>
    <xdr:sp macro="" textlink="">
      <xdr:nvSpPr>
        <xdr:cNvPr id="154" name="円/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47007</xdr:rowOff>
    </xdr:from>
    <xdr:ext cx="762000" cy="259045"/>
    <xdr:sp macro="" textlink="">
      <xdr:nvSpPr>
        <xdr:cNvPr id="155" name="テキスト ボックス 154"/>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依然、全国や愛媛県、類似団体を上回っている。生活保護費や障がい者福祉サービス費、施設型給付費の恒常的な増に加え、平成２７年度から実施した子ども医療費の完全無償化の影響や臨時福祉給付金等、社会保障関係の経費が引き続き増加の傾向にある。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年度より直営</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養護老人ホームを民間移譲する</a:t>
          </a:r>
          <a:r>
            <a:rPr kumimoji="1" lang="ja-JP" altLang="en-US" sz="1100">
              <a:solidFill>
                <a:schemeClr val="dk1"/>
              </a:solidFill>
              <a:effectLst/>
              <a:latin typeface="+mn-lt"/>
              <a:ea typeface="+mn-ea"/>
              <a:cs typeface="+mn-cs"/>
            </a:rPr>
            <a:t>予定の</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今後この</a:t>
          </a:r>
          <a:r>
            <a:rPr kumimoji="1" lang="ja-JP" altLang="ja-JP" sz="1100">
              <a:solidFill>
                <a:schemeClr val="dk1"/>
              </a:solidFill>
              <a:effectLst/>
              <a:latin typeface="+mn-lt"/>
              <a:ea typeface="+mn-ea"/>
              <a:cs typeface="+mn-cs"/>
            </a:rPr>
            <a:t>運営経費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扶助費の増加要因と見込まれる。</a:t>
          </a:r>
          <a:r>
            <a:rPr kumimoji="1" lang="ja-JP" altLang="en-US" sz="1100">
              <a:latin typeface="ＭＳ Ｐゴシック"/>
            </a:rPr>
            <a:t>国の制度に基づくものが大半であるが、資格審査等の適正化を進めていくことで、上昇傾向に歯止めをかけるよう努める。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56</xdr:row>
      <xdr:rowOff>1815</xdr:rowOff>
    </xdr:to>
    <xdr:cxnSp macro="">
      <xdr:nvCxnSpPr>
        <xdr:cNvPr id="190" name="直線コネクタ 189"/>
        <xdr:cNvCxnSpPr/>
      </xdr:nvCxnSpPr>
      <xdr:spPr>
        <a:xfrm>
          <a:off x="3987800" y="94832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53522</xdr:rowOff>
    </xdr:to>
    <xdr:cxnSp macro="">
      <xdr:nvCxnSpPr>
        <xdr:cNvPr id="193" name="直線コネクタ 192"/>
        <xdr:cNvCxnSpPr/>
      </xdr:nvCxnSpPr>
      <xdr:spPr>
        <a:xfrm>
          <a:off x="3098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6" name="直線コネクタ 195"/>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198" name="テキスト ボックス 19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99" name="直線コネクタ 198"/>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01" name="テキスト ボックス 200"/>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94542</xdr:rowOff>
    </xdr:from>
    <xdr:ext cx="762000" cy="259045"/>
    <xdr:sp macro="" textlink="">
      <xdr:nvSpPr>
        <xdr:cNvPr id="210"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12" name="テキスト ボックス 211"/>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23784</xdr:rowOff>
    </xdr:from>
    <xdr:ext cx="762000" cy="259045"/>
    <xdr:sp macro="" textlink="">
      <xdr:nvSpPr>
        <xdr:cNvPr id="214" name="テキスト ボックス 213"/>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6" name="テキスト ボックス 215"/>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8" name="テキスト ボックス 21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繰出金については１３．</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％で前年度比で０．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となっている。市直営の特別養護老人ホームが１施設、国保診療所が１施設あり、その財源不足</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補填している。特別養護老人ホーム</a:t>
          </a:r>
          <a:r>
            <a:rPr kumimoji="1" lang="ja-JP" altLang="en-US" sz="1100">
              <a:solidFill>
                <a:schemeClr val="dk1"/>
              </a:solidFill>
              <a:effectLst/>
              <a:latin typeface="+mn-lt"/>
              <a:ea typeface="+mn-ea"/>
              <a:cs typeface="+mn-cs"/>
            </a:rPr>
            <a:t>萬翠荘</a:t>
          </a:r>
          <a:r>
            <a:rPr kumimoji="1" lang="ja-JP" altLang="ja-JP" sz="1100">
              <a:solidFill>
                <a:schemeClr val="dk1"/>
              </a:solidFill>
              <a:effectLst/>
              <a:latin typeface="+mn-lt"/>
              <a:ea typeface="+mn-ea"/>
              <a:cs typeface="+mn-cs"/>
            </a:rPr>
            <a:t>については平成２９年４月に民間移譲される予定で</a:t>
          </a:r>
          <a:r>
            <a:rPr kumimoji="1" lang="ja-JP" altLang="en-US" sz="1100">
              <a:solidFill>
                <a:schemeClr val="dk1"/>
              </a:solidFill>
              <a:effectLst/>
              <a:latin typeface="+mn-lt"/>
              <a:ea typeface="+mn-ea"/>
              <a:cs typeface="+mn-cs"/>
            </a:rPr>
            <a:t>、繰出金は減となる見込みだが人件費は特別会計より振り替わるため、指標が増加する要因となる見込みである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113393</xdr:rowOff>
    </xdr:from>
    <xdr:to>
      <xdr:col>24</xdr:col>
      <xdr:colOff>31750</xdr:colOff>
      <xdr:row>57</xdr:row>
      <xdr:rowOff>167822</xdr:rowOff>
    </xdr:to>
    <xdr:cxnSp macro="">
      <xdr:nvCxnSpPr>
        <xdr:cNvPr id="253" name="直線コネクタ 252"/>
        <xdr:cNvCxnSpPr/>
      </xdr:nvCxnSpPr>
      <xdr:spPr>
        <a:xfrm>
          <a:off x="15671800" y="9886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113393</xdr:rowOff>
    </xdr:from>
    <xdr:to>
      <xdr:col>22</xdr:col>
      <xdr:colOff>565150</xdr:colOff>
      <xdr:row>57</xdr:row>
      <xdr:rowOff>124278</xdr:rowOff>
    </xdr:to>
    <xdr:cxnSp macro="">
      <xdr:nvCxnSpPr>
        <xdr:cNvPr id="256" name="直線コネクタ 255"/>
        <xdr:cNvCxnSpPr/>
      </xdr:nvCxnSpPr>
      <xdr:spPr>
        <a:xfrm flipV="1">
          <a:off x="14782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26307</xdr:rowOff>
    </xdr:from>
    <xdr:to>
      <xdr:col>21</xdr:col>
      <xdr:colOff>361950</xdr:colOff>
      <xdr:row>57</xdr:row>
      <xdr:rowOff>124278</xdr:rowOff>
    </xdr:to>
    <xdr:cxnSp macro="">
      <xdr:nvCxnSpPr>
        <xdr:cNvPr id="259" name="直線コネクタ 258"/>
        <xdr:cNvCxnSpPr/>
      </xdr:nvCxnSpPr>
      <xdr:spPr>
        <a:xfrm>
          <a:off x="13893800" y="979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1" name="テキスト ボックス 260"/>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26307</xdr:rowOff>
    </xdr:from>
    <xdr:to>
      <xdr:col>20</xdr:col>
      <xdr:colOff>158750</xdr:colOff>
      <xdr:row>57</xdr:row>
      <xdr:rowOff>58965</xdr:rowOff>
    </xdr:to>
    <xdr:cxnSp macro="">
      <xdr:nvCxnSpPr>
        <xdr:cNvPr id="262" name="直線コネクタ 261"/>
        <xdr:cNvCxnSpPr/>
      </xdr:nvCxnSpPr>
      <xdr:spPr>
        <a:xfrm flipV="1">
          <a:off x="13004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4" name="テキスト ボックス 263"/>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6" name="テキスト ボックス 265"/>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72" name="円/楕円 271"/>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133549</xdr:rowOff>
    </xdr:from>
    <xdr:ext cx="762000" cy="259045"/>
    <xdr:sp macro="" textlink="">
      <xdr:nvSpPr>
        <xdr:cNvPr id="273" name="その他該当値テキスト"/>
        <xdr:cNvSpPr txBox="1"/>
      </xdr:nvSpPr>
      <xdr:spPr>
        <a:xfrm>
          <a:off x="165989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62593</xdr:rowOff>
    </xdr:from>
    <xdr:to>
      <xdr:col>22</xdr:col>
      <xdr:colOff>615950</xdr:colOff>
      <xdr:row>57</xdr:row>
      <xdr:rowOff>164193</xdr:rowOff>
    </xdr:to>
    <xdr:sp macro="" textlink="">
      <xdr:nvSpPr>
        <xdr:cNvPr id="274" name="円/楕円 273"/>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148970</xdr:rowOff>
    </xdr:from>
    <xdr:ext cx="736600" cy="259045"/>
    <xdr:sp macro="" textlink="">
      <xdr:nvSpPr>
        <xdr:cNvPr id="275" name="テキスト ボックス 274"/>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73478</xdr:rowOff>
    </xdr:from>
    <xdr:to>
      <xdr:col>21</xdr:col>
      <xdr:colOff>412750</xdr:colOff>
      <xdr:row>58</xdr:row>
      <xdr:rowOff>3628</xdr:rowOff>
    </xdr:to>
    <xdr:sp macro="" textlink="">
      <xdr:nvSpPr>
        <xdr:cNvPr id="276" name="円/楕円 275"/>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159855</xdr:rowOff>
    </xdr:from>
    <xdr:ext cx="762000" cy="259045"/>
    <xdr:sp macro="" textlink="">
      <xdr:nvSpPr>
        <xdr:cNvPr id="277" name="テキスト ボックス 276"/>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146957</xdr:rowOff>
    </xdr:from>
    <xdr:to>
      <xdr:col>20</xdr:col>
      <xdr:colOff>209550</xdr:colOff>
      <xdr:row>57</xdr:row>
      <xdr:rowOff>77107</xdr:rowOff>
    </xdr:to>
    <xdr:sp macro="" textlink="">
      <xdr:nvSpPr>
        <xdr:cNvPr id="278" name="円/楕円 277"/>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61884</xdr:rowOff>
    </xdr:from>
    <xdr:ext cx="762000" cy="259045"/>
    <xdr:sp macro="" textlink="">
      <xdr:nvSpPr>
        <xdr:cNvPr id="279" name="テキスト ボックス 278"/>
        <xdr:cNvSpPr txBox="1"/>
      </xdr:nvSpPr>
      <xdr:spPr>
        <a:xfrm>
          <a:off x="13512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8165</xdr:rowOff>
    </xdr:from>
    <xdr:to>
      <xdr:col>19</xdr:col>
      <xdr:colOff>6350</xdr:colOff>
      <xdr:row>57</xdr:row>
      <xdr:rowOff>109765</xdr:rowOff>
    </xdr:to>
    <xdr:sp macro="" textlink="">
      <xdr:nvSpPr>
        <xdr:cNvPr id="280" name="円/楕円 279"/>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94542</xdr:rowOff>
    </xdr:from>
    <xdr:ext cx="762000" cy="259045"/>
    <xdr:sp macro="" textlink="">
      <xdr:nvSpPr>
        <xdr:cNvPr id="281" name="テキスト ボックス 280"/>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では大きく平均を上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a:t>
          </a:r>
          <a:r>
            <a:rPr kumimoji="1" lang="ja-JP" altLang="en-US" sz="1100">
              <a:solidFill>
                <a:schemeClr val="dk1"/>
              </a:solidFill>
              <a:effectLst/>
              <a:latin typeface="+mn-lt"/>
              <a:ea typeface="+mn-ea"/>
              <a:cs typeface="+mn-cs"/>
            </a:rPr>
            <a:t>また、商工関係の単独補助が類似団体を上回っているが、数値を押し上げている補助が今年度で終了するため、平成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年度以降は類似団体と同程度となることが見込まれる。</a:t>
          </a:r>
          <a:r>
            <a:rPr kumimoji="1" lang="ja-JP" altLang="ja-JP" sz="1100">
              <a:solidFill>
                <a:schemeClr val="dk1"/>
              </a:solidFill>
              <a:effectLst/>
              <a:latin typeface="+mn-lt"/>
              <a:ea typeface="+mn-ea"/>
              <a:cs typeface="+mn-cs"/>
            </a:rPr>
            <a:t>一方、一部事務組合経費分は人件費、公債費に転じて各指標を押し上げている要因となっている。今後も適正な執行に努める。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xdr:rowOff>
    </xdr:from>
    <xdr:to>
      <xdr:col>24</xdr:col>
      <xdr:colOff>31750</xdr:colOff>
      <xdr:row>35</xdr:row>
      <xdr:rowOff>12700</xdr:rowOff>
    </xdr:to>
    <xdr:cxnSp macro="">
      <xdr:nvCxnSpPr>
        <xdr:cNvPr id="309" name="直線コネクタ 308"/>
        <xdr:cNvCxnSpPr/>
      </xdr:nvCxnSpPr>
      <xdr:spPr>
        <a:xfrm>
          <a:off x="15671800" y="60077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167005</xdr:rowOff>
    </xdr:from>
    <xdr:to>
      <xdr:col>22</xdr:col>
      <xdr:colOff>565150</xdr:colOff>
      <xdr:row>35</xdr:row>
      <xdr:rowOff>6985</xdr:rowOff>
    </xdr:to>
    <xdr:cxnSp macro="">
      <xdr:nvCxnSpPr>
        <xdr:cNvPr id="312" name="直線コネクタ 311"/>
        <xdr:cNvCxnSpPr/>
      </xdr:nvCxnSpPr>
      <xdr:spPr>
        <a:xfrm>
          <a:off x="14782800" y="5996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161290</xdr:rowOff>
    </xdr:from>
    <xdr:to>
      <xdr:col>21</xdr:col>
      <xdr:colOff>361950</xdr:colOff>
      <xdr:row>34</xdr:row>
      <xdr:rowOff>167005</xdr:rowOff>
    </xdr:to>
    <xdr:cxnSp macro="">
      <xdr:nvCxnSpPr>
        <xdr:cNvPr id="315" name="直線コネクタ 314"/>
        <xdr:cNvCxnSpPr/>
      </xdr:nvCxnSpPr>
      <xdr:spPr>
        <a:xfrm>
          <a:off x="13893800" y="59905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161290</xdr:rowOff>
    </xdr:from>
    <xdr:to>
      <xdr:col>20</xdr:col>
      <xdr:colOff>158750</xdr:colOff>
      <xdr:row>34</xdr:row>
      <xdr:rowOff>161290</xdr:rowOff>
    </xdr:to>
    <xdr:cxnSp macro="">
      <xdr:nvCxnSpPr>
        <xdr:cNvPr id="318" name="直線コネクタ 317"/>
        <xdr:cNvCxnSpPr/>
      </xdr:nvCxnSpPr>
      <xdr:spPr>
        <a:xfrm>
          <a:off x="13004800" y="5990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133350</xdr:rowOff>
    </xdr:from>
    <xdr:to>
      <xdr:col>24</xdr:col>
      <xdr:colOff>82550</xdr:colOff>
      <xdr:row>35</xdr:row>
      <xdr:rowOff>63500</xdr:rowOff>
    </xdr:to>
    <xdr:sp macro="" textlink="">
      <xdr:nvSpPr>
        <xdr:cNvPr id="328" name="円/楕円 327"/>
        <xdr:cNvSpPr/>
      </xdr:nvSpPr>
      <xdr:spPr>
        <a:xfrm>
          <a:off x="16459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41927</xdr:rowOff>
    </xdr:from>
    <xdr:ext cx="762000" cy="259045"/>
    <xdr:sp macro="" textlink="">
      <xdr:nvSpPr>
        <xdr:cNvPr id="329" name="補助費等該当値テキスト"/>
        <xdr:cNvSpPr txBox="1"/>
      </xdr:nvSpPr>
      <xdr:spPr>
        <a:xfrm>
          <a:off x="1659890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127635</xdr:rowOff>
    </xdr:from>
    <xdr:to>
      <xdr:col>22</xdr:col>
      <xdr:colOff>615950</xdr:colOff>
      <xdr:row>35</xdr:row>
      <xdr:rowOff>57785</xdr:rowOff>
    </xdr:to>
    <xdr:sp macro="" textlink="">
      <xdr:nvSpPr>
        <xdr:cNvPr id="330" name="円/楕円 329"/>
        <xdr:cNvSpPr/>
      </xdr:nvSpPr>
      <xdr:spPr>
        <a:xfrm>
          <a:off x="15621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67962</xdr:rowOff>
    </xdr:from>
    <xdr:ext cx="736600" cy="259045"/>
    <xdr:sp macro="" textlink="">
      <xdr:nvSpPr>
        <xdr:cNvPr id="331" name="テキスト ボックス 330"/>
        <xdr:cNvSpPr txBox="1"/>
      </xdr:nvSpPr>
      <xdr:spPr>
        <a:xfrm>
          <a:off x="15290800" y="572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116205</xdr:rowOff>
    </xdr:from>
    <xdr:to>
      <xdr:col>21</xdr:col>
      <xdr:colOff>412750</xdr:colOff>
      <xdr:row>35</xdr:row>
      <xdr:rowOff>46355</xdr:rowOff>
    </xdr:to>
    <xdr:sp macro="" textlink="">
      <xdr:nvSpPr>
        <xdr:cNvPr id="332" name="円/楕円 331"/>
        <xdr:cNvSpPr/>
      </xdr:nvSpPr>
      <xdr:spPr>
        <a:xfrm>
          <a:off x="147320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56532</xdr:rowOff>
    </xdr:from>
    <xdr:ext cx="762000" cy="259045"/>
    <xdr:sp macro="" textlink="">
      <xdr:nvSpPr>
        <xdr:cNvPr id="333" name="テキスト ボックス 332"/>
        <xdr:cNvSpPr txBox="1"/>
      </xdr:nvSpPr>
      <xdr:spPr>
        <a:xfrm>
          <a:off x="14401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110490</xdr:rowOff>
    </xdr:from>
    <xdr:to>
      <xdr:col>20</xdr:col>
      <xdr:colOff>209550</xdr:colOff>
      <xdr:row>35</xdr:row>
      <xdr:rowOff>40640</xdr:rowOff>
    </xdr:to>
    <xdr:sp macro="" textlink="">
      <xdr:nvSpPr>
        <xdr:cNvPr id="334" name="円/楕円 333"/>
        <xdr:cNvSpPr/>
      </xdr:nvSpPr>
      <xdr:spPr>
        <a:xfrm>
          <a:off x="13843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50817</xdr:rowOff>
    </xdr:from>
    <xdr:ext cx="762000" cy="259045"/>
    <xdr:sp macro="" textlink="">
      <xdr:nvSpPr>
        <xdr:cNvPr id="335" name="テキスト ボックス 334"/>
        <xdr:cNvSpPr txBox="1"/>
      </xdr:nvSpPr>
      <xdr:spPr>
        <a:xfrm>
          <a:off x="13512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110490</xdr:rowOff>
    </xdr:from>
    <xdr:to>
      <xdr:col>19</xdr:col>
      <xdr:colOff>6350</xdr:colOff>
      <xdr:row>35</xdr:row>
      <xdr:rowOff>40640</xdr:rowOff>
    </xdr:to>
    <xdr:sp macro="" textlink="">
      <xdr:nvSpPr>
        <xdr:cNvPr id="336" name="円/楕円 335"/>
        <xdr:cNvSpPr/>
      </xdr:nvSpPr>
      <xdr:spPr>
        <a:xfrm>
          <a:off x="12954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50817</xdr:rowOff>
    </xdr:from>
    <xdr:ext cx="762000" cy="259045"/>
    <xdr:sp macro="" textlink="">
      <xdr:nvSpPr>
        <xdr:cNvPr id="337" name="テキスト ボックス 336"/>
        <xdr:cNvSpPr txBox="1"/>
      </xdr:nvSpPr>
      <xdr:spPr>
        <a:xfrm>
          <a:off x="12623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公債費については年々改善されてきており、平成２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年度は前年度より</a:t>
          </a: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減の横ばいで</a:t>
          </a:r>
          <a:r>
            <a:rPr kumimoji="1" lang="ja-JP" altLang="ja-JP" sz="1100">
              <a:solidFill>
                <a:schemeClr val="dk1"/>
              </a:solidFill>
              <a:effectLst/>
              <a:latin typeface="+mn-lt"/>
              <a:ea typeface="+mn-ea"/>
              <a:cs typeface="+mn-cs"/>
            </a:rPr>
            <a:t>、類似団体の１６．</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％に比べて依然高い状況にある。今後も新庁舎建設をはじめ新市建設計画に基づく大型事業が予定されていることから、継続事業については</a:t>
          </a:r>
          <a:r>
            <a:rPr kumimoji="1" lang="ja-JP" altLang="en-US" sz="1100">
              <a:solidFill>
                <a:schemeClr val="dk1"/>
              </a:solidFill>
              <a:effectLst/>
              <a:latin typeface="+mn-lt"/>
              <a:ea typeface="+mn-ea"/>
              <a:cs typeface="+mn-cs"/>
            </a:rPr>
            <a:t>安易</a:t>
          </a:r>
          <a:r>
            <a:rPr kumimoji="1" lang="ja-JP" altLang="ja-JP" sz="1100">
              <a:solidFill>
                <a:schemeClr val="dk1"/>
              </a:solidFill>
              <a:effectLst/>
              <a:latin typeface="+mn-lt"/>
              <a:ea typeface="+mn-ea"/>
              <a:cs typeface="+mn-cs"/>
            </a:rPr>
            <a:t>に市債に頼ることなく適正な事業量で執行するほか、減債基金の積立額を確保し繰上償還を行う等、地方債残高の縮減に取り組み公債費の低減に努める。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40132</xdr:rowOff>
    </xdr:to>
    <xdr:cxnSp macro="">
      <xdr:nvCxnSpPr>
        <xdr:cNvPr id="367" name="直線コネクタ 366"/>
        <xdr:cNvCxnSpPr/>
      </xdr:nvCxnSpPr>
      <xdr:spPr>
        <a:xfrm flipV="1">
          <a:off x="3987800" y="134086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163576</xdr:rowOff>
    </xdr:to>
    <xdr:cxnSp macro="">
      <xdr:nvCxnSpPr>
        <xdr:cNvPr id="370" name="直線コネクタ 369"/>
        <xdr:cNvCxnSpPr/>
      </xdr:nvCxnSpPr>
      <xdr:spPr>
        <a:xfrm flipV="1">
          <a:off x="3098800" y="134132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78</xdr:row>
      <xdr:rowOff>168148</xdr:rowOff>
    </xdr:to>
    <xdr:cxnSp macro="">
      <xdr:nvCxnSpPr>
        <xdr:cNvPr id="373" name="直線コネクタ 372"/>
        <xdr:cNvCxnSpPr/>
      </xdr:nvCxnSpPr>
      <xdr:spPr>
        <a:xfrm flipV="1">
          <a:off x="2209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28702</xdr:rowOff>
    </xdr:to>
    <xdr:cxnSp macro="">
      <xdr:nvCxnSpPr>
        <xdr:cNvPr id="376" name="直線コネクタ 375"/>
        <xdr:cNvCxnSpPr/>
      </xdr:nvCxnSpPr>
      <xdr:spPr>
        <a:xfrm flipV="1">
          <a:off x="1320800" y="135412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6" name="円/楕円 385"/>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7"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8" name="円/楕円 387"/>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9" name="テキスト ボックス 388"/>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90" name="円/楕円 389"/>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91" name="テキスト ボックス 390"/>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92" name="円/楕円 391"/>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93" name="テキスト ボックス 392"/>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4" name="円/楕円 393"/>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395" name="テキスト ボックス 394"/>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年度は前年度より</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％増加しているものの、類似団体平均との比較では大きく上回っている。経常収支比率が８</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％であることから公債費が占める割合が非常に高いことが判る。</a:t>
          </a:r>
          <a:endParaRPr lang="ja-JP" altLang="ja-JP" sz="1400">
            <a:effectLst/>
          </a:endParaRPr>
        </a:p>
        <a:p>
          <a:r>
            <a:rPr kumimoji="1" lang="ja-JP" altLang="ja-JP" sz="1100">
              <a:solidFill>
                <a:schemeClr val="dk1"/>
              </a:solidFill>
              <a:effectLst/>
              <a:latin typeface="+mn-lt"/>
              <a:ea typeface="+mn-ea"/>
              <a:cs typeface="+mn-cs"/>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35560</xdr:rowOff>
    </xdr:from>
    <xdr:to>
      <xdr:col>24</xdr:col>
      <xdr:colOff>31750</xdr:colOff>
      <xdr:row>74</xdr:row>
      <xdr:rowOff>123190</xdr:rowOff>
    </xdr:to>
    <xdr:cxnSp macro="">
      <xdr:nvCxnSpPr>
        <xdr:cNvPr id="428" name="直線コネクタ 427"/>
        <xdr:cNvCxnSpPr/>
      </xdr:nvCxnSpPr>
      <xdr:spPr>
        <a:xfrm>
          <a:off x="15671800" y="1272286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xdr:rowOff>
    </xdr:from>
    <xdr:to>
      <xdr:col>22</xdr:col>
      <xdr:colOff>565150</xdr:colOff>
      <xdr:row>74</xdr:row>
      <xdr:rowOff>35560</xdr:rowOff>
    </xdr:to>
    <xdr:cxnSp macro="">
      <xdr:nvCxnSpPr>
        <xdr:cNvPr id="431" name="直線コネクタ 430"/>
        <xdr:cNvCxnSpPr/>
      </xdr:nvCxnSpPr>
      <xdr:spPr>
        <a:xfrm>
          <a:off x="14782800" y="12692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62230</xdr:rowOff>
    </xdr:from>
    <xdr:to>
      <xdr:col>21</xdr:col>
      <xdr:colOff>361950</xdr:colOff>
      <xdr:row>74</xdr:row>
      <xdr:rowOff>5080</xdr:rowOff>
    </xdr:to>
    <xdr:cxnSp macro="">
      <xdr:nvCxnSpPr>
        <xdr:cNvPr id="434" name="直線コネクタ 433"/>
        <xdr:cNvCxnSpPr/>
      </xdr:nvCxnSpPr>
      <xdr:spPr>
        <a:xfrm>
          <a:off x="13893800" y="12578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78757</xdr:rowOff>
    </xdr:from>
    <xdr:ext cx="762000" cy="259045"/>
    <xdr:sp macro="" textlink="">
      <xdr:nvSpPr>
        <xdr:cNvPr id="436" name="テキスト ボックス 435"/>
        <xdr:cNvSpPr txBox="1"/>
      </xdr:nvSpPr>
      <xdr:spPr>
        <a:xfrm>
          <a:off x="14401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62230</xdr:rowOff>
    </xdr:from>
    <xdr:to>
      <xdr:col>20</xdr:col>
      <xdr:colOff>158750</xdr:colOff>
      <xdr:row>73</xdr:row>
      <xdr:rowOff>142240</xdr:rowOff>
    </xdr:to>
    <xdr:cxnSp macro="">
      <xdr:nvCxnSpPr>
        <xdr:cNvPr id="437" name="直線コネクタ 436"/>
        <xdr:cNvCxnSpPr/>
      </xdr:nvCxnSpPr>
      <xdr:spPr>
        <a:xfrm flipV="1">
          <a:off x="13004800" y="125780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39" name="テキスト ボックス 438"/>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41" name="テキスト ボックス 440"/>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72390</xdr:rowOff>
    </xdr:from>
    <xdr:to>
      <xdr:col>24</xdr:col>
      <xdr:colOff>82550</xdr:colOff>
      <xdr:row>75</xdr:row>
      <xdr:rowOff>2540</xdr:rowOff>
    </xdr:to>
    <xdr:sp macro="" textlink="">
      <xdr:nvSpPr>
        <xdr:cNvPr id="447" name="円/楕円 446"/>
        <xdr:cNvSpPr/>
      </xdr:nvSpPr>
      <xdr:spPr>
        <a:xfrm>
          <a:off x="16459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152417</xdr:rowOff>
    </xdr:from>
    <xdr:ext cx="762000" cy="259045"/>
    <xdr:sp macro="" textlink="">
      <xdr:nvSpPr>
        <xdr:cNvPr id="448" name="公債費以外該当値テキスト"/>
        <xdr:cNvSpPr txBox="1"/>
      </xdr:nvSpPr>
      <xdr:spPr>
        <a:xfrm>
          <a:off x="16598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156210</xdr:rowOff>
    </xdr:from>
    <xdr:to>
      <xdr:col>22</xdr:col>
      <xdr:colOff>615950</xdr:colOff>
      <xdr:row>74</xdr:row>
      <xdr:rowOff>86360</xdr:rowOff>
    </xdr:to>
    <xdr:sp macro="" textlink="">
      <xdr:nvSpPr>
        <xdr:cNvPr id="449" name="円/楕円 448"/>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96537</xdr:rowOff>
    </xdr:from>
    <xdr:ext cx="736600" cy="259045"/>
    <xdr:sp macro="" textlink="">
      <xdr:nvSpPr>
        <xdr:cNvPr id="450" name="テキスト ボックス 449"/>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125730</xdr:rowOff>
    </xdr:from>
    <xdr:to>
      <xdr:col>21</xdr:col>
      <xdr:colOff>412750</xdr:colOff>
      <xdr:row>74</xdr:row>
      <xdr:rowOff>55880</xdr:rowOff>
    </xdr:to>
    <xdr:sp macro="" textlink="">
      <xdr:nvSpPr>
        <xdr:cNvPr id="451" name="円/楕円 450"/>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66057</xdr:rowOff>
    </xdr:from>
    <xdr:ext cx="762000" cy="259045"/>
    <xdr:sp macro="" textlink="">
      <xdr:nvSpPr>
        <xdr:cNvPr id="452" name="テキスト ボックス 451"/>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xdr:rowOff>
    </xdr:from>
    <xdr:to>
      <xdr:col>20</xdr:col>
      <xdr:colOff>209550</xdr:colOff>
      <xdr:row>73</xdr:row>
      <xdr:rowOff>113030</xdr:rowOff>
    </xdr:to>
    <xdr:sp macro="" textlink="">
      <xdr:nvSpPr>
        <xdr:cNvPr id="453" name="円/楕円 452"/>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123207</xdr:rowOff>
    </xdr:from>
    <xdr:ext cx="762000" cy="259045"/>
    <xdr:sp macro="" textlink="">
      <xdr:nvSpPr>
        <xdr:cNvPr id="454" name="テキスト ボックス 453"/>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91440</xdr:rowOff>
    </xdr:from>
    <xdr:to>
      <xdr:col>19</xdr:col>
      <xdr:colOff>6350</xdr:colOff>
      <xdr:row>74</xdr:row>
      <xdr:rowOff>21590</xdr:rowOff>
    </xdr:to>
    <xdr:sp macro="" textlink="">
      <xdr:nvSpPr>
        <xdr:cNvPr id="455" name="円/楕円 454"/>
        <xdr:cNvSpPr/>
      </xdr:nvSpPr>
      <xdr:spPr>
        <a:xfrm>
          <a:off x="12954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31767</xdr:rowOff>
    </xdr:from>
    <xdr:ext cx="762000" cy="259045"/>
    <xdr:sp macro="" textlink="">
      <xdr:nvSpPr>
        <xdr:cNvPr id="456" name="テキスト ボックス 455"/>
        <xdr:cNvSpPr txBox="1"/>
      </xdr:nvSpPr>
      <xdr:spPr>
        <a:xfrm>
          <a:off x="12623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愛媛県四国中央市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139878</xdr:rowOff>
    </xdr:from>
    <xdr:to>
      <xdr:col>4</xdr:col>
      <xdr:colOff>1117600</xdr:colOff>
      <xdr:row>15</xdr:row>
      <xdr:rowOff>164586</xdr:rowOff>
    </xdr:to>
    <xdr:cxnSp macro="">
      <xdr:nvCxnSpPr>
        <xdr:cNvPr id="50" name="直線コネクタ 49"/>
        <xdr:cNvCxnSpPr/>
      </xdr:nvCxnSpPr>
      <xdr:spPr bwMode="auto">
        <a:xfrm>
          <a:off x="5003800" y="2759253"/>
          <a:ext cx="647700" cy="2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139878</xdr:rowOff>
    </xdr:from>
    <xdr:to>
      <xdr:col>4</xdr:col>
      <xdr:colOff>469900</xdr:colOff>
      <xdr:row>16</xdr:row>
      <xdr:rowOff>356</xdr:rowOff>
    </xdr:to>
    <xdr:cxnSp macro="">
      <xdr:nvCxnSpPr>
        <xdr:cNvPr id="53" name="直線コネクタ 52"/>
        <xdr:cNvCxnSpPr/>
      </xdr:nvCxnSpPr>
      <xdr:spPr bwMode="auto">
        <a:xfrm flipV="1">
          <a:off x="4305300" y="2759253"/>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356</xdr:rowOff>
    </xdr:from>
    <xdr:to>
      <xdr:col>3</xdr:col>
      <xdr:colOff>904875</xdr:colOff>
      <xdr:row>16</xdr:row>
      <xdr:rowOff>89186</xdr:rowOff>
    </xdr:to>
    <xdr:cxnSp macro="">
      <xdr:nvCxnSpPr>
        <xdr:cNvPr id="56" name="直線コネクタ 55"/>
        <xdr:cNvCxnSpPr/>
      </xdr:nvCxnSpPr>
      <xdr:spPr bwMode="auto">
        <a:xfrm flipV="1">
          <a:off x="3606800" y="2791181"/>
          <a:ext cx="698500" cy="88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68546</xdr:rowOff>
    </xdr:from>
    <xdr:ext cx="762000" cy="259045"/>
    <xdr:sp macro="" textlink="">
      <xdr:nvSpPr>
        <xdr:cNvPr id="58" name="テキスト ボックス 57"/>
        <xdr:cNvSpPr txBox="1"/>
      </xdr:nvSpPr>
      <xdr:spPr>
        <a:xfrm>
          <a:off x="39243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50705</xdr:rowOff>
    </xdr:from>
    <xdr:to>
      <xdr:col>3</xdr:col>
      <xdr:colOff>206375</xdr:colOff>
      <xdr:row>16</xdr:row>
      <xdr:rowOff>89186</xdr:rowOff>
    </xdr:to>
    <xdr:cxnSp macro="">
      <xdr:nvCxnSpPr>
        <xdr:cNvPr id="59" name="直線コネクタ 58"/>
        <xdr:cNvCxnSpPr/>
      </xdr:nvCxnSpPr>
      <xdr:spPr bwMode="auto">
        <a:xfrm>
          <a:off x="2908300" y="2841530"/>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113786</xdr:rowOff>
    </xdr:from>
    <xdr:to>
      <xdr:col>5</xdr:col>
      <xdr:colOff>34925</xdr:colOff>
      <xdr:row>16</xdr:row>
      <xdr:rowOff>43936</xdr:rowOff>
    </xdr:to>
    <xdr:sp macro="" textlink="">
      <xdr:nvSpPr>
        <xdr:cNvPr id="69" name="円/楕円 68"/>
        <xdr:cNvSpPr/>
      </xdr:nvSpPr>
      <xdr:spPr bwMode="auto">
        <a:xfrm>
          <a:off x="5600700" y="273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130313</xdr:rowOff>
    </xdr:from>
    <xdr:ext cx="762000" cy="259045"/>
    <xdr:sp macro="" textlink="">
      <xdr:nvSpPr>
        <xdr:cNvPr id="70" name="人口1人当たり決算額の推移該当値テキスト130"/>
        <xdr:cNvSpPr txBox="1"/>
      </xdr:nvSpPr>
      <xdr:spPr>
        <a:xfrm>
          <a:off x="5740400" y="257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89078</xdr:rowOff>
    </xdr:from>
    <xdr:to>
      <xdr:col>4</xdr:col>
      <xdr:colOff>520700</xdr:colOff>
      <xdr:row>16</xdr:row>
      <xdr:rowOff>19228</xdr:rowOff>
    </xdr:to>
    <xdr:sp macro="" textlink="">
      <xdr:nvSpPr>
        <xdr:cNvPr id="71" name="円/楕円 70"/>
        <xdr:cNvSpPr/>
      </xdr:nvSpPr>
      <xdr:spPr bwMode="auto">
        <a:xfrm>
          <a:off x="4953000" y="270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29405</xdr:rowOff>
    </xdr:from>
    <xdr:ext cx="736600" cy="259045"/>
    <xdr:sp macro="" textlink="">
      <xdr:nvSpPr>
        <xdr:cNvPr id="72" name="テキスト ボックス 71"/>
        <xdr:cNvSpPr txBox="1"/>
      </xdr:nvSpPr>
      <xdr:spPr>
        <a:xfrm>
          <a:off x="4622800" y="2477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81,824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121006</xdr:rowOff>
    </xdr:from>
    <xdr:to>
      <xdr:col>3</xdr:col>
      <xdr:colOff>955675</xdr:colOff>
      <xdr:row>16</xdr:row>
      <xdr:rowOff>51156</xdr:rowOff>
    </xdr:to>
    <xdr:sp macro="" textlink="">
      <xdr:nvSpPr>
        <xdr:cNvPr id="73" name="円/楕円 72"/>
        <xdr:cNvSpPr/>
      </xdr:nvSpPr>
      <xdr:spPr bwMode="auto">
        <a:xfrm>
          <a:off x="4254500" y="274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61333</xdr:rowOff>
    </xdr:from>
    <xdr:ext cx="762000" cy="259045"/>
    <xdr:sp macro="" textlink="">
      <xdr:nvSpPr>
        <xdr:cNvPr id="74" name="テキスト ボックス 73"/>
        <xdr:cNvSpPr txBox="1"/>
      </xdr:nvSpPr>
      <xdr:spPr>
        <a:xfrm>
          <a:off x="3924300" y="250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80,148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38386</xdr:rowOff>
    </xdr:from>
    <xdr:to>
      <xdr:col>3</xdr:col>
      <xdr:colOff>257175</xdr:colOff>
      <xdr:row>16</xdr:row>
      <xdr:rowOff>139986</xdr:rowOff>
    </xdr:to>
    <xdr:sp macro="" textlink="">
      <xdr:nvSpPr>
        <xdr:cNvPr id="75" name="円/楕円 74"/>
        <xdr:cNvSpPr/>
      </xdr:nvSpPr>
      <xdr:spPr bwMode="auto">
        <a:xfrm>
          <a:off x="3556000" y="282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124763</xdr:rowOff>
    </xdr:from>
    <xdr:ext cx="762000" cy="259045"/>
    <xdr:sp macro="" textlink="">
      <xdr:nvSpPr>
        <xdr:cNvPr id="76" name="テキスト ボックス 75"/>
        <xdr:cNvSpPr txBox="1"/>
      </xdr:nvSpPr>
      <xdr:spPr>
        <a:xfrm>
          <a:off x="3225800" y="291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171355</xdr:rowOff>
    </xdr:from>
    <xdr:to>
      <xdr:col>2</xdr:col>
      <xdr:colOff>692150</xdr:colOff>
      <xdr:row>16</xdr:row>
      <xdr:rowOff>101505</xdr:rowOff>
    </xdr:to>
    <xdr:sp macro="" textlink="">
      <xdr:nvSpPr>
        <xdr:cNvPr id="77" name="円/楕円 76"/>
        <xdr:cNvSpPr/>
      </xdr:nvSpPr>
      <xdr:spPr bwMode="auto">
        <a:xfrm>
          <a:off x="2857500" y="279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86282</xdr:rowOff>
    </xdr:from>
    <xdr:ext cx="762000" cy="259045"/>
    <xdr:sp macro="" textlink="">
      <xdr:nvSpPr>
        <xdr:cNvPr id="78" name="テキスト ボックス 77"/>
        <xdr:cNvSpPr txBox="1"/>
      </xdr:nvSpPr>
      <xdr:spPr>
        <a:xfrm>
          <a:off x="2527300" y="28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299756</xdr:rowOff>
    </xdr:from>
    <xdr:to>
      <xdr:col>4</xdr:col>
      <xdr:colOff>1117600</xdr:colOff>
      <xdr:row>35</xdr:row>
      <xdr:rowOff>34351</xdr:rowOff>
    </xdr:to>
    <xdr:cxnSp macro="">
      <xdr:nvCxnSpPr>
        <xdr:cNvPr id="113" name="直線コネクタ 112"/>
        <xdr:cNvCxnSpPr/>
      </xdr:nvCxnSpPr>
      <xdr:spPr bwMode="auto">
        <a:xfrm>
          <a:off x="5003800" y="6567206"/>
          <a:ext cx="6477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195580</xdr:rowOff>
    </xdr:from>
    <xdr:to>
      <xdr:col>4</xdr:col>
      <xdr:colOff>469900</xdr:colOff>
      <xdr:row>34</xdr:row>
      <xdr:rowOff>299756</xdr:rowOff>
    </xdr:to>
    <xdr:cxnSp macro="">
      <xdr:nvCxnSpPr>
        <xdr:cNvPr id="116" name="直線コネクタ 115"/>
        <xdr:cNvCxnSpPr/>
      </xdr:nvCxnSpPr>
      <xdr:spPr bwMode="auto">
        <a:xfrm>
          <a:off x="4305300" y="6463030"/>
          <a:ext cx="698500" cy="10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117007</xdr:rowOff>
    </xdr:from>
    <xdr:to>
      <xdr:col>3</xdr:col>
      <xdr:colOff>904875</xdr:colOff>
      <xdr:row>34</xdr:row>
      <xdr:rowOff>195580</xdr:rowOff>
    </xdr:to>
    <xdr:cxnSp macro="">
      <xdr:nvCxnSpPr>
        <xdr:cNvPr id="119" name="直線コネクタ 118"/>
        <xdr:cNvCxnSpPr/>
      </xdr:nvCxnSpPr>
      <xdr:spPr bwMode="auto">
        <a:xfrm>
          <a:off x="3606800" y="6384457"/>
          <a:ext cx="698500" cy="7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85395</xdr:rowOff>
    </xdr:from>
    <xdr:to>
      <xdr:col>3</xdr:col>
      <xdr:colOff>206375</xdr:colOff>
      <xdr:row>34</xdr:row>
      <xdr:rowOff>117007</xdr:rowOff>
    </xdr:to>
    <xdr:cxnSp macro="">
      <xdr:nvCxnSpPr>
        <xdr:cNvPr id="122" name="直線コネクタ 121"/>
        <xdr:cNvCxnSpPr/>
      </xdr:nvCxnSpPr>
      <xdr:spPr bwMode="auto">
        <a:xfrm>
          <a:off x="2908300" y="6352845"/>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73586</xdr:rowOff>
    </xdr:from>
    <xdr:ext cx="762000" cy="259045"/>
    <xdr:sp macro="" textlink="">
      <xdr:nvSpPr>
        <xdr:cNvPr id="124" name="テキスト ボックス 123"/>
        <xdr:cNvSpPr txBox="1"/>
      </xdr:nvSpPr>
      <xdr:spPr>
        <a:xfrm>
          <a:off x="32258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326451</xdr:rowOff>
    </xdr:from>
    <xdr:to>
      <xdr:col>5</xdr:col>
      <xdr:colOff>34925</xdr:colOff>
      <xdr:row>35</xdr:row>
      <xdr:rowOff>85151</xdr:rowOff>
    </xdr:to>
    <xdr:sp macro="" textlink="">
      <xdr:nvSpPr>
        <xdr:cNvPr id="132" name="円/楕円 131"/>
        <xdr:cNvSpPr/>
      </xdr:nvSpPr>
      <xdr:spPr bwMode="auto">
        <a:xfrm>
          <a:off x="5600700" y="659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171528</xdr:rowOff>
    </xdr:from>
    <xdr:ext cx="762000" cy="259045"/>
    <xdr:sp macro="" textlink="">
      <xdr:nvSpPr>
        <xdr:cNvPr id="133" name="人口1人当たり決算額の推移該当値テキスト445"/>
        <xdr:cNvSpPr txBox="1"/>
      </xdr:nvSpPr>
      <xdr:spPr>
        <a:xfrm>
          <a:off x="5740400" y="643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248956</xdr:rowOff>
    </xdr:from>
    <xdr:to>
      <xdr:col>4</xdr:col>
      <xdr:colOff>520700</xdr:colOff>
      <xdr:row>35</xdr:row>
      <xdr:rowOff>7656</xdr:rowOff>
    </xdr:to>
    <xdr:sp macro="" textlink="">
      <xdr:nvSpPr>
        <xdr:cNvPr id="134" name="円/楕円 133"/>
        <xdr:cNvSpPr/>
      </xdr:nvSpPr>
      <xdr:spPr bwMode="auto">
        <a:xfrm>
          <a:off x="4953000" y="651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17833</xdr:rowOff>
    </xdr:from>
    <xdr:ext cx="736600" cy="259045"/>
    <xdr:sp macro="" textlink="">
      <xdr:nvSpPr>
        <xdr:cNvPr id="135" name="テキスト ボックス 134"/>
        <xdr:cNvSpPr txBox="1"/>
      </xdr:nvSpPr>
      <xdr:spPr>
        <a:xfrm>
          <a:off x="4622800" y="6285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144780</xdr:rowOff>
    </xdr:from>
    <xdr:to>
      <xdr:col>3</xdr:col>
      <xdr:colOff>955675</xdr:colOff>
      <xdr:row>34</xdr:row>
      <xdr:rowOff>246380</xdr:rowOff>
    </xdr:to>
    <xdr:sp macro="" textlink="">
      <xdr:nvSpPr>
        <xdr:cNvPr id="136" name="円/楕円 135"/>
        <xdr:cNvSpPr/>
      </xdr:nvSpPr>
      <xdr:spPr bwMode="auto">
        <a:xfrm>
          <a:off x="4254500" y="641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256557</xdr:rowOff>
    </xdr:from>
    <xdr:ext cx="762000" cy="259045"/>
    <xdr:sp macro="" textlink="">
      <xdr:nvSpPr>
        <xdr:cNvPr id="137" name="テキスト ボックス 136"/>
        <xdr:cNvSpPr txBox="1"/>
      </xdr:nvSpPr>
      <xdr:spPr>
        <a:xfrm>
          <a:off x="3924300" y="618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66207</xdr:rowOff>
    </xdr:from>
    <xdr:to>
      <xdr:col>3</xdr:col>
      <xdr:colOff>257175</xdr:colOff>
      <xdr:row>34</xdr:row>
      <xdr:rowOff>167807</xdr:rowOff>
    </xdr:to>
    <xdr:sp macro="" textlink="">
      <xdr:nvSpPr>
        <xdr:cNvPr id="138" name="円/楕円 137"/>
        <xdr:cNvSpPr/>
      </xdr:nvSpPr>
      <xdr:spPr bwMode="auto">
        <a:xfrm>
          <a:off x="3556000" y="63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177984</xdr:rowOff>
    </xdr:from>
    <xdr:ext cx="762000" cy="259045"/>
    <xdr:sp macro="" textlink="">
      <xdr:nvSpPr>
        <xdr:cNvPr id="139" name="テキスト ボックス 138"/>
        <xdr:cNvSpPr txBox="1"/>
      </xdr:nvSpPr>
      <xdr:spPr>
        <a:xfrm>
          <a:off x="3225800" y="61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34595</xdr:rowOff>
    </xdr:from>
    <xdr:to>
      <xdr:col>2</xdr:col>
      <xdr:colOff>692150</xdr:colOff>
      <xdr:row>34</xdr:row>
      <xdr:rowOff>136195</xdr:rowOff>
    </xdr:to>
    <xdr:sp macro="" textlink="">
      <xdr:nvSpPr>
        <xdr:cNvPr id="140" name="円/楕円 139"/>
        <xdr:cNvSpPr/>
      </xdr:nvSpPr>
      <xdr:spPr bwMode="auto">
        <a:xfrm>
          <a:off x="2857500" y="6302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146372</xdr:rowOff>
    </xdr:from>
    <xdr:ext cx="762000" cy="259045"/>
    <xdr:sp macro="" textlink="">
      <xdr:nvSpPr>
        <xdr:cNvPr id="141" name="テキスト ボックス 140"/>
        <xdr:cNvSpPr txBox="1"/>
      </xdr:nvSpPr>
      <xdr:spPr>
        <a:xfrm>
          <a:off x="2527300" y="607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89,470
88,696
421.24
45,205,614
42,998,755
2,007,603
23,218,045
58,739,722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4712</xdr:rowOff>
    </xdr:from>
    <xdr:to>
      <xdr:col>6</xdr:col>
      <xdr:colOff>511175</xdr:colOff>
      <xdr:row>34</xdr:row>
      <xdr:rowOff>63942</xdr:rowOff>
    </xdr:to>
    <xdr:cxnSp macro="">
      <xdr:nvCxnSpPr>
        <xdr:cNvPr id="59" name="直線コネクタ 58"/>
        <xdr:cNvCxnSpPr/>
      </xdr:nvCxnSpPr>
      <xdr:spPr>
        <a:xfrm>
          <a:off x="3797300" y="5834012"/>
          <a:ext cx="8382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4712</xdr:rowOff>
    </xdr:from>
    <xdr:to>
      <xdr:col>5</xdr:col>
      <xdr:colOff>358775</xdr:colOff>
      <xdr:row>34</xdr:row>
      <xdr:rowOff>39665</xdr:rowOff>
    </xdr:to>
    <xdr:cxnSp macro="">
      <xdr:nvCxnSpPr>
        <xdr:cNvPr id="62" name="直線コネクタ 61"/>
        <xdr:cNvCxnSpPr/>
      </xdr:nvCxnSpPr>
      <xdr:spPr>
        <a:xfrm flipV="1">
          <a:off x="2908300" y="5834012"/>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39665</xdr:rowOff>
    </xdr:from>
    <xdr:to>
      <xdr:col>4</xdr:col>
      <xdr:colOff>155575</xdr:colOff>
      <xdr:row>34</xdr:row>
      <xdr:rowOff>95077</xdr:rowOff>
    </xdr:to>
    <xdr:cxnSp macro="">
      <xdr:nvCxnSpPr>
        <xdr:cNvPr id="65" name="直線コネクタ 64"/>
        <xdr:cNvCxnSpPr/>
      </xdr:nvCxnSpPr>
      <xdr:spPr>
        <a:xfrm flipV="1">
          <a:off x="2019300" y="5868965"/>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127858</xdr:rowOff>
    </xdr:from>
    <xdr:to>
      <xdr:col>2</xdr:col>
      <xdr:colOff>638175</xdr:colOff>
      <xdr:row>34</xdr:row>
      <xdr:rowOff>95077</xdr:rowOff>
    </xdr:to>
    <xdr:cxnSp macro="">
      <xdr:nvCxnSpPr>
        <xdr:cNvPr id="68" name="直線コネクタ 67"/>
        <xdr:cNvCxnSpPr/>
      </xdr:nvCxnSpPr>
      <xdr:spPr>
        <a:xfrm>
          <a:off x="1130300" y="5785708"/>
          <a:ext cx="8890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13142</xdr:rowOff>
    </xdr:from>
    <xdr:to>
      <xdr:col>6</xdr:col>
      <xdr:colOff>561975</xdr:colOff>
      <xdr:row>34</xdr:row>
      <xdr:rowOff>114742</xdr:rowOff>
    </xdr:to>
    <xdr:sp macro="" textlink="">
      <xdr:nvSpPr>
        <xdr:cNvPr id="78" name="円/楕円 77"/>
        <xdr:cNvSpPr/>
      </xdr:nvSpPr>
      <xdr:spPr>
        <a:xfrm>
          <a:off x="4584700" y="58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36019</xdr:rowOff>
    </xdr:from>
    <xdr:ext cx="534377" cy="259045"/>
    <xdr:sp macro="" textlink="">
      <xdr:nvSpPr>
        <xdr:cNvPr id="79" name="人件費該当値テキスト"/>
        <xdr:cNvSpPr txBox="1"/>
      </xdr:nvSpPr>
      <xdr:spPr>
        <a:xfrm>
          <a:off x="4686300" y="56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73,314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125362</xdr:rowOff>
    </xdr:from>
    <xdr:to>
      <xdr:col>5</xdr:col>
      <xdr:colOff>409575</xdr:colOff>
      <xdr:row>34</xdr:row>
      <xdr:rowOff>55512</xdr:rowOff>
    </xdr:to>
    <xdr:sp macro="" textlink="">
      <xdr:nvSpPr>
        <xdr:cNvPr id="80" name="円/楕円 79"/>
        <xdr:cNvSpPr/>
      </xdr:nvSpPr>
      <xdr:spPr>
        <a:xfrm>
          <a:off x="3746500" y="57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72039</xdr:rowOff>
    </xdr:from>
    <xdr:ext cx="534377" cy="259045"/>
    <xdr:sp macro="" textlink="">
      <xdr:nvSpPr>
        <xdr:cNvPr id="81" name="テキスト ボックス 80"/>
        <xdr:cNvSpPr txBox="1"/>
      </xdr:nvSpPr>
      <xdr:spPr>
        <a:xfrm>
          <a:off x="3530111" y="555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160315</xdr:rowOff>
    </xdr:from>
    <xdr:to>
      <xdr:col>4</xdr:col>
      <xdr:colOff>206375</xdr:colOff>
      <xdr:row>34</xdr:row>
      <xdr:rowOff>90465</xdr:rowOff>
    </xdr:to>
    <xdr:sp macro="" textlink="">
      <xdr:nvSpPr>
        <xdr:cNvPr id="82" name="円/楕円 81"/>
        <xdr:cNvSpPr/>
      </xdr:nvSpPr>
      <xdr:spPr>
        <a:xfrm>
          <a:off x="2857500" y="58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106992</xdr:rowOff>
    </xdr:from>
    <xdr:ext cx="534377" cy="259045"/>
    <xdr:sp macro="" textlink="">
      <xdr:nvSpPr>
        <xdr:cNvPr id="83" name="テキスト ボックス 82"/>
        <xdr:cNvSpPr txBox="1"/>
      </xdr:nvSpPr>
      <xdr:spPr>
        <a:xfrm>
          <a:off x="2641111" y="55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44277</xdr:rowOff>
    </xdr:from>
    <xdr:to>
      <xdr:col>3</xdr:col>
      <xdr:colOff>3175</xdr:colOff>
      <xdr:row>34</xdr:row>
      <xdr:rowOff>145877</xdr:rowOff>
    </xdr:to>
    <xdr:sp macro="" textlink="">
      <xdr:nvSpPr>
        <xdr:cNvPr id="84" name="円/楕円 83"/>
        <xdr:cNvSpPr/>
      </xdr:nvSpPr>
      <xdr:spPr>
        <a:xfrm>
          <a:off x="1968500" y="58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162404</xdr:rowOff>
    </xdr:from>
    <xdr:ext cx="534377" cy="259045"/>
    <xdr:sp macro="" textlink="">
      <xdr:nvSpPr>
        <xdr:cNvPr id="85" name="テキスト ボックス 84"/>
        <xdr:cNvSpPr txBox="1"/>
      </xdr:nvSpPr>
      <xdr:spPr>
        <a:xfrm>
          <a:off x="1752111" y="564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77058</xdr:rowOff>
    </xdr:from>
    <xdr:to>
      <xdr:col>1</xdr:col>
      <xdr:colOff>485775</xdr:colOff>
      <xdr:row>34</xdr:row>
      <xdr:rowOff>7208</xdr:rowOff>
    </xdr:to>
    <xdr:sp macro="" textlink="">
      <xdr:nvSpPr>
        <xdr:cNvPr id="86" name="円/楕円 85"/>
        <xdr:cNvSpPr/>
      </xdr:nvSpPr>
      <xdr:spPr>
        <a:xfrm>
          <a:off x="1079500" y="57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23735</xdr:rowOff>
    </xdr:from>
    <xdr:ext cx="534377" cy="259045"/>
    <xdr:sp macro="" textlink="">
      <xdr:nvSpPr>
        <xdr:cNvPr id="87" name="テキスト ボックス 86"/>
        <xdr:cNvSpPr txBox="1"/>
      </xdr:nvSpPr>
      <xdr:spPr>
        <a:xfrm>
          <a:off x="863111" y="551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9758</xdr:rowOff>
    </xdr:from>
    <xdr:to>
      <xdr:col>6</xdr:col>
      <xdr:colOff>511175</xdr:colOff>
      <xdr:row>59</xdr:row>
      <xdr:rowOff>13769</xdr:rowOff>
    </xdr:to>
    <xdr:cxnSp macro="">
      <xdr:nvCxnSpPr>
        <xdr:cNvPr id="118" name="直線コネクタ 117"/>
        <xdr:cNvCxnSpPr/>
      </xdr:nvCxnSpPr>
      <xdr:spPr>
        <a:xfrm flipV="1">
          <a:off x="3797300" y="10125308"/>
          <a:ext cx="83820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13769</xdr:rowOff>
    </xdr:from>
    <xdr:to>
      <xdr:col>5</xdr:col>
      <xdr:colOff>358775</xdr:colOff>
      <xdr:row>59</xdr:row>
      <xdr:rowOff>18730</xdr:rowOff>
    </xdr:to>
    <xdr:cxnSp macro="">
      <xdr:nvCxnSpPr>
        <xdr:cNvPr id="121" name="直線コネクタ 120"/>
        <xdr:cNvCxnSpPr/>
      </xdr:nvCxnSpPr>
      <xdr:spPr>
        <a:xfrm flipV="1">
          <a:off x="2908300" y="1012931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18730</xdr:rowOff>
    </xdr:from>
    <xdr:to>
      <xdr:col>4</xdr:col>
      <xdr:colOff>155575</xdr:colOff>
      <xdr:row>59</xdr:row>
      <xdr:rowOff>22087</xdr:rowOff>
    </xdr:to>
    <xdr:cxnSp macro="">
      <xdr:nvCxnSpPr>
        <xdr:cNvPr id="124" name="直線コネクタ 123"/>
        <xdr:cNvCxnSpPr/>
      </xdr:nvCxnSpPr>
      <xdr:spPr>
        <a:xfrm flipV="1">
          <a:off x="2019300" y="10134280"/>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22087</xdr:rowOff>
    </xdr:from>
    <xdr:to>
      <xdr:col>2</xdr:col>
      <xdr:colOff>638175</xdr:colOff>
      <xdr:row>59</xdr:row>
      <xdr:rowOff>25033</xdr:rowOff>
    </xdr:to>
    <xdr:cxnSp macro="">
      <xdr:nvCxnSpPr>
        <xdr:cNvPr id="127" name="直線コネクタ 126"/>
        <xdr:cNvCxnSpPr/>
      </xdr:nvCxnSpPr>
      <xdr:spPr>
        <a:xfrm flipV="1">
          <a:off x="1130300" y="10137637"/>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130408</xdr:rowOff>
    </xdr:from>
    <xdr:to>
      <xdr:col>6</xdr:col>
      <xdr:colOff>561975</xdr:colOff>
      <xdr:row>59</xdr:row>
      <xdr:rowOff>60558</xdr:rowOff>
    </xdr:to>
    <xdr:sp macro="" textlink="">
      <xdr:nvSpPr>
        <xdr:cNvPr id="137" name="円/楕円 136"/>
        <xdr:cNvSpPr/>
      </xdr:nvSpPr>
      <xdr:spPr>
        <a:xfrm>
          <a:off x="4584700" y="100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134419</xdr:rowOff>
    </xdr:from>
    <xdr:to>
      <xdr:col>5</xdr:col>
      <xdr:colOff>409575</xdr:colOff>
      <xdr:row>59</xdr:row>
      <xdr:rowOff>64569</xdr:rowOff>
    </xdr:to>
    <xdr:sp macro="" textlink="">
      <xdr:nvSpPr>
        <xdr:cNvPr id="139" name="円/楕円 138"/>
        <xdr:cNvSpPr/>
      </xdr:nvSpPr>
      <xdr:spPr>
        <a:xfrm>
          <a:off x="3746500" y="100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55696</xdr:rowOff>
    </xdr:from>
    <xdr:ext cx="534377" cy="259045"/>
    <xdr:sp macro="" textlink="">
      <xdr:nvSpPr>
        <xdr:cNvPr id="140" name="テキスト ボックス 139"/>
        <xdr:cNvSpPr txBox="1"/>
      </xdr:nvSpPr>
      <xdr:spPr>
        <a:xfrm>
          <a:off x="3530111" y="101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139380</xdr:rowOff>
    </xdr:from>
    <xdr:to>
      <xdr:col>4</xdr:col>
      <xdr:colOff>206375</xdr:colOff>
      <xdr:row>59</xdr:row>
      <xdr:rowOff>69530</xdr:rowOff>
    </xdr:to>
    <xdr:sp macro="" textlink="">
      <xdr:nvSpPr>
        <xdr:cNvPr id="141" name="円/楕円 140"/>
        <xdr:cNvSpPr/>
      </xdr:nvSpPr>
      <xdr:spPr>
        <a:xfrm>
          <a:off x="2857500" y="100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60657</xdr:rowOff>
    </xdr:from>
    <xdr:ext cx="534377" cy="259045"/>
    <xdr:sp macro="" textlink="">
      <xdr:nvSpPr>
        <xdr:cNvPr id="142" name="テキスト ボックス 141"/>
        <xdr:cNvSpPr txBox="1"/>
      </xdr:nvSpPr>
      <xdr:spPr>
        <a:xfrm>
          <a:off x="2641111" y="1017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142737</xdr:rowOff>
    </xdr:from>
    <xdr:to>
      <xdr:col>3</xdr:col>
      <xdr:colOff>3175</xdr:colOff>
      <xdr:row>59</xdr:row>
      <xdr:rowOff>72887</xdr:rowOff>
    </xdr:to>
    <xdr:sp macro="" textlink="">
      <xdr:nvSpPr>
        <xdr:cNvPr id="143" name="円/楕円 142"/>
        <xdr:cNvSpPr/>
      </xdr:nvSpPr>
      <xdr:spPr>
        <a:xfrm>
          <a:off x="1968500" y="1008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64014</xdr:rowOff>
    </xdr:from>
    <xdr:ext cx="534377" cy="259045"/>
    <xdr:sp macro="" textlink="">
      <xdr:nvSpPr>
        <xdr:cNvPr id="144" name="テキスト ボックス 143"/>
        <xdr:cNvSpPr txBox="1"/>
      </xdr:nvSpPr>
      <xdr:spPr>
        <a:xfrm>
          <a:off x="1752111" y="101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145683</xdr:rowOff>
    </xdr:from>
    <xdr:to>
      <xdr:col>1</xdr:col>
      <xdr:colOff>485775</xdr:colOff>
      <xdr:row>59</xdr:row>
      <xdr:rowOff>75833</xdr:rowOff>
    </xdr:to>
    <xdr:sp macro="" textlink="">
      <xdr:nvSpPr>
        <xdr:cNvPr id="145" name="円/楕円 144"/>
        <xdr:cNvSpPr/>
      </xdr:nvSpPr>
      <xdr:spPr>
        <a:xfrm>
          <a:off x="1079500" y="100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66960</xdr:rowOff>
    </xdr:from>
    <xdr:ext cx="534377" cy="259045"/>
    <xdr:sp macro="" textlink="">
      <xdr:nvSpPr>
        <xdr:cNvPr id="146" name="テキスト ボックス 145"/>
        <xdr:cNvSpPr txBox="1"/>
      </xdr:nvSpPr>
      <xdr:spPr>
        <a:xfrm>
          <a:off x="863111" y="101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106935</xdr:rowOff>
    </xdr:from>
    <xdr:to>
      <xdr:col>6</xdr:col>
      <xdr:colOff>511175</xdr:colOff>
      <xdr:row>77</xdr:row>
      <xdr:rowOff>114227</xdr:rowOff>
    </xdr:to>
    <xdr:cxnSp macro="">
      <xdr:nvCxnSpPr>
        <xdr:cNvPr id="177" name="直線コネクタ 176"/>
        <xdr:cNvCxnSpPr/>
      </xdr:nvCxnSpPr>
      <xdr:spPr>
        <a:xfrm>
          <a:off x="3797300" y="13308585"/>
          <a:ext cx="8382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106935</xdr:rowOff>
    </xdr:from>
    <xdr:to>
      <xdr:col>5</xdr:col>
      <xdr:colOff>358775</xdr:colOff>
      <xdr:row>77</xdr:row>
      <xdr:rowOff>118690</xdr:rowOff>
    </xdr:to>
    <xdr:cxnSp macro="">
      <xdr:nvCxnSpPr>
        <xdr:cNvPr id="180" name="直線コネクタ 179"/>
        <xdr:cNvCxnSpPr/>
      </xdr:nvCxnSpPr>
      <xdr:spPr>
        <a:xfrm flipV="1">
          <a:off x="2908300" y="13308585"/>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118690</xdr:rowOff>
    </xdr:from>
    <xdr:to>
      <xdr:col>4</xdr:col>
      <xdr:colOff>155575</xdr:colOff>
      <xdr:row>77</xdr:row>
      <xdr:rowOff>137959</xdr:rowOff>
    </xdr:to>
    <xdr:cxnSp macro="">
      <xdr:nvCxnSpPr>
        <xdr:cNvPr id="183" name="直線コネクタ 182"/>
        <xdr:cNvCxnSpPr/>
      </xdr:nvCxnSpPr>
      <xdr:spPr>
        <a:xfrm flipV="1">
          <a:off x="2019300" y="13320340"/>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137959</xdr:rowOff>
    </xdr:from>
    <xdr:to>
      <xdr:col>2</xdr:col>
      <xdr:colOff>638175</xdr:colOff>
      <xdr:row>77</xdr:row>
      <xdr:rowOff>157443</xdr:rowOff>
    </xdr:to>
    <xdr:cxnSp macro="">
      <xdr:nvCxnSpPr>
        <xdr:cNvPr id="186" name="直線コネクタ 185"/>
        <xdr:cNvCxnSpPr/>
      </xdr:nvCxnSpPr>
      <xdr:spPr>
        <a:xfrm flipV="1">
          <a:off x="1130300" y="13339609"/>
          <a:ext cx="889000" cy="1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63427</xdr:rowOff>
    </xdr:from>
    <xdr:to>
      <xdr:col>6</xdr:col>
      <xdr:colOff>561975</xdr:colOff>
      <xdr:row>77</xdr:row>
      <xdr:rowOff>165027</xdr:rowOff>
    </xdr:to>
    <xdr:sp macro="" textlink="">
      <xdr:nvSpPr>
        <xdr:cNvPr id="196" name="円/楕円 195"/>
        <xdr:cNvSpPr/>
      </xdr:nvSpPr>
      <xdr:spPr>
        <a:xfrm>
          <a:off x="4584700" y="132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41854</xdr:rowOff>
    </xdr:from>
    <xdr:ext cx="469744" cy="259045"/>
    <xdr:sp macro="" textlink="">
      <xdr:nvSpPr>
        <xdr:cNvPr id="197" name="維持補修費該当値テキスト"/>
        <xdr:cNvSpPr txBox="1"/>
      </xdr:nvSpPr>
      <xdr:spPr>
        <a:xfrm>
          <a:off x="4686300" y="1324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56135</xdr:rowOff>
    </xdr:from>
    <xdr:to>
      <xdr:col>5</xdr:col>
      <xdr:colOff>409575</xdr:colOff>
      <xdr:row>77</xdr:row>
      <xdr:rowOff>157735</xdr:rowOff>
    </xdr:to>
    <xdr:sp macro="" textlink="">
      <xdr:nvSpPr>
        <xdr:cNvPr id="198" name="円/楕円 197"/>
        <xdr:cNvSpPr/>
      </xdr:nvSpPr>
      <xdr:spPr>
        <a:xfrm>
          <a:off x="3746500" y="132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148862</xdr:rowOff>
    </xdr:from>
    <xdr:ext cx="469744" cy="259045"/>
    <xdr:sp macro="" textlink="">
      <xdr:nvSpPr>
        <xdr:cNvPr id="199" name="テキスト ボックス 198"/>
        <xdr:cNvSpPr txBox="1"/>
      </xdr:nvSpPr>
      <xdr:spPr>
        <a:xfrm>
          <a:off x="3562427"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67890</xdr:rowOff>
    </xdr:from>
    <xdr:to>
      <xdr:col>4</xdr:col>
      <xdr:colOff>206375</xdr:colOff>
      <xdr:row>77</xdr:row>
      <xdr:rowOff>169490</xdr:rowOff>
    </xdr:to>
    <xdr:sp macro="" textlink="">
      <xdr:nvSpPr>
        <xdr:cNvPr id="200" name="円/楕円 199"/>
        <xdr:cNvSpPr/>
      </xdr:nvSpPr>
      <xdr:spPr>
        <a:xfrm>
          <a:off x="2857500" y="132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160617</xdr:rowOff>
    </xdr:from>
    <xdr:ext cx="469744" cy="259045"/>
    <xdr:sp macro="" textlink="">
      <xdr:nvSpPr>
        <xdr:cNvPr id="201" name="テキスト ボックス 200"/>
        <xdr:cNvSpPr txBox="1"/>
      </xdr:nvSpPr>
      <xdr:spPr>
        <a:xfrm>
          <a:off x="2673427" y="1336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87159</xdr:rowOff>
    </xdr:from>
    <xdr:to>
      <xdr:col>3</xdr:col>
      <xdr:colOff>3175</xdr:colOff>
      <xdr:row>78</xdr:row>
      <xdr:rowOff>17309</xdr:rowOff>
    </xdr:to>
    <xdr:sp macro="" textlink="">
      <xdr:nvSpPr>
        <xdr:cNvPr id="202" name="円/楕円 201"/>
        <xdr:cNvSpPr/>
      </xdr:nvSpPr>
      <xdr:spPr>
        <a:xfrm>
          <a:off x="1968500" y="132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8436</xdr:rowOff>
    </xdr:from>
    <xdr:ext cx="469744" cy="259045"/>
    <xdr:sp macro="" textlink="">
      <xdr:nvSpPr>
        <xdr:cNvPr id="203" name="テキスト ボックス 202"/>
        <xdr:cNvSpPr txBox="1"/>
      </xdr:nvSpPr>
      <xdr:spPr>
        <a:xfrm>
          <a:off x="1784427" y="1338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106643</xdr:rowOff>
    </xdr:from>
    <xdr:to>
      <xdr:col>1</xdr:col>
      <xdr:colOff>485775</xdr:colOff>
      <xdr:row>78</xdr:row>
      <xdr:rowOff>36793</xdr:rowOff>
    </xdr:to>
    <xdr:sp macro="" textlink="">
      <xdr:nvSpPr>
        <xdr:cNvPr id="204" name="円/楕円 203"/>
        <xdr:cNvSpPr/>
      </xdr:nvSpPr>
      <xdr:spPr>
        <a:xfrm>
          <a:off x="1079500" y="133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27920</xdr:rowOff>
    </xdr:from>
    <xdr:ext cx="469744" cy="259045"/>
    <xdr:sp macro="" textlink="">
      <xdr:nvSpPr>
        <xdr:cNvPr id="205" name="テキスト ボックス 204"/>
        <xdr:cNvSpPr txBox="1"/>
      </xdr:nvSpPr>
      <xdr:spPr>
        <a:xfrm>
          <a:off x="895427" y="1340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31711</xdr:rowOff>
    </xdr:from>
    <xdr:to>
      <xdr:col>6</xdr:col>
      <xdr:colOff>511175</xdr:colOff>
      <xdr:row>95</xdr:row>
      <xdr:rowOff>101625</xdr:rowOff>
    </xdr:to>
    <xdr:cxnSp macro="">
      <xdr:nvCxnSpPr>
        <xdr:cNvPr id="235" name="直線コネクタ 234"/>
        <xdr:cNvCxnSpPr/>
      </xdr:nvCxnSpPr>
      <xdr:spPr>
        <a:xfrm flipV="1">
          <a:off x="3797300" y="16319461"/>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101625</xdr:rowOff>
    </xdr:from>
    <xdr:to>
      <xdr:col>5</xdr:col>
      <xdr:colOff>358775</xdr:colOff>
      <xdr:row>95</xdr:row>
      <xdr:rowOff>155017</xdr:rowOff>
    </xdr:to>
    <xdr:cxnSp macro="">
      <xdr:nvCxnSpPr>
        <xdr:cNvPr id="238" name="直線コネクタ 237"/>
        <xdr:cNvCxnSpPr/>
      </xdr:nvCxnSpPr>
      <xdr:spPr>
        <a:xfrm flipV="1">
          <a:off x="2908300" y="16389375"/>
          <a:ext cx="889000" cy="5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155017</xdr:rowOff>
    </xdr:from>
    <xdr:to>
      <xdr:col>4</xdr:col>
      <xdr:colOff>155575</xdr:colOff>
      <xdr:row>96</xdr:row>
      <xdr:rowOff>54863</xdr:rowOff>
    </xdr:to>
    <xdr:cxnSp macro="">
      <xdr:nvCxnSpPr>
        <xdr:cNvPr id="241" name="直線コネクタ 240"/>
        <xdr:cNvCxnSpPr/>
      </xdr:nvCxnSpPr>
      <xdr:spPr>
        <a:xfrm flipV="1">
          <a:off x="2019300" y="16442767"/>
          <a:ext cx="889000" cy="7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105236</xdr:rowOff>
    </xdr:from>
    <xdr:ext cx="534377" cy="259045"/>
    <xdr:sp macro="" textlink="">
      <xdr:nvSpPr>
        <xdr:cNvPr id="243" name="テキスト ボックス 242"/>
        <xdr:cNvSpPr txBox="1"/>
      </xdr:nvSpPr>
      <xdr:spPr>
        <a:xfrm>
          <a:off x="2641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54863</xdr:rowOff>
    </xdr:from>
    <xdr:to>
      <xdr:col>2</xdr:col>
      <xdr:colOff>638175</xdr:colOff>
      <xdr:row>96</xdr:row>
      <xdr:rowOff>84265</xdr:rowOff>
    </xdr:to>
    <xdr:cxnSp macro="">
      <xdr:nvCxnSpPr>
        <xdr:cNvPr id="244" name="直線コネクタ 243"/>
        <xdr:cNvCxnSpPr/>
      </xdr:nvCxnSpPr>
      <xdr:spPr>
        <a:xfrm flipV="1">
          <a:off x="1130300" y="16514063"/>
          <a:ext cx="889000" cy="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161701</xdr:rowOff>
    </xdr:from>
    <xdr:ext cx="534377" cy="259045"/>
    <xdr:sp macro="" textlink="">
      <xdr:nvSpPr>
        <xdr:cNvPr id="246" name="テキスト ボックス 245"/>
        <xdr:cNvSpPr txBox="1"/>
      </xdr:nvSpPr>
      <xdr:spPr>
        <a:xfrm>
          <a:off x="1752111" y="166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139704</xdr:rowOff>
    </xdr:from>
    <xdr:ext cx="534377" cy="259045"/>
    <xdr:sp macro="" textlink="">
      <xdr:nvSpPr>
        <xdr:cNvPr id="248" name="テキスト ボックス 247"/>
        <xdr:cNvSpPr txBox="1"/>
      </xdr:nvSpPr>
      <xdr:spPr>
        <a:xfrm>
          <a:off x="863111" y="165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152361</xdr:rowOff>
    </xdr:from>
    <xdr:to>
      <xdr:col>6</xdr:col>
      <xdr:colOff>561975</xdr:colOff>
      <xdr:row>95</xdr:row>
      <xdr:rowOff>82511</xdr:rowOff>
    </xdr:to>
    <xdr:sp macro="" textlink="">
      <xdr:nvSpPr>
        <xdr:cNvPr id="254" name="円/楕円 253"/>
        <xdr:cNvSpPr/>
      </xdr:nvSpPr>
      <xdr:spPr>
        <a:xfrm>
          <a:off x="4584700" y="162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3788</xdr:rowOff>
    </xdr:from>
    <xdr:ext cx="534377" cy="259045"/>
    <xdr:sp macro="" textlink="">
      <xdr:nvSpPr>
        <xdr:cNvPr id="255" name="扶助費該当値テキスト"/>
        <xdr:cNvSpPr txBox="1"/>
      </xdr:nvSpPr>
      <xdr:spPr>
        <a:xfrm>
          <a:off x="4686300" y="161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85,003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50825</xdr:rowOff>
    </xdr:from>
    <xdr:to>
      <xdr:col>5</xdr:col>
      <xdr:colOff>409575</xdr:colOff>
      <xdr:row>95</xdr:row>
      <xdr:rowOff>152425</xdr:rowOff>
    </xdr:to>
    <xdr:sp macro="" textlink="">
      <xdr:nvSpPr>
        <xdr:cNvPr id="256" name="円/楕円 255"/>
        <xdr:cNvSpPr/>
      </xdr:nvSpPr>
      <xdr:spPr>
        <a:xfrm>
          <a:off x="3746500" y="163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168952</xdr:rowOff>
    </xdr:from>
    <xdr:ext cx="534377" cy="259045"/>
    <xdr:sp macro="" textlink="">
      <xdr:nvSpPr>
        <xdr:cNvPr id="257" name="テキスト ボックス 256"/>
        <xdr:cNvSpPr txBox="1"/>
      </xdr:nvSpPr>
      <xdr:spPr>
        <a:xfrm>
          <a:off x="3530111" y="161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104217</xdr:rowOff>
    </xdr:from>
    <xdr:to>
      <xdr:col>4</xdr:col>
      <xdr:colOff>206375</xdr:colOff>
      <xdr:row>96</xdr:row>
      <xdr:rowOff>34367</xdr:rowOff>
    </xdr:to>
    <xdr:sp macro="" textlink="">
      <xdr:nvSpPr>
        <xdr:cNvPr id="258" name="円/楕円 257"/>
        <xdr:cNvSpPr/>
      </xdr:nvSpPr>
      <xdr:spPr>
        <a:xfrm>
          <a:off x="2857500" y="163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50894</xdr:rowOff>
    </xdr:from>
    <xdr:ext cx="534377" cy="259045"/>
    <xdr:sp macro="" textlink="">
      <xdr:nvSpPr>
        <xdr:cNvPr id="259" name="テキスト ボックス 258"/>
        <xdr:cNvSpPr txBox="1"/>
      </xdr:nvSpPr>
      <xdr:spPr>
        <a:xfrm>
          <a:off x="2641111" y="161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4063</xdr:rowOff>
    </xdr:from>
    <xdr:to>
      <xdr:col>3</xdr:col>
      <xdr:colOff>3175</xdr:colOff>
      <xdr:row>96</xdr:row>
      <xdr:rowOff>105663</xdr:rowOff>
    </xdr:to>
    <xdr:sp macro="" textlink="">
      <xdr:nvSpPr>
        <xdr:cNvPr id="260" name="円/楕円 259"/>
        <xdr:cNvSpPr/>
      </xdr:nvSpPr>
      <xdr:spPr>
        <a:xfrm>
          <a:off x="1968500" y="164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122190</xdr:rowOff>
    </xdr:from>
    <xdr:ext cx="534377" cy="259045"/>
    <xdr:sp macro="" textlink="">
      <xdr:nvSpPr>
        <xdr:cNvPr id="261" name="テキスト ボックス 260"/>
        <xdr:cNvSpPr txBox="1"/>
      </xdr:nvSpPr>
      <xdr:spPr>
        <a:xfrm>
          <a:off x="1752111" y="162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33465</xdr:rowOff>
    </xdr:from>
    <xdr:to>
      <xdr:col>1</xdr:col>
      <xdr:colOff>485775</xdr:colOff>
      <xdr:row>96</xdr:row>
      <xdr:rowOff>135065</xdr:rowOff>
    </xdr:to>
    <xdr:sp macro="" textlink="">
      <xdr:nvSpPr>
        <xdr:cNvPr id="262" name="円/楕円 261"/>
        <xdr:cNvSpPr/>
      </xdr:nvSpPr>
      <xdr:spPr>
        <a:xfrm>
          <a:off x="1079500" y="164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151592</xdr:rowOff>
    </xdr:from>
    <xdr:ext cx="534377" cy="259045"/>
    <xdr:sp macro="" textlink="">
      <xdr:nvSpPr>
        <xdr:cNvPr id="263" name="テキスト ボックス 262"/>
        <xdr:cNvSpPr txBox="1"/>
      </xdr:nvSpPr>
      <xdr:spPr>
        <a:xfrm>
          <a:off x="863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117602</xdr:rowOff>
    </xdr:from>
    <xdr:to>
      <xdr:col>15</xdr:col>
      <xdr:colOff>180975</xdr:colOff>
      <xdr:row>37</xdr:row>
      <xdr:rowOff>131953</xdr:rowOff>
    </xdr:to>
    <xdr:cxnSp macro="">
      <xdr:nvCxnSpPr>
        <xdr:cNvPr id="292" name="直線コネクタ 291"/>
        <xdr:cNvCxnSpPr/>
      </xdr:nvCxnSpPr>
      <xdr:spPr>
        <a:xfrm flipV="1">
          <a:off x="9639300" y="6461252"/>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131953</xdr:rowOff>
    </xdr:from>
    <xdr:to>
      <xdr:col>14</xdr:col>
      <xdr:colOff>28575</xdr:colOff>
      <xdr:row>37</xdr:row>
      <xdr:rowOff>149441</xdr:rowOff>
    </xdr:to>
    <xdr:cxnSp macro="">
      <xdr:nvCxnSpPr>
        <xdr:cNvPr id="295" name="直線コネクタ 294"/>
        <xdr:cNvCxnSpPr/>
      </xdr:nvCxnSpPr>
      <xdr:spPr>
        <a:xfrm flipV="1">
          <a:off x="8750300" y="647560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149441</xdr:rowOff>
    </xdr:from>
    <xdr:to>
      <xdr:col>12</xdr:col>
      <xdr:colOff>511175</xdr:colOff>
      <xdr:row>37</xdr:row>
      <xdr:rowOff>153302</xdr:rowOff>
    </xdr:to>
    <xdr:cxnSp macro="">
      <xdr:nvCxnSpPr>
        <xdr:cNvPr id="298" name="直線コネクタ 297"/>
        <xdr:cNvCxnSpPr/>
      </xdr:nvCxnSpPr>
      <xdr:spPr>
        <a:xfrm flipV="1">
          <a:off x="7861300" y="649309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138544</xdr:rowOff>
    </xdr:from>
    <xdr:to>
      <xdr:col>11</xdr:col>
      <xdr:colOff>307975</xdr:colOff>
      <xdr:row>37</xdr:row>
      <xdr:rowOff>153302</xdr:rowOff>
    </xdr:to>
    <xdr:cxnSp macro="">
      <xdr:nvCxnSpPr>
        <xdr:cNvPr id="301" name="直線コネクタ 300"/>
        <xdr:cNvCxnSpPr/>
      </xdr:nvCxnSpPr>
      <xdr:spPr>
        <a:xfrm>
          <a:off x="6972300" y="6310744"/>
          <a:ext cx="889000" cy="18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66802</xdr:rowOff>
    </xdr:from>
    <xdr:to>
      <xdr:col>15</xdr:col>
      <xdr:colOff>231775</xdr:colOff>
      <xdr:row>37</xdr:row>
      <xdr:rowOff>168402</xdr:rowOff>
    </xdr:to>
    <xdr:sp macro="" textlink="">
      <xdr:nvSpPr>
        <xdr:cNvPr id="311" name="円/楕円 310"/>
        <xdr:cNvSpPr/>
      </xdr:nvSpPr>
      <xdr:spPr>
        <a:xfrm>
          <a:off x="104267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153179</xdr:rowOff>
    </xdr:from>
    <xdr:ext cx="534377" cy="259045"/>
    <xdr:sp macro="" textlink="">
      <xdr:nvSpPr>
        <xdr:cNvPr id="312" name="補助費等該当値テキスト"/>
        <xdr:cNvSpPr txBox="1"/>
      </xdr:nvSpPr>
      <xdr:spPr>
        <a:xfrm>
          <a:off x="10528300" y="632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81153</xdr:rowOff>
    </xdr:from>
    <xdr:to>
      <xdr:col>14</xdr:col>
      <xdr:colOff>79375</xdr:colOff>
      <xdr:row>38</xdr:row>
      <xdr:rowOff>11303</xdr:rowOff>
    </xdr:to>
    <xdr:sp macro="" textlink="">
      <xdr:nvSpPr>
        <xdr:cNvPr id="313" name="円/楕円 312"/>
        <xdr:cNvSpPr/>
      </xdr:nvSpPr>
      <xdr:spPr>
        <a:xfrm>
          <a:off x="9588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2430</xdr:rowOff>
    </xdr:from>
    <xdr:ext cx="534377" cy="259045"/>
    <xdr:sp macro="" textlink="">
      <xdr:nvSpPr>
        <xdr:cNvPr id="314" name="テキスト ボックス 313"/>
        <xdr:cNvSpPr txBox="1"/>
      </xdr:nvSpPr>
      <xdr:spPr>
        <a:xfrm>
          <a:off x="9372111" y="65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98641</xdr:rowOff>
    </xdr:from>
    <xdr:to>
      <xdr:col>12</xdr:col>
      <xdr:colOff>561975</xdr:colOff>
      <xdr:row>38</xdr:row>
      <xdr:rowOff>28790</xdr:rowOff>
    </xdr:to>
    <xdr:sp macro="" textlink="">
      <xdr:nvSpPr>
        <xdr:cNvPr id="315" name="円/楕円 314"/>
        <xdr:cNvSpPr/>
      </xdr:nvSpPr>
      <xdr:spPr>
        <a:xfrm>
          <a:off x="8699500" y="64422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19918</xdr:rowOff>
    </xdr:from>
    <xdr:ext cx="534377" cy="259045"/>
    <xdr:sp macro="" textlink="">
      <xdr:nvSpPr>
        <xdr:cNvPr id="316" name="テキスト ボックス 315"/>
        <xdr:cNvSpPr txBox="1"/>
      </xdr:nvSpPr>
      <xdr:spPr>
        <a:xfrm>
          <a:off x="8483111" y="65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102502</xdr:rowOff>
    </xdr:from>
    <xdr:to>
      <xdr:col>11</xdr:col>
      <xdr:colOff>358775</xdr:colOff>
      <xdr:row>38</xdr:row>
      <xdr:rowOff>32652</xdr:rowOff>
    </xdr:to>
    <xdr:sp macro="" textlink="">
      <xdr:nvSpPr>
        <xdr:cNvPr id="317" name="円/楕円 316"/>
        <xdr:cNvSpPr/>
      </xdr:nvSpPr>
      <xdr:spPr>
        <a:xfrm>
          <a:off x="7810500" y="64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23778</xdr:rowOff>
    </xdr:from>
    <xdr:ext cx="534377" cy="259045"/>
    <xdr:sp macro="" textlink="">
      <xdr:nvSpPr>
        <xdr:cNvPr id="318" name="テキスト ボックス 317"/>
        <xdr:cNvSpPr txBox="1"/>
      </xdr:nvSpPr>
      <xdr:spPr>
        <a:xfrm>
          <a:off x="7594111" y="65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87744</xdr:rowOff>
    </xdr:from>
    <xdr:to>
      <xdr:col>10</xdr:col>
      <xdr:colOff>155575</xdr:colOff>
      <xdr:row>37</xdr:row>
      <xdr:rowOff>17894</xdr:rowOff>
    </xdr:to>
    <xdr:sp macro="" textlink="">
      <xdr:nvSpPr>
        <xdr:cNvPr id="319" name="円/楕円 318"/>
        <xdr:cNvSpPr/>
      </xdr:nvSpPr>
      <xdr:spPr>
        <a:xfrm>
          <a:off x="6921500" y="62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9021</xdr:rowOff>
    </xdr:from>
    <xdr:ext cx="534377" cy="259045"/>
    <xdr:sp macro="" textlink="">
      <xdr:nvSpPr>
        <xdr:cNvPr id="320" name="テキスト ボックス 319"/>
        <xdr:cNvSpPr txBox="1"/>
      </xdr:nvSpPr>
      <xdr:spPr>
        <a:xfrm>
          <a:off x="6705111" y="63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131952</xdr:rowOff>
    </xdr:from>
    <xdr:to>
      <xdr:col>15</xdr:col>
      <xdr:colOff>180975</xdr:colOff>
      <xdr:row>59</xdr:row>
      <xdr:rowOff>24617</xdr:rowOff>
    </xdr:to>
    <xdr:cxnSp macro="">
      <xdr:nvCxnSpPr>
        <xdr:cNvPr id="351" name="直線コネクタ 350"/>
        <xdr:cNvCxnSpPr/>
      </xdr:nvCxnSpPr>
      <xdr:spPr>
        <a:xfrm flipV="1">
          <a:off x="9639300" y="10076052"/>
          <a:ext cx="838200" cy="6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168404</xdr:rowOff>
    </xdr:from>
    <xdr:to>
      <xdr:col>14</xdr:col>
      <xdr:colOff>28575</xdr:colOff>
      <xdr:row>59</xdr:row>
      <xdr:rowOff>24617</xdr:rowOff>
    </xdr:to>
    <xdr:cxnSp macro="">
      <xdr:nvCxnSpPr>
        <xdr:cNvPr id="354" name="直線コネクタ 353"/>
        <xdr:cNvCxnSpPr/>
      </xdr:nvCxnSpPr>
      <xdr:spPr>
        <a:xfrm>
          <a:off x="8750300" y="10112504"/>
          <a:ext cx="889000" cy="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168404</xdr:rowOff>
    </xdr:from>
    <xdr:to>
      <xdr:col>12</xdr:col>
      <xdr:colOff>511175</xdr:colOff>
      <xdr:row>59</xdr:row>
      <xdr:rowOff>15212</xdr:rowOff>
    </xdr:to>
    <xdr:cxnSp macro="">
      <xdr:nvCxnSpPr>
        <xdr:cNvPr id="357" name="直線コネクタ 356"/>
        <xdr:cNvCxnSpPr/>
      </xdr:nvCxnSpPr>
      <xdr:spPr>
        <a:xfrm flipV="1">
          <a:off x="7861300" y="10112504"/>
          <a:ext cx="8890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68973</xdr:rowOff>
    </xdr:from>
    <xdr:ext cx="534377" cy="259045"/>
    <xdr:sp macro="" textlink="">
      <xdr:nvSpPr>
        <xdr:cNvPr id="359" name="テキスト ボックス 358"/>
        <xdr:cNvSpPr txBox="1"/>
      </xdr:nvSpPr>
      <xdr:spPr>
        <a:xfrm>
          <a:off x="8483111" y="10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15212</xdr:rowOff>
    </xdr:from>
    <xdr:to>
      <xdr:col>11</xdr:col>
      <xdr:colOff>307975</xdr:colOff>
      <xdr:row>59</xdr:row>
      <xdr:rowOff>22734</xdr:rowOff>
    </xdr:to>
    <xdr:cxnSp macro="">
      <xdr:nvCxnSpPr>
        <xdr:cNvPr id="360" name="直線コネクタ 359"/>
        <xdr:cNvCxnSpPr/>
      </xdr:nvCxnSpPr>
      <xdr:spPr>
        <a:xfrm flipV="1">
          <a:off x="6972300" y="10130762"/>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65085</xdr:rowOff>
    </xdr:from>
    <xdr:ext cx="534377" cy="259045"/>
    <xdr:sp macro="" textlink="">
      <xdr:nvSpPr>
        <xdr:cNvPr id="362" name="テキスト ボックス 361"/>
        <xdr:cNvSpPr txBox="1"/>
      </xdr:nvSpPr>
      <xdr:spPr>
        <a:xfrm>
          <a:off x="7594111" y="101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83462</xdr:rowOff>
    </xdr:from>
    <xdr:ext cx="534377" cy="259045"/>
    <xdr:sp macro="" textlink="">
      <xdr:nvSpPr>
        <xdr:cNvPr id="364" name="テキスト ボックス 363"/>
        <xdr:cNvSpPr txBox="1"/>
      </xdr:nvSpPr>
      <xdr:spPr>
        <a:xfrm>
          <a:off x="6705111" y="101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81152</xdr:rowOff>
    </xdr:from>
    <xdr:to>
      <xdr:col>15</xdr:col>
      <xdr:colOff>231775</xdr:colOff>
      <xdr:row>59</xdr:row>
      <xdr:rowOff>11302</xdr:rowOff>
    </xdr:to>
    <xdr:sp macro="" textlink="">
      <xdr:nvSpPr>
        <xdr:cNvPr id="370" name="円/楕円 369"/>
        <xdr:cNvSpPr/>
      </xdr:nvSpPr>
      <xdr:spPr>
        <a:xfrm>
          <a:off x="10426700" y="100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40529</xdr:rowOff>
    </xdr:from>
    <xdr:ext cx="599010" cy="259045"/>
    <xdr:sp macro="" textlink="">
      <xdr:nvSpPr>
        <xdr:cNvPr id="371" name="普通建設事業費該当値テキスト"/>
        <xdr:cNvSpPr txBox="1"/>
      </xdr:nvSpPr>
      <xdr:spPr>
        <a:xfrm>
          <a:off x="10528300" y="981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145267</xdr:rowOff>
    </xdr:from>
    <xdr:to>
      <xdr:col>14</xdr:col>
      <xdr:colOff>79375</xdr:colOff>
      <xdr:row>59</xdr:row>
      <xdr:rowOff>75417</xdr:rowOff>
    </xdr:to>
    <xdr:sp macro="" textlink="">
      <xdr:nvSpPr>
        <xdr:cNvPr id="372" name="円/楕円 371"/>
        <xdr:cNvSpPr/>
      </xdr:nvSpPr>
      <xdr:spPr>
        <a:xfrm>
          <a:off x="9588500" y="100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91944</xdr:rowOff>
    </xdr:from>
    <xdr:ext cx="534377" cy="259045"/>
    <xdr:sp macro="" textlink="">
      <xdr:nvSpPr>
        <xdr:cNvPr id="373" name="テキスト ボックス 372"/>
        <xdr:cNvSpPr txBox="1"/>
      </xdr:nvSpPr>
      <xdr:spPr>
        <a:xfrm>
          <a:off x="9372111" y="98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117604</xdr:rowOff>
    </xdr:from>
    <xdr:to>
      <xdr:col>12</xdr:col>
      <xdr:colOff>561975</xdr:colOff>
      <xdr:row>59</xdr:row>
      <xdr:rowOff>47754</xdr:rowOff>
    </xdr:to>
    <xdr:sp macro="" textlink="">
      <xdr:nvSpPr>
        <xdr:cNvPr id="374" name="円/楕円 373"/>
        <xdr:cNvSpPr/>
      </xdr:nvSpPr>
      <xdr:spPr>
        <a:xfrm>
          <a:off x="8699500" y="100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64281</xdr:rowOff>
    </xdr:from>
    <xdr:ext cx="534377" cy="259045"/>
    <xdr:sp macro="" textlink="">
      <xdr:nvSpPr>
        <xdr:cNvPr id="375" name="テキスト ボックス 374"/>
        <xdr:cNvSpPr txBox="1"/>
      </xdr:nvSpPr>
      <xdr:spPr>
        <a:xfrm>
          <a:off x="8483111" y="98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135862</xdr:rowOff>
    </xdr:from>
    <xdr:to>
      <xdr:col>11</xdr:col>
      <xdr:colOff>358775</xdr:colOff>
      <xdr:row>59</xdr:row>
      <xdr:rowOff>66012</xdr:rowOff>
    </xdr:to>
    <xdr:sp macro="" textlink="">
      <xdr:nvSpPr>
        <xdr:cNvPr id="376" name="円/楕円 375"/>
        <xdr:cNvSpPr/>
      </xdr:nvSpPr>
      <xdr:spPr>
        <a:xfrm>
          <a:off x="7810500" y="100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82539</xdr:rowOff>
    </xdr:from>
    <xdr:ext cx="534377" cy="259045"/>
    <xdr:sp macro="" textlink="">
      <xdr:nvSpPr>
        <xdr:cNvPr id="377" name="テキスト ボックス 376"/>
        <xdr:cNvSpPr txBox="1"/>
      </xdr:nvSpPr>
      <xdr:spPr>
        <a:xfrm>
          <a:off x="7594111" y="985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143384</xdr:rowOff>
    </xdr:from>
    <xdr:to>
      <xdr:col>10</xdr:col>
      <xdr:colOff>155575</xdr:colOff>
      <xdr:row>59</xdr:row>
      <xdr:rowOff>73534</xdr:rowOff>
    </xdr:to>
    <xdr:sp macro="" textlink="">
      <xdr:nvSpPr>
        <xdr:cNvPr id="378" name="円/楕円 377"/>
        <xdr:cNvSpPr/>
      </xdr:nvSpPr>
      <xdr:spPr>
        <a:xfrm>
          <a:off x="6921500" y="100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90061</xdr:rowOff>
    </xdr:from>
    <xdr:ext cx="534377" cy="259045"/>
    <xdr:sp macro="" textlink="">
      <xdr:nvSpPr>
        <xdr:cNvPr id="379" name="テキスト ボックス 378"/>
        <xdr:cNvSpPr txBox="1"/>
      </xdr:nvSpPr>
      <xdr:spPr>
        <a:xfrm>
          <a:off x="6705111" y="98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27276</xdr:rowOff>
    </xdr:from>
    <xdr:to>
      <xdr:col>15</xdr:col>
      <xdr:colOff>180975</xdr:colOff>
      <xdr:row>79</xdr:row>
      <xdr:rowOff>29178</xdr:rowOff>
    </xdr:to>
    <xdr:cxnSp macro="">
      <xdr:nvCxnSpPr>
        <xdr:cNvPr id="408" name="直線コネクタ 407"/>
        <xdr:cNvCxnSpPr/>
      </xdr:nvCxnSpPr>
      <xdr:spPr>
        <a:xfrm>
          <a:off x="9639300" y="13571826"/>
          <a:ext cx="8382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22980</xdr:rowOff>
    </xdr:from>
    <xdr:to>
      <xdr:col>14</xdr:col>
      <xdr:colOff>28575</xdr:colOff>
      <xdr:row>79</xdr:row>
      <xdr:rowOff>27276</xdr:rowOff>
    </xdr:to>
    <xdr:cxnSp macro="">
      <xdr:nvCxnSpPr>
        <xdr:cNvPr id="411" name="直線コネクタ 410"/>
        <xdr:cNvCxnSpPr/>
      </xdr:nvCxnSpPr>
      <xdr:spPr>
        <a:xfrm>
          <a:off x="8750300" y="1356753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149828</xdr:rowOff>
    </xdr:from>
    <xdr:to>
      <xdr:col>15</xdr:col>
      <xdr:colOff>231775</xdr:colOff>
      <xdr:row>79</xdr:row>
      <xdr:rowOff>79978</xdr:rowOff>
    </xdr:to>
    <xdr:sp macro="" textlink="">
      <xdr:nvSpPr>
        <xdr:cNvPr id="421" name="円/楕円 420"/>
        <xdr:cNvSpPr/>
      </xdr:nvSpPr>
      <xdr:spPr>
        <a:xfrm>
          <a:off x="10426700" y="135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147926</xdr:rowOff>
    </xdr:from>
    <xdr:to>
      <xdr:col>14</xdr:col>
      <xdr:colOff>79375</xdr:colOff>
      <xdr:row>79</xdr:row>
      <xdr:rowOff>78076</xdr:rowOff>
    </xdr:to>
    <xdr:sp macro="" textlink="">
      <xdr:nvSpPr>
        <xdr:cNvPr id="423" name="円/楕円 422"/>
        <xdr:cNvSpPr/>
      </xdr:nvSpPr>
      <xdr:spPr>
        <a:xfrm>
          <a:off x="9588500" y="135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69203</xdr:rowOff>
    </xdr:from>
    <xdr:ext cx="534377" cy="259045"/>
    <xdr:sp macro="" textlink="">
      <xdr:nvSpPr>
        <xdr:cNvPr id="424" name="テキスト ボックス 423"/>
        <xdr:cNvSpPr txBox="1"/>
      </xdr:nvSpPr>
      <xdr:spPr>
        <a:xfrm>
          <a:off x="9372111" y="136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143630</xdr:rowOff>
    </xdr:from>
    <xdr:to>
      <xdr:col>12</xdr:col>
      <xdr:colOff>561975</xdr:colOff>
      <xdr:row>79</xdr:row>
      <xdr:rowOff>73780</xdr:rowOff>
    </xdr:to>
    <xdr:sp macro="" textlink="">
      <xdr:nvSpPr>
        <xdr:cNvPr id="425" name="円/楕円 424"/>
        <xdr:cNvSpPr/>
      </xdr:nvSpPr>
      <xdr:spPr>
        <a:xfrm>
          <a:off x="8699500" y="135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64907</xdr:rowOff>
    </xdr:from>
    <xdr:ext cx="534377" cy="259045"/>
    <xdr:sp macro="" textlink="">
      <xdr:nvSpPr>
        <xdr:cNvPr id="426" name="テキスト ボックス 425"/>
        <xdr:cNvSpPr txBox="1"/>
      </xdr:nvSpPr>
      <xdr:spPr>
        <a:xfrm>
          <a:off x="8483111" y="136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87337</xdr:rowOff>
    </xdr:from>
    <xdr:to>
      <xdr:col>15</xdr:col>
      <xdr:colOff>180975</xdr:colOff>
      <xdr:row>96</xdr:row>
      <xdr:rowOff>45822</xdr:rowOff>
    </xdr:to>
    <xdr:cxnSp macro="">
      <xdr:nvCxnSpPr>
        <xdr:cNvPr id="455" name="直線コネクタ 454"/>
        <xdr:cNvCxnSpPr/>
      </xdr:nvCxnSpPr>
      <xdr:spPr>
        <a:xfrm flipV="1">
          <a:off x="9639300" y="15689287"/>
          <a:ext cx="838200" cy="8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56680</xdr:rowOff>
    </xdr:from>
    <xdr:to>
      <xdr:col>14</xdr:col>
      <xdr:colOff>28575</xdr:colOff>
      <xdr:row>96</xdr:row>
      <xdr:rowOff>45822</xdr:rowOff>
    </xdr:to>
    <xdr:cxnSp macro="">
      <xdr:nvCxnSpPr>
        <xdr:cNvPr id="458" name="直線コネクタ 457"/>
        <xdr:cNvCxnSpPr/>
      </xdr:nvCxnSpPr>
      <xdr:spPr>
        <a:xfrm>
          <a:off x="8750300" y="16172980"/>
          <a:ext cx="889000" cy="3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71099</xdr:rowOff>
    </xdr:from>
    <xdr:ext cx="534377" cy="259045"/>
    <xdr:sp macro="" textlink="">
      <xdr:nvSpPr>
        <xdr:cNvPr id="462" name="テキスト ボックス 461"/>
        <xdr:cNvSpPr txBox="1"/>
      </xdr:nvSpPr>
      <xdr:spPr>
        <a:xfrm>
          <a:off x="8483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36537</xdr:rowOff>
    </xdr:from>
    <xdr:to>
      <xdr:col>15</xdr:col>
      <xdr:colOff>231775</xdr:colOff>
      <xdr:row>91</xdr:row>
      <xdr:rowOff>138137</xdr:rowOff>
    </xdr:to>
    <xdr:sp macro="" textlink="">
      <xdr:nvSpPr>
        <xdr:cNvPr id="468" name="円/楕円 467"/>
        <xdr:cNvSpPr/>
      </xdr:nvSpPr>
      <xdr:spPr>
        <a:xfrm>
          <a:off x="10426700" y="156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161014</xdr:rowOff>
    </xdr:from>
    <xdr:ext cx="599010" cy="259045"/>
    <xdr:sp macro="" textlink="">
      <xdr:nvSpPr>
        <xdr:cNvPr id="469" name="普通建設事業費 （ うち更新整備　）該当値テキスト"/>
        <xdr:cNvSpPr txBox="1"/>
      </xdr:nvSpPr>
      <xdr:spPr>
        <a:xfrm>
          <a:off x="10528300" y="1559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104,623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166472</xdr:rowOff>
    </xdr:from>
    <xdr:to>
      <xdr:col>14</xdr:col>
      <xdr:colOff>79375</xdr:colOff>
      <xdr:row>96</xdr:row>
      <xdr:rowOff>96622</xdr:rowOff>
    </xdr:to>
    <xdr:sp macro="" textlink="">
      <xdr:nvSpPr>
        <xdr:cNvPr id="470" name="円/楕円 469"/>
        <xdr:cNvSpPr/>
      </xdr:nvSpPr>
      <xdr:spPr>
        <a:xfrm>
          <a:off x="9588500" y="164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113149</xdr:rowOff>
    </xdr:from>
    <xdr:ext cx="534377" cy="259045"/>
    <xdr:sp macro="" textlink="">
      <xdr:nvSpPr>
        <xdr:cNvPr id="471" name="テキスト ボックス 470"/>
        <xdr:cNvSpPr txBox="1"/>
      </xdr:nvSpPr>
      <xdr:spPr>
        <a:xfrm>
          <a:off x="9372111" y="162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5880</xdr:rowOff>
    </xdr:from>
    <xdr:to>
      <xdr:col>12</xdr:col>
      <xdr:colOff>561975</xdr:colOff>
      <xdr:row>94</xdr:row>
      <xdr:rowOff>107480</xdr:rowOff>
    </xdr:to>
    <xdr:sp macro="" textlink="">
      <xdr:nvSpPr>
        <xdr:cNvPr id="472" name="円/楕円 471"/>
        <xdr:cNvSpPr/>
      </xdr:nvSpPr>
      <xdr:spPr>
        <a:xfrm>
          <a:off x="8699500" y="161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124007</xdr:rowOff>
    </xdr:from>
    <xdr:ext cx="534377" cy="259045"/>
    <xdr:sp macro="" textlink="">
      <xdr:nvSpPr>
        <xdr:cNvPr id="473" name="テキスト ボックス 472"/>
        <xdr:cNvSpPr txBox="1"/>
      </xdr:nvSpPr>
      <xdr:spPr>
        <a:xfrm>
          <a:off x="8483111" y="158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35128</xdr:rowOff>
    </xdr:from>
    <xdr:to>
      <xdr:col>23</xdr:col>
      <xdr:colOff>517525</xdr:colOff>
      <xdr:row>39</xdr:row>
      <xdr:rowOff>36500</xdr:rowOff>
    </xdr:to>
    <xdr:cxnSp macro="">
      <xdr:nvCxnSpPr>
        <xdr:cNvPr id="502" name="直線コネクタ 501"/>
        <xdr:cNvCxnSpPr/>
      </xdr:nvCxnSpPr>
      <xdr:spPr>
        <a:xfrm>
          <a:off x="15481300" y="672167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18847</xdr:rowOff>
    </xdr:from>
    <xdr:to>
      <xdr:col>22</xdr:col>
      <xdr:colOff>365125</xdr:colOff>
      <xdr:row>39</xdr:row>
      <xdr:rowOff>35128</xdr:rowOff>
    </xdr:to>
    <xdr:cxnSp macro="">
      <xdr:nvCxnSpPr>
        <xdr:cNvPr id="505" name="直線コネクタ 504"/>
        <xdr:cNvCxnSpPr/>
      </xdr:nvCxnSpPr>
      <xdr:spPr>
        <a:xfrm>
          <a:off x="14592300" y="6705397"/>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18847</xdr:rowOff>
    </xdr:from>
    <xdr:to>
      <xdr:col>21</xdr:col>
      <xdr:colOff>161925</xdr:colOff>
      <xdr:row>39</xdr:row>
      <xdr:rowOff>29514</xdr:rowOff>
    </xdr:to>
    <xdr:cxnSp macro="">
      <xdr:nvCxnSpPr>
        <xdr:cNvPr id="508" name="直線コネクタ 507"/>
        <xdr:cNvCxnSpPr/>
      </xdr:nvCxnSpPr>
      <xdr:spPr>
        <a:xfrm flipV="1">
          <a:off x="13703300" y="6705397"/>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29514</xdr:rowOff>
    </xdr:from>
    <xdr:to>
      <xdr:col>19</xdr:col>
      <xdr:colOff>644525</xdr:colOff>
      <xdr:row>39</xdr:row>
      <xdr:rowOff>32918</xdr:rowOff>
    </xdr:to>
    <xdr:cxnSp macro="">
      <xdr:nvCxnSpPr>
        <xdr:cNvPr id="511" name="直線コネクタ 510"/>
        <xdr:cNvCxnSpPr/>
      </xdr:nvCxnSpPr>
      <xdr:spPr>
        <a:xfrm flipV="1">
          <a:off x="12814300" y="6716064"/>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157150</xdr:rowOff>
    </xdr:from>
    <xdr:to>
      <xdr:col>23</xdr:col>
      <xdr:colOff>568325</xdr:colOff>
      <xdr:row>39</xdr:row>
      <xdr:rowOff>87300</xdr:rowOff>
    </xdr:to>
    <xdr:sp macro="" textlink="">
      <xdr:nvSpPr>
        <xdr:cNvPr id="521" name="円/楕円 520"/>
        <xdr:cNvSpPr/>
      </xdr:nvSpPr>
      <xdr:spPr>
        <a:xfrm>
          <a:off x="16268700" y="66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155778</xdr:rowOff>
    </xdr:from>
    <xdr:to>
      <xdr:col>22</xdr:col>
      <xdr:colOff>415925</xdr:colOff>
      <xdr:row>39</xdr:row>
      <xdr:rowOff>85928</xdr:rowOff>
    </xdr:to>
    <xdr:sp macro="" textlink="">
      <xdr:nvSpPr>
        <xdr:cNvPr id="523" name="円/楕円 522"/>
        <xdr:cNvSpPr/>
      </xdr:nvSpPr>
      <xdr:spPr>
        <a:xfrm>
          <a:off x="15430500" y="66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77055</xdr:rowOff>
    </xdr:from>
    <xdr:ext cx="378565" cy="259045"/>
    <xdr:sp macro="" textlink="">
      <xdr:nvSpPr>
        <xdr:cNvPr id="524" name="テキスト ボックス 523"/>
        <xdr:cNvSpPr txBox="1"/>
      </xdr:nvSpPr>
      <xdr:spPr>
        <a:xfrm>
          <a:off x="15292017" y="676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139497</xdr:rowOff>
    </xdr:from>
    <xdr:to>
      <xdr:col>21</xdr:col>
      <xdr:colOff>212725</xdr:colOff>
      <xdr:row>39</xdr:row>
      <xdr:rowOff>69647</xdr:rowOff>
    </xdr:to>
    <xdr:sp macro="" textlink="">
      <xdr:nvSpPr>
        <xdr:cNvPr id="525" name="円/楕円 524"/>
        <xdr:cNvSpPr/>
      </xdr:nvSpPr>
      <xdr:spPr>
        <a:xfrm>
          <a:off x="14541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60774</xdr:rowOff>
    </xdr:from>
    <xdr:ext cx="469744" cy="259045"/>
    <xdr:sp macro="" textlink="">
      <xdr:nvSpPr>
        <xdr:cNvPr id="526" name="テキスト ボックス 525"/>
        <xdr:cNvSpPr txBox="1"/>
      </xdr:nvSpPr>
      <xdr:spPr>
        <a:xfrm>
          <a:off x="14357427" y="674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150164</xdr:rowOff>
    </xdr:from>
    <xdr:to>
      <xdr:col>20</xdr:col>
      <xdr:colOff>9525</xdr:colOff>
      <xdr:row>39</xdr:row>
      <xdr:rowOff>80314</xdr:rowOff>
    </xdr:to>
    <xdr:sp macro="" textlink="">
      <xdr:nvSpPr>
        <xdr:cNvPr id="527" name="円/楕円 526"/>
        <xdr:cNvSpPr/>
      </xdr:nvSpPr>
      <xdr:spPr>
        <a:xfrm>
          <a:off x="13652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71441</xdr:rowOff>
    </xdr:from>
    <xdr:ext cx="469744" cy="259045"/>
    <xdr:sp macro="" textlink="">
      <xdr:nvSpPr>
        <xdr:cNvPr id="528" name="テキスト ボックス 527"/>
        <xdr:cNvSpPr txBox="1"/>
      </xdr:nvSpPr>
      <xdr:spPr>
        <a:xfrm>
          <a:off x="13468427" y="675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153568</xdr:rowOff>
    </xdr:from>
    <xdr:to>
      <xdr:col>18</xdr:col>
      <xdr:colOff>492125</xdr:colOff>
      <xdr:row>39</xdr:row>
      <xdr:rowOff>83718</xdr:rowOff>
    </xdr:to>
    <xdr:sp macro="" textlink="">
      <xdr:nvSpPr>
        <xdr:cNvPr id="529" name="円/楕円 528"/>
        <xdr:cNvSpPr/>
      </xdr:nvSpPr>
      <xdr:spPr>
        <a:xfrm>
          <a:off x="12763500" y="66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74845</xdr:rowOff>
    </xdr:from>
    <xdr:ext cx="378565" cy="259045"/>
    <xdr:sp macro="" textlink="">
      <xdr:nvSpPr>
        <xdr:cNvPr id="530" name="テキスト ボックス 529"/>
        <xdr:cNvSpPr txBox="1"/>
      </xdr:nvSpPr>
      <xdr:spPr>
        <a:xfrm>
          <a:off x="12625017" y="6761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4255</xdr:rowOff>
    </xdr:from>
    <xdr:to>
      <xdr:col>23</xdr:col>
      <xdr:colOff>517525</xdr:colOff>
      <xdr:row>74</xdr:row>
      <xdr:rowOff>83366</xdr:rowOff>
    </xdr:to>
    <xdr:cxnSp macro="">
      <xdr:nvCxnSpPr>
        <xdr:cNvPr id="610" name="直線コネクタ 609"/>
        <xdr:cNvCxnSpPr/>
      </xdr:nvCxnSpPr>
      <xdr:spPr>
        <a:xfrm flipV="1">
          <a:off x="15481300" y="12691555"/>
          <a:ext cx="838200" cy="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38283</xdr:rowOff>
    </xdr:from>
    <xdr:to>
      <xdr:col>22</xdr:col>
      <xdr:colOff>365125</xdr:colOff>
      <xdr:row>74</xdr:row>
      <xdr:rowOff>83366</xdr:rowOff>
    </xdr:to>
    <xdr:cxnSp macro="">
      <xdr:nvCxnSpPr>
        <xdr:cNvPr id="613" name="直線コネクタ 612"/>
        <xdr:cNvCxnSpPr/>
      </xdr:nvCxnSpPr>
      <xdr:spPr>
        <a:xfrm>
          <a:off x="14592300" y="12725583"/>
          <a:ext cx="889000" cy="4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27653</xdr:rowOff>
    </xdr:from>
    <xdr:to>
      <xdr:col>21</xdr:col>
      <xdr:colOff>161925</xdr:colOff>
      <xdr:row>74</xdr:row>
      <xdr:rowOff>38283</xdr:rowOff>
    </xdr:to>
    <xdr:cxnSp macro="">
      <xdr:nvCxnSpPr>
        <xdr:cNvPr id="616" name="直線コネクタ 615"/>
        <xdr:cNvCxnSpPr/>
      </xdr:nvCxnSpPr>
      <xdr:spPr>
        <a:xfrm>
          <a:off x="13703300" y="12714953"/>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73434</xdr:rowOff>
    </xdr:from>
    <xdr:ext cx="534377" cy="259045"/>
    <xdr:sp macro="" textlink="">
      <xdr:nvSpPr>
        <xdr:cNvPr id="618" name="テキスト ボックス 617"/>
        <xdr:cNvSpPr txBox="1"/>
      </xdr:nvSpPr>
      <xdr:spPr>
        <a:xfrm>
          <a:off x="14325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27653</xdr:rowOff>
    </xdr:from>
    <xdr:to>
      <xdr:col>19</xdr:col>
      <xdr:colOff>644525</xdr:colOff>
      <xdr:row>74</xdr:row>
      <xdr:rowOff>31980</xdr:rowOff>
    </xdr:to>
    <xdr:cxnSp macro="">
      <xdr:nvCxnSpPr>
        <xdr:cNvPr id="619" name="直線コネクタ 618"/>
        <xdr:cNvCxnSpPr/>
      </xdr:nvCxnSpPr>
      <xdr:spPr>
        <a:xfrm flipV="1">
          <a:off x="12814300" y="12714953"/>
          <a:ext cx="8890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62984</xdr:rowOff>
    </xdr:from>
    <xdr:ext cx="534377" cy="259045"/>
    <xdr:sp macro="" textlink="">
      <xdr:nvSpPr>
        <xdr:cNvPr id="621" name="テキスト ボックス 620"/>
        <xdr:cNvSpPr txBox="1"/>
      </xdr:nvSpPr>
      <xdr:spPr>
        <a:xfrm>
          <a:off x="13436111" y="12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53007</xdr:rowOff>
    </xdr:from>
    <xdr:ext cx="534377" cy="259045"/>
    <xdr:sp macro="" textlink="">
      <xdr:nvSpPr>
        <xdr:cNvPr id="623" name="テキスト ボックス 622"/>
        <xdr:cNvSpPr txBox="1"/>
      </xdr:nvSpPr>
      <xdr:spPr>
        <a:xfrm>
          <a:off x="12547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124905</xdr:rowOff>
    </xdr:from>
    <xdr:to>
      <xdr:col>23</xdr:col>
      <xdr:colOff>568325</xdr:colOff>
      <xdr:row>74</xdr:row>
      <xdr:rowOff>55055</xdr:rowOff>
    </xdr:to>
    <xdr:sp macro="" textlink="">
      <xdr:nvSpPr>
        <xdr:cNvPr id="629" name="円/楕円 628"/>
        <xdr:cNvSpPr/>
      </xdr:nvSpPr>
      <xdr:spPr>
        <a:xfrm>
          <a:off x="16268700" y="126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147782</xdr:rowOff>
    </xdr:from>
    <xdr:ext cx="534377" cy="259045"/>
    <xdr:sp macro="" textlink="">
      <xdr:nvSpPr>
        <xdr:cNvPr id="630" name="公債費該当値テキスト"/>
        <xdr:cNvSpPr txBox="1"/>
      </xdr:nvSpPr>
      <xdr:spPr>
        <a:xfrm>
          <a:off x="16370300" y="12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58,295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32566</xdr:rowOff>
    </xdr:from>
    <xdr:to>
      <xdr:col>22</xdr:col>
      <xdr:colOff>415925</xdr:colOff>
      <xdr:row>74</xdr:row>
      <xdr:rowOff>134166</xdr:rowOff>
    </xdr:to>
    <xdr:sp macro="" textlink="">
      <xdr:nvSpPr>
        <xdr:cNvPr id="631" name="円/楕円 630"/>
        <xdr:cNvSpPr/>
      </xdr:nvSpPr>
      <xdr:spPr>
        <a:xfrm>
          <a:off x="15430500" y="127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150693</xdr:rowOff>
    </xdr:from>
    <xdr:ext cx="534377" cy="259045"/>
    <xdr:sp macro="" textlink="">
      <xdr:nvSpPr>
        <xdr:cNvPr id="632" name="テキスト ボックス 631"/>
        <xdr:cNvSpPr txBox="1"/>
      </xdr:nvSpPr>
      <xdr:spPr>
        <a:xfrm>
          <a:off x="15214111" y="124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158933</xdr:rowOff>
    </xdr:from>
    <xdr:to>
      <xdr:col>21</xdr:col>
      <xdr:colOff>212725</xdr:colOff>
      <xdr:row>74</xdr:row>
      <xdr:rowOff>89083</xdr:rowOff>
    </xdr:to>
    <xdr:sp macro="" textlink="">
      <xdr:nvSpPr>
        <xdr:cNvPr id="633" name="円/楕円 632"/>
        <xdr:cNvSpPr/>
      </xdr:nvSpPr>
      <xdr:spPr>
        <a:xfrm>
          <a:off x="14541500" y="1267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105610</xdr:rowOff>
    </xdr:from>
    <xdr:ext cx="534377" cy="259045"/>
    <xdr:sp macro="" textlink="">
      <xdr:nvSpPr>
        <xdr:cNvPr id="634" name="テキスト ボックス 633"/>
        <xdr:cNvSpPr txBox="1"/>
      </xdr:nvSpPr>
      <xdr:spPr>
        <a:xfrm>
          <a:off x="14325111" y="124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148303</xdr:rowOff>
    </xdr:from>
    <xdr:to>
      <xdr:col>20</xdr:col>
      <xdr:colOff>9525</xdr:colOff>
      <xdr:row>74</xdr:row>
      <xdr:rowOff>78453</xdr:rowOff>
    </xdr:to>
    <xdr:sp macro="" textlink="">
      <xdr:nvSpPr>
        <xdr:cNvPr id="635" name="円/楕円 634"/>
        <xdr:cNvSpPr/>
      </xdr:nvSpPr>
      <xdr:spPr>
        <a:xfrm>
          <a:off x="13652500" y="126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94980</xdr:rowOff>
    </xdr:from>
    <xdr:ext cx="534377" cy="259045"/>
    <xdr:sp macro="" textlink="">
      <xdr:nvSpPr>
        <xdr:cNvPr id="636" name="テキスト ボックス 635"/>
        <xdr:cNvSpPr txBox="1"/>
      </xdr:nvSpPr>
      <xdr:spPr>
        <a:xfrm>
          <a:off x="13436111" y="1243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152630</xdr:rowOff>
    </xdr:from>
    <xdr:to>
      <xdr:col>18</xdr:col>
      <xdr:colOff>492125</xdr:colOff>
      <xdr:row>74</xdr:row>
      <xdr:rowOff>82780</xdr:rowOff>
    </xdr:to>
    <xdr:sp macro="" textlink="">
      <xdr:nvSpPr>
        <xdr:cNvPr id="637" name="円/楕円 636"/>
        <xdr:cNvSpPr/>
      </xdr:nvSpPr>
      <xdr:spPr>
        <a:xfrm>
          <a:off x="12763500" y="126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99307</xdr:rowOff>
    </xdr:from>
    <xdr:ext cx="534377" cy="259045"/>
    <xdr:sp macro="" textlink="">
      <xdr:nvSpPr>
        <xdr:cNvPr id="638" name="テキスト ボックス 637"/>
        <xdr:cNvSpPr txBox="1"/>
      </xdr:nvSpPr>
      <xdr:spPr>
        <a:xfrm>
          <a:off x="12547111" y="124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169135</xdr:rowOff>
    </xdr:from>
    <xdr:to>
      <xdr:col>23</xdr:col>
      <xdr:colOff>517525</xdr:colOff>
      <xdr:row>99</xdr:row>
      <xdr:rowOff>42759</xdr:rowOff>
    </xdr:to>
    <xdr:cxnSp macro="">
      <xdr:nvCxnSpPr>
        <xdr:cNvPr id="667" name="直線コネクタ 666"/>
        <xdr:cNvCxnSpPr/>
      </xdr:nvCxnSpPr>
      <xdr:spPr>
        <a:xfrm>
          <a:off x="15481300" y="16971235"/>
          <a:ext cx="838200" cy="4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169135</xdr:rowOff>
    </xdr:from>
    <xdr:to>
      <xdr:col>22</xdr:col>
      <xdr:colOff>365125</xdr:colOff>
      <xdr:row>98</xdr:row>
      <xdr:rowOff>171216</xdr:rowOff>
    </xdr:to>
    <xdr:cxnSp macro="">
      <xdr:nvCxnSpPr>
        <xdr:cNvPr id="670" name="直線コネクタ 669"/>
        <xdr:cNvCxnSpPr/>
      </xdr:nvCxnSpPr>
      <xdr:spPr>
        <a:xfrm flipV="1">
          <a:off x="14592300" y="16971235"/>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89480</xdr:rowOff>
    </xdr:from>
    <xdr:to>
      <xdr:col>21</xdr:col>
      <xdr:colOff>161925</xdr:colOff>
      <xdr:row>98</xdr:row>
      <xdr:rowOff>171216</xdr:rowOff>
    </xdr:to>
    <xdr:cxnSp macro="">
      <xdr:nvCxnSpPr>
        <xdr:cNvPr id="673" name="直線コネクタ 672"/>
        <xdr:cNvCxnSpPr/>
      </xdr:nvCxnSpPr>
      <xdr:spPr>
        <a:xfrm>
          <a:off x="13703300" y="16891580"/>
          <a:ext cx="889000" cy="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89480</xdr:rowOff>
    </xdr:from>
    <xdr:to>
      <xdr:col>19</xdr:col>
      <xdr:colOff>644525</xdr:colOff>
      <xdr:row>98</xdr:row>
      <xdr:rowOff>106789</xdr:rowOff>
    </xdr:to>
    <xdr:cxnSp macro="">
      <xdr:nvCxnSpPr>
        <xdr:cNvPr id="676" name="直線コネクタ 675"/>
        <xdr:cNvCxnSpPr/>
      </xdr:nvCxnSpPr>
      <xdr:spPr>
        <a:xfrm flipV="1">
          <a:off x="12814300" y="16891580"/>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20548</xdr:rowOff>
    </xdr:from>
    <xdr:ext cx="534377" cy="259045"/>
    <xdr:sp macro="" textlink="">
      <xdr:nvSpPr>
        <xdr:cNvPr id="678" name="テキスト ボックス 677"/>
        <xdr:cNvSpPr txBox="1"/>
      </xdr:nvSpPr>
      <xdr:spPr>
        <a:xfrm>
          <a:off x="13436111" y="169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23359</xdr:rowOff>
    </xdr:from>
    <xdr:ext cx="534377" cy="259045"/>
    <xdr:sp macro="" textlink="">
      <xdr:nvSpPr>
        <xdr:cNvPr id="680" name="テキスト ボックス 679"/>
        <xdr:cNvSpPr txBox="1"/>
      </xdr:nvSpPr>
      <xdr:spPr>
        <a:xfrm>
          <a:off x="12547111" y="16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163409</xdr:rowOff>
    </xdr:from>
    <xdr:to>
      <xdr:col>23</xdr:col>
      <xdr:colOff>568325</xdr:colOff>
      <xdr:row>99</xdr:row>
      <xdr:rowOff>93559</xdr:rowOff>
    </xdr:to>
    <xdr:sp macro="" textlink="">
      <xdr:nvSpPr>
        <xdr:cNvPr id="686" name="円/楕円 685"/>
        <xdr:cNvSpPr/>
      </xdr:nvSpPr>
      <xdr:spPr>
        <a:xfrm>
          <a:off x="16268700" y="169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378565" cy="259045"/>
    <xdr:sp macro="" textlink="">
      <xdr:nvSpPr>
        <xdr:cNvPr id="687" name="積立金該当値テキスト"/>
        <xdr:cNvSpPr txBox="1"/>
      </xdr:nvSpPr>
      <xdr:spPr>
        <a:xfrm>
          <a:off x="16370300" y="16889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118335</xdr:rowOff>
    </xdr:from>
    <xdr:to>
      <xdr:col>22</xdr:col>
      <xdr:colOff>415925</xdr:colOff>
      <xdr:row>99</xdr:row>
      <xdr:rowOff>48485</xdr:rowOff>
    </xdr:to>
    <xdr:sp macro="" textlink="">
      <xdr:nvSpPr>
        <xdr:cNvPr id="688" name="円/楕円 687"/>
        <xdr:cNvSpPr/>
      </xdr:nvSpPr>
      <xdr:spPr>
        <a:xfrm>
          <a:off x="15430500" y="16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39612</xdr:rowOff>
    </xdr:from>
    <xdr:ext cx="534377" cy="259045"/>
    <xdr:sp macro="" textlink="">
      <xdr:nvSpPr>
        <xdr:cNvPr id="689" name="テキスト ボックス 688"/>
        <xdr:cNvSpPr txBox="1"/>
      </xdr:nvSpPr>
      <xdr:spPr>
        <a:xfrm>
          <a:off x="15214111" y="170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120416</xdr:rowOff>
    </xdr:from>
    <xdr:to>
      <xdr:col>21</xdr:col>
      <xdr:colOff>212725</xdr:colOff>
      <xdr:row>99</xdr:row>
      <xdr:rowOff>50566</xdr:rowOff>
    </xdr:to>
    <xdr:sp macro="" textlink="">
      <xdr:nvSpPr>
        <xdr:cNvPr id="690" name="円/楕円 689"/>
        <xdr:cNvSpPr/>
      </xdr:nvSpPr>
      <xdr:spPr>
        <a:xfrm>
          <a:off x="14541500" y="169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41693</xdr:rowOff>
    </xdr:from>
    <xdr:ext cx="534377" cy="259045"/>
    <xdr:sp macro="" textlink="">
      <xdr:nvSpPr>
        <xdr:cNvPr id="691" name="テキスト ボックス 690"/>
        <xdr:cNvSpPr txBox="1"/>
      </xdr:nvSpPr>
      <xdr:spPr>
        <a:xfrm>
          <a:off x="14325111" y="1701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38680</xdr:rowOff>
    </xdr:from>
    <xdr:to>
      <xdr:col>20</xdr:col>
      <xdr:colOff>9525</xdr:colOff>
      <xdr:row>98</xdr:row>
      <xdr:rowOff>140280</xdr:rowOff>
    </xdr:to>
    <xdr:sp macro="" textlink="">
      <xdr:nvSpPr>
        <xdr:cNvPr id="692" name="円/楕円 691"/>
        <xdr:cNvSpPr/>
      </xdr:nvSpPr>
      <xdr:spPr>
        <a:xfrm>
          <a:off x="13652500" y="16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156807</xdr:rowOff>
    </xdr:from>
    <xdr:ext cx="534377" cy="259045"/>
    <xdr:sp macro="" textlink="">
      <xdr:nvSpPr>
        <xdr:cNvPr id="693" name="テキスト ボックス 692"/>
        <xdr:cNvSpPr txBox="1"/>
      </xdr:nvSpPr>
      <xdr:spPr>
        <a:xfrm>
          <a:off x="13436111" y="166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55989</xdr:rowOff>
    </xdr:from>
    <xdr:to>
      <xdr:col>18</xdr:col>
      <xdr:colOff>492125</xdr:colOff>
      <xdr:row>98</xdr:row>
      <xdr:rowOff>157589</xdr:rowOff>
    </xdr:to>
    <xdr:sp macro="" textlink="">
      <xdr:nvSpPr>
        <xdr:cNvPr id="694" name="円/楕円 693"/>
        <xdr:cNvSpPr/>
      </xdr:nvSpPr>
      <xdr:spPr>
        <a:xfrm>
          <a:off x="12763500" y="168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2666</xdr:rowOff>
    </xdr:from>
    <xdr:ext cx="534377" cy="259045"/>
    <xdr:sp macro="" textlink="">
      <xdr:nvSpPr>
        <xdr:cNvPr id="695" name="テキスト ボックス 694"/>
        <xdr:cNvSpPr txBox="1"/>
      </xdr:nvSpPr>
      <xdr:spPr>
        <a:xfrm>
          <a:off x="12547111" y="166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7798</xdr:rowOff>
    </xdr:from>
    <xdr:to>
      <xdr:col>32</xdr:col>
      <xdr:colOff>187325</xdr:colOff>
      <xdr:row>59</xdr:row>
      <xdr:rowOff>8582</xdr:rowOff>
    </xdr:to>
    <xdr:cxnSp macro="">
      <xdr:nvCxnSpPr>
        <xdr:cNvPr id="785" name="直線コネクタ 784"/>
        <xdr:cNvCxnSpPr/>
      </xdr:nvCxnSpPr>
      <xdr:spPr>
        <a:xfrm flipV="1">
          <a:off x="21323300" y="10123348"/>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8582</xdr:rowOff>
    </xdr:from>
    <xdr:to>
      <xdr:col>31</xdr:col>
      <xdr:colOff>34925</xdr:colOff>
      <xdr:row>59</xdr:row>
      <xdr:rowOff>9333</xdr:rowOff>
    </xdr:to>
    <xdr:cxnSp macro="">
      <xdr:nvCxnSpPr>
        <xdr:cNvPr id="788" name="直線コネクタ 787"/>
        <xdr:cNvCxnSpPr/>
      </xdr:nvCxnSpPr>
      <xdr:spPr>
        <a:xfrm flipV="1">
          <a:off x="20434300" y="1012413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9333</xdr:rowOff>
    </xdr:from>
    <xdr:to>
      <xdr:col>29</xdr:col>
      <xdr:colOff>517525</xdr:colOff>
      <xdr:row>59</xdr:row>
      <xdr:rowOff>9986</xdr:rowOff>
    </xdr:to>
    <xdr:cxnSp macro="">
      <xdr:nvCxnSpPr>
        <xdr:cNvPr id="791" name="直線コネクタ 790"/>
        <xdr:cNvCxnSpPr/>
      </xdr:nvCxnSpPr>
      <xdr:spPr>
        <a:xfrm flipV="1">
          <a:off x="19545300" y="1012488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9986</xdr:rowOff>
    </xdr:from>
    <xdr:to>
      <xdr:col>28</xdr:col>
      <xdr:colOff>314325</xdr:colOff>
      <xdr:row>59</xdr:row>
      <xdr:rowOff>10443</xdr:rowOff>
    </xdr:to>
    <xdr:cxnSp macro="">
      <xdr:nvCxnSpPr>
        <xdr:cNvPr id="794" name="直線コネクタ 793"/>
        <xdr:cNvCxnSpPr/>
      </xdr:nvCxnSpPr>
      <xdr:spPr>
        <a:xfrm flipV="1">
          <a:off x="18656300" y="1012553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128448</xdr:rowOff>
    </xdr:from>
    <xdr:to>
      <xdr:col>32</xdr:col>
      <xdr:colOff>238125</xdr:colOff>
      <xdr:row>59</xdr:row>
      <xdr:rowOff>58598</xdr:rowOff>
    </xdr:to>
    <xdr:sp macro="" textlink="">
      <xdr:nvSpPr>
        <xdr:cNvPr id="804" name="円/楕円 803"/>
        <xdr:cNvSpPr/>
      </xdr:nvSpPr>
      <xdr:spPr>
        <a:xfrm>
          <a:off x="22110700" y="100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43375</xdr:rowOff>
    </xdr:from>
    <xdr:ext cx="469744" cy="259045"/>
    <xdr:sp macro="" textlink="">
      <xdr:nvSpPr>
        <xdr:cNvPr id="805" name="貸付金該当値テキスト"/>
        <xdr:cNvSpPr txBox="1"/>
      </xdr:nvSpPr>
      <xdr:spPr>
        <a:xfrm>
          <a:off x="22212300" y="998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129232</xdr:rowOff>
    </xdr:from>
    <xdr:to>
      <xdr:col>31</xdr:col>
      <xdr:colOff>85725</xdr:colOff>
      <xdr:row>59</xdr:row>
      <xdr:rowOff>59382</xdr:rowOff>
    </xdr:to>
    <xdr:sp macro="" textlink="">
      <xdr:nvSpPr>
        <xdr:cNvPr id="806" name="円/楕円 805"/>
        <xdr:cNvSpPr/>
      </xdr:nvSpPr>
      <xdr:spPr>
        <a:xfrm>
          <a:off x="21272500" y="100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50509</xdr:rowOff>
    </xdr:from>
    <xdr:ext cx="469744" cy="259045"/>
    <xdr:sp macro="" textlink="">
      <xdr:nvSpPr>
        <xdr:cNvPr id="807" name="テキスト ボックス 806"/>
        <xdr:cNvSpPr txBox="1"/>
      </xdr:nvSpPr>
      <xdr:spPr>
        <a:xfrm>
          <a:off x="21088427" y="1016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129983</xdr:rowOff>
    </xdr:from>
    <xdr:to>
      <xdr:col>29</xdr:col>
      <xdr:colOff>568325</xdr:colOff>
      <xdr:row>59</xdr:row>
      <xdr:rowOff>60133</xdr:rowOff>
    </xdr:to>
    <xdr:sp macro="" textlink="">
      <xdr:nvSpPr>
        <xdr:cNvPr id="808" name="円/楕円 807"/>
        <xdr:cNvSpPr/>
      </xdr:nvSpPr>
      <xdr:spPr>
        <a:xfrm>
          <a:off x="20383500" y="100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51260</xdr:rowOff>
    </xdr:from>
    <xdr:ext cx="469744" cy="259045"/>
    <xdr:sp macro="" textlink="">
      <xdr:nvSpPr>
        <xdr:cNvPr id="809" name="テキスト ボックス 808"/>
        <xdr:cNvSpPr txBox="1"/>
      </xdr:nvSpPr>
      <xdr:spPr>
        <a:xfrm>
          <a:off x="20199427" y="101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130636</xdr:rowOff>
    </xdr:from>
    <xdr:to>
      <xdr:col>28</xdr:col>
      <xdr:colOff>365125</xdr:colOff>
      <xdr:row>59</xdr:row>
      <xdr:rowOff>60786</xdr:rowOff>
    </xdr:to>
    <xdr:sp macro="" textlink="">
      <xdr:nvSpPr>
        <xdr:cNvPr id="810" name="円/楕円 809"/>
        <xdr:cNvSpPr/>
      </xdr:nvSpPr>
      <xdr:spPr>
        <a:xfrm>
          <a:off x="19494500" y="10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51913</xdr:rowOff>
    </xdr:from>
    <xdr:ext cx="469744" cy="259045"/>
    <xdr:sp macro="" textlink="">
      <xdr:nvSpPr>
        <xdr:cNvPr id="811" name="テキスト ボックス 810"/>
        <xdr:cNvSpPr txBox="1"/>
      </xdr:nvSpPr>
      <xdr:spPr>
        <a:xfrm>
          <a:off x="19310427" y="1016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131093</xdr:rowOff>
    </xdr:from>
    <xdr:to>
      <xdr:col>27</xdr:col>
      <xdr:colOff>161925</xdr:colOff>
      <xdr:row>59</xdr:row>
      <xdr:rowOff>61243</xdr:rowOff>
    </xdr:to>
    <xdr:sp macro="" textlink="">
      <xdr:nvSpPr>
        <xdr:cNvPr id="812" name="円/楕円 811"/>
        <xdr:cNvSpPr/>
      </xdr:nvSpPr>
      <xdr:spPr>
        <a:xfrm>
          <a:off x="18605500" y="100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52370</xdr:rowOff>
    </xdr:from>
    <xdr:ext cx="469744" cy="259045"/>
    <xdr:sp macro="" textlink="">
      <xdr:nvSpPr>
        <xdr:cNvPr id="813" name="テキスト ボックス 812"/>
        <xdr:cNvSpPr txBox="1"/>
      </xdr:nvSpPr>
      <xdr:spPr>
        <a:xfrm>
          <a:off x="18421427" y="1016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79178</xdr:rowOff>
    </xdr:from>
    <xdr:to>
      <xdr:col>32</xdr:col>
      <xdr:colOff>187325</xdr:colOff>
      <xdr:row>75</xdr:row>
      <xdr:rowOff>106991</xdr:rowOff>
    </xdr:to>
    <xdr:cxnSp macro="">
      <xdr:nvCxnSpPr>
        <xdr:cNvPr id="843" name="直線コネクタ 842"/>
        <xdr:cNvCxnSpPr/>
      </xdr:nvCxnSpPr>
      <xdr:spPr>
        <a:xfrm flipV="1">
          <a:off x="21323300" y="12937928"/>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106991</xdr:rowOff>
    </xdr:from>
    <xdr:to>
      <xdr:col>31</xdr:col>
      <xdr:colOff>34925</xdr:colOff>
      <xdr:row>75</xdr:row>
      <xdr:rowOff>168466</xdr:rowOff>
    </xdr:to>
    <xdr:cxnSp macro="">
      <xdr:nvCxnSpPr>
        <xdr:cNvPr id="846" name="直線コネクタ 845"/>
        <xdr:cNvCxnSpPr/>
      </xdr:nvCxnSpPr>
      <xdr:spPr>
        <a:xfrm flipV="1">
          <a:off x="20434300" y="12965741"/>
          <a:ext cx="889000" cy="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168466</xdr:rowOff>
    </xdr:from>
    <xdr:to>
      <xdr:col>29</xdr:col>
      <xdr:colOff>517525</xdr:colOff>
      <xdr:row>76</xdr:row>
      <xdr:rowOff>82569</xdr:rowOff>
    </xdr:to>
    <xdr:cxnSp macro="">
      <xdr:nvCxnSpPr>
        <xdr:cNvPr id="849" name="直線コネクタ 848"/>
        <xdr:cNvCxnSpPr/>
      </xdr:nvCxnSpPr>
      <xdr:spPr>
        <a:xfrm flipV="1">
          <a:off x="19545300" y="13027216"/>
          <a:ext cx="889000" cy="8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51" name="テキスト ボックス 850"/>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82569</xdr:rowOff>
    </xdr:from>
    <xdr:to>
      <xdr:col>28</xdr:col>
      <xdr:colOff>314325</xdr:colOff>
      <xdr:row>76</xdr:row>
      <xdr:rowOff>86303</xdr:rowOff>
    </xdr:to>
    <xdr:cxnSp macro="">
      <xdr:nvCxnSpPr>
        <xdr:cNvPr id="852" name="直線コネクタ 851"/>
        <xdr:cNvCxnSpPr/>
      </xdr:nvCxnSpPr>
      <xdr:spPr>
        <a:xfrm flipV="1">
          <a:off x="18656300" y="13112769"/>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18730</xdr:rowOff>
    </xdr:from>
    <xdr:ext cx="534377" cy="259045"/>
    <xdr:sp macro="" textlink="">
      <xdr:nvSpPr>
        <xdr:cNvPr id="854" name="テキスト ボックス 853"/>
        <xdr:cNvSpPr txBox="1"/>
      </xdr:nvSpPr>
      <xdr:spPr>
        <a:xfrm>
          <a:off x="19278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28378</xdr:rowOff>
    </xdr:from>
    <xdr:to>
      <xdr:col>32</xdr:col>
      <xdr:colOff>238125</xdr:colOff>
      <xdr:row>75</xdr:row>
      <xdr:rowOff>129978</xdr:rowOff>
    </xdr:to>
    <xdr:sp macro="" textlink="">
      <xdr:nvSpPr>
        <xdr:cNvPr id="862" name="円/楕円 861"/>
        <xdr:cNvSpPr/>
      </xdr:nvSpPr>
      <xdr:spPr>
        <a:xfrm>
          <a:off x="22110700" y="12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51255</xdr:rowOff>
    </xdr:from>
    <xdr:ext cx="534377" cy="259045"/>
    <xdr:sp macro="" textlink="">
      <xdr:nvSpPr>
        <xdr:cNvPr id="863" name="繰出金該当値テキスト"/>
        <xdr:cNvSpPr txBox="1"/>
      </xdr:nvSpPr>
      <xdr:spPr>
        <a:xfrm>
          <a:off x="22212300" y="127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54,177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56191</xdr:rowOff>
    </xdr:from>
    <xdr:to>
      <xdr:col>31</xdr:col>
      <xdr:colOff>85725</xdr:colOff>
      <xdr:row>75</xdr:row>
      <xdr:rowOff>157792</xdr:rowOff>
    </xdr:to>
    <xdr:sp macro="" textlink="">
      <xdr:nvSpPr>
        <xdr:cNvPr id="864" name="円/楕円 863"/>
        <xdr:cNvSpPr/>
      </xdr:nvSpPr>
      <xdr:spPr>
        <a:xfrm>
          <a:off x="21272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2868</xdr:rowOff>
    </xdr:from>
    <xdr:ext cx="534377" cy="259045"/>
    <xdr:sp macro="" textlink="">
      <xdr:nvSpPr>
        <xdr:cNvPr id="865" name="テキスト ボックス 864"/>
        <xdr:cNvSpPr txBox="1"/>
      </xdr:nvSpPr>
      <xdr:spPr>
        <a:xfrm>
          <a:off x="21056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117666</xdr:rowOff>
    </xdr:from>
    <xdr:to>
      <xdr:col>29</xdr:col>
      <xdr:colOff>568325</xdr:colOff>
      <xdr:row>76</xdr:row>
      <xdr:rowOff>47816</xdr:rowOff>
    </xdr:to>
    <xdr:sp macro="" textlink="">
      <xdr:nvSpPr>
        <xdr:cNvPr id="866" name="円/楕円 865"/>
        <xdr:cNvSpPr/>
      </xdr:nvSpPr>
      <xdr:spPr>
        <a:xfrm>
          <a:off x="20383500" y="129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64343</xdr:rowOff>
    </xdr:from>
    <xdr:ext cx="534377" cy="259045"/>
    <xdr:sp macro="" textlink="">
      <xdr:nvSpPr>
        <xdr:cNvPr id="867" name="テキスト ボックス 866"/>
        <xdr:cNvSpPr txBox="1"/>
      </xdr:nvSpPr>
      <xdr:spPr>
        <a:xfrm>
          <a:off x="20167111" y="127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31769</xdr:rowOff>
    </xdr:from>
    <xdr:to>
      <xdr:col>28</xdr:col>
      <xdr:colOff>365125</xdr:colOff>
      <xdr:row>76</xdr:row>
      <xdr:rowOff>133369</xdr:rowOff>
    </xdr:to>
    <xdr:sp macro="" textlink="">
      <xdr:nvSpPr>
        <xdr:cNvPr id="868" name="円/楕円 867"/>
        <xdr:cNvSpPr/>
      </xdr:nvSpPr>
      <xdr:spPr>
        <a:xfrm>
          <a:off x="19494500" y="130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149896</xdr:rowOff>
    </xdr:from>
    <xdr:ext cx="534377" cy="259045"/>
    <xdr:sp macro="" textlink="">
      <xdr:nvSpPr>
        <xdr:cNvPr id="869" name="テキスト ボックス 868"/>
        <xdr:cNvSpPr txBox="1"/>
      </xdr:nvSpPr>
      <xdr:spPr>
        <a:xfrm>
          <a:off x="19278111" y="128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35503</xdr:rowOff>
    </xdr:from>
    <xdr:to>
      <xdr:col>27</xdr:col>
      <xdr:colOff>161925</xdr:colOff>
      <xdr:row>76</xdr:row>
      <xdr:rowOff>137103</xdr:rowOff>
    </xdr:to>
    <xdr:sp macro="" textlink="">
      <xdr:nvSpPr>
        <xdr:cNvPr id="870" name="円/楕円 869"/>
        <xdr:cNvSpPr/>
      </xdr:nvSpPr>
      <xdr:spPr>
        <a:xfrm>
          <a:off x="18605500" y="130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153629</xdr:rowOff>
    </xdr:from>
    <xdr:ext cx="534377" cy="259045"/>
    <xdr:sp macro="" textlink="">
      <xdr:nvSpPr>
        <xdr:cNvPr id="871" name="テキスト ボックス 870"/>
        <xdr:cNvSpPr txBox="1"/>
      </xdr:nvSpPr>
      <xdr:spPr>
        <a:xfrm>
          <a:off x="18389111" y="128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４８０，５９４円となっており、前年度に比べ５９，７２４円の増となっている。主な構成項目である人件費は、住民一人当たり７３，３１４円となっており定員適正化計画を進めてきた結果、ピークであった平成１８年度に比べ８．８％減少してきてはいるものの、依然類似団体と比べて高い水準にある。物件費は住民一人当たり５４，５８０千円となっており、新地方公会計移行費用により前年度より２，４５７円増となったものの、類似団体より１２，６９２円低い状況である。維持修繕費は住民一人当たり３，００９円でほぼ横ばいで推移しており、類似団体と比較しても一人当たりのコストは低い状況である。扶助費は住民一人当たり８５，００３円で、類似団体より一人当たり５，８２２円高い状況にある。これは、近年の認定こども園の増加や公定価格の上昇、生活保護費やこども医療費、障害福祉サービス事業費の増加が主な要因となっているが、平成２８年度は臨時福祉給付金があったためこれも一人当たりの費用を押し上げた要因となっている。補助金等は住民一人当たり２１，２４０円で、類似団体比較して一人当たりのコストは２２，４１５円低い状況である。これは補助金のあり方の検証や行政監査の取り組み等による結果が表れている。普通建設事業費のうち更新整備については、新庁舎建設事業や市民文化ホール建設事業、川之江地区整備事業などの大型事業が重複したため、住民一人当たり１０４，６２３円で前年度より６４，２３１円の増で、類似団体より７６，０９９円高くなっている。また、これらの事業は平成３１年度まで予定されているため、次年度以降についても引き続き住民負担の高い状況が続くことが予想される。公債費は繰上償還を行ったため、住民一人当たり５４，１７７円で前年度より１，４６０円の増、類似団体より１１，２５４円高い状況となっ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89,470
88,696
421.24
45,205,614
42,998,755
2,007,603
23,218,045
58,739,722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120922</xdr:rowOff>
    </xdr:from>
    <xdr:to>
      <xdr:col>6</xdr:col>
      <xdr:colOff>511175</xdr:colOff>
      <xdr:row>38</xdr:row>
      <xdr:rowOff>152763</xdr:rowOff>
    </xdr:to>
    <xdr:cxnSp macro="">
      <xdr:nvCxnSpPr>
        <xdr:cNvPr id="63" name="直線コネクタ 62"/>
        <xdr:cNvCxnSpPr/>
      </xdr:nvCxnSpPr>
      <xdr:spPr>
        <a:xfrm>
          <a:off x="3797300" y="6636022"/>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120922</xdr:rowOff>
    </xdr:from>
    <xdr:to>
      <xdr:col>5</xdr:col>
      <xdr:colOff>358775</xdr:colOff>
      <xdr:row>38</xdr:row>
      <xdr:rowOff>128270</xdr:rowOff>
    </xdr:to>
    <xdr:cxnSp macro="">
      <xdr:nvCxnSpPr>
        <xdr:cNvPr id="66" name="直線コネクタ 65"/>
        <xdr:cNvCxnSpPr/>
      </xdr:nvCxnSpPr>
      <xdr:spPr>
        <a:xfrm flipV="1">
          <a:off x="2908300" y="6636022"/>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128270</xdr:rowOff>
    </xdr:from>
    <xdr:to>
      <xdr:col>4</xdr:col>
      <xdr:colOff>155575</xdr:colOff>
      <xdr:row>38</xdr:row>
      <xdr:rowOff>145741</xdr:rowOff>
    </xdr:to>
    <xdr:cxnSp macro="">
      <xdr:nvCxnSpPr>
        <xdr:cNvPr id="69" name="直線コネクタ 68"/>
        <xdr:cNvCxnSpPr/>
      </xdr:nvCxnSpPr>
      <xdr:spPr>
        <a:xfrm flipV="1">
          <a:off x="2019300" y="6643370"/>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115860</xdr:rowOff>
    </xdr:from>
    <xdr:to>
      <xdr:col>2</xdr:col>
      <xdr:colOff>638175</xdr:colOff>
      <xdr:row>38</xdr:row>
      <xdr:rowOff>145741</xdr:rowOff>
    </xdr:to>
    <xdr:cxnSp macro="">
      <xdr:nvCxnSpPr>
        <xdr:cNvPr id="72" name="直線コネクタ 71"/>
        <xdr:cNvCxnSpPr/>
      </xdr:nvCxnSpPr>
      <xdr:spPr>
        <a:xfrm>
          <a:off x="1130300" y="6630960"/>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101963</xdr:rowOff>
    </xdr:from>
    <xdr:to>
      <xdr:col>6</xdr:col>
      <xdr:colOff>561975</xdr:colOff>
      <xdr:row>39</xdr:row>
      <xdr:rowOff>32113</xdr:rowOff>
    </xdr:to>
    <xdr:sp macro="" textlink="">
      <xdr:nvSpPr>
        <xdr:cNvPr id="82" name="円/楕円 81"/>
        <xdr:cNvSpPr/>
      </xdr:nvSpPr>
      <xdr:spPr>
        <a:xfrm>
          <a:off x="45847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16890</xdr:rowOff>
    </xdr:from>
    <xdr:ext cx="469744" cy="259045"/>
    <xdr:sp macro="" textlink="">
      <xdr:nvSpPr>
        <xdr:cNvPr id="83" name="議会費該当値テキスト"/>
        <xdr:cNvSpPr txBox="1"/>
      </xdr:nvSpPr>
      <xdr:spPr>
        <a:xfrm>
          <a:off x="4686300" y="653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70122</xdr:rowOff>
    </xdr:from>
    <xdr:to>
      <xdr:col>5</xdr:col>
      <xdr:colOff>409575</xdr:colOff>
      <xdr:row>39</xdr:row>
      <xdr:rowOff>272</xdr:rowOff>
    </xdr:to>
    <xdr:sp macro="" textlink="">
      <xdr:nvSpPr>
        <xdr:cNvPr id="84" name="円/楕円 83"/>
        <xdr:cNvSpPr/>
      </xdr:nvSpPr>
      <xdr:spPr>
        <a:xfrm>
          <a:off x="3746500" y="65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162849</xdr:rowOff>
    </xdr:from>
    <xdr:ext cx="469744" cy="259045"/>
    <xdr:sp macro="" textlink="">
      <xdr:nvSpPr>
        <xdr:cNvPr id="85" name="テキスト ボックス 84"/>
        <xdr:cNvSpPr txBox="1"/>
      </xdr:nvSpPr>
      <xdr:spPr>
        <a:xfrm>
          <a:off x="3562427" y="66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77470</xdr:rowOff>
    </xdr:from>
    <xdr:to>
      <xdr:col>4</xdr:col>
      <xdr:colOff>206375</xdr:colOff>
      <xdr:row>39</xdr:row>
      <xdr:rowOff>7620</xdr:rowOff>
    </xdr:to>
    <xdr:sp macro="" textlink="">
      <xdr:nvSpPr>
        <xdr:cNvPr id="86" name="円/楕円 85"/>
        <xdr:cNvSpPr/>
      </xdr:nvSpPr>
      <xdr:spPr>
        <a:xfrm>
          <a:off x="2857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170197</xdr:rowOff>
    </xdr:from>
    <xdr:ext cx="469744" cy="259045"/>
    <xdr:sp macro="" textlink="">
      <xdr:nvSpPr>
        <xdr:cNvPr id="87" name="テキスト ボックス 86"/>
        <xdr:cNvSpPr txBox="1"/>
      </xdr:nvSpPr>
      <xdr:spPr>
        <a:xfrm>
          <a:off x="2673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94941</xdr:rowOff>
    </xdr:from>
    <xdr:to>
      <xdr:col>3</xdr:col>
      <xdr:colOff>3175</xdr:colOff>
      <xdr:row>39</xdr:row>
      <xdr:rowOff>25091</xdr:rowOff>
    </xdr:to>
    <xdr:sp macro="" textlink="">
      <xdr:nvSpPr>
        <xdr:cNvPr id="88" name="円/楕円 87"/>
        <xdr:cNvSpPr/>
      </xdr:nvSpPr>
      <xdr:spPr>
        <a:xfrm>
          <a:off x="1968500" y="66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16218</xdr:rowOff>
    </xdr:from>
    <xdr:ext cx="469744" cy="259045"/>
    <xdr:sp macro="" textlink="">
      <xdr:nvSpPr>
        <xdr:cNvPr id="89" name="テキスト ボックス 88"/>
        <xdr:cNvSpPr txBox="1"/>
      </xdr:nvSpPr>
      <xdr:spPr>
        <a:xfrm>
          <a:off x="1784427" y="670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65060</xdr:rowOff>
    </xdr:from>
    <xdr:to>
      <xdr:col>1</xdr:col>
      <xdr:colOff>485775</xdr:colOff>
      <xdr:row>38</xdr:row>
      <xdr:rowOff>166660</xdr:rowOff>
    </xdr:to>
    <xdr:sp macro="" textlink="">
      <xdr:nvSpPr>
        <xdr:cNvPr id="90" name="円/楕円 89"/>
        <xdr:cNvSpPr/>
      </xdr:nvSpPr>
      <xdr:spPr>
        <a:xfrm>
          <a:off x="1079500" y="65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157787</xdr:rowOff>
    </xdr:from>
    <xdr:ext cx="469744" cy="259045"/>
    <xdr:sp macro="" textlink="">
      <xdr:nvSpPr>
        <xdr:cNvPr id="91" name="テキスト ボックス 90"/>
        <xdr:cNvSpPr txBox="1"/>
      </xdr:nvSpPr>
      <xdr:spPr>
        <a:xfrm>
          <a:off x="895427" y="667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153514</xdr:rowOff>
    </xdr:from>
    <xdr:to>
      <xdr:col>6</xdr:col>
      <xdr:colOff>511175</xdr:colOff>
      <xdr:row>58</xdr:row>
      <xdr:rowOff>96805</xdr:rowOff>
    </xdr:to>
    <xdr:cxnSp macro="">
      <xdr:nvCxnSpPr>
        <xdr:cNvPr id="122" name="直線コネクタ 121"/>
        <xdr:cNvCxnSpPr/>
      </xdr:nvCxnSpPr>
      <xdr:spPr>
        <a:xfrm flipV="1">
          <a:off x="3797300" y="9926164"/>
          <a:ext cx="838200" cy="1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93304</xdr:rowOff>
    </xdr:from>
    <xdr:to>
      <xdr:col>5</xdr:col>
      <xdr:colOff>358775</xdr:colOff>
      <xdr:row>58</xdr:row>
      <xdr:rowOff>96805</xdr:rowOff>
    </xdr:to>
    <xdr:cxnSp macro="">
      <xdr:nvCxnSpPr>
        <xdr:cNvPr id="125" name="直線コネクタ 124"/>
        <xdr:cNvCxnSpPr/>
      </xdr:nvCxnSpPr>
      <xdr:spPr>
        <a:xfrm>
          <a:off x="2908300" y="10037404"/>
          <a:ext cx="8890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32768</xdr:rowOff>
    </xdr:from>
    <xdr:to>
      <xdr:col>4</xdr:col>
      <xdr:colOff>155575</xdr:colOff>
      <xdr:row>58</xdr:row>
      <xdr:rowOff>93304</xdr:rowOff>
    </xdr:to>
    <xdr:cxnSp macro="">
      <xdr:nvCxnSpPr>
        <xdr:cNvPr id="128" name="直線コネクタ 127"/>
        <xdr:cNvCxnSpPr/>
      </xdr:nvCxnSpPr>
      <xdr:spPr>
        <a:xfrm>
          <a:off x="2019300" y="9976868"/>
          <a:ext cx="889000" cy="6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127767</xdr:rowOff>
    </xdr:from>
    <xdr:to>
      <xdr:col>2</xdr:col>
      <xdr:colOff>638175</xdr:colOff>
      <xdr:row>58</xdr:row>
      <xdr:rowOff>32768</xdr:rowOff>
    </xdr:to>
    <xdr:cxnSp macro="">
      <xdr:nvCxnSpPr>
        <xdr:cNvPr id="131" name="直線コネクタ 130"/>
        <xdr:cNvCxnSpPr/>
      </xdr:nvCxnSpPr>
      <xdr:spPr>
        <a:xfrm>
          <a:off x="1130300" y="9900417"/>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95915</xdr:rowOff>
    </xdr:from>
    <xdr:ext cx="534377" cy="259045"/>
    <xdr:sp macro="" textlink="">
      <xdr:nvSpPr>
        <xdr:cNvPr id="133" name="テキスト ボックス 132"/>
        <xdr:cNvSpPr txBox="1"/>
      </xdr:nvSpPr>
      <xdr:spPr>
        <a:xfrm>
          <a:off x="1752111" y="100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115356</xdr:rowOff>
    </xdr:from>
    <xdr:ext cx="534377" cy="259045"/>
    <xdr:sp macro="" textlink="">
      <xdr:nvSpPr>
        <xdr:cNvPr id="135" name="テキスト ボックス 134"/>
        <xdr:cNvSpPr txBox="1"/>
      </xdr:nvSpPr>
      <xdr:spPr>
        <a:xfrm>
          <a:off x="863111" y="1005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102714</xdr:rowOff>
    </xdr:from>
    <xdr:to>
      <xdr:col>6</xdr:col>
      <xdr:colOff>561975</xdr:colOff>
      <xdr:row>58</xdr:row>
      <xdr:rowOff>32864</xdr:rowOff>
    </xdr:to>
    <xdr:sp macro="" textlink="">
      <xdr:nvSpPr>
        <xdr:cNvPr id="141" name="円/楕円 140"/>
        <xdr:cNvSpPr/>
      </xdr:nvSpPr>
      <xdr:spPr>
        <a:xfrm>
          <a:off x="4584700" y="98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125591</xdr:rowOff>
    </xdr:from>
    <xdr:ext cx="534377" cy="259045"/>
    <xdr:sp macro="" textlink="">
      <xdr:nvSpPr>
        <xdr:cNvPr id="142" name="総務費該当値テキスト"/>
        <xdr:cNvSpPr txBox="1"/>
      </xdr:nvSpPr>
      <xdr:spPr>
        <a:xfrm>
          <a:off x="4686300" y="97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88,270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46005</xdr:rowOff>
    </xdr:from>
    <xdr:to>
      <xdr:col>5</xdr:col>
      <xdr:colOff>409575</xdr:colOff>
      <xdr:row>58</xdr:row>
      <xdr:rowOff>147605</xdr:rowOff>
    </xdr:to>
    <xdr:sp macro="" textlink="">
      <xdr:nvSpPr>
        <xdr:cNvPr id="143" name="円/楕円 142"/>
        <xdr:cNvSpPr/>
      </xdr:nvSpPr>
      <xdr:spPr>
        <a:xfrm>
          <a:off x="3746500" y="99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138732</xdr:rowOff>
    </xdr:from>
    <xdr:ext cx="534377" cy="259045"/>
    <xdr:sp macro="" textlink="">
      <xdr:nvSpPr>
        <xdr:cNvPr id="144" name="テキスト ボックス 143"/>
        <xdr:cNvSpPr txBox="1"/>
      </xdr:nvSpPr>
      <xdr:spPr>
        <a:xfrm>
          <a:off x="3530111" y="100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42504</xdr:rowOff>
    </xdr:from>
    <xdr:to>
      <xdr:col>4</xdr:col>
      <xdr:colOff>206375</xdr:colOff>
      <xdr:row>58</xdr:row>
      <xdr:rowOff>144104</xdr:rowOff>
    </xdr:to>
    <xdr:sp macro="" textlink="">
      <xdr:nvSpPr>
        <xdr:cNvPr id="145" name="円/楕円 144"/>
        <xdr:cNvSpPr/>
      </xdr:nvSpPr>
      <xdr:spPr>
        <a:xfrm>
          <a:off x="2857500" y="99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135231</xdr:rowOff>
    </xdr:from>
    <xdr:ext cx="534377" cy="259045"/>
    <xdr:sp macro="" textlink="">
      <xdr:nvSpPr>
        <xdr:cNvPr id="146" name="テキスト ボックス 145"/>
        <xdr:cNvSpPr txBox="1"/>
      </xdr:nvSpPr>
      <xdr:spPr>
        <a:xfrm>
          <a:off x="2641111" y="100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153418</xdr:rowOff>
    </xdr:from>
    <xdr:to>
      <xdr:col>3</xdr:col>
      <xdr:colOff>3175</xdr:colOff>
      <xdr:row>58</xdr:row>
      <xdr:rowOff>83568</xdr:rowOff>
    </xdr:to>
    <xdr:sp macro="" textlink="">
      <xdr:nvSpPr>
        <xdr:cNvPr id="147" name="円/楕円 146"/>
        <xdr:cNvSpPr/>
      </xdr:nvSpPr>
      <xdr:spPr>
        <a:xfrm>
          <a:off x="1968500" y="99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100095</xdr:rowOff>
    </xdr:from>
    <xdr:ext cx="534377" cy="259045"/>
    <xdr:sp macro="" textlink="">
      <xdr:nvSpPr>
        <xdr:cNvPr id="148" name="テキスト ボックス 147"/>
        <xdr:cNvSpPr txBox="1"/>
      </xdr:nvSpPr>
      <xdr:spPr>
        <a:xfrm>
          <a:off x="1752111" y="970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76967</xdr:rowOff>
    </xdr:from>
    <xdr:to>
      <xdr:col>1</xdr:col>
      <xdr:colOff>485775</xdr:colOff>
      <xdr:row>58</xdr:row>
      <xdr:rowOff>7117</xdr:rowOff>
    </xdr:to>
    <xdr:sp macro="" textlink="">
      <xdr:nvSpPr>
        <xdr:cNvPr id="149" name="円/楕円 148"/>
        <xdr:cNvSpPr/>
      </xdr:nvSpPr>
      <xdr:spPr>
        <a:xfrm>
          <a:off x="1079500" y="984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23644</xdr:rowOff>
    </xdr:from>
    <xdr:ext cx="534377" cy="259045"/>
    <xdr:sp macro="" textlink="">
      <xdr:nvSpPr>
        <xdr:cNvPr id="150" name="テキスト ボックス 149"/>
        <xdr:cNvSpPr txBox="1"/>
      </xdr:nvSpPr>
      <xdr:spPr>
        <a:xfrm>
          <a:off x="863111" y="96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168900</xdr:rowOff>
    </xdr:from>
    <xdr:to>
      <xdr:col>6</xdr:col>
      <xdr:colOff>511175</xdr:colOff>
      <xdr:row>78</xdr:row>
      <xdr:rowOff>29128</xdr:rowOff>
    </xdr:to>
    <xdr:cxnSp macro="">
      <xdr:nvCxnSpPr>
        <xdr:cNvPr id="181" name="直線コネクタ 180"/>
        <xdr:cNvCxnSpPr/>
      </xdr:nvCxnSpPr>
      <xdr:spPr>
        <a:xfrm flipV="1">
          <a:off x="3797300" y="13370550"/>
          <a:ext cx="8382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29128</xdr:rowOff>
    </xdr:from>
    <xdr:to>
      <xdr:col>5</xdr:col>
      <xdr:colOff>358775</xdr:colOff>
      <xdr:row>78</xdr:row>
      <xdr:rowOff>37216</xdr:rowOff>
    </xdr:to>
    <xdr:cxnSp macro="">
      <xdr:nvCxnSpPr>
        <xdr:cNvPr id="184" name="直線コネクタ 183"/>
        <xdr:cNvCxnSpPr/>
      </xdr:nvCxnSpPr>
      <xdr:spPr>
        <a:xfrm flipV="1">
          <a:off x="2908300" y="13402228"/>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37216</xdr:rowOff>
    </xdr:from>
    <xdr:to>
      <xdr:col>4</xdr:col>
      <xdr:colOff>155575</xdr:colOff>
      <xdr:row>78</xdr:row>
      <xdr:rowOff>53527</xdr:rowOff>
    </xdr:to>
    <xdr:cxnSp macro="">
      <xdr:nvCxnSpPr>
        <xdr:cNvPr id="187" name="直線コネクタ 186"/>
        <xdr:cNvCxnSpPr/>
      </xdr:nvCxnSpPr>
      <xdr:spPr>
        <a:xfrm flipV="1">
          <a:off x="2019300" y="13410316"/>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85969</xdr:rowOff>
    </xdr:from>
    <xdr:ext cx="599010" cy="259045"/>
    <xdr:sp macro="" textlink="">
      <xdr:nvSpPr>
        <xdr:cNvPr id="189" name="テキスト ボックス 188"/>
        <xdr:cNvSpPr txBox="1"/>
      </xdr:nvSpPr>
      <xdr:spPr>
        <a:xfrm>
          <a:off x="2608794" y="1345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53527</xdr:rowOff>
    </xdr:from>
    <xdr:to>
      <xdr:col>2</xdr:col>
      <xdr:colOff>638175</xdr:colOff>
      <xdr:row>78</xdr:row>
      <xdr:rowOff>61243</xdr:rowOff>
    </xdr:to>
    <xdr:cxnSp macro="">
      <xdr:nvCxnSpPr>
        <xdr:cNvPr id="190" name="直線コネクタ 189"/>
        <xdr:cNvCxnSpPr/>
      </xdr:nvCxnSpPr>
      <xdr:spPr>
        <a:xfrm flipV="1">
          <a:off x="1130300" y="13426627"/>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118100</xdr:rowOff>
    </xdr:from>
    <xdr:to>
      <xdr:col>6</xdr:col>
      <xdr:colOff>561975</xdr:colOff>
      <xdr:row>78</xdr:row>
      <xdr:rowOff>48250</xdr:rowOff>
    </xdr:to>
    <xdr:sp macro="" textlink="">
      <xdr:nvSpPr>
        <xdr:cNvPr id="200" name="円/楕円 199"/>
        <xdr:cNvSpPr/>
      </xdr:nvSpPr>
      <xdr:spPr>
        <a:xfrm>
          <a:off x="4584700" y="13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77477</xdr:rowOff>
    </xdr:from>
    <xdr:ext cx="599010" cy="259045"/>
    <xdr:sp macro="" textlink="">
      <xdr:nvSpPr>
        <xdr:cNvPr id="201" name="民生費該当値テキスト"/>
        <xdr:cNvSpPr txBox="1"/>
      </xdr:nvSpPr>
      <xdr:spPr>
        <a:xfrm>
          <a:off x="4686300" y="1310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149778</xdr:rowOff>
    </xdr:from>
    <xdr:to>
      <xdr:col>5</xdr:col>
      <xdr:colOff>409575</xdr:colOff>
      <xdr:row>78</xdr:row>
      <xdr:rowOff>79928</xdr:rowOff>
    </xdr:to>
    <xdr:sp macro="" textlink="">
      <xdr:nvSpPr>
        <xdr:cNvPr id="202" name="円/楕円 201"/>
        <xdr:cNvSpPr/>
      </xdr:nvSpPr>
      <xdr:spPr>
        <a:xfrm>
          <a:off x="3746500" y="133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96455</xdr:rowOff>
    </xdr:from>
    <xdr:ext cx="599010" cy="259045"/>
    <xdr:sp macro="" textlink="">
      <xdr:nvSpPr>
        <xdr:cNvPr id="203" name="テキスト ボックス 202"/>
        <xdr:cNvSpPr txBox="1"/>
      </xdr:nvSpPr>
      <xdr:spPr>
        <a:xfrm>
          <a:off x="3497794" y="1312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157866</xdr:rowOff>
    </xdr:from>
    <xdr:to>
      <xdr:col>4</xdr:col>
      <xdr:colOff>206375</xdr:colOff>
      <xdr:row>78</xdr:row>
      <xdr:rowOff>88016</xdr:rowOff>
    </xdr:to>
    <xdr:sp macro="" textlink="">
      <xdr:nvSpPr>
        <xdr:cNvPr id="204" name="円/楕円 203"/>
        <xdr:cNvSpPr/>
      </xdr:nvSpPr>
      <xdr:spPr>
        <a:xfrm>
          <a:off x="2857500" y="133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104543</xdr:rowOff>
    </xdr:from>
    <xdr:ext cx="599010" cy="259045"/>
    <xdr:sp macro="" textlink="">
      <xdr:nvSpPr>
        <xdr:cNvPr id="205" name="テキスト ボックス 204"/>
        <xdr:cNvSpPr txBox="1"/>
      </xdr:nvSpPr>
      <xdr:spPr>
        <a:xfrm>
          <a:off x="2608794" y="1313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2727</xdr:rowOff>
    </xdr:from>
    <xdr:to>
      <xdr:col>3</xdr:col>
      <xdr:colOff>3175</xdr:colOff>
      <xdr:row>78</xdr:row>
      <xdr:rowOff>104327</xdr:rowOff>
    </xdr:to>
    <xdr:sp macro="" textlink="">
      <xdr:nvSpPr>
        <xdr:cNvPr id="206" name="円/楕円 205"/>
        <xdr:cNvSpPr/>
      </xdr:nvSpPr>
      <xdr:spPr>
        <a:xfrm>
          <a:off x="1968500" y="133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95454</xdr:rowOff>
    </xdr:from>
    <xdr:ext cx="599010" cy="259045"/>
    <xdr:sp macro="" textlink="">
      <xdr:nvSpPr>
        <xdr:cNvPr id="207" name="テキスト ボックス 206"/>
        <xdr:cNvSpPr txBox="1"/>
      </xdr:nvSpPr>
      <xdr:spPr>
        <a:xfrm>
          <a:off x="1719794" y="1346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10443</xdr:rowOff>
    </xdr:from>
    <xdr:to>
      <xdr:col>1</xdr:col>
      <xdr:colOff>485775</xdr:colOff>
      <xdr:row>78</xdr:row>
      <xdr:rowOff>112043</xdr:rowOff>
    </xdr:to>
    <xdr:sp macro="" textlink="">
      <xdr:nvSpPr>
        <xdr:cNvPr id="208" name="円/楕円 207"/>
        <xdr:cNvSpPr/>
      </xdr:nvSpPr>
      <xdr:spPr>
        <a:xfrm>
          <a:off x="1079500" y="133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103170</xdr:rowOff>
    </xdr:from>
    <xdr:ext cx="599010" cy="259045"/>
    <xdr:sp macro="" textlink="">
      <xdr:nvSpPr>
        <xdr:cNvPr id="209" name="テキスト ボックス 208"/>
        <xdr:cNvSpPr txBox="1"/>
      </xdr:nvSpPr>
      <xdr:spPr>
        <a:xfrm>
          <a:off x="830794" y="134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49537</xdr:rowOff>
    </xdr:from>
    <xdr:to>
      <xdr:col>6</xdr:col>
      <xdr:colOff>511175</xdr:colOff>
      <xdr:row>98</xdr:row>
      <xdr:rowOff>56604</xdr:rowOff>
    </xdr:to>
    <xdr:cxnSp macro="">
      <xdr:nvCxnSpPr>
        <xdr:cNvPr id="239" name="直線コネクタ 238"/>
        <xdr:cNvCxnSpPr/>
      </xdr:nvCxnSpPr>
      <xdr:spPr>
        <a:xfrm flipV="1">
          <a:off x="3797300" y="16851637"/>
          <a:ext cx="8382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2826</xdr:rowOff>
    </xdr:from>
    <xdr:to>
      <xdr:col>5</xdr:col>
      <xdr:colOff>358775</xdr:colOff>
      <xdr:row>98</xdr:row>
      <xdr:rowOff>56604</xdr:rowOff>
    </xdr:to>
    <xdr:cxnSp macro="">
      <xdr:nvCxnSpPr>
        <xdr:cNvPr id="242" name="直線コネクタ 241"/>
        <xdr:cNvCxnSpPr/>
      </xdr:nvCxnSpPr>
      <xdr:spPr>
        <a:xfrm>
          <a:off x="2908300" y="16804926"/>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2826</xdr:rowOff>
    </xdr:from>
    <xdr:to>
      <xdr:col>4</xdr:col>
      <xdr:colOff>155575</xdr:colOff>
      <xdr:row>98</xdr:row>
      <xdr:rowOff>24771</xdr:rowOff>
    </xdr:to>
    <xdr:cxnSp macro="">
      <xdr:nvCxnSpPr>
        <xdr:cNvPr id="245" name="直線コネクタ 244"/>
        <xdr:cNvCxnSpPr/>
      </xdr:nvCxnSpPr>
      <xdr:spPr>
        <a:xfrm flipV="1">
          <a:off x="2019300" y="1680492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7" name="テキスト ボックス 246"/>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24771</xdr:rowOff>
    </xdr:from>
    <xdr:to>
      <xdr:col>2</xdr:col>
      <xdr:colOff>638175</xdr:colOff>
      <xdr:row>98</xdr:row>
      <xdr:rowOff>50070</xdr:rowOff>
    </xdr:to>
    <xdr:cxnSp macro="">
      <xdr:nvCxnSpPr>
        <xdr:cNvPr id="248" name="直線コネクタ 247"/>
        <xdr:cNvCxnSpPr/>
      </xdr:nvCxnSpPr>
      <xdr:spPr>
        <a:xfrm flipV="1">
          <a:off x="1130300" y="16826871"/>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170187</xdr:rowOff>
    </xdr:from>
    <xdr:to>
      <xdr:col>6</xdr:col>
      <xdr:colOff>561975</xdr:colOff>
      <xdr:row>98</xdr:row>
      <xdr:rowOff>100337</xdr:rowOff>
    </xdr:to>
    <xdr:sp macro="" textlink="">
      <xdr:nvSpPr>
        <xdr:cNvPr id="258" name="円/楕円 257"/>
        <xdr:cNvSpPr/>
      </xdr:nvSpPr>
      <xdr:spPr>
        <a:xfrm>
          <a:off x="4584700" y="168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148614</xdr:rowOff>
    </xdr:from>
    <xdr:ext cx="534377" cy="259045"/>
    <xdr:sp macro="" textlink="">
      <xdr:nvSpPr>
        <xdr:cNvPr id="259" name="衛生費該当値テキスト"/>
        <xdr:cNvSpPr txBox="1"/>
      </xdr:nvSpPr>
      <xdr:spPr>
        <a:xfrm>
          <a:off x="4686300" y="167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5804</xdr:rowOff>
    </xdr:from>
    <xdr:to>
      <xdr:col>5</xdr:col>
      <xdr:colOff>409575</xdr:colOff>
      <xdr:row>98</xdr:row>
      <xdr:rowOff>107404</xdr:rowOff>
    </xdr:to>
    <xdr:sp macro="" textlink="">
      <xdr:nvSpPr>
        <xdr:cNvPr id="260" name="円/楕円 259"/>
        <xdr:cNvSpPr/>
      </xdr:nvSpPr>
      <xdr:spPr>
        <a:xfrm>
          <a:off x="3746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98531</xdr:rowOff>
    </xdr:from>
    <xdr:ext cx="534377" cy="259045"/>
    <xdr:sp macro="" textlink="">
      <xdr:nvSpPr>
        <xdr:cNvPr id="261" name="テキスト ボックス 260"/>
        <xdr:cNvSpPr txBox="1"/>
      </xdr:nvSpPr>
      <xdr:spPr>
        <a:xfrm>
          <a:off x="3530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123476</xdr:rowOff>
    </xdr:from>
    <xdr:to>
      <xdr:col>4</xdr:col>
      <xdr:colOff>206375</xdr:colOff>
      <xdr:row>98</xdr:row>
      <xdr:rowOff>53626</xdr:rowOff>
    </xdr:to>
    <xdr:sp macro="" textlink="">
      <xdr:nvSpPr>
        <xdr:cNvPr id="262" name="円/楕円 261"/>
        <xdr:cNvSpPr/>
      </xdr:nvSpPr>
      <xdr:spPr>
        <a:xfrm>
          <a:off x="2857500" y="167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44753</xdr:rowOff>
    </xdr:from>
    <xdr:ext cx="534377" cy="259045"/>
    <xdr:sp macro="" textlink="">
      <xdr:nvSpPr>
        <xdr:cNvPr id="263" name="テキスト ボックス 262"/>
        <xdr:cNvSpPr txBox="1"/>
      </xdr:nvSpPr>
      <xdr:spPr>
        <a:xfrm>
          <a:off x="2641111" y="168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145421</xdr:rowOff>
    </xdr:from>
    <xdr:to>
      <xdr:col>3</xdr:col>
      <xdr:colOff>3175</xdr:colOff>
      <xdr:row>98</xdr:row>
      <xdr:rowOff>75571</xdr:rowOff>
    </xdr:to>
    <xdr:sp macro="" textlink="">
      <xdr:nvSpPr>
        <xdr:cNvPr id="264" name="円/楕円 263"/>
        <xdr:cNvSpPr/>
      </xdr:nvSpPr>
      <xdr:spPr>
        <a:xfrm>
          <a:off x="1968500" y="167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66698</xdr:rowOff>
    </xdr:from>
    <xdr:ext cx="534377" cy="259045"/>
    <xdr:sp macro="" textlink="">
      <xdr:nvSpPr>
        <xdr:cNvPr id="265" name="テキスト ボックス 264"/>
        <xdr:cNvSpPr txBox="1"/>
      </xdr:nvSpPr>
      <xdr:spPr>
        <a:xfrm>
          <a:off x="1752111" y="1686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170720</xdr:rowOff>
    </xdr:from>
    <xdr:to>
      <xdr:col>1</xdr:col>
      <xdr:colOff>485775</xdr:colOff>
      <xdr:row>98</xdr:row>
      <xdr:rowOff>100870</xdr:rowOff>
    </xdr:to>
    <xdr:sp macro="" textlink="">
      <xdr:nvSpPr>
        <xdr:cNvPr id="266" name="円/楕円 265"/>
        <xdr:cNvSpPr/>
      </xdr:nvSpPr>
      <xdr:spPr>
        <a:xfrm>
          <a:off x="1079500" y="168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91997</xdr:rowOff>
    </xdr:from>
    <xdr:ext cx="534377" cy="259045"/>
    <xdr:sp macro="" textlink="">
      <xdr:nvSpPr>
        <xdr:cNvPr id="267" name="テキスト ボックス 266"/>
        <xdr:cNvSpPr txBox="1"/>
      </xdr:nvSpPr>
      <xdr:spPr>
        <a:xfrm>
          <a:off x="863111" y="168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113594</xdr:rowOff>
    </xdr:from>
    <xdr:to>
      <xdr:col>15</xdr:col>
      <xdr:colOff>180975</xdr:colOff>
      <xdr:row>38</xdr:row>
      <xdr:rowOff>113777</xdr:rowOff>
    </xdr:to>
    <xdr:cxnSp macro="">
      <xdr:nvCxnSpPr>
        <xdr:cNvPr id="294" name="直線コネクタ 293"/>
        <xdr:cNvCxnSpPr/>
      </xdr:nvCxnSpPr>
      <xdr:spPr>
        <a:xfrm flipV="1">
          <a:off x="9639300" y="662869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98918</xdr:rowOff>
    </xdr:from>
    <xdr:to>
      <xdr:col>14</xdr:col>
      <xdr:colOff>28575</xdr:colOff>
      <xdr:row>38</xdr:row>
      <xdr:rowOff>113777</xdr:rowOff>
    </xdr:to>
    <xdr:cxnSp macro="">
      <xdr:nvCxnSpPr>
        <xdr:cNvPr id="297" name="直線コネクタ 296"/>
        <xdr:cNvCxnSpPr/>
      </xdr:nvCxnSpPr>
      <xdr:spPr>
        <a:xfrm>
          <a:off x="8750300" y="661401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91968</xdr:rowOff>
    </xdr:from>
    <xdr:to>
      <xdr:col>12</xdr:col>
      <xdr:colOff>511175</xdr:colOff>
      <xdr:row>38</xdr:row>
      <xdr:rowOff>98918</xdr:rowOff>
    </xdr:to>
    <xdr:cxnSp macro="">
      <xdr:nvCxnSpPr>
        <xdr:cNvPr id="300" name="直線コネクタ 299"/>
        <xdr:cNvCxnSpPr/>
      </xdr:nvCxnSpPr>
      <xdr:spPr>
        <a:xfrm>
          <a:off x="7861300" y="6607068"/>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83419</xdr:rowOff>
    </xdr:from>
    <xdr:to>
      <xdr:col>11</xdr:col>
      <xdr:colOff>307975</xdr:colOff>
      <xdr:row>38</xdr:row>
      <xdr:rowOff>91968</xdr:rowOff>
    </xdr:to>
    <xdr:cxnSp macro="">
      <xdr:nvCxnSpPr>
        <xdr:cNvPr id="303" name="直線コネクタ 302"/>
        <xdr:cNvCxnSpPr/>
      </xdr:nvCxnSpPr>
      <xdr:spPr>
        <a:xfrm>
          <a:off x="6972300" y="6598519"/>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62794</xdr:rowOff>
    </xdr:from>
    <xdr:to>
      <xdr:col>15</xdr:col>
      <xdr:colOff>231775</xdr:colOff>
      <xdr:row>38</xdr:row>
      <xdr:rowOff>164394</xdr:rowOff>
    </xdr:to>
    <xdr:sp macro="" textlink="">
      <xdr:nvSpPr>
        <xdr:cNvPr id="313" name="円/楕円 312"/>
        <xdr:cNvSpPr/>
      </xdr:nvSpPr>
      <xdr:spPr>
        <a:xfrm>
          <a:off x="10426700" y="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62977</xdr:rowOff>
    </xdr:from>
    <xdr:to>
      <xdr:col>14</xdr:col>
      <xdr:colOff>79375</xdr:colOff>
      <xdr:row>38</xdr:row>
      <xdr:rowOff>164577</xdr:rowOff>
    </xdr:to>
    <xdr:sp macro="" textlink="">
      <xdr:nvSpPr>
        <xdr:cNvPr id="315" name="円/楕円 314"/>
        <xdr:cNvSpPr/>
      </xdr:nvSpPr>
      <xdr:spPr>
        <a:xfrm>
          <a:off x="95885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155704</xdr:rowOff>
    </xdr:from>
    <xdr:ext cx="378565" cy="259045"/>
    <xdr:sp macro="" textlink="">
      <xdr:nvSpPr>
        <xdr:cNvPr id="316" name="テキスト ボックス 315"/>
        <xdr:cNvSpPr txBox="1"/>
      </xdr:nvSpPr>
      <xdr:spPr>
        <a:xfrm>
          <a:off x="9450017" y="667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48118</xdr:rowOff>
    </xdr:from>
    <xdr:to>
      <xdr:col>12</xdr:col>
      <xdr:colOff>561975</xdr:colOff>
      <xdr:row>38</xdr:row>
      <xdr:rowOff>149718</xdr:rowOff>
    </xdr:to>
    <xdr:sp macro="" textlink="">
      <xdr:nvSpPr>
        <xdr:cNvPr id="317" name="円/楕円 316"/>
        <xdr:cNvSpPr/>
      </xdr:nvSpPr>
      <xdr:spPr>
        <a:xfrm>
          <a:off x="8699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140845</xdr:rowOff>
    </xdr:from>
    <xdr:ext cx="378565" cy="259045"/>
    <xdr:sp macro="" textlink="">
      <xdr:nvSpPr>
        <xdr:cNvPr id="318" name="テキスト ボックス 317"/>
        <xdr:cNvSpPr txBox="1"/>
      </xdr:nvSpPr>
      <xdr:spPr>
        <a:xfrm>
          <a:off x="8561017" y="665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41168</xdr:rowOff>
    </xdr:from>
    <xdr:to>
      <xdr:col>11</xdr:col>
      <xdr:colOff>358775</xdr:colOff>
      <xdr:row>38</xdr:row>
      <xdr:rowOff>142768</xdr:rowOff>
    </xdr:to>
    <xdr:sp macro="" textlink="">
      <xdr:nvSpPr>
        <xdr:cNvPr id="319" name="円/楕円 318"/>
        <xdr:cNvSpPr/>
      </xdr:nvSpPr>
      <xdr:spPr>
        <a:xfrm>
          <a:off x="7810500" y="65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133895</xdr:rowOff>
    </xdr:from>
    <xdr:ext cx="469744" cy="259045"/>
    <xdr:sp macro="" textlink="">
      <xdr:nvSpPr>
        <xdr:cNvPr id="320" name="テキスト ボックス 319"/>
        <xdr:cNvSpPr txBox="1"/>
      </xdr:nvSpPr>
      <xdr:spPr>
        <a:xfrm>
          <a:off x="7626427" y="66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32619</xdr:rowOff>
    </xdr:from>
    <xdr:to>
      <xdr:col>10</xdr:col>
      <xdr:colOff>155575</xdr:colOff>
      <xdr:row>38</xdr:row>
      <xdr:rowOff>134219</xdr:rowOff>
    </xdr:to>
    <xdr:sp macro="" textlink="">
      <xdr:nvSpPr>
        <xdr:cNvPr id="321" name="円/楕円 320"/>
        <xdr:cNvSpPr/>
      </xdr:nvSpPr>
      <xdr:spPr>
        <a:xfrm>
          <a:off x="69215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125346</xdr:rowOff>
    </xdr:from>
    <xdr:ext cx="469744" cy="259045"/>
    <xdr:sp macro="" textlink="">
      <xdr:nvSpPr>
        <xdr:cNvPr id="322" name="テキスト ボックス 321"/>
        <xdr:cNvSpPr txBox="1"/>
      </xdr:nvSpPr>
      <xdr:spPr>
        <a:xfrm>
          <a:off x="6737427" y="664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92480</xdr:rowOff>
    </xdr:from>
    <xdr:to>
      <xdr:col>15</xdr:col>
      <xdr:colOff>180975</xdr:colOff>
      <xdr:row>58</xdr:row>
      <xdr:rowOff>99827</xdr:rowOff>
    </xdr:to>
    <xdr:cxnSp macro="">
      <xdr:nvCxnSpPr>
        <xdr:cNvPr id="349" name="直線コネクタ 348"/>
        <xdr:cNvCxnSpPr/>
      </xdr:nvCxnSpPr>
      <xdr:spPr>
        <a:xfrm flipV="1">
          <a:off x="9639300" y="10036580"/>
          <a:ext cx="8382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99827</xdr:rowOff>
    </xdr:from>
    <xdr:to>
      <xdr:col>14</xdr:col>
      <xdr:colOff>28575</xdr:colOff>
      <xdr:row>58</xdr:row>
      <xdr:rowOff>99974</xdr:rowOff>
    </xdr:to>
    <xdr:cxnSp macro="">
      <xdr:nvCxnSpPr>
        <xdr:cNvPr id="352" name="直線コネクタ 351"/>
        <xdr:cNvCxnSpPr/>
      </xdr:nvCxnSpPr>
      <xdr:spPr>
        <a:xfrm flipV="1">
          <a:off x="8750300" y="10043927"/>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99974</xdr:rowOff>
    </xdr:from>
    <xdr:to>
      <xdr:col>12</xdr:col>
      <xdr:colOff>511175</xdr:colOff>
      <xdr:row>58</xdr:row>
      <xdr:rowOff>114801</xdr:rowOff>
    </xdr:to>
    <xdr:cxnSp macro="">
      <xdr:nvCxnSpPr>
        <xdr:cNvPr id="355" name="直線コネクタ 354"/>
        <xdr:cNvCxnSpPr/>
      </xdr:nvCxnSpPr>
      <xdr:spPr>
        <a:xfrm flipV="1">
          <a:off x="7861300" y="1004407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114037</xdr:rowOff>
    </xdr:from>
    <xdr:to>
      <xdr:col>11</xdr:col>
      <xdr:colOff>307975</xdr:colOff>
      <xdr:row>58</xdr:row>
      <xdr:rowOff>114801</xdr:rowOff>
    </xdr:to>
    <xdr:cxnSp macro="">
      <xdr:nvCxnSpPr>
        <xdr:cNvPr id="358" name="直線コネクタ 357"/>
        <xdr:cNvCxnSpPr/>
      </xdr:nvCxnSpPr>
      <xdr:spPr>
        <a:xfrm>
          <a:off x="6972300" y="10058137"/>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41680</xdr:rowOff>
    </xdr:from>
    <xdr:to>
      <xdr:col>15</xdr:col>
      <xdr:colOff>231775</xdr:colOff>
      <xdr:row>58</xdr:row>
      <xdr:rowOff>143280</xdr:rowOff>
    </xdr:to>
    <xdr:sp macro="" textlink="">
      <xdr:nvSpPr>
        <xdr:cNvPr id="368" name="円/楕円 367"/>
        <xdr:cNvSpPr/>
      </xdr:nvSpPr>
      <xdr:spPr>
        <a:xfrm>
          <a:off x="10426700" y="99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8544</xdr:rowOff>
    </xdr:from>
    <xdr:ext cx="534377" cy="259045"/>
    <xdr:sp macro="" textlink="">
      <xdr:nvSpPr>
        <xdr:cNvPr id="369" name="農林水産業費該当値テキスト"/>
        <xdr:cNvSpPr txBox="1"/>
      </xdr:nvSpPr>
      <xdr:spPr>
        <a:xfrm>
          <a:off x="10528300" y="99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49027</xdr:rowOff>
    </xdr:from>
    <xdr:to>
      <xdr:col>14</xdr:col>
      <xdr:colOff>79375</xdr:colOff>
      <xdr:row>58</xdr:row>
      <xdr:rowOff>150627</xdr:rowOff>
    </xdr:to>
    <xdr:sp macro="" textlink="">
      <xdr:nvSpPr>
        <xdr:cNvPr id="370" name="円/楕円 369"/>
        <xdr:cNvSpPr/>
      </xdr:nvSpPr>
      <xdr:spPr>
        <a:xfrm>
          <a:off x="9588500" y="99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141754</xdr:rowOff>
    </xdr:from>
    <xdr:ext cx="469744" cy="259045"/>
    <xdr:sp macro="" textlink="">
      <xdr:nvSpPr>
        <xdr:cNvPr id="371" name="テキスト ボックス 370"/>
        <xdr:cNvSpPr txBox="1"/>
      </xdr:nvSpPr>
      <xdr:spPr>
        <a:xfrm>
          <a:off x="9404427" y="1008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49174</xdr:rowOff>
    </xdr:from>
    <xdr:to>
      <xdr:col>12</xdr:col>
      <xdr:colOff>561975</xdr:colOff>
      <xdr:row>58</xdr:row>
      <xdr:rowOff>150774</xdr:rowOff>
    </xdr:to>
    <xdr:sp macro="" textlink="">
      <xdr:nvSpPr>
        <xdr:cNvPr id="372" name="円/楕円 371"/>
        <xdr:cNvSpPr/>
      </xdr:nvSpPr>
      <xdr:spPr>
        <a:xfrm>
          <a:off x="8699500" y="99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141901</xdr:rowOff>
    </xdr:from>
    <xdr:ext cx="469744" cy="259045"/>
    <xdr:sp macro="" textlink="">
      <xdr:nvSpPr>
        <xdr:cNvPr id="373" name="テキスト ボックス 372"/>
        <xdr:cNvSpPr txBox="1"/>
      </xdr:nvSpPr>
      <xdr:spPr>
        <a:xfrm>
          <a:off x="8515427" y="100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64001</xdr:rowOff>
    </xdr:from>
    <xdr:to>
      <xdr:col>11</xdr:col>
      <xdr:colOff>358775</xdr:colOff>
      <xdr:row>58</xdr:row>
      <xdr:rowOff>165601</xdr:rowOff>
    </xdr:to>
    <xdr:sp macro="" textlink="">
      <xdr:nvSpPr>
        <xdr:cNvPr id="374" name="円/楕円 373"/>
        <xdr:cNvSpPr/>
      </xdr:nvSpPr>
      <xdr:spPr>
        <a:xfrm>
          <a:off x="7810500" y="100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156728</xdr:rowOff>
    </xdr:from>
    <xdr:ext cx="469744" cy="259045"/>
    <xdr:sp macro="" textlink="">
      <xdr:nvSpPr>
        <xdr:cNvPr id="375" name="テキスト ボックス 374"/>
        <xdr:cNvSpPr txBox="1"/>
      </xdr:nvSpPr>
      <xdr:spPr>
        <a:xfrm>
          <a:off x="7626427" y="1010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63237</xdr:rowOff>
    </xdr:from>
    <xdr:to>
      <xdr:col>10</xdr:col>
      <xdr:colOff>155575</xdr:colOff>
      <xdr:row>58</xdr:row>
      <xdr:rowOff>164837</xdr:rowOff>
    </xdr:to>
    <xdr:sp macro="" textlink="">
      <xdr:nvSpPr>
        <xdr:cNvPr id="376" name="円/楕円 375"/>
        <xdr:cNvSpPr/>
      </xdr:nvSpPr>
      <xdr:spPr>
        <a:xfrm>
          <a:off x="6921500" y="10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155964</xdr:rowOff>
    </xdr:from>
    <xdr:ext cx="469744" cy="259045"/>
    <xdr:sp macro="" textlink="">
      <xdr:nvSpPr>
        <xdr:cNvPr id="377" name="テキスト ボックス 376"/>
        <xdr:cNvSpPr txBox="1"/>
      </xdr:nvSpPr>
      <xdr:spPr>
        <a:xfrm>
          <a:off x="6737427" y="1010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90026</xdr:rowOff>
    </xdr:from>
    <xdr:to>
      <xdr:col>15</xdr:col>
      <xdr:colOff>180975</xdr:colOff>
      <xdr:row>77</xdr:row>
      <xdr:rowOff>96769</xdr:rowOff>
    </xdr:to>
    <xdr:cxnSp macro="">
      <xdr:nvCxnSpPr>
        <xdr:cNvPr id="404" name="直線コネクタ 403"/>
        <xdr:cNvCxnSpPr/>
      </xdr:nvCxnSpPr>
      <xdr:spPr>
        <a:xfrm>
          <a:off x="9639300" y="13291676"/>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90026</xdr:rowOff>
    </xdr:from>
    <xdr:to>
      <xdr:col>14</xdr:col>
      <xdr:colOff>28575</xdr:colOff>
      <xdr:row>77</xdr:row>
      <xdr:rowOff>102164</xdr:rowOff>
    </xdr:to>
    <xdr:cxnSp macro="">
      <xdr:nvCxnSpPr>
        <xdr:cNvPr id="407" name="直線コネクタ 406"/>
        <xdr:cNvCxnSpPr/>
      </xdr:nvCxnSpPr>
      <xdr:spPr>
        <a:xfrm flipV="1">
          <a:off x="8750300" y="13291676"/>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102164</xdr:rowOff>
    </xdr:from>
    <xdr:to>
      <xdr:col>12</xdr:col>
      <xdr:colOff>511175</xdr:colOff>
      <xdr:row>77</xdr:row>
      <xdr:rowOff>120200</xdr:rowOff>
    </xdr:to>
    <xdr:cxnSp macro="">
      <xdr:nvCxnSpPr>
        <xdr:cNvPr id="410" name="直線コネクタ 409"/>
        <xdr:cNvCxnSpPr/>
      </xdr:nvCxnSpPr>
      <xdr:spPr>
        <a:xfrm flipV="1">
          <a:off x="7861300" y="13303814"/>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104839</xdr:rowOff>
    </xdr:from>
    <xdr:to>
      <xdr:col>11</xdr:col>
      <xdr:colOff>307975</xdr:colOff>
      <xdr:row>77</xdr:row>
      <xdr:rowOff>120200</xdr:rowOff>
    </xdr:to>
    <xdr:cxnSp macro="">
      <xdr:nvCxnSpPr>
        <xdr:cNvPr id="413" name="直線コネクタ 412"/>
        <xdr:cNvCxnSpPr/>
      </xdr:nvCxnSpPr>
      <xdr:spPr>
        <a:xfrm>
          <a:off x="6972300" y="13306489"/>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45969</xdr:rowOff>
    </xdr:from>
    <xdr:to>
      <xdr:col>15</xdr:col>
      <xdr:colOff>231775</xdr:colOff>
      <xdr:row>77</xdr:row>
      <xdr:rowOff>147569</xdr:rowOff>
    </xdr:to>
    <xdr:sp macro="" textlink="">
      <xdr:nvSpPr>
        <xdr:cNvPr id="423" name="円/楕円 422"/>
        <xdr:cNvSpPr/>
      </xdr:nvSpPr>
      <xdr:spPr>
        <a:xfrm>
          <a:off x="10426700" y="132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24396</xdr:rowOff>
    </xdr:from>
    <xdr:ext cx="469744" cy="259045"/>
    <xdr:sp macro="" textlink="">
      <xdr:nvSpPr>
        <xdr:cNvPr id="424" name="商工費該当値テキスト"/>
        <xdr:cNvSpPr txBox="1"/>
      </xdr:nvSpPr>
      <xdr:spPr>
        <a:xfrm>
          <a:off x="10528300" y="1322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39226</xdr:rowOff>
    </xdr:from>
    <xdr:to>
      <xdr:col>14</xdr:col>
      <xdr:colOff>79375</xdr:colOff>
      <xdr:row>77</xdr:row>
      <xdr:rowOff>140826</xdr:rowOff>
    </xdr:to>
    <xdr:sp macro="" textlink="">
      <xdr:nvSpPr>
        <xdr:cNvPr id="425" name="円/楕円 424"/>
        <xdr:cNvSpPr/>
      </xdr:nvSpPr>
      <xdr:spPr>
        <a:xfrm>
          <a:off x="9588500" y="132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131953</xdr:rowOff>
    </xdr:from>
    <xdr:ext cx="469744" cy="259045"/>
    <xdr:sp macro="" textlink="">
      <xdr:nvSpPr>
        <xdr:cNvPr id="426" name="テキスト ボックス 425"/>
        <xdr:cNvSpPr txBox="1"/>
      </xdr:nvSpPr>
      <xdr:spPr>
        <a:xfrm>
          <a:off x="9404427" y="1333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51364</xdr:rowOff>
    </xdr:from>
    <xdr:to>
      <xdr:col>12</xdr:col>
      <xdr:colOff>561975</xdr:colOff>
      <xdr:row>77</xdr:row>
      <xdr:rowOff>152964</xdr:rowOff>
    </xdr:to>
    <xdr:sp macro="" textlink="">
      <xdr:nvSpPr>
        <xdr:cNvPr id="427" name="円/楕円 426"/>
        <xdr:cNvSpPr/>
      </xdr:nvSpPr>
      <xdr:spPr>
        <a:xfrm>
          <a:off x="8699500" y="132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144091</xdr:rowOff>
    </xdr:from>
    <xdr:ext cx="469744" cy="259045"/>
    <xdr:sp macro="" textlink="">
      <xdr:nvSpPr>
        <xdr:cNvPr id="428" name="テキスト ボックス 427"/>
        <xdr:cNvSpPr txBox="1"/>
      </xdr:nvSpPr>
      <xdr:spPr>
        <a:xfrm>
          <a:off x="8515427" y="1334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69400</xdr:rowOff>
    </xdr:from>
    <xdr:to>
      <xdr:col>11</xdr:col>
      <xdr:colOff>358775</xdr:colOff>
      <xdr:row>77</xdr:row>
      <xdr:rowOff>171000</xdr:rowOff>
    </xdr:to>
    <xdr:sp macro="" textlink="">
      <xdr:nvSpPr>
        <xdr:cNvPr id="429" name="円/楕円 428"/>
        <xdr:cNvSpPr/>
      </xdr:nvSpPr>
      <xdr:spPr>
        <a:xfrm>
          <a:off x="7810500" y="132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162127</xdr:rowOff>
    </xdr:from>
    <xdr:ext cx="469744" cy="259045"/>
    <xdr:sp macro="" textlink="">
      <xdr:nvSpPr>
        <xdr:cNvPr id="430" name="テキスト ボックス 429"/>
        <xdr:cNvSpPr txBox="1"/>
      </xdr:nvSpPr>
      <xdr:spPr>
        <a:xfrm>
          <a:off x="7626427" y="133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54039</xdr:rowOff>
    </xdr:from>
    <xdr:to>
      <xdr:col>10</xdr:col>
      <xdr:colOff>155575</xdr:colOff>
      <xdr:row>77</xdr:row>
      <xdr:rowOff>155639</xdr:rowOff>
    </xdr:to>
    <xdr:sp macro="" textlink="">
      <xdr:nvSpPr>
        <xdr:cNvPr id="431" name="円/楕円 430"/>
        <xdr:cNvSpPr/>
      </xdr:nvSpPr>
      <xdr:spPr>
        <a:xfrm>
          <a:off x="6921500" y="132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146766</xdr:rowOff>
    </xdr:from>
    <xdr:ext cx="469744" cy="259045"/>
    <xdr:sp macro="" textlink="">
      <xdr:nvSpPr>
        <xdr:cNvPr id="432" name="テキスト ボックス 431"/>
        <xdr:cNvSpPr txBox="1"/>
      </xdr:nvSpPr>
      <xdr:spPr>
        <a:xfrm>
          <a:off x="6737427" y="133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154891</xdr:rowOff>
    </xdr:from>
    <xdr:to>
      <xdr:col>15</xdr:col>
      <xdr:colOff>180975</xdr:colOff>
      <xdr:row>98</xdr:row>
      <xdr:rowOff>155533</xdr:rowOff>
    </xdr:to>
    <xdr:cxnSp macro="">
      <xdr:nvCxnSpPr>
        <xdr:cNvPr id="461" name="直線コネクタ 460"/>
        <xdr:cNvCxnSpPr/>
      </xdr:nvCxnSpPr>
      <xdr:spPr>
        <a:xfrm flipV="1">
          <a:off x="9639300" y="16956991"/>
          <a:ext cx="8382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155533</xdr:rowOff>
    </xdr:from>
    <xdr:to>
      <xdr:col>14</xdr:col>
      <xdr:colOff>28575</xdr:colOff>
      <xdr:row>98</xdr:row>
      <xdr:rowOff>161615</xdr:rowOff>
    </xdr:to>
    <xdr:cxnSp macro="">
      <xdr:nvCxnSpPr>
        <xdr:cNvPr id="464" name="直線コネクタ 463"/>
        <xdr:cNvCxnSpPr/>
      </xdr:nvCxnSpPr>
      <xdr:spPr>
        <a:xfrm flipV="1">
          <a:off x="8750300" y="16957633"/>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161615</xdr:rowOff>
    </xdr:from>
    <xdr:to>
      <xdr:col>12</xdr:col>
      <xdr:colOff>511175</xdr:colOff>
      <xdr:row>98</xdr:row>
      <xdr:rowOff>167611</xdr:rowOff>
    </xdr:to>
    <xdr:cxnSp macro="">
      <xdr:nvCxnSpPr>
        <xdr:cNvPr id="467" name="直線コネクタ 466"/>
        <xdr:cNvCxnSpPr/>
      </xdr:nvCxnSpPr>
      <xdr:spPr>
        <a:xfrm flipV="1">
          <a:off x="7861300" y="16963715"/>
          <a:ext cx="889000" cy="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167013</xdr:rowOff>
    </xdr:from>
    <xdr:to>
      <xdr:col>11</xdr:col>
      <xdr:colOff>307975</xdr:colOff>
      <xdr:row>98</xdr:row>
      <xdr:rowOff>167611</xdr:rowOff>
    </xdr:to>
    <xdr:cxnSp macro="">
      <xdr:nvCxnSpPr>
        <xdr:cNvPr id="470" name="直線コネクタ 469"/>
        <xdr:cNvCxnSpPr/>
      </xdr:nvCxnSpPr>
      <xdr:spPr>
        <a:xfrm>
          <a:off x="6972300" y="16969113"/>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104091</xdr:rowOff>
    </xdr:from>
    <xdr:to>
      <xdr:col>15</xdr:col>
      <xdr:colOff>231775</xdr:colOff>
      <xdr:row>99</xdr:row>
      <xdr:rowOff>34241</xdr:rowOff>
    </xdr:to>
    <xdr:sp macro="" textlink="">
      <xdr:nvSpPr>
        <xdr:cNvPr id="480" name="円/楕円 479"/>
        <xdr:cNvSpPr/>
      </xdr:nvSpPr>
      <xdr:spPr>
        <a:xfrm>
          <a:off x="10426700" y="169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63468</xdr:rowOff>
    </xdr:from>
    <xdr:ext cx="534377" cy="259045"/>
    <xdr:sp macro="" textlink="">
      <xdr:nvSpPr>
        <xdr:cNvPr id="481" name="土木費該当値テキスト"/>
        <xdr:cNvSpPr txBox="1"/>
      </xdr:nvSpPr>
      <xdr:spPr>
        <a:xfrm>
          <a:off x="10528300" y="166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104733</xdr:rowOff>
    </xdr:from>
    <xdr:to>
      <xdr:col>14</xdr:col>
      <xdr:colOff>79375</xdr:colOff>
      <xdr:row>99</xdr:row>
      <xdr:rowOff>34883</xdr:rowOff>
    </xdr:to>
    <xdr:sp macro="" textlink="">
      <xdr:nvSpPr>
        <xdr:cNvPr id="482" name="円/楕円 481"/>
        <xdr:cNvSpPr/>
      </xdr:nvSpPr>
      <xdr:spPr>
        <a:xfrm>
          <a:off x="9588500" y="169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51410</xdr:rowOff>
    </xdr:from>
    <xdr:ext cx="534377" cy="259045"/>
    <xdr:sp macro="" textlink="">
      <xdr:nvSpPr>
        <xdr:cNvPr id="483" name="テキスト ボックス 482"/>
        <xdr:cNvSpPr txBox="1"/>
      </xdr:nvSpPr>
      <xdr:spPr>
        <a:xfrm>
          <a:off x="9372111" y="166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110815</xdr:rowOff>
    </xdr:from>
    <xdr:to>
      <xdr:col>12</xdr:col>
      <xdr:colOff>561975</xdr:colOff>
      <xdr:row>99</xdr:row>
      <xdr:rowOff>40965</xdr:rowOff>
    </xdr:to>
    <xdr:sp macro="" textlink="">
      <xdr:nvSpPr>
        <xdr:cNvPr id="484" name="円/楕円 483"/>
        <xdr:cNvSpPr/>
      </xdr:nvSpPr>
      <xdr:spPr>
        <a:xfrm>
          <a:off x="8699500" y="169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32092</xdr:rowOff>
    </xdr:from>
    <xdr:ext cx="534377" cy="259045"/>
    <xdr:sp macro="" textlink="">
      <xdr:nvSpPr>
        <xdr:cNvPr id="485" name="テキスト ボックス 484"/>
        <xdr:cNvSpPr txBox="1"/>
      </xdr:nvSpPr>
      <xdr:spPr>
        <a:xfrm>
          <a:off x="8483111" y="1700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116811</xdr:rowOff>
    </xdr:from>
    <xdr:to>
      <xdr:col>11</xdr:col>
      <xdr:colOff>358775</xdr:colOff>
      <xdr:row>99</xdr:row>
      <xdr:rowOff>46961</xdr:rowOff>
    </xdr:to>
    <xdr:sp macro="" textlink="">
      <xdr:nvSpPr>
        <xdr:cNvPr id="486" name="円/楕円 485"/>
        <xdr:cNvSpPr/>
      </xdr:nvSpPr>
      <xdr:spPr>
        <a:xfrm>
          <a:off x="7810500" y="169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38088</xdr:rowOff>
    </xdr:from>
    <xdr:ext cx="534377" cy="259045"/>
    <xdr:sp macro="" textlink="">
      <xdr:nvSpPr>
        <xdr:cNvPr id="487" name="テキスト ボックス 486"/>
        <xdr:cNvSpPr txBox="1"/>
      </xdr:nvSpPr>
      <xdr:spPr>
        <a:xfrm>
          <a:off x="7594111" y="17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116213</xdr:rowOff>
    </xdr:from>
    <xdr:to>
      <xdr:col>10</xdr:col>
      <xdr:colOff>155575</xdr:colOff>
      <xdr:row>99</xdr:row>
      <xdr:rowOff>46363</xdr:rowOff>
    </xdr:to>
    <xdr:sp macro="" textlink="">
      <xdr:nvSpPr>
        <xdr:cNvPr id="488" name="円/楕円 487"/>
        <xdr:cNvSpPr/>
      </xdr:nvSpPr>
      <xdr:spPr>
        <a:xfrm>
          <a:off x="6921500" y="169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37490</xdr:rowOff>
    </xdr:from>
    <xdr:ext cx="534377" cy="259045"/>
    <xdr:sp macro="" textlink="">
      <xdr:nvSpPr>
        <xdr:cNvPr id="489" name="テキスト ボックス 488"/>
        <xdr:cNvSpPr txBox="1"/>
      </xdr:nvSpPr>
      <xdr:spPr>
        <a:xfrm>
          <a:off x="6705111" y="170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75646</xdr:rowOff>
    </xdr:from>
    <xdr:to>
      <xdr:col>23</xdr:col>
      <xdr:colOff>517525</xdr:colOff>
      <xdr:row>37</xdr:row>
      <xdr:rowOff>97318</xdr:rowOff>
    </xdr:to>
    <xdr:cxnSp macro="">
      <xdr:nvCxnSpPr>
        <xdr:cNvPr id="517" name="直線コネクタ 516"/>
        <xdr:cNvCxnSpPr/>
      </xdr:nvCxnSpPr>
      <xdr:spPr>
        <a:xfrm>
          <a:off x="15481300" y="6419296"/>
          <a:ext cx="8382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115194</xdr:rowOff>
    </xdr:from>
    <xdr:to>
      <xdr:col>22</xdr:col>
      <xdr:colOff>365125</xdr:colOff>
      <xdr:row>37</xdr:row>
      <xdr:rowOff>75646</xdr:rowOff>
    </xdr:to>
    <xdr:cxnSp macro="">
      <xdr:nvCxnSpPr>
        <xdr:cNvPr id="520" name="直線コネクタ 519"/>
        <xdr:cNvCxnSpPr/>
      </xdr:nvCxnSpPr>
      <xdr:spPr>
        <a:xfrm>
          <a:off x="14592300" y="5258694"/>
          <a:ext cx="889000" cy="11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115194</xdr:rowOff>
    </xdr:from>
    <xdr:to>
      <xdr:col>21</xdr:col>
      <xdr:colOff>161925</xdr:colOff>
      <xdr:row>32</xdr:row>
      <xdr:rowOff>165395</xdr:rowOff>
    </xdr:to>
    <xdr:cxnSp macro="">
      <xdr:nvCxnSpPr>
        <xdr:cNvPr id="523" name="直線コネクタ 522"/>
        <xdr:cNvCxnSpPr/>
      </xdr:nvCxnSpPr>
      <xdr:spPr>
        <a:xfrm flipV="1">
          <a:off x="13703300" y="5258694"/>
          <a:ext cx="889000" cy="39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72996</xdr:rowOff>
    </xdr:from>
    <xdr:ext cx="534377" cy="259045"/>
    <xdr:sp macro="" textlink="">
      <xdr:nvSpPr>
        <xdr:cNvPr id="525" name="テキスト ボックス 524"/>
        <xdr:cNvSpPr txBox="1"/>
      </xdr:nvSpPr>
      <xdr:spPr>
        <a:xfrm>
          <a:off x="14325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165395</xdr:rowOff>
    </xdr:from>
    <xdr:to>
      <xdr:col>19</xdr:col>
      <xdr:colOff>644525</xdr:colOff>
      <xdr:row>37</xdr:row>
      <xdr:rowOff>92837</xdr:rowOff>
    </xdr:to>
    <xdr:cxnSp macro="">
      <xdr:nvCxnSpPr>
        <xdr:cNvPr id="526" name="直線コネクタ 525"/>
        <xdr:cNvCxnSpPr/>
      </xdr:nvCxnSpPr>
      <xdr:spPr>
        <a:xfrm flipV="1">
          <a:off x="12814300" y="5651795"/>
          <a:ext cx="889000" cy="7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46518</xdr:rowOff>
    </xdr:from>
    <xdr:to>
      <xdr:col>23</xdr:col>
      <xdr:colOff>568325</xdr:colOff>
      <xdr:row>37</xdr:row>
      <xdr:rowOff>148118</xdr:rowOff>
    </xdr:to>
    <xdr:sp macro="" textlink="">
      <xdr:nvSpPr>
        <xdr:cNvPr id="536" name="円/楕円 535"/>
        <xdr:cNvSpPr/>
      </xdr:nvSpPr>
      <xdr:spPr>
        <a:xfrm>
          <a:off x="162687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24945</xdr:rowOff>
    </xdr:from>
    <xdr:ext cx="534377" cy="259045"/>
    <xdr:sp macro="" textlink="">
      <xdr:nvSpPr>
        <xdr:cNvPr id="537" name="消防費該当値テキスト"/>
        <xdr:cNvSpPr txBox="1"/>
      </xdr:nvSpPr>
      <xdr:spPr>
        <a:xfrm>
          <a:off x="16370300" y="636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24846</xdr:rowOff>
    </xdr:from>
    <xdr:to>
      <xdr:col>22</xdr:col>
      <xdr:colOff>415925</xdr:colOff>
      <xdr:row>37</xdr:row>
      <xdr:rowOff>126446</xdr:rowOff>
    </xdr:to>
    <xdr:sp macro="" textlink="">
      <xdr:nvSpPr>
        <xdr:cNvPr id="538" name="円/楕円 537"/>
        <xdr:cNvSpPr/>
      </xdr:nvSpPr>
      <xdr:spPr>
        <a:xfrm>
          <a:off x="15430500" y="6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117573</xdr:rowOff>
    </xdr:from>
    <xdr:ext cx="534377" cy="259045"/>
    <xdr:sp macro="" textlink="">
      <xdr:nvSpPr>
        <xdr:cNvPr id="539" name="テキスト ボックス 538"/>
        <xdr:cNvSpPr txBox="1"/>
      </xdr:nvSpPr>
      <xdr:spPr>
        <a:xfrm>
          <a:off x="15214111" y="64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64394</xdr:rowOff>
    </xdr:from>
    <xdr:to>
      <xdr:col>21</xdr:col>
      <xdr:colOff>212725</xdr:colOff>
      <xdr:row>30</xdr:row>
      <xdr:rowOff>165994</xdr:rowOff>
    </xdr:to>
    <xdr:sp macro="" textlink="">
      <xdr:nvSpPr>
        <xdr:cNvPr id="540" name="円/楕円 539"/>
        <xdr:cNvSpPr/>
      </xdr:nvSpPr>
      <xdr:spPr>
        <a:xfrm>
          <a:off x="14541500" y="52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11071</xdr:rowOff>
    </xdr:from>
    <xdr:ext cx="534377" cy="259045"/>
    <xdr:sp macro="" textlink="">
      <xdr:nvSpPr>
        <xdr:cNvPr id="541" name="テキスト ボックス 540"/>
        <xdr:cNvSpPr txBox="1"/>
      </xdr:nvSpPr>
      <xdr:spPr>
        <a:xfrm>
          <a:off x="14325111" y="49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40,536</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114595</xdr:rowOff>
    </xdr:from>
    <xdr:to>
      <xdr:col>20</xdr:col>
      <xdr:colOff>9525</xdr:colOff>
      <xdr:row>33</xdr:row>
      <xdr:rowOff>44745</xdr:rowOff>
    </xdr:to>
    <xdr:sp macro="" textlink="">
      <xdr:nvSpPr>
        <xdr:cNvPr id="542" name="円/楕円 541"/>
        <xdr:cNvSpPr/>
      </xdr:nvSpPr>
      <xdr:spPr>
        <a:xfrm>
          <a:off x="13652500" y="56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61272</xdr:rowOff>
    </xdr:from>
    <xdr:ext cx="534377" cy="259045"/>
    <xdr:sp macro="" textlink="">
      <xdr:nvSpPr>
        <xdr:cNvPr id="543" name="テキスト ボックス 542"/>
        <xdr:cNvSpPr txBox="1"/>
      </xdr:nvSpPr>
      <xdr:spPr>
        <a:xfrm>
          <a:off x="13436111" y="5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42037</xdr:rowOff>
    </xdr:from>
    <xdr:to>
      <xdr:col>18</xdr:col>
      <xdr:colOff>492125</xdr:colOff>
      <xdr:row>37</xdr:row>
      <xdr:rowOff>143637</xdr:rowOff>
    </xdr:to>
    <xdr:sp macro="" textlink="">
      <xdr:nvSpPr>
        <xdr:cNvPr id="544" name="円/楕円 543"/>
        <xdr:cNvSpPr/>
      </xdr:nvSpPr>
      <xdr:spPr>
        <a:xfrm>
          <a:off x="127635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134764</xdr:rowOff>
    </xdr:from>
    <xdr:ext cx="534377" cy="259045"/>
    <xdr:sp macro="" textlink="">
      <xdr:nvSpPr>
        <xdr:cNvPr id="545" name="テキスト ボックス 544"/>
        <xdr:cNvSpPr txBox="1"/>
      </xdr:nvSpPr>
      <xdr:spPr>
        <a:xfrm>
          <a:off x="12547111" y="64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133421</xdr:rowOff>
    </xdr:from>
    <xdr:to>
      <xdr:col>23</xdr:col>
      <xdr:colOff>517525</xdr:colOff>
      <xdr:row>56</xdr:row>
      <xdr:rowOff>149743</xdr:rowOff>
    </xdr:to>
    <xdr:cxnSp macro="">
      <xdr:nvCxnSpPr>
        <xdr:cNvPr id="573" name="直線コネクタ 572"/>
        <xdr:cNvCxnSpPr/>
      </xdr:nvCxnSpPr>
      <xdr:spPr>
        <a:xfrm>
          <a:off x="15481300" y="9734621"/>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133421</xdr:rowOff>
    </xdr:from>
    <xdr:to>
      <xdr:col>22</xdr:col>
      <xdr:colOff>365125</xdr:colOff>
      <xdr:row>57</xdr:row>
      <xdr:rowOff>82245</xdr:rowOff>
    </xdr:to>
    <xdr:cxnSp macro="">
      <xdr:nvCxnSpPr>
        <xdr:cNvPr id="576" name="直線コネクタ 575"/>
        <xdr:cNvCxnSpPr/>
      </xdr:nvCxnSpPr>
      <xdr:spPr>
        <a:xfrm flipV="1">
          <a:off x="14592300" y="9734621"/>
          <a:ext cx="889000" cy="1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82245</xdr:rowOff>
    </xdr:from>
    <xdr:to>
      <xdr:col>21</xdr:col>
      <xdr:colOff>161925</xdr:colOff>
      <xdr:row>57</xdr:row>
      <xdr:rowOff>89805</xdr:rowOff>
    </xdr:to>
    <xdr:cxnSp macro="">
      <xdr:nvCxnSpPr>
        <xdr:cNvPr id="579" name="直線コネクタ 578"/>
        <xdr:cNvCxnSpPr/>
      </xdr:nvCxnSpPr>
      <xdr:spPr>
        <a:xfrm flipV="1">
          <a:off x="13703300" y="9854895"/>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45731</xdr:rowOff>
    </xdr:from>
    <xdr:to>
      <xdr:col>19</xdr:col>
      <xdr:colOff>644525</xdr:colOff>
      <xdr:row>57</xdr:row>
      <xdr:rowOff>89805</xdr:rowOff>
    </xdr:to>
    <xdr:cxnSp macro="">
      <xdr:nvCxnSpPr>
        <xdr:cNvPr id="582" name="直線コネクタ 581"/>
        <xdr:cNvCxnSpPr/>
      </xdr:nvCxnSpPr>
      <xdr:spPr>
        <a:xfrm>
          <a:off x="12814300" y="9818381"/>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98943</xdr:rowOff>
    </xdr:from>
    <xdr:to>
      <xdr:col>23</xdr:col>
      <xdr:colOff>568325</xdr:colOff>
      <xdr:row>57</xdr:row>
      <xdr:rowOff>29093</xdr:rowOff>
    </xdr:to>
    <xdr:sp macro="" textlink="">
      <xdr:nvSpPr>
        <xdr:cNvPr id="592" name="円/楕円 591"/>
        <xdr:cNvSpPr/>
      </xdr:nvSpPr>
      <xdr:spPr>
        <a:xfrm>
          <a:off x="16268700" y="970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121820</xdr:rowOff>
    </xdr:from>
    <xdr:ext cx="534377" cy="259045"/>
    <xdr:sp macro="" textlink="">
      <xdr:nvSpPr>
        <xdr:cNvPr id="593" name="教育費該当値テキスト"/>
        <xdr:cNvSpPr txBox="1"/>
      </xdr:nvSpPr>
      <xdr:spPr>
        <a:xfrm>
          <a:off x="16370300" y="95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82621</xdr:rowOff>
    </xdr:from>
    <xdr:to>
      <xdr:col>22</xdr:col>
      <xdr:colOff>415925</xdr:colOff>
      <xdr:row>57</xdr:row>
      <xdr:rowOff>12771</xdr:rowOff>
    </xdr:to>
    <xdr:sp macro="" textlink="">
      <xdr:nvSpPr>
        <xdr:cNvPr id="594" name="円/楕円 593"/>
        <xdr:cNvSpPr/>
      </xdr:nvSpPr>
      <xdr:spPr>
        <a:xfrm>
          <a:off x="15430500" y="96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29298</xdr:rowOff>
    </xdr:from>
    <xdr:ext cx="534377" cy="259045"/>
    <xdr:sp macro="" textlink="">
      <xdr:nvSpPr>
        <xdr:cNvPr id="595" name="テキスト ボックス 594"/>
        <xdr:cNvSpPr txBox="1"/>
      </xdr:nvSpPr>
      <xdr:spPr>
        <a:xfrm>
          <a:off x="15214111" y="94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31445</xdr:rowOff>
    </xdr:from>
    <xdr:to>
      <xdr:col>21</xdr:col>
      <xdr:colOff>212725</xdr:colOff>
      <xdr:row>57</xdr:row>
      <xdr:rowOff>133045</xdr:rowOff>
    </xdr:to>
    <xdr:sp macro="" textlink="">
      <xdr:nvSpPr>
        <xdr:cNvPr id="596" name="円/楕円 595"/>
        <xdr:cNvSpPr/>
      </xdr:nvSpPr>
      <xdr:spPr>
        <a:xfrm>
          <a:off x="14541500" y="98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124172</xdr:rowOff>
    </xdr:from>
    <xdr:ext cx="534377" cy="259045"/>
    <xdr:sp macro="" textlink="">
      <xdr:nvSpPr>
        <xdr:cNvPr id="597" name="テキスト ボックス 596"/>
        <xdr:cNvSpPr txBox="1"/>
      </xdr:nvSpPr>
      <xdr:spPr>
        <a:xfrm>
          <a:off x="1432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39005</xdr:rowOff>
    </xdr:from>
    <xdr:to>
      <xdr:col>20</xdr:col>
      <xdr:colOff>9525</xdr:colOff>
      <xdr:row>57</xdr:row>
      <xdr:rowOff>140605</xdr:rowOff>
    </xdr:to>
    <xdr:sp macro="" textlink="">
      <xdr:nvSpPr>
        <xdr:cNvPr id="598" name="円/楕円 597"/>
        <xdr:cNvSpPr/>
      </xdr:nvSpPr>
      <xdr:spPr>
        <a:xfrm>
          <a:off x="13652500" y="98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131732</xdr:rowOff>
    </xdr:from>
    <xdr:ext cx="534377" cy="259045"/>
    <xdr:sp macro="" textlink="">
      <xdr:nvSpPr>
        <xdr:cNvPr id="599" name="テキスト ボックス 598"/>
        <xdr:cNvSpPr txBox="1"/>
      </xdr:nvSpPr>
      <xdr:spPr>
        <a:xfrm>
          <a:off x="13436111" y="990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166381</xdr:rowOff>
    </xdr:from>
    <xdr:to>
      <xdr:col>18</xdr:col>
      <xdr:colOff>492125</xdr:colOff>
      <xdr:row>57</xdr:row>
      <xdr:rowOff>96531</xdr:rowOff>
    </xdr:to>
    <xdr:sp macro="" textlink="">
      <xdr:nvSpPr>
        <xdr:cNvPr id="600" name="円/楕円 599"/>
        <xdr:cNvSpPr/>
      </xdr:nvSpPr>
      <xdr:spPr>
        <a:xfrm>
          <a:off x="12763500" y="97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87658</xdr:rowOff>
    </xdr:from>
    <xdr:ext cx="534377" cy="259045"/>
    <xdr:sp macro="" textlink="">
      <xdr:nvSpPr>
        <xdr:cNvPr id="601" name="テキスト ボックス 600"/>
        <xdr:cNvSpPr txBox="1"/>
      </xdr:nvSpPr>
      <xdr:spPr>
        <a:xfrm>
          <a:off x="12547111" y="98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35128</xdr:rowOff>
    </xdr:from>
    <xdr:to>
      <xdr:col>23</xdr:col>
      <xdr:colOff>517525</xdr:colOff>
      <xdr:row>79</xdr:row>
      <xdr:rowOff>36500</xdr:rowOff>
    </xdr:to>
    <xdr:cxnSp macro="">
      <xdr:nvCxnSpPr>
        <xdr:cNvPr id="630" name="直線コネクタ 629"/>
        <xdr:cNvCxnSpPr/>
      </xdr:nvCxnSpPr>
      <xdr:spPr>
        <a:xfrm>
          <a:off x="15481300" y="1357967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18847</xdr:rowOff>
    </xdr:from>
    <xdr:to>
      <xdr:col>22</xdr:col>
      <xdr:colOff>365125</xdr:colOff>
      <xdr:row>79</xdr:row>
      <xdr:rowOff>35128</xdr:rowOff>
    </xdr:to>
    <xdr:cxnSp macro="">
      <xdr:nvCxnSpPr>
        <xdr:cNvPr id="633" name="直線コネクタ 632"/>
        <xdr:cNvCxnSpPr/>
      </xdr:nvCxnSpPr>
      <xdr:spPr>
        <a:xfrm>
          <a:off x="14592300" y="13563397"/>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18847</xdr:rowOff>
    </xdr:from>
    <xdr:to>
      <xdr:col>21</xdr:col>
      <xdr:colOff>161925</xdr:colOff>
      <xdr:row>79</xdr:row>
      <xdr:rowOff>29514</xdr:rowOff>
    </xdr:to>
    <xdr:cxnSp macro="">
      <xdr:nvCxnSpPr>
        <xdr:cNvPr id="636" name="直線コネクタ 635"/>
        <xdr:cNvCxnSpPr/>
      </xdr:nvCxnSpPr>
      <xdr:spPr>
        <a:xfrm flipV="1">
          <a:off x="13703300" y="13563397"/>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29514</xdr:rowOff>
    </xdr:from>
    <xdr:to>
      <xdr:col>19</xdr:col>
      <xdr:colOff>644525</xdr:colOff>
      <xdr:row>79</xdr:row>
      <xdr:rowOff>32919</xdr:rowOff>
    </xdr:to>
    <xdr:cxnSp macro="">
      <xdr:nvCxnSpPr>
        <xdr:cNvPr id="639" name="直線コネクタ 638"/>
        <xdr:cNvCxnSpPr/>
      </xdr:nvCxnSpPr>
      <xdr:spPr>
        <a:xfrm flipV="1">
          <a:off x="12814300" y="13574064"/>
          <a:ext cx="889000" cy="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157150</xdr:rowOff>
    </xdr:from>
    <xdr:to>
      <xdr:col>23</xdr:col>
      <xdr:colOff>568325</xdr:colOff>
      <xdr:row>79</xdr:row>
      <xdr:rowOff>87300</xdr:rowOff>
    </xdr:to>
    <xdr:sp macro="" textlink="">
      <xdr:nvSpPr>
        <xdr:cNvPr id="649" name="円/楕円 648"/>
        <xdr:cNvSpPr/>
      </xdr:nvSpPr>
      <xdr:spPr>
        <a:xfrm>
          <a:off x="16268700" y="13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155778</xdr:rowOff>
    </xdr:from>
    <xdr:to>
      <xdr:col>22</xdr:col>
      <xdr:colOff>415925</xdr:colOff>
      <xdr:row>79</xdr:row>
      <xdr:rowOff>85928</xdr:rowOff>
    </xdr:to>
    <xdr:sp macro="" textlink="">
      <xdr:nvSpPr>
        <xdr:cNvPr id="651" name="円/楕円 650"/>
        <xdr:cNvSpPr/>
      </xdr:nvSpPr>
      <xdr:spPr>
        <a:xfrm>
          <a:off x="15430500" y="135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77055</xdr:rowOff>
    </xdr:from>
    <xdr:ext cx="378565" cy="259045"/>
    <xdr:sp macro="" textlink="">
      <xdr:nvSpPr>
        <xdr:cNvPr id="652" name="テキスト ボックス 651"/>
        <xdr:cNvSpPr txBox="1"/>
      </xdr:nvSpPr>
      <xdr:spPr>
        <a:xfrm>
          <a:off x="15292017" y="1362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139497</xdr:rowOff>
    </xdr:from>
    <xdr:to>
      <xdr:col>21</xdr:col>
      <xdr:colOff>212725</xdr:colOff>
      <xdr:row>79</xdr:row>
      <xdr:rowOff>69647</xdr:rowOff>
    </xdr:to>
    <xdr:sp macro="" textlink="">
      <xdr:nvSpPr>
        <xdr:cNvPr id="653" name="円/楕円 652"/>
        <xdr:cNvSpPr/>
      </xdr:nvSpPr>
      <xdr:spPr>
        <a:xfrm>
          <a:off x="14541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60774</xdr:rowOff>
    </xdr:from>
    <xdr:ext cx="469744" cy="259045"/>
    <xdr:sp macro="" textlink="">
      <xdr:nvSpPr>
        <xdr:cNvPr id="654" name="テキスト ボックス 653"/>
        <xdr:cNvSpPr txBox="1"/>
      </xdr:nvSpPr>
      <xdr:spPr>
        <a:xfrm>
          <a:off x="14357427" y="136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150164</xdr:rowOff>
    </xdr:from>
    <xdr:to>
      <xdr:col>20</xdr:col>
      <xdr:colOff>9525</xdr:colOff>
      <xdr:row>79</xdr:row>
      <xdr:rowOff>80314</xdr:rowOff>
    </xdr:to>
    <xdr:sp macro="" textlink="">
      <xdr:nvSpPr>
        <xdr:cNvPr id="655" name="円/楕円 654"/>
        <xdr:cNvSpPr/>
      </xdr:nvSpPr>
      <xdr:spPr>
        <a:xfrm>
          <a:off x="13652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71441</xdr:rowOff>
    </xdr:from>
    <xdr:ext cx="469744" cy="259045"/>
    <xdr:sp macro="" textlink="">
      <xdr:nvSpPr>
        <xdr:cNvPr id="656" name="テキスト ボックス 655"/>
        <xdr:cNvSpPr txBox="1"/>
      </xdr:nvSpPr>
      <xdr:spPr>
        <a:xfrm>
          <a:off x="13468427" y="136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153569</xdr:rowOff>
    </xdr:from>
    <xdr:to>
      <xdr:col>18</xdr:col>
      <xdr:colOff>492125</xdr:colOff>
      <xdr:row>79</xdr:row>
      <xdr:rowOff>83719</xdr:rowOff>
    </xdr:to>
    <xdr:sp macro="" textlink="">
      <xdr:nvSpPr>
        <xdr:cNvPr id="657" name="円/楕円 656"/>
        <xdr:cNvSpPr/>
      </xdr:nvSpPr>
      <xdr:spPr>
        <a:xfrm>
          <a:off x="12763500" y="135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74846</xdr:rowOff>
    </xdr:from>
    <xdr:ext cx="378565" cy="259045"/>
    <xdr:sp macro="" textlink="">
      <xdr:nvSpPr>
        <xdr:cNvPr id="658" name="テキスト ボックス 657"/>
        <xdr:cNvSpPr txBox="1"/>
      </xdr:nvSpPr>
      <xdr:spPr>
        <a:xfrm>
          <a:off x="12625017" y="1361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4254</xdr:rowOff>
    </xdr:from>
    <xdr:to>
      <xdr:col>23</xdr:col>
      <xdr:colOff>517525</xdr:colOff>
      <xdr:row>94</xdr:row>
      <xdr:rowOff>83367</xdr:rowOff>
    </xdr:to>
    <xdr:cxnSp macro="">
      <xdr:nvCxnSpPr>
        <xdr:cNvPr id="689" name="直線コネクタ 688"/>
        <xdr:cNvCxnSpPr/>
      </xdr:nvCxnSpPr>
      <xdr:spPr>
        <a:xfrm flipV="1">
          <a:off x="15481300" y="16120554"/>
          <a:ext cx="838200" cy="7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38283</xdr:rowOff>
    </xdr:from>
    <xdr:to>
      <xdr:col>22</xdr:col>
      <xdr:colOff>365125</xdr:colOff>
      <xdr:row>94</xdr:row>
      <xdr:rowOff>83367</xdr:rowOff>
    </xdr:to>
    <xdr:cxnSp macro="">
      <xdr:nvCxnSpPr>
        <xdr:cNvPr id="692" name="直線コネクタ 691"/>
        <xdr:cNvCxnSpPr/>
      </xdr:nvCxnSpPr>
      <xdr:spPr>
        <a:xfrm>
          <a:off x="14592300" y="16154583"/>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27653</xdr:rowOff>
    </xdr:from>
    <xdr:to>
      <xdr:col>21</xdr:col>
      <xdr:colOff>161925</xdr:colOff>
      <xdr:row>94</xdr:row>
      <xdr:rowOff>38283</xdr:rowOff>
    </xdr:to>
    <xdr:cxnSp macro="">
      <xdr:nvCxnSpPr>
        <xdr:cNvPr id="695" name="直線コネクタ 694"/>
        <xdr:cNvCxnSpPr/>
      </xdr:nvCxnSpPr>
      <xdr:spPr>
        <a:xfrm>
          <a:off x="13703300" y="16143953"/>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73418</xdr:rowOff>
    </xdr:from>
    <xdr:ext cx="534377" cy="259045"/>
    <xdr:sp macro="" textlink="">
      <xdr:nvSpPr>
        <xdr:cNvPr id="697" name="テキスト ボックス 696"/>
        <xdr:cNvSpPr txBox="1"/>
      </xdr:nvSpPr>
      <xdr:spPr>
        <a:xfrm>
          <a:off x="14325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27653</xdr:rowOff>
    </xdr:from>
    <xdr:to>
      <xdr:col>19</xdr:col>
      <xdr:colOff>644525</xdr:colOff>
      <xdr:row>94</xdr:row>
      <xdr:rowOff>31981</xdr:rowOff>
    </xdr:to>
    <xdr:cxnSp macro="">
      <xdr:nvCxnSpPr>
        <xdr:cNvPr id="698" name="直線コネクタ 697"/>
        <xdr:cNvCxnSpPr/>
      </xdr:nvCxnSpPr>
      <xdr:spPr>
        <a:xfrm flipV="1">
          <a:off x="12814300" y="16143953"/>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62968</xdr:rowOff>
    </xdr:from>
    <xdr:ext cx="534377" cy="259045"/>
    <xdr:sp macro="" textlink="">
      <xdr:nvSpPr>
        <xdr:cNvPr id="700" name="テキスト ボックス 699"/>
        <xdr:cNvSpPr txBox="1"/>
      </xdr:nvSpPr>
      <xdr:spPr>
        <a:xfrm>
          <a:off x="13436111" y="163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52745</xdr:rowOff>
    </xdr:from>
    <xdr:ext cx="534377" cy="259045"/>
    <xdr:sp macro="" textlink="">
      <xdr:nvSpPr>
        <xdr:cNvPr id="702" name="テキスト ボックス 701"/>
        <xdr:cNvSpPr txBox="1"/>
      </xdr:nvSpPr>
      <xdr:spPr>
        <a:xfrm>
          <a:off x="12547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124904</xdr:rowOff>
    </xdr:from>
    <xdr:to>
      <xdr:col>23</xdr:col>
      <xdr:colOff>568325</xdr:colOff>
      <xdr:row>94</xdr:row>
      <xdr:rowOff>55054</xdr:rowOff>
    </xdr:to>
    <xdr:sp macro="" textlink="">
      <xdr:nvSpPr>
        <xdr:cNvPr id="708" name="円/楕円 707"/>
        <xdr:cNvSpPr/>
      </xdr:nvSpPr>
      <xdr:spPr>
        <a:xfrm>
          <a:off x="16268700" y="160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147781</xdr:rowOff>
    </xdr:from>
    <xdr:ext cx="534377" cy="259045"/>
    <xdr:sp macro="" textlink="">
      <xdr:nvSpPr>
        <xdr:cNvPr id="709" name="公債費該当値テキスト"/>
        <xdr:cNvSpPr txBox="1"/>
      </xdr:nvSpPr>
      <xdr:spPr>
        <a:xfrm>
          <a:off x="16370300" y="159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58,295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32567</xdr:rowOff>
    </xdr:from>
    <xdr:to>
      <xdr:col>22</xdr:col>
      <xdr:colOff>415925</xdr:colOff>
      <xdr:row>94</xdr:row>
      <xdr:rowOff>134167</xdr:rowOff>
    </xdr:to>
    <xdr:sp macro="" textlink="">
      <xdr:nvSpPr>
        <xdr:cNvPr id="710" name="円/楕円 709"/>
        <xdr:cNvSpPr/>
      </xdr:nvSpPr>
      <xdr:spPr>
        <a:xfrm>
          <a:off x="15430500" y="161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150694</xdr:rowOff>
    </xdr:from>
    <xdr:ext cx="534377" cy="259045"/>
    <xdr:sp macro="" textlink="">
      <xdr:nvSpPr>
        <xdr:cNvPr id="711" name="テキスト ボックス 710"/>
        <xdr:cNvSpPr txBox="1"/>
      </xdr:nvSpPr>
      <xdr:spPr>
        <a:xfrm>
          <a:off x="15214111" y="159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158933</xdr:rowOff>
    </xdr:from>
    <xdr:to>
      <xdr:col>21</xdr:col>
      <xdr:colOff>212725</xdr:colOff>
      <xdr:row>94</xdr:row>
      <xdr:rowOff>89083</xdr:rowOff>
    </xdr:to>
    <xdr:sp macro="" textlink="">
      <xdr:nvSpPr>
        <xdr:cNvPr id="712" name="円/楕円 711"/>
        <xdr:cNvSpPr/>
      </xdr:nvSpPr>
      <xdr:spPr>
        <a:xfrm>
          <a:off x="14541500" y="16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105610</xdr:rowOff>
    </xdr:from>
    <xdr:ext cx="534377" cy="259045"/>
    <xdr:sp macro="" textlink="">
      <xdr:nvSpPr>
        <xdr:cNvPr id="713" name="テキスト ボックス 712"/>
        <xdr:cNvSpPr txBox="1"/>
      </xdr:nvSpPr>
      <xdr:spPr>
        <a:xfrm>
          <a:off x="14325111" y="1587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148303</xdr:rowOff>
    </xdr:from>
    <xdr:to>
      <xdr:col>20</xdr:col>
      <xdr:colOff>9525</xdr:colOff>
      <xdr:row>94</xdr:row>
      <xdr:rowOff>78453</xdr:rowOff>
    </xdr:to>
    <xdr:sp macro="" textlink="">
      <xdr:nvSpPr>
        <xdr:cNvPr id="714" name="円/楕円 713"/>
        <xdr:cNvSpPr/>
      </xdr:nvSpPr>
      <xdr:spPr>
        <a:xfrm>
          <a:off x="13652500" y="160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94980</xdr:rowOff>
    </xdr:from>
    <xdr:ext cx="534377" cy="259045"/>
    <xdr:sp macro="" textlink="">
      <xdr:nvSpPr>
        <xdr:cNvPr id="715" name="テキスト ボックス 714"/>
        <xdr:cNvSpPr txBox="1"/>
      </xdr:nvSpPr>
      <xdr:spPr>
        <a:xfrm>
          <a:off x="13436111" y="15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152631</xdr:rowOff>
    </xdr:from>
    <xdr:to>
      <xdr:col>18</xdr:col>
      <xdr:colOff>492125</xdr:colOff>
      <xdr:row>94</xdr:row>
      <xdr:rowOff>82781</xdr:rowOff>
    </xdr:to>
    <xdr:sp macro="" textlink="">
      <xdr:nvSpPr>
        <xdr:cNvPr id="716" name="円/楕円 715"/>
        <xdr:cNvSpPr/>
      </xdr:nvSpPr>
      <xdr:spPr>
        <a:xfrm>
          <a:off x="12763500" y="160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99308</xdr:rowOff>
    </xdr:from>
    <xdr:ext cx="534377" cy="259045"/>
    <xdr:sp macro="" textlink="">
      <xdr:nvSpPr>
        <xdr:cNvPr id="717" name="テキスト ボックス 716"/>
        <xdr:cNvSpPr txBox="1"/>
      </xdr:nvSpPr>
      <xdr:spPr>
        <a:xfrm>
          <a:off x="12547111" y="1587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総務費は住民一人当たりは８８，２７０円で、類似団体と比較して一人当たり２７，９５１円高く、前年度比でも３５，１３５円増加している状況となっている。これは新庁舎建設事業及び市民文化ホール建設事業の大型事業の着工によるものであり、伸率も６４．７％と非常に大きな数値となっている。今後も平成３０年、３１年度の支出が控えており、引き続き高い数値となることが予想される。民生費は全体の約３５％を占めており、住民一人当たりは１６７，１１７円で、類似団体と比較して一人当たり２０，７７７円高い状況となっている。これは、臨時福祉給付金給付によるものと、平成２７年度途中から開始したこども医療費無料化拡大分による増加によるものである。また、こども若者発達支援センター建設事業や放課後児童健全育成施設整備事業の実施もあり、大幅な増加の要因となっている。農林水産費については、住民一人当たり１０，３２８円で類似団体より２，５２９円抑えている。しかしながら、農業振興センター建設事業や漁港海岸整備事業、農村環境改善センター耐震事業が続き、平成２５年度に対し住民一人当たり４，８８２円押し上げており、住民一人当たりのコストが高止まりしている。土木費については、住民一人当たり４８，０３８円で、類似団体と比較して一人当たり３，３６２円高い状況にある。平成２７年度から引き続き川之江地区整備事業や都市公園事業が高い数値を維持していることと、下水道事業特別会計への繰出金の増加が主な要因でコストが高い状況となっている。教育費は住民一人当たり５１，８４１円で、平成２７年度から逆転し、類似団体と比べて６，３９０円高い状況となっている。義務教育施設の耐震化事業が減少した一方で、公民館新築事業や小学校校舎の増改築事業により、前年度より住民一人当たり１，０７１円減少したものの高い状況が続いている。ただ、学校施設や公民館の老朽化による新築・建替事業が今後引き続くと想定されるため、大幅なコスト削減は当面見込みめない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活用等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行財政改革により平成２０年度以降は経常収支比率も改善されてきている。</a:t>
          </a:r>
          <a:endParaRPr lang="ja-JP" altLang="ja-JP" sz="1400">
            <a:effectLst/>
          </a:endParaRPr>
        </a:p>
        <a:p>
          <a:r>
            <a:rPr kumimoji="1" lang="ja-JP" altLang="ja-JP" sz="1100">
              <a:solidFill>
                <a:schemeClr val="dk1"/>
              </a:solidFill>
              <a:effectLst/>
              <a:latin typeface="+mn-lt"/>
              <a:ea typeface="+mn-ea"/>
              <a:cs typeface="+mn-cs"/>
            </a:rPr>
            <a:t>　一時約５億円であった財政調整基金</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年度末には６８億円（前年度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０億円）となっている。</a:t>
          </a:r>
          <a:endParaRPr lang="ja-JP" altLang="ja-JP" sz="1400">
            <a:effectLst/>
          </a:endParaRPr>
        </a:p>
        <a:p>
          <a:r>
            <a:rPr kumimoji="1" lang="ja-JP" altLang="ja-JP" sz="1100">
              <a:solidFill>
                <a:schemeClr val="dk1"/>
              </a:solidFill>
              <a:effectLst/>
              <a:latin typeface="+mn-lt"/>
              <a:ea typeface="+mn-ea"/>
              <a:cs typeface="+mn-cs"/>
            </a:rPr>
            <a:t>　実質収支についても平成２０年度以降は黒字決算が続いているが、平成</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年度の合併算定替の終了に向け、事務事業の見直し・</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統廃合など歳出の合理化等行政改革を推進し健全な財政運営に努める。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住宅新築資金等貸付事業特別会計については、これまでの収入未済の積み重ねにより、前年度繰上充用で会計を運営している状況であるが、貸付事業は終了していることから、収入未済額の確保に努めることがもっとも重要な事業となってい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金子地区臨海土地造成事業特別会計については、造成事業は終了しており平成２９年度をもって会計を閉鎖する予定である。</a:t>
          </a:r>
          <a:endParaRPr lang="ja-JP" altLang="ja-JP" sz="1400">
            <a:effectLst/>
          </a:endParaRPr>
        </a:p>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その他一般会計等の会計は黒字を達成しているが、使用料等の適正な負担額への見直しや事務事業の再点検等、歳入歳出両面から質を高める取り組みを通じ健全な財政運営に努めることとしている。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45205614</v>
      </c>
      <c r="BO4" s="411"/>
      <c r="BP4" s="411"/>
      <c r="BQ4" s="411"/>
      <c r="BR4" s="411"/>
      <c r="BS4" s="411"/>
      <c r="BT4" s="411"/>
      <c r="BU4" s="412"/>
      <c r="BV4" s="410">
        <v>40457026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8.6</v>
      </c>
      <c r="CU4" s="588"/>
      <c r="CV4" s="588"/>
      <c r="CW4" s="588"/>
      <c r="CX4" s="588"/>
      <c r="CY4" s="588"/>
      <c r="CZ4" s="588"/>
      <c r="DA4" s="589"/>
      <c r="DB4" s="587">
        <v>8.8000000000000007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42998755</v>
      </c>
      <c r="BO5" s="416"/>
      <c r="BP5" s="416"/>
      <c r="BQ5" s="416"/>
      <c r="BR5" s="416"/>
      <c r="BS5" s="416"/>
      <c r="BT5" s="416"/>
      <c r="BU5" s="417"/>
      <c r="BV5" s="415">
        <v>37980164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85.9</v>
      </c>
      <c r="CU5" s="386"/>
      <c r="CV5" s="386"/>
      <c r="CW5" s="386"/>
      <c r="CX5" s="386"/>
      <c r="CY5" s="386"/>
      <c r="CZ5" s="386"/>
      <c r="DA5" s="387"/>
      <c r="DB5" s="385">
        <v>83.7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2206859</v>
      </c>
      <c r="BO6" s="416"/>
      <c r="BP6" s="416"/>
      <c r="BQ6" s="416"/>
      <c r="BR6" s="416"/>
      <c r="BS6" s="416"/>
      <c r="BT6" s="416"/>
      <c r="BU6" s="417"/>
      <c r="BV6" s="415">
        <v>2476862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91.8</v>
      </c>
      <c r="CU6" s="562"/>
      <c r="CV6" s="562"/>
      <c r="CW6" s="562"/>
      <c r="CX6" s="562"/>
      <c r="CY6" s="562"/>
      <c r="CZ6" s="562"/>
      <c r="DA6" s="563"/>
      <c r="DB6" s="561">
        <v>91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199256</v>
      </c>
      <c r="BO7" s="416"/>
      <c r="BP7" s="416"/>
      <c r="BQ7" s="416"/>
      <c r="BR7" s="416"/>
      <c r="BS7" s="416"/>
      <c r="BT7" s="416"/>
      <c r="BU7" s="417"/>
      <c r="BV7" s="415">
        <v>392574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23218045</v>
      </c>
      <c r="CU7" s="416"/>
      <c r="CV7" s="416"/>
      <c r="CW7" s="416"/>
      <c r="CX7" s="416"/>
      <c r="CY7" s="416"/>
      <c r="CZ7" s="416"/>
      <c r="DA7" s="417"/>
      <c r="DB7" s="415">
        <v>23567130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2007603</v>
      </c>
      <c r="BO8" s="416"/>
      <c r="BP8" s="416"/>
      <c r="BQ8" s="416"/>
      <c r="BR8" s="416"/>
      <c r="BS8" s="416"/>
      <c r="BT8" s="416"/>
      <c r="BU8" s="417"/>
      <c r="BV8" s="415">
        <v>2084288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0.77</v>
      </c>
      <c r="CU8" s="525"/>
      <c r="CV8" s="525"/>
      <c r="CW8" s="525"/>
      <c r="CX8" s="525"/>
      <c r="CY8" s="525"/>
      <c r="CZ8" s="525"/>
      <c r="DA8" s="526"/>
      <c r="DB8" s="524">
        <v>0.78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87413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-76685</v>
      </c>
      <c r="BO9" s="416"/>
      <c r="BP9" s="416"/>
      <c r="BQ9" s="416"/>
      <c r="BR9" s="416"/>
      <c r="BS9" s="416"/>
      <c r="BT9" s="416"/>
      <c r="BU9" s="417"/>
      <c r="BV9" s="415">
        <v>230900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v>
      </c>
      <c r="CU9" s="386"/>
      <c r="CV9" s="386"/>
      <c r="CW9" s="386"/>
      <c r="CX9" s="386"/>
      <c r="CY9" s="386"/>
      <c r="CZ9" s="386"/>
      <c r="DA9" s="387"/>
      <c r="DB9" s="385">
        <v>16.100000000000001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90187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3128</v>
      </c>
      <c r="BO10" s="416"/>
      <c r="BP10" s="416"/>
      <c r="BQ10" s="416"/>
      <c r="BR10" s="416"/>
      <c r="BS10" s="416"/>
      <c r="BT10" s="416"/>
      <c r="BU10" s="417"/>
      <c r="BV10" s="415">
        <v>4597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791515</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89470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88696</v>
      </c>
      <c r="S13" s="517"/>
      <c r="T13" s="517"/>
      <c r="U13" s="517"/>
      <c r="V13" s="518"/>
      <c r="W13" s="504" t="s">
        <v>124</v>
      </c>
      <c r="X13" s="428"/>
      <c r="Y13" s="428"/>
      <c r="Z13" s="428"/>
      <c r="AA13" s="428"/>
      <c r="AB13" s="429"/>
      <c r="AC13" s="391">
        <v>1646</v>
      </c>
      <c r="AD13" s="392"/>
      <c r="AE13" s="392"/>
      <c r="AF13" s="392"/>
      <c r="AG13" s="393"/>
      <c r="AH13" s="391">
        <v>1975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717958</v>
      </c>
      <c r="BO13" s="416"/>
      <c r="BP13" s="416"/>
      <c r="BQ13" s="416"/>
      <c r="BR13" s="416"/>
      <c r="BS13" s="416"/>
      <c r="BT13" s="416"/>
      <c r="BU13" s="417"/>
      <c r="BV13" s="415">
        <v>235497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11.4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90242</v>
      </c>
      <c r="S14" s="517"/>
      <c r="T14" s="517"/>
      <c r="U14" s="517"/>
      <c r="V14" s="518"/>
      <c r="W14" s="519"/>
      <c r="X14" s="431"/>
      <c r="Y14" s="431"/>
      <c r="Z14" s="431"/>
      <c r="AA14" s="431"/>
      <c r="AB14" s="432"/>
      <c r="AC14" s="509">
        <v>4.0999999999999996</v>
      </c>
      <c r="AD14" s="510"/>
      <c r="AE14" s="510"/>
      <c r="AF14" s="510"/>
      <c r="AG14" s="511"/>
      <c r="AH14" s="509">
        <v>4.8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133.19999999999999</v>
      </c>
      <c r="CU14" s="488"/>
      <c r="CV14" s="488"/>
      <c r="CW14" s="488"/>
      <c r="CX14" s="488"/>
      <c r="CY14" s="488"/>
      <c r="CZ14" s="488"/>
      <c r="DA14" s="489"/>
      <c r="DB14" s="520">
        <v>110.9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89556</v>
      </c>
      <c r="S15" s="517"/>
      <c r="T15" s="517"/>
      <c r="U15" s="517"/>
      <c r="V15" s="518"/>
      <c r="W15" s="504" t="s">
        <v>131</v>
      </c>
      <c r="X15" s="428"/>
      <c r="Y15" s="428"/>
      <c r="Z15" s="428"/>
      <c r="AA15" s="428"/>
      <c r="AB15" s="429"/>
      <c r="AC15" s="391">
        <v>15739</v>
      </c>
      <c r="AD15" s="392"/>
      <c r="AE15" s="392"/>
      <c r="AF15" s="392"/>
      <c r="AG15" s="393"/>
      <c r="AH15" s="391">
        <v>16447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12963880</v>
      </c>
      <c r="BO15" s="411"/>
      <c r="BP15" s="411"/>
      <c r="BQ15" s="411"/>
      <c r="BR15" s="411"/>
      <c r="BS15" s="411"/>
      <c r="BT15" s="411"/>
      <c r="BU15" s="412"/>
      <c r="BV15" s="410">
        <v>12590421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39.5</v>
      </c>
      <c r="AD16" s="510"/>
      <c r="AE16" s="510"/>
      <c r="AF16" s="510"/>
      <c r="AG16" s="511"/>
      <c r="AH16" s="509">
        <v>39.799999999999997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17036368</v>
      </c>
      <c r="BO16" s="416"/>
      <c r="BP16" s="416"/>
      <c r="BQ16" s="416"/>
      <c r="BR16" s="416"/>
      <c r="BS16" s="416"/>
      <c r="BT16" s="416"/>
      <c r="BU16" s="417"/>
      <c r="BV16" s="415">
        <v>16479709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22438</v>
      </c>
      <c r="AD17" s="392"/>
      <c r="AE17" s="392"/>
      <c r="AF17" s="392"/>
      <c r="AG17" s="393"/>
      <c r="AH17" s="391">
        <v>22922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16664701</v>
      </c>
      <c r="BO17" s="416"/>
      <c r="BP17" s="416"/>
      <c r="BQ17" s="416"/>
      <c r="BR17" s="416"/>
      <c r="BS17" s="416"/>
      <c r="BT17" s="416"/>
      <c r="BU17" s="417"/>
      <c r="BV17" s="415">
        <v>16164413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421.24</v>
      </c>
      <c r="M18" s="480"/>
      <c r="N18" s="480"/>
      <c r="O18" s="480"/>
      <c r="P18" s="480"/>
      <c r="Q18" s="480"/>
      <c r="R18" s="481"/>
      <c r="S18" s="481"/>
      <c r="T18" s="481"/>
      <c r="U18" s="481"/>
      <c r="V18" s="482"/>
      <c r="W18" s="496"/>
      <c r="X18" s="497"/>
      <c r="Y18" s="497"/>
      <c r="Z18" s="497"/>
      <c r="AA18" s="497"/>
      <c r="AB18" s="505"/>
      <c r="AC18" s="379">
        <v>56.3</v>
      </c>
      <c r="AD18" s="380"/>
      <c r="AE18" s="380"/>
      <c r="AF18" s="380"/>
      <c r="AG18" s="483"/>
      <c r="AH18" s="379">
        <v>55.4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20340798</v>
      </c>
      <c r="BO18" s="416"/>
      <c r="BP18" s="416"/>
      <c r="BQ18" s="416"/>
      <c r="BR18" s="416"/>
      <c r="BS18" s="416"/>
      <c r="BT18" s="416"/>
      <c r="BU18" s="417"/>
      <c r="BV18" s="415">
        <v>20573022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208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28256290</v>
      </c>
      <c r="BO19" s="416"/>
      <c r="BP19" s="416"/>
      <c r="BQ19" s="416"/>
      <c r="BR19" s="416"/>
      <c r="BS19" s="416"/>
      <c r="BT19" s="416"/>
      <c r="BU19" s="417"/>
      <c r="BV19" s="415">
        <v>28980158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34999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58739722</v>
      </c>
      <c r="BO23" s="416"/>
      <c r="BP23" s="416"/>
      <c r="BQ23" s="416"/>
      <c r="BR23" s="416"/>
      <c r="BS23" s="416"/>
      <c r="BT23" s="416"/>
      <c r="BU23" s="417"/>
      <c r="BV23" s="415">
        <v>54634392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9500</v>
      </c>
      <c r="R24" s="392"/>
      <c r="S24" s="392"/>
      <c r="T24" s="392"/>
      <c r="U24" s="392"/>
      <c r="V24" s="393"/>
      <c r="W24" s="457"/>
      <c r="X24" s="448"/>
      <c r="Y24" s="449"/>
      <c r="Z24" s="388" t="s">
        <v>155</v>
      </c>
      <c r="AA24" s="389"/>
      <c r="AB24" s="389"/>
      <c r="AC24" s="389"/>
      <c r="AD24" s="389"/>
      <c r="AE24" s="389"/>
      <c r="AF24" s="389"/>
      <c r="AG24" s="390"/>
      <c r="AH24" s="391">
        <v>785</v>
      </c>
      <c r="AI24" s="392"/>
      <c r="AJ24" s="392"/>
      <c r="AK24" s="392"/>
      <c r="AL24" s="393"/>
      <c r="AM24" s="391">
        <v>2555175</v>
      </c>
      <c r="AN24" s="392"/>
      <c r="AO24" s="392"/>
      <c r="AP24" s="392"/>
      <c r="AQ24" s="392"/>
      <c r="AR24" s="393"/>
      <c r="AS24" s="391">
        <v>3255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34832560</v>
      </c>
      <c r="BO24" s="416"/>
      <c r="BP24" s="416"/>
      <c r="BQ24" s="416"/>
      <c r="BR24" s="416"/>
      <c r="BS24" s="416"/>
      <c r="BT24" s="416"/>
      <c r="BU24" s="417"/>
      <c r="BV24" s="415">
        <v>33764790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7000</v>
      </c>
      <c r="R25" s="392"/>
      <c r="S25" s="392"/>
      <c r="T25" s="392"/>
      <c r="U25" s="392"/>
      <c r="V25" s="393"/>
      <c r="W25" s="457"/>
      <c r="X25" s="448"/>
      <c r="Y25" s="449"/>
      <c r="Z25" s="388" t="s">
        <v>158</v>
      </c>
      <c r="AA25" s="389"/>
      <c r="AB25" s="389"/>
      <c r="AC25" s="389"/>
      <c r="AD25" s="389"/>
      <c r="AE25" s="389"/>
      <c r="AF25" s="389"/>
      <c r="AG25" s="390"/>
      <c r="AH25" s="391">
        <v>121</v>
      </c>
      <c r="AI25" s="392"/>
      <c r="AJ25" s="392"/>
      <c r="AK25" s="392"/>
      <c r="AL25" s="393"/>
      <c r="AM25" s="391">
        <v>386232</v>
      </c>
      <c r="AN25" s="392"/>
      <c r="AO25" s="392"/>
      <c r="AP25" s="392"/>
      <c r="AQ25" s="392"/>
      <c r="AR25" s="393"/>
      <c r="AS25" s="391">
        <v>3192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9096246</v>
      </c>
      <c r="BO25" s="411"/>
      <c r="BP25" s="411"/>
      <c r="BQ25" s="411"/>
      <c r="BR25" s="411"/>
      <c r="BS25" s="411"/>
      <c r="BT25" s="411"/>
      <c r="BU25" s="412"/>
      <c r="BV25" s="410">
        <v>2783319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6170</v>
      </c>
      <c r="R26" s="392"/>
      <c r="S26" s="392"/>
      <c r="T26" s="392"/>
      <c r="U26" s="392"/>
      <c r="V26" s="393"/>
      <c r="W26" s="457"/>
      <c r="X26" s="448"/>
      <c r="Y26" s="449"/>
      <c r="Z26" s="388" t="s">
        <v>161</v>
      </c>
      <c r="AA26" s="470"/>
      <c r="AB26" s="470"/>
      <c r="AC26" s="470"/>
      <c r="AD26" s="470"/>
      <c r="AE26" s="470"/>
      <c r="AF26" s="470"/>
      <c r="AG26" s="471"/>
      <c r="AH26" s="391">
        <v>7</v>
      </c>
      <c r="AI26" s="392"/>
      <c r="AJ26" s="392"/>
      <c r="AK26" s="392"/>
      <c r="AL26" s="393"/>
      <c r="AM26" s="391">
        <v>22722</v>
      </c>
      <c r="AN26" s="392"/>
      <c r="AO26" s="392"/>
      <c r="AP26" s="392"/>
      <c r="AQ26" s="392"/>
      <c r="AR26" s="393"/>
      <c r="AS26" s="391">
        <v>3246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4810</v>
      </c>
      <c r="R27" s="392"/>
      <c r="S27" s="392"/>
      <c r="T27" s="392"/>
      <c r="U27" s="392"/>
      <c r="V27" s="393"/>
      <c r="W27" s="457"/>
      <c r="X27" s="448"/>
      <c r="Y27" s="449"/>
      <c r="Z27" s="388" t="s">
        <v>164</v>
      </c>
      <c r="AA27" s="389"/>
      <c r="AB27" s="389"/>
      <c r="AC27" s="389"/>
      <c r="AD27" s="389"/>
      <c r="AE27" s="389"/>
      <c r="AF27" s="389"/>
      <c r="AG27" s="390"/>
      <c r="AH27" s="391">
        <v>32</v>
      </c>
      <c r="AI27" s="392"/>
      <c r="AJ27" s="392"/>
      <c r="AK27" s="392"/>
      <c r="AL27" s="393"/>
      <c r="AM27" s="391">
        <v>96992</v>
      </c>
      <c r="AN27" s="392"/>
      <c r="AO27" s="392"/>
      <c r="AP27" s="392"/>
      <c r="AQ27" s="392"/>
      <c r="AR27" s="393"/>
      <c r="AS27" s="391">
        <v>3031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200000</v>
      </c>
      <c r="BO27" s="419"/>
      <c r="BP27" s="419"/>
      <c r="BQ27" s="419"/>
      <c r="BR27" s="419"/>
      <c r="BS27" s="419"/>
      <c r="BT27" s="419"/>
      <c r="BU27" s="420"/>
      <c r="BV27" s="418">
        <v>200000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4240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6813818</v>
      </c>
      <c r="BO28" s="411"/>
      <c r="BP28" s="411"/>
      <c r="BQ28" s="411"/>
      <c r="BR28" s="411"/>
      <c r="BS28" s="411"/>
      <c r="BT28" s="411"/>
      <c r="BU28" s="412"/>
      <c r="BV28" s="410">
        <v>6810690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20</v>
      </c>
      <c r="M29" s="392"/>
      <c r="N29" s="392"/>
      <c r="O29" s="392"/>
      <c r="P29" s="393"/>
      <c r="Q29" s="391">
        <v>3910</v>
      </c>
      <c r="R29" s="392"/>
      <c r="S29" s="392"/>
      <c r="T29" s="392"/>
      <c r="U29" s="392"/>
      <c r="V29" s="393"/>
      <c r="W29" s="458"/>
      <c r="X29" s="459"/>
      <c r="Y29" s="460"/>
      <c r="Z29" s="388" t="s">
        <v>171</v>
      </c>
      <c r="AA29" s="389"/>
      <c r="AB29" s="389"/>
      <c r="AC29" s="389"/>
      <c r="AD29" s="389"/>
      <c r="AE29" s="389"/>
      <c r="AF29" s="389"/>
      <c r="AG29" s="390"/>
      <c r="AH29" s="391">
        <v>817</v>
      </c>
      <c r="AI29" s="392"/>
      <c r="AJ29" s="392"/>
      <c r="AK29" s="392"/>
      <c r="AL29" s="393"/>
      <c r="AM29" s="391">
        <v>2652167</v>
      </c>
      <c r="AN29" s="392"/>
      <c r="AO29" s="392"/>
      <c r="AP29" s="392"/>
      <c r="AQ29" s="392"/>
      <c r="AR29" s="393"/>
      <c r="AS29" s="391">
        <v>3246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1225765</v>
      </c>
      <c r="BO29" s="416"/>
      <c r="BP29" s="416"/>
      <c r="BQ29" s="416"/>
      <c r="BR29" s="416"/>
      <c r="BS29" s="416"/>
      <c r="BT29" s="416"/>
      <c r="BU29" s="417"/>
      <c r="BV29" s="415">
        <v>1765227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4319083</v>
      </c>
      <c r="BO30" s="419"/>
      <c r="BP30" s="419"/>
      <c r="BQ30" s="419"/>
      <c r="BR30" s="419"/>
      <c r="BS30" s="419"/>
      <c r="BT30" s="419"/>
      <c r="BU30" s="420"/>
      <c r="BV30" s="418">
        <v>4420840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11</v>
      </c>
      <c r="AN34" s="375"/>
      <c r="AO34" s="374" t="str">
        <f>IF('各会計、関係団体の財政状況及び健全化判断比率'!B35="","",'各会計、関係団体の財政状況及び健全化判断比率'!B35)</f>
        <v>水道事業会計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IF('各会計、関係団体の財政状況及び健全化判断比率'!B38="","",'各会計、関係団体の財政状況及び健全化判断比率'!B38)</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21</v>
      </c>
      <c r="BX34" s="375"/>
      <c r="BY34" s="374" t="str">
        <f>IF('各会計、関係団体の財政状況及び健全化判断比率'!B68="","",'各会計、関係団体の財政状況及び健全化判断比率'!B68)</f>
        <v>愛媛県市町総合事務組合（退職手当事業分）</v>
      </c>
      <c r="BZ34" s="374"/>
      <c r="CA34" s="374"/>
      <c r="CB34" s="374"/>
      <c r="CC34" s="374"/>
      <c r="CD34" s="374"/>
      <c r="CE34" s="374"/>
      <c r="CF34" s="374"/>
      <c r="CG34" s="374"/>
      <c r="CH34" s="374"/>
      <c r="CI34" s="374"/>
      <c r="CJ34" s="374"/>
      <c r="CK34" s="374"/>
      <c r="CL34" s="374"/>
      <c r="CM34" s="374"/>
      <c r="CN34" s="167"/>
      <c r="CO34" s="375">
        <f>IF(CQ34="","",MAX(C34:D43,U34:V43,AM34:AN43,BE34:BF43,BW34:BX43)+1)</f>
        <v>27</v>
      </c>
      <c r="CP34" s="375"/>
      <c r="CQ34" s="374" t="str">
        <f>IF('各会計、関係団体の財政状況及び健全化判断比率'!BS7="","",'各会計、関係団体の財政状況及び健全化判断比率'!BS7)</f>
        <v>株式会社やまびこ</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国民健康保険診療所事業特別会計</v>
      </c>
      <c r="X35" s="374"/>
      <c r="Y35" s="374"/>
      <c r="Z35" s="374"/>
      <c r="AA35" s="374"/>
      <c r="AB35" s="374"/>
      <c r="AC35" s="374"/>
      <c r="AD35" s="374"/>
      <c r="AE35" s="374"/>
      <c r="AF35" s="374"/>
      <c r="AG35" s="374"/>
      <c r="AH35" s="374"/>
      <c r="AI35" s="374"/>
      <c r="AJ35" s="374"/>
      <c r="AK35" s="374"/>
      <c r="AL35" s="167"/>
      <c r="AM35" s="375">
        <f t="shared" ref="AM35:AM43" si="0">IF(AO35="","",AM34+1)</f>
        <v>12</v>
      </c>
      <c r="AN35" s="375"/>
      <c r="AO35" s="374" t="str">
        <f>IF('各会計、関係団体の財政状況及び健全化判断比率'!B36="","",'各会計、関係団体の財政状況及び健全化判断比率'!B36)</f>
        <v>簡易水道事業会計</v>
      </c>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IF('各会計、関係団体の財政状況及び健全化判断比率'!B39="","",'各会計、関係団体の財政状況及び健全化判断比率'!B39)</f>
        <v>港湾上屋事業特別会計</v>
      </c>
      <c r="BH35" s="374"/>
      <c r="BI35" s="374"/>
      <c r="BJ35" s="374"/>
      <c r="BK35" s="374"/>
      <c r="BL35" s="374"/>
      <c r="BM35" s="374"/>
      <c r="BN35" s="374"/>
      <c r="BO35" s="374"/>
      <c r="BP35" s="374"/>
      <c r="BQ35" s="374"/>
      <c r="BR35" s="374"/>
      <c r="BS35" s="374"/>
      <c r="BT35" s="374"/>
      <c r="BU35" s="374"/>
      <c r="BV35" s="167"/>
      <c r="BW35" s="375">
        <f t="shared" ref="BW35:BW43" si="2">IF(BY35="","",BW34+1)</f>
        <v>22</v>
      </c>
      <c r="BX35" s="375"/>
      <c r="BY35" s="374" t="str">
        <f>IF('各会計、関係団体の財政状況及び健全化判断比率'!B69="","",'各会計、関係団体の財政状況及び健全化判断比率'!B69)</f>
        <v>愛媛県市町総合事務組合（消防補償事業分）</v>
      </c>
      <c r="BZ35" s="374"/>
      <c r="CA35" s="374"/>
      <c r="CB35" s="374"/>
      <c r="CC35" s="374"/>
      <c r="CD35" s="374"/>
      <c r="CE35" s="374"/>
      <c r="CF35" s="374"/>
      <c r="CG35" s="374"/>
      <c r="CH35" s="374"/>
      <c r="CI35" s="374"/>
      <c r="CJ35" s="374"/>
      <c r="CK35" s="374"/>
      <c r="CL35" s="374"/>
      <c r="CM35" s="374"/>
      <c r="CN35" s="167"/>
      <c r="CO35" s="375">
        <f t="shared" ref="CO35:CO43" si="3">IF(CQ35="","",CO34+1)</f>
        <v>28</v>
      </c>
      <c r="CP35" s="375"/>
      <c r="CQ35" s="374" t="str">
        <f>IF('各会計、関係団体の財政状況及び健全化判断比率'!BS8="","",'各会計、関係団体の財政状況及び健全化判断比率'!BS8)</f>
        <v>公益財団法人四国中央市体育協会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福祉バス事業特別会計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13</v>
      </c>
      <c r="AN36" s="375"/>
      <c r="AO36" s="374" t="str">
        <f>IF('各会計、関係団体の財政状況及び健全化判断比率'!B37="","",'各会計、関係団体の財政状況及び健全化判断比率'!B37)</f>
        <v>工業用水道事業会計</v>
      </c>
      <c r="AP36" s="374"/>
      <c r="AQ36" s="374"/>
      <c r="AR36" s="374"/>
      <c r="AS36" s="374"/>
      <c r="AT36" s="374"/>
      <c r="AU36" s="374"/>
      <c r="AV36" s="374"/>
      <c r="AW36" s="374"/>
      <c r="AX36" s="374"/>
      <c r="AY36" s="374"/>
      <c r="AZ36" s="374"/>
      <c r="BA36" s="374"/>
      <c r="BB36" s="374"/>
      <c r="BC36" s="374"/>
      <c r="BD36" s="167"/>
      <c r="BE36" s="375">
        <f t="shared" si="1"/>
        <v>16</v>
      </c>
      <c r="BF36" s="375"/>
      <c r="BG36" s="374" t="str">
        <f>IF('各会計、関係団体の財政状況及び健全化判断比率'!B40="","",'各会計、関係団体の財政状況及び健全化判断比率'!B40)</f>
        <v>下水道事業特別会計</v>
      </c>
      <c r="BH36" s="374"/>
      <c r="BI36" s="374"/>
      <c r="BJ36" s="374"/>
      <c r="BK36" s="374"/>
      <c r="BL36" s="374"/>
      <c r="BM36" s="374"/>
      <c r="BN36" s="374"/>
      <c r="BO36" s="374"/>
      <c r="BP36" s="374"/>
      <c r="BQ36" s="374"/>
      <c r="BR36" s="374"/>
      <c r="BS36" s="374"/>
      <c r="BT36" s="374"/>
      <c r="BU36" s="374"/>
      <c r="BV36" s="167"/>
      <c r="BW36" s="375">
        <f t="shared" si="2"/>
        <v>23</v>
      </c>
      <c r="BX36" s="375"/>
      <c r="BY36" s="374" t="str">
        <f>IF('各会計、関係団体の財政状況及び健全化判断比率'!B70="","",'各会計、関係団体の財政状況及び健全化判断比率'!B70)</f>
        <v>愛媛県市町総合事務組合（共通経費分）</v>
      </c>
      <c r="BZ36" s="374"/>
      <c r="CA36" s="374"/>
      <c r="CB36" s="374"/>
      <c r="CC36" s="374"/>
      <c r="CD36" s="374"/>
      <c r="CE36" s="374"/>
      <c r="CF36" s="374"/>
      <c r="CG36" s="374"/>
      <c r="CH36" s="374"/>
      <c r="CI36" s="374"/>
      <c r="CJ36" s="374"/>
      <c r="CK36" s="374"/>
      <c r="CL36" s="374"/>
      <c r="CM36" s="374"/>
      <c r="CN36" s="167"/>
      <c r="CO36" s="375">
        <f t="shared" si="3"/>
        <v>29</v>
      </c>
      <c r="CP36" s="375"/>
      <c r="CQ36" s="374" t="str">
        <f>IF('各会計、関係団体の財政状況及び健全化判断比率'!BS9="","",'各会計、関係団体の財政状況及び健全化判断比率'!BS9)</f>
        <v>株式会社四国中央テレビ</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17</v>
      </c>
      <c r="BF37" s="375"/>
      <c r="BG37" s="374" t="str">
        <f>IF('各会計、関係団体の財政状況及び健全化判断比率'!B41="","",'各会計、関係団体の財政状況及び健全化判断比率'!B41)</f>
        <v>西部臨海土地造成事業特別会計</v>
      </c>
      <c r="BH37" s="374"/>
      <c r="BI37" s="374"/>
      <c r="BJ37" s="374"/>
      <c r="BK37" s="374"/>
      <c r="BL37" s="374"/>
      <c r="BM37" s="374"/>
      <c r="BN37" s="374"/>
      <c r="BO37" s="374"/>
      <c r="BP37" s="374"/>
      <c r="BQ37" s="374"/>
      <c r="BR37" s="374"/>
      <c r="BS37" s="374"/>
      <c r="BT37" s="374"/>
      <c r="BU37" s="374"/>
      <c r="BV37" s="167"/>
      <c r="BW37" s="375">
        <f t="shared" si="2"/>
        <v>24</v>
      </c>
      <c r="BX37" s="375"/>
      <c r="BY37" s="374" t="str">
        <f>IF('各会計、関係団体の財政状況及び健全化判断比率'!B71="","",'各会計、関係団体の財政状況及び健全化判断比率'!B71)</f>
        <v>愛媛地方税滞納整理機構</v>
      </c>
      <c r="BZ37" s="374"/>
      <c r="CA37" s="374"/>
      <c r="CB37" s="374"/>
      <c r="CC37" s="374"/>
      <c r="CD37" s="374"/>
      <c r="CE37" s="374"/>
      <c r="CF37" s="374"/>
      <c r="CG37" s="374"/>
      <c r="CH37" s="374"/>
      <c r="CI37" s="374"/>
      <c r="CJ37" s="374"/>
      <c r="CK37" s="374"/>
      <c r="CL37" s="374"/>
      <c r="CM37" s="374"/>
      <c r="CN37" s="167"/>
      <c r="CO37" s="375">
        <f t="shared" si="3"/>
        <v>30</v>
      </c>
      <c r="CP37" s="375"/>
      <c r="CQ37" s="374" t="str">
        <f>IF('各会計、関係団体の財政状況及び健全化判断比率'!BS10="","",'各会計、関係団体の財政状況及び健全化判断比率'!BS10)</f>
        <v>株式会社四国中央市総合サービスセンター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介護サービス事業特別会計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18</v>
      </c>
      <c r="BF38" s="375"/>
      <c r="BG38" s="374" t="str">
        <f>IF('各会計、関係団体の財政状況及び健全化判断比率'!B42="","",'各会計、関係団体の財政状況及び健全化判断比率'!B42)</f>
        <v>金子地区臨海土地造成事業特別会計</v>
      </c>
      <c r="BH38" s="374"/>
      <c r="BI38" s="374"/>
      <c r="BJ38" s="374"/>
      <c r="BK38" s="374"/>
      <c r="BL38" s="374"/>
      <c r="BM38" s="374"/>
      <c r="BN38" s="374"/>
      <c r="BO38" s="374"/>
      <c r="BP38" s="374"/>
      <c r="BQ38" s="374"/>
      <c r="BR38" s="374"/>
      <c r="BS38" s="374"/>
      <c r="BT38" s="374"/>
      <c r="BU38" s="374"/>
      <c r="BV38" s="167"/>
      <c r="BW38" s="375">
        <f t="shared" si="2"/>
        <v>25</v>
      </c>
      <c r="BX38" s="375"/>
      <c r="BY38" s="374" t="str">
        <f>IF('各会計、関係団体の財政状況及び健全化判断比率'!B72="","",'各会計、関係団体の財政状況及び健全化判断比率'!B72)</f>
        <v>愛媛県後期高齢者医療広域連合（一般会計）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9</v>
      </c>
      <c r="V39" s="375"/>
      <c r="W39" s="374" t="str">
        <f>IF('各会計、関係団体の財政状況及び健全化判断比率'!B33="","",'各会計、関係団体の財政状況及び健全化判断比率'!B33)</f>
        <v>介護予防支援事業特別会計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19</v>
      </c>
      <c r="BF39" s="375"/>
      <c r="BG39" s="374" t="str">
        <f>IF('各会計、関係団体の財政状況及び健全化判断比率'!B43="","",'各会計、関係団体の財政状況及び健全化判断比率'!B43)</f>
        <v>寒川東部臨海土地造成事業特別会計</v>
      </c>
      <c r="BH39" s="374"/>
      <c r="BI39" s="374"/>
      <c r="BJ39" s="374"/>
      <c r="BK39" s="374"/>
      <c r="BL39" s="374"/>
      <c r="BM39" s="374"/>
      <c r="BN39" s="374"/>
      <c r="BO39" s="374"/>
      <c r="BP39" s="374"/>
      <c r="BQ39" s="374"/>
      <c r="BR39" s="374"/>
      <c r="BS39" s="374"/>
      <c r="BT39" s="374"/>
      <c r="BU39" s="374"/>
      <c r="BV39" s="167"/>
      <c r="BW39" s="375">
        <f t="shared" si="2"/>
        <v>26</v>
      </c>
      <c r="BX39" s="375"/>
      <c r="BY39" s="374" t="str">
        <f>IF('各会計、関係団体の財政状況及び健全化判断比率'!B73="","",'各会計、関係団体の財政状況及び健全化判断比率'!B73)</f>
        <v>愛媛県後期高齢者医療広域連合（後期高齢者医療特別会計）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f t="shared" si="4"/>
        <v>10</v>
      </c>
      <c r="V40" s="375"/>
      <c r="W40" s="374" t="str">
        <f>IF('各会計、関係団体の財政状況及び健全化判断比率'!B34="","",'各会計、関係団体の財政状況及び健全化判断比率'!B34)</f>
        <v>後期高齢者医療保険事業特別会計</v>
      </c>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20</v>
      </c>
      <c r="BF40" s="375"/>
      <c r="BG40" s="374" t="str">
        <f>IF('各会計、関係団体の財政状況及び健全化判断比率'!B44="","",'各会計、関係団体の財政状況及び健全化判断比率'!B44)</f>
        <v>津根工業団地造成事業特別会計</v>
      </c>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537</v>
      </c>
      <c r="D34" s="1184"/>
      <c r="E34" s="1185"/>
      <c r="F34" s="32" t="s">
        <v>538</v>
      </c>
      <c r="G34" s="33" t="s">
        <v>539</v>
      </c>
      <c r="H34" s="33" t="s">
        <v>540</v>
      </c>
      <c r="I34" s="33" t="s">
        <v>541</v>
      </c>
      <c r="J34" s="34" t="s">
        <v>542</v>
      </c>
      <c r="K34" s="22"/>
      <c r="L34" s="22"/>
      <c r="M34" s="22"/>
      <c r="N34" s="22"/>
      <c r="O34" s="22"/>
      <c r="P34" s="22"/>
    </row>
    <row r="35" spans="1:16" ht="39" customHeight="1" x14ac:dyDescent="0.15">
      <c r="A35" s="22"/>
      <c r="B35" s="35"/>
      <c r="C35" s="1178" t="s">
        <v>543</v>
      </c>
      <c r="D35" s="1179"/>
      <c r="E35" s="1180"/>
      <c r="F35" s="36">
        <v>4.9800000000000004</v>
      </c>
      <c r="G35" s="37">
        <v>6.49</v>
      </c>
      <c r="H35" s="37">
        <v>7.38</v>
      </c>
      <c r="I35" s="37">
        <v>8.93</v>
      </c>
      <c r="J35" s="38">
        <v>8.7200000000000006</v>
      </c>
      <c r="K35" s="22"/>
      <c r="L35" s="22"/>
      <c r="M35" s="22"/>
      <c r="N35" s="22"/>
      <c r="O35" s="22"/>
      <c r="P35" s="22"/>
    </row>
    <row r="36" spans="1:16" ht="39" customHeight="1" x14ac:dyDescent="0.15">
      <c r="A36" s="22"/>
      <c r="B36" s="35"/>
      <c r="C36" s="1178" t="s">
        <v>544</v>
      </c>
      <c r="D36" s="1179"/>
      <c r="E36" s="1180"/>
      <c r="F36" s="36">
        <v>8.36</v>
      </c>
      <c r="G36" s="37">
        <v>8.44</v>
      </c>
      <c r="H36" s="37">
        <v>8.33</v>
      </c>
      <c r="I36" s="37">
        <v>8.19</v>
      </c>
      <c r="J36" s="38">
        <v>7.74</v>
      </c>
      <c r="K36" s="22"/>
      <c r="L36" s="22"/>
      <c r="M36" s="22"/>
      <c r="N36" s="22"/>
      <c r="O36" s="22"/>
      <c r="P36" s="22"/>
    </row>
    <row r="37" spans="1:16" ht="39" customHeight="1" x14ac:dyDescent="0.15">
      <c r="A37" s="22"/>
      <c r="B37" s="35"/>
      <c r="C37" s="1178" t="s">
        <v>545</v>
      </c>
      <c r="D37" s="1179"/>
      <c r="E37" s="1180"/>
      <c r="F37" s="36">
        <v>3.1</v>
      </c>
      <c r="G37" s="37">
        <v>3.19</v>
      </c>
      <c r="H37" s="37">
        <v>2.94</v>
      </c>
      <c r="I37" s="37">
        <v>2.85</v>
      </c>
      <c r="J37" s="38">
        <v>3.19</v>
      </c>
      <c r="K37" s="22"/>
      <c r="L37" s="22"/>
      <c r="M37" s="22"/>
      <c r="N37" s="22"/>
      <c r="O37" s="22"/>
      <c r="P37" s="22"/>
    </row>
    <row r="38" spans="1:16" ht="39" customHeight="1" x14ac:dyDescent="0.15">
      <c r="A38" s="22"/>
      <c r="B38" s="35"/>
      <c r="C38" s="1178" t="s">
        <v>546</v>
      </c>
      <c r="D38" s="1179"/>
      <c r="E38" s="1180"/>
      <c r="F38" s="36">
        <v>1.62</v>
      </c>
      <c r="G38" s="37">
        <v>1.66</v>
      </c>
      <c r="H38" s="37">
        <v>1.69</v>
      </c>
      <c r="I38" s="37">
        <v>1.68</v>
      </c>
      <c r="J38" s="38">
        <v>1.78</v>
      </c>
      <c r="K38" s="22"/>
      <c r="L38" s="22"/>
      <c r="M38" s="22"/>
      <c r="N38" s="22"/>
      <c r="O38" s="22"/>
      <c r="P38" s="22"/>
    </row>
    <row r="39" spans="1:16" ht="39" customHeight="1" x14ac:dyDescent="0.15">
      <c r="A39" s="22"/>
      <c r="B39" s="35"/>
      <c r="C39" s="1178" t="s">
        <v>547</v>
      </c>
      <c r="D39" s="1179"/>
      <c r="E39" s="1180"/>
      <c r="F39" s="36">
        <v>0.33</v>
      </c>
      <c r="G39" s="37">
        <v>0.16</v>
      </c>
      <c r="H39" s="37">
        <v>0.59</v>
      </c>
      <c r="I39" s="37">
        <v>0.73</v>
      </c>
      <c r="J39" s="38">
        <v>1.73</v>
      </c>
      <c r="K39" s="22"/>
      <c r="L39" s="22"/>
      <c r="M39" s="22"/>
      <c r="N39" s="22"/>
      <c r="O39" s="22"/>
      <c r="P39" s="22"/>
    </row>
    <row r="40" spans="1:16" ht="39" customHeight="1" x14ac:dyDescent="0.15">
      <c r="A40" s="22"/>
      <c r="B40" s="35"/>
      <c r="C40" s="1178" t="s">
        <v>548</v>
      </c>
      <c r="D40" s="1179"/>
      <c r="E40" s="1180"/>
      <c r="F40" s="36">
        <v>1.7</v>
      </c>
      <c r="G40" s="37">
        <v>1.73</v>
      </c>
      <c r="H40" s="37">
        <v>1.37</v>
      </c>
      <c r="I40" s="37">
        <v>0.59</v>
      </c>
      <c r="J40" s="38">
        <v>1.37</v>
      </c>
      <c r="K40" s="22"/>
      <c r="L40" s="22"/>
      <c r="M40" s="22"/>
      <c r="N40" s="22"/>
      <c r="O40" s="22"/>
      <c r="P40" s="22"/>
    </row>
    <row r="41" spans="1:16" ht="39" customHeight="1" x14ac:dyDescent="0.15">
      <c r="A41" s="22"/>
      <c r="B41" s="35"/>
      <c r="C41" s="1178" t="s">
        <v>549</v>
      </c>
      <c r="D41" s="1179"/>
      <c r="E41" s="1180"/>
      <c r="F41" s="36">
        <v>0.5</v>
      </c>
      <c r="G41" s="37">
        <v>0.65</v>
      </c>
      <c r="H41" s="37">
        <v>0.72</v>
      </c>
      <c r="I41" s="37">
        <v>0.69</v>
      </c>
      <c r="J41" s="38">
        <v>0.9</v>
      </c>
      <c r="K41" s="22"/>
      <c r="L41" s="22"/>
      <c r="M41" s="22"/>
      <c r="N41" s="22"/>
      <c r="O41" s="22"/>
      <c r="P41" s="22"/>
    </row>
    <row r="42" spans="1:16" ht="39" customHeight="1" x14ac:dyDescent="0.15">
      <c r="A42" s="22"/>
      <c r="B42" s="39"/>
      <c r="C42" s="1178" t="s">
        <v>550</v>
      </c>
      <c r="D42" s="1179"/>
      <c r="E42" s="1180"/>
      <c r="F42" s="36" t="s">
        <v>492</v>
      </c>
      <c r="G42" s="37" t="s">
        <v>551</v>
      </c>
      <c r="H42" s="37" t="s">
        <v>542</v>
      </c>
      <c r="I42" s="37" t="s">
        <v>492</v>
      </c>
      <c r="J42" s="38" t="s">
        <v>492</v>
      </c>
      <c r="K42" s="22"/>
      <c r="L42" s="22"/>
      <c r="M42" s="22"/>
      <c r="N42" s="22"/>
      <c r="O42" s="22"/>
      <c r="P42" s="22"/>
    </row>
    <row r="43" spans="1:16" ht="39" customHeight="1" thickBot="1" x14ac:dyDescent="0.2">
      <c r="A43" s="22"/>
      <c r="B43" s="40"/>
      <c r="C43" s="1181" t="s">
        <v>552</v>
      </c>
      <c r="D43" s="1182"/>
      <c r="E43" s="1183"/>
      <c r="F43" s="41">
        <v>0.66</v>
      </c>
      <c r="G43" s="42">
        <v>0.43</v>
      </c>
      <c r="H43" s="42">
        <v>1.1299999999999999</v>
      </c>
      <c r="I43" s="42">
        <v>0.51</v>
      </c>
      <c r="J43" s="43">
        <v>0.73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5214</v>
      </c>
      <c r="L45" s="60">
        <v>5212</v>
      </c>
      <c r="M45" s="60">
        <v>5114</v>
      </c>
      <c r="N45" s="60">
        <v>4592</v>
      </c>
      <c r="O45" s="61">
        <v>4392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1050</v>
      </c>
      <c r="L48" s="64">
        <v>1069</v>
      </c>
      <c r="M48" s="64">
        <v>1086</v>
      </c>
      <c r="N48" s="64">
        <v>1092</v>
      </c>
      <c r="O48" s="65">
        <v>1070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492</v>
      </c>
      <c r="L49" s="64" t="s">
        <v>492</v>
      </c>
      <c r="M49" s="64" t="s">
        <v>492</v>
      </c>
      <c r="N49" s="64" t="s">
        <v>492</v>
      </c>
      <c r="O49" s="65" t="s">
        <v>492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138</v>
      </c>
      <c r="L50" s="64">
        <v>137</v>
      </c>
      <c r="M50" s="64">
        <v>130</v>
      </c>
      <c r="N50" s="64">
        <v>113</v>
      </c>
      <c r="O50" s="65">
        <v>112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3774</v>
      </c>
      <c r="L52" s="64">
        <v>3892</v>
      </c>
      <c r="M52" s="64">
        <v>4041</v>
      </c>
      <c r="N52" s="64">
        <v>3816</v>
      </c>
      <c r="O52" s="65">
        <v>3823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2628</v>
      </c>
      <c r="L53" s="69">
        <v>2526</v>
      </c>
      <c r="M53" s="69">
        <v>2289</v>
      </c>
      <c r="N53" s="69">
        <v>1981</v>
      </c>
      <c r="O53" s="70">
        <v>1753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14" t="s">
        <v>24</v>
      </c>
      <c r="C41" s="1215"/>
      <c r="D41" s="81"/>
      <c r="E41" s="1216" t="s">
        <v>25</v>
      </c>
      <c r="F41" s="1216"/>
      <c r="G41" s="1216"/>
      <c r="H41" s="1217"/>
      <c r="I41" s="82">
        <v>48335</v>
      </c>
      <c r="J41" s="83">
        <v>51300</v>
      </c>
      <c r="K41" s="83">
        <v>54294</v>
      </c>
      <c r="L41" s="83">
        <v>54634</v>
      </c>
      <c r="M41" s="84">
        <v>58740</v>
      </c>
    </row>
    <row r="42" spans="2:13" ht="27.75" customHeight="1" x14ac:dyDescent="0.15">
      <c r="B42" s="1204"/>
      <c r="C42" s="1205"/>
      <c r="D42" s="85"/>
      <c r="E42" s="1208" t="s">
        <v>26</v>
      </c>
      <c r="F42" s="1208"/>
      <c r="G42" s="1208"/>
      <c r="H42" s="1209"/>
      <c r="I42" s="86">
        <v>814</v>
      </c>
      <c r="J42" s="87">
        <v>678</v>
      </c>
      <c r="K42" s="87">
        <v>555</v>
      </c>
      <c r="L42" s="87">
        <v>447</v>
      </c>
      <c r="M42" s="88">
        <v>339</v>
      </c>
    </row>
    <row r="43" spans="2:13" ht="27.75" customHeight="1" x14ac:dyDescent="0.15">
      <c r="B43" s="1204"/>
      <c r="C43" s="1205"/>
      <c r="D43" s="85"/>
      <c r="E43" s="1208" t="s">
        <v>27</v>
      </c>
      <c r="F43" s="1208"/>
      <c r="G43" s="1208"/>
      <c r="H43" s="1209"/>
      <c r="I43" s="86">
        <v>21036</v>
      </c>
      <c r="J43" s="87">
        <v>19339</v>
      </c>
      <c r="K43" s="87">
        <v>17913</v>
      </c>
      <c r="L43" s="87">
        <v>15979</v>
      </c>
      <c r="M43" s="88">
        <v>15701</v>
      </c>
    </row>
    <row r="44" spans="2:13" ht="27.75" customHeight="1" x14ac:dyDescent="0.15">
      <c r="B44" s="1204"/>
      <c r="C44" s="1205"/>
      <c r="D44" s="85"/>
      <c r="E44" s="1208" t="s">
        <v>28</v>
      </c>
      <c r="F44" s="1208"/>
      <c r="G44" s="1208"/>
      <c r="H44" s="1209"/>
      <c r="I44" s="86" t="s">
        <v>492</v>
      </c>
      <c r="J44" s="87" t="s">
        <v>492</v>
      </c>
      <c r="K44" s="87" t="s">
        <v>492</v>
      </c>
      <c r="L44" s="87" t="s">
        <v>492</v>
      </c>
      <c r="M44" s="88" t="s">
        <v>492</v>
      </c>
    </row>
    <row r="45" spans="2:13" ht="27.75" customHeight="1" x14ac:dyDescent="0.15">
      <c r="B45" s="1204"/>
      <c r="C45" s="1205"/>
      <c r="D45" s="85"/>
      <c r="E45" s="1208" t="s">
        <v>29</v>
      </c>
      <c r="F45" s="1208"/>
      <c r="G45" s="1208"/>
      <c r="H45" s="1209"/>
      <c r="I45" s="86">
        <v>7748</v>
      </c>
      <c r="J45" s="87">
        <v>7279</v>
      </c>
      <c r="K45" s="87">
        <v>6726</v>
      </c>
      <c r="L45" s="87">
        <v>6236</v>
      </c>
      <c r="M45" s="88">
        <v>5990</v>
      </c>
    </row>
    <row r="46" spans="2:13" ht="27.75" customHeight="1" x14ac:dyDescent="0.15">
      <c r="B46" s="1204"/>
      <c r="C46" s="1205"/>
      <c r="D46" s="89"/>
      <c r="E46" s="1208" t="s">
        <v>30</v>
      </c>
      <c r="F46" s="1208"/>
      <c r="G46" s="1208"/>
      <c r="H46" s="1209"/>
      <c r="I46" s="86" t="s">
        <v>492</v>
      </c>
      <c r="J46" s="87" t="s">
        <v>492</v>
      </c>
      <c r="K46" s="87" t="s">
        <v>492</v>
      </c>
      <c r="L46" s="87" t="s">
        <v>492</v>
      </c>
      <c r="M46" s="88" t="s">
        <v>492</v>
      </c>
    </row>
    <row r="47" spans="2:13" ht="27.75" customHeight="1" x14ac:dyDescent="0.15">
      <c r="B47" s="1204"/>
      <c r="C47" s="1205"/>
      <c r="D47" s="90"/>
      <c r="E47" s="1218" t="s">
        <v>31</v>
      </c>
      <c r="F47" s="1219"/>
      <c r="G47" s="1219"/>
      <c r="H47" s="1220"/>
      <c r="I47" s="86" t="s">
        <v>492</v>
      </c>
      <c r="J47" s="87" t="s">
        <v>492</v>
      </c>
      <c r="K47" s="87" t="s">
        <v>492</v>
      </c>
      <c r="L47" s="87" t="s">
        <v>492</v>
      </c>
      <c r="M47" s="88" t="s">
        <v>492</v>
      </c>
    </row>
    <row r="48" spans="2:13" ht="27.75" customHeight="1" x14ac:dyDescent="0.15">
      <c r="B48" s="1204"/>
      <c r="C48" s="1205"/>
      <c r="D48" s="85"/>
      <c r="E48" s="1208" t="s">
        <v>32</v>
      </c>
      <c r="F48" s="1208"/>
      <c r="G48" s="1208"/>
      <c r="H48" s="1209"/>
      <c r="I48" s="86" t="s">
        <v>492</v>
      </c>
      <c r="J48" s="87" t="s">
        <v>492</v>
      </c>
      <c r="K48" s="87" t="s">
        <v>492</v>
      </c>
      <c r="L48" s="87" t="s">
        <v>492</v>
      </c>
      <c r="M48" s="88" t="s">
        <v>492</v>
      </c>
    </row>
    <row r="49" spans="2:13" ht="27.75" customHeight="1" x14ac:dyDescent="0.15">
      <c r="B49" s="1206"/>
      <c r="C49" s="1207"/>
      <c r="D49" s="85"/>
      <c r="E49" s="1208" t="s">
        <v>33</v>
      </c>
      <c r="F49" s="1208"/>
      <c r="G49" s="1208"/>
      <c r="H49" s="1209"/>
      <c r="I49" s="86" t="s">
        <v>492</v>
      </c>
      <c r="J49" s="87" t="s">
        <v>492</v>
      </c>
      <c r="K49" s="87" t="s">
        <v>492</v>
      </c>
      <c r="L49" s="87" t="s">
        <v>492</v>
      </c>
      <c r="M49" s="88" t="s">
        <v>492</v>
      </c>
    </row>
    <row r="50" spans="2:13" ht="27.75" customHeight="1" x14ac:dyDescent="0.15">
      <c r="B50" s="1202" t="s">
        <v>34</v>
      </c>
      <c r="C50" s="1203"/>
      <c r="D50" s="91"/>
      <c r="E50" s="1208" t="s">
        <v>35</v>
      </c>
      <c r="F50" s="1208"/>
      <c r="G50" s="1208"/>
      <c r="H50" s="1209"/>
      <c r="I50" s="86">
        <v>7102</v>
      </c>
      <c r="J50" s="87">
        <v>8491</v>
      </c>
      <c r="K50" s="87">
        <v>9040</v>
      </c>
      <c r="L50" s="87">
        <v>10215</v>
      </c>
      <c r="M50" s="88">
        <v>9711</v>
      </c>
    </row>
    <row r="51" spans="2:13" ht="27.75" customHeight="1" x14ac:dyDescent="0.15">
      <c r="B51" s="1204"/>
      <c r="C51" s="1205"/>
      <c r="D51" s="85"/>
      <c r="E51" s="1208" t="s">
        <v>36</v>
      </c>
      <c r="F51" s="1208"/>
      <c r="G51" s="1208"/>
      <c r="H51" s="1209"/>
      <c r="I51" s="86">
        <v>4172</v>
      </c>
      <c r="J51" s="87">
        <v>3249</v>
      </c>
      <c r="K51" s="87">
        <v>1950</v>
      </c>
      <c r="L51" s="87">
        <v>775</v>
      </c>
      <c r="M51" s="88">
        <v>652</v>
      </c>
    </row>
    <row r="52" spans="2:13" ht="27.75" customHeight="1" x14ac:dyDescent="0.15">
      <c r="B52" s="1206"/>
      <c r="C52" s="1207"/>
      <c r="D52" s="85"/>
      <c r="E52" s="1208" t="s">
        <v>37</v>
      </c>
      <c r="F52" s="1208"/>
      <c r="G52" s="1208"/>
      <c r="H52" s="1209"/>
      <c r="I52" s="86">
        <v>36961</v>
      </c>
      <c r="J52" s="87">
        <v>39823</v>
      </c>
      <c r="K52" s="87">
        <v>42934</v>
      </c>
      <c r="L52" s="87">
        <v>44231</v>
      </c>
      <c r="M52" s="88">
        <v>44373</v>
      </c>
    </row>
    <row r="53" spans="2:13" ht="27.75" customHeight="1" thickBot="1" x14ac:dyDescent="0.2">
      <c r="B53" s="1210" t="s">
        <v>21</v>
      </c>
      <c r="C53" s="1211"/>
      <c r="D53" s="92"/>
      <c r="E53" s="1212" t="s">
        <v>38</v>
      </c>
      <c r="F53" s="1212"/>
      <c r="G53" s="1212"/>
      <c r="H53" s="1213"/>
      <c r="I53" s="93">
        <v>29697</v>
      </c>
      <c r="J53" s="94">
        <v>27033</v>
      </c>
      <c r="K53" s="94">
        <v>25563</v>
      </c>
      <c r="L53" s="94">
        <v>22075</v>
      </c>
      <c r="M53" s="95">
        <v>26033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580</v>
      </c>
      <c r="I42" s="354"/>
      <c r="J42" s="354"/>
      <c r="K42" s="354"/>
      <c r="L42" s="246"/>
      <c r="M42" s="246"/>
      <c r="N42" s="246"/>
      <c r="O42" s="246"/>
    </row>
    <row r="43" spans="2:17" x14ac:dyDescent="0.15">
      <c r="B43" s="250"/>
      <c r="C43" s="246"/>
      <c r="D43" s="246"/>
      <c r="E43" s="246"/>
      <c r="F43" s="246"/>
      <c r="G43" s="1221" t="s">
        <v>588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581</v>
      </c>
    </row>
    <row r="50" spans="1:17" x14ac:dyDescent="0.15">
      <c r="B50" s="250"/>
      <c r="C50" s="246"/>
      <c r="D50" s="246"/>
      <c r="E50" s="246"/>
      <c r="F50" s="246"/>
      <c r="G50" s="1230"/>
      <c r="H50" s="1231"/>
      <c r="I50" s="1231"/>
      <c r="J50" s="1232"/>
      <c r="K50" s="356" t="s">
        <v>532</v>
      </c>
      <c r="L50" s="356" t="s">
        <v>533</v>
      </c>
      <c r="M50" s="356" t="s">
        <v>534</v>
      </c>
      <c r="N50" s="356" t="s">
        <v>535</v>
      </c>
      <c r="O50" s="356" t="s">
        <v>536</v>
      </c>
    </row>
    <row r="51" spans="1:17" x14ac:dyDescent="0.15">
      <c r="B51" s="250"/>
      <c r="C51" s="246"/>
      <c r="D51" s="246"/>
      <c r="E51" s="246"/>
      <c r="F51" s="246"/>
      <c r="G51" s="1233" t="s">
        <v>582</v>
      </c>
      <c r="H51" s="1234"/>
      <c r="I51" s="1239" t="s">
        <v>583</v>
      </c>
      <c r="J51" s="1239"/>
      <c r="K51" s="1241"/>
      <c r="L51" s="1241"/>
      <c r="M51" s="1241"/>
      <c r="N51" s="1242">
        <v>110.9</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589</v>
      </c>
      <c r="J53" s="1243"/>
      <c r="K53" s="1250"/>
      <c r="L53" s="1250"/>
      <c r="M53" s="1250"/>
      <c r="N53" s="1252">
        <v>47.9</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584</v>
      </c>
      <c r="H55" s="1245"/>
      <c r="I55" s="1243" t="s">
        <v>583</v>
      </c>
      <c r="J55" s="1243"/>
      <c r="K55" s="1241"/>
      <c r="L55" s="1241"/>
      <c r="M55" s="1241"/>
      <c r="N55" s="1242">
        <v>37.299999999999997</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589</v>
      </c>
      <c r="J57" s="1253"/>
      <c r="K57" s="1250"/>
      <c r="L57" s="1250"/>
      <c r="M57" s="1250"/>
      <c r="N57" s="1252">
        <v>55.2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585</v>
      </c>
      <c r="C63" s="246"/>
      <c r="D63" s="246"/>
      <c r="E63" s="246"/>
      <c r="F63" s="246"/>
      <c r="G63" s="246"/>
      <c r="H63" s="246"/>
      <c r="I63" s="246"/>
      <c r="J63" s="246"/>
      <c r="K63" s="246"/>
      <c r="L63" s="246"/>
      <c r="M63" s="246"/>
      <c r="N63" s="246"/>
      <c r="O63" s="246"/>
    </row>
    <row r="64" spans="1:17" x14ac:dyDescent="0.15">
      <c r="B64" s="250"/>
      <c r="C64" s="246"/>
      <c r="D64" s="246"/>
      <c r="E64" s="246"/>
      <c r="F64" s="246"/>
      <c r="G64" s="353" t="s">
        <v>580</v>
      </c>
      <c r="I64" s="354"/>
      <c r="J64" s="354"/>
      <c r="K64" s="354"/>
      <c r="L64" s="246"/>
      <c r="M64" s="246"/>
      <c r="N64" s="246"/>
      <c r="O64" s="246"/>
    </row>
    <row r="65" spans="2:30" x14ac:dyDescent="0.15">
      <c r="B65" s="250"/>
      <c r="C65" s="246"/>
      <c r="D65" s="246"/>
      <c r="E65" s="246"/>
      <c r="F65" s="246"/>
      <c r="G65" s="1221" t="s">
        <v>590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586</v>
      </c>
      <c r="I71" s="370"/>
      <c r="J71" s="366"/>
      <c r="K71" s="366"/>
      <c r="L71" s="367"/>
      <c r="M71" s="366"/>
      <c r="N71" s="367"/>
      <c r="O71" s="368"/>
    </row>
    <row r="72" spans="2:30" x14ac:dyDescent="0.15">
      <c r="B72" s="250"/>
      <c r="C72" s="246"/>
      <c r="D72" s="246"/>
      <c r="E72" s="246"/>
      <c r="F72" s="246"/>
      <c r="G72" s="1230"/>
      <c r="H72" s="1231"/>
      <c r="I72" s="1231"/>
      <c r="J72" s="1232"/>
      <c r="K72" s="356" t="s">
        <v>532</v>
      </c>
      <c r="L72" s="356" t="s">
        <v>533</v>
      </c>
      <c r="M72" s="356" t="s">
        <v>534</v>
      </c>
      <c r="N72" s="356" t="s">
        <v>535</v>
      </c>
      <c r="O72" s="356" t="s">
        <v>536</v>
      </c>
    </row>
    <row r="73" spans="2:30" x14ac:dyDescent="0.15">
      <c r="B73" s="250"/>
      <c r="C73" s="246"/>
      <c r="D73" s="246"/>
      <c r="E73" s="246"/>
      <c r="F73" s="246"/>
      <c r="G73" s="1233" t="s">
        <v>582</v>
      </c>
      <c r="H73" s="1234"/>
      <c r="I73" s="1239" t="s">
        <v>583</v>
      </c>
      <c r="J73" s="1239"/>
      <c r="K73" s="1254">
        <v>150.69999999999999</v>
      </c>
      <c r="L73" s="1254">
        <v>136.80000000000001</v>
      </c>
      <c r="M73" s="1242">
        <v>131</v>
      </c>
      <c r="N73" s="1242">
        <v>110.9</v>
      </c>
      <c r="O73" s="1242">
        <v>133.19999999999999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587</v>
      </c>
      <c r="J75" s="1243"/>
      <c r="K75" s="1252">
        <v>13.8</v>
      </c>
      <c r="L75" s="1252">
        <v>13.2</v>
      </c>
      <c r="M75" s="1252">
        <v>12.6</v>
      </c>
      <c r="N75" s="1252">
        <v>11.4</v>
      </c>
      <c r="O75" s="1252">
        <v>10.199999999999999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584</v>
      </c>
      <c r="H77" s="1245"/>
      <c r="I77" s="1243" t="s">
        <v>583</v>
      </c>
      <c r="J77" s="1243"/>
      <c r="K77" s="1254">
        <v>52.6</v>
      </c>
      <c r="L77" s="1254">
        <v>41.3</v>
      </c>
      <c r="M77" s="1242">
        <v>33</v>
      </c>
      <c r="N77" s="1242">
        <v>37.299999999999997</v>
      </c>
      <c r="O77" s="1242">
        <v>33.1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587</v>
      </c>
      <c r="J79" s="1253"/>
      <c r="K79" s="1256">
        <v>10.4</v>
      </c>
      <c r="L79" s="1256">
        <v>9.6</v>
      </c>
      <c r="M79" s="1256">
        <v>8.5</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531</v>
      </c>
      <c r="G2" s="113"/>
      <c r="H2" s="114"/>
    </row>
    <row r="3" spans="1:8" x14ac:dyDescent="0.15">
      <c r="A3" s="110" t="s">
        <v>524</v>
      </c>
      <c r="B3" s="115"/>
      <c r="C3" s="116"/>
      <c r="D3" s="117">
        <v>69949</v>
      </c>
      <c r="E3" s="118"/>
      <c r="F3" s="119">
        <v>52678</v>
      </c>
      <c r="G3" s="120"/>
      <c r="H3" s="121"/>
    </row>
    <row r="4" spans="1:8" x14ac:dyDescent="0.15">
      <c r="A4" s="122"/>
      <c r="B4" s="123"/>
      <c r="C4" s="124"/>
      <c r="D4" s="125">
        <v>35747</v>
      </c>
      <c r="E4" s="126"/>
      <c r="F4" s="127">
        <v>30185</v>
      </c>
      <c r="G4" s="128"/>
      <c r="H4" s="129"/>
    </row>
    <row r="5" spans="1:8" x14ac:dyDescent="0.15">
      <c r="A5" s="110" t="s">
        <v>526</v>
      </c>
      <c r="B5" s="115"/>
      <c r="C5" s="116"/>
      <c r="D5" s="117">
        <v>76859</v>
      </c>
      <c r="E5" s="118"/>
      <c r="F5" s="119">
        <v>69560</v>
      </c>
      <c r="G5" s="120"/>
      <c r="H5" s="121"/>
    </row>
    <row r="6" spans="1:8" x14ac:dyDescent="0.15">
      <c r="A6" s="122"/>
      <c r="B6" s="123"/>
      <c r="C6" s="124"/>
      <c r="D6" s="125">
        <v>47086</v>
      </c>
      <c r="E6" s="126"/>
      <c r="F6" s="127">
        <v>35305</v>
      </c>
      <c r="G6" s="128"/>
      <c r="H6" s="129"/>
    </row>
    <row r="7" spans="1:8" x14ac:dyDescent="0.15">
      <c r="A7" s="110" t="s">
        <v>527</v>
      </c>
      <c r="B7" s="115"/>
      <c r="C7" s="116"/>
      <c r="D7" s="117">
        <v>93631</v>
      </c>
      <c r="E7" s="118"/>
      <c r="F7" s="119">
        <v>65988</v>
      </c>
      <c r="G7" s="120"/>
      <c r="H7" s="121"/>
    </row>
    <row r="8" spans="1:8" x14ac:dyDescent="0.15">
      <c r="A8" s="122"/>
      <c r="B8" s="123"/>
      <c r="C8" s="124"/>
      <c r="D8" s="125">
        <v>66032</v>
      </c>
      <c r="E8" s="126"/>
      <c r="F8" s="127">
        <v>36473</v>
      </c>
      <c r="G8" s="128"/>
      <c r="H8" s="129"/>
    </row>
    <row r="9" spans="1:8" x14ac:dyDescent="0.15">
      <c r="A9" s="110" t="s">
        <v>528</v>
      </c>
      <c r="B9" s="115"/>
      <c r="C9" s="116"/>
      <c r="D9" s="117">
        <v>68219</v>
      </c>
      <c r="E9" s="118"/>
      <c r="F9" s="119">
        <v>54227</v>
      </c>
      <c r="G9" s="120"/>
      <c r="H9" s="121"/>
    </row>
    <row r="10" spans="1:8" x14ac:dyDescent="0.15">
      <c r="A10" s="122"/>
      <c r="B10" s="123"/>
      <c r="C10" s="124"/>
      <c r="D10" s="125">
        <v>34226</v>
      </c>
      <c r="E10" s="126"/>
      <c r="F10" s="127">
        <v>29694</v>
      </c>
      <c r="G10" s="128"/>
      <c r="H10" s="129"/>
    </row>
    <row r="11" spans="1:8" x14ac:dyDescent="0.15">
      <c r="A11" s="110" t="s">
        <v>529</v>
      </c>
      <c r="B11" s="115"/>
      <c r="C11" s="116"/>
      <c r="D11" s="117">
        <v>127118</v>
      </c>
      <c r="E11" s="118"/>
      <c r="F11" s="119">
        <v>57295</v>
      </c>
      <c r="G11" s="120"/>
      <c r="H11" s="121"/>
    </row>
    <row r="12" spans="1:8" x14ac:dyDescent="0.15">
      <c r="A12" s="122"/>
      <c r="B12" s="123"/>
      <c r="C12" s="130"/>
      <c r="D12" s="125">
        <v>88650</v>
      </c>
      <c r="E12" s="126"/>
      <c r="F12" s="127">
        <v>32771</v>
      </c>
      <c r="G12" s="128"/>
      <c r="H12" s="129"/>
    </row>
    <row r="13" spans="1:8" x14ac:dyDescent="0.15">
      <c r="A13" s="110"/>
      <c r="B13" s="115"/>
      <c r="C13" s="131"/>
      <c r="D13" s="132">
        <v>87155</v>
      </c>
      <c r="E13" s="133"/>
      <c r="F13" s="134">
        <v>59950</v>
      </c>
      <c r="G13" s="135"/>
      <c r="H13" s="121"/>
    </row>
    <row r="14" spans="1:8" x14ac:dyDescent="0.15">
      <c r="A14" s="122"/>
      <c r="B14" s="123"/>
      <c r="C14" s="124"/>
      <c r="D14" s="125">
        <v>54348</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4.84</v>
      </c>
      <c r="C19" s="136">
        <f>ROUND(VALUE(SUBSTITUTE(実質収支比率等に係る経年分析!G$48,"▲","-")),2)</f>
        <v>6.37</v>
      </c>
      <c r="D19" s="136">
        <f>ROUND(VALUE(SUBSTITUTE(実質収支比率等に係る経年分析!H$48,"▲","-")),2)</f>
        <v>7.93</v>
      </c>
      <c r="E19" s="136">
        <f>ROUND(VALUE(SUBSTITUTE(実質収支比率等に係る経年分析!I$48,"▲","-")),2)</f>
        <v>8.84</v>
      </c>
      <c r="F19" s="136">
        <f>ROUND(VALUE(SUBSTITUTE(実質収支比率等に係る経年分析!J$48,"▲","-")),2)</f>
        <v>8.65</v>
      </c>
    </row>
    <row r="20" spans="1:11" x14ac:dyDescent="0.15">
      <c r="A20" s="136" t="s">
        <v>43</v>
      </c>
      <c r="B20" s="136">
        <f>ROUND(VALUE(SUBSTITUTE(実質収支比率等に係る経年分析!F$47,"▲","-")),2)</f>
        <v>22.73</v>
      </c>
      <c r="C20" s="136">
        <f>ROUND(VALUE(SUBSTITUTE(実質収支比率等に係る経年分析!G$47,"▲","-")),2)</f>
        <v>27.93</v>
      </c>
      <c r="D20" s="136">
        <f>ROUND(VALUE(SUBSTITUTE(実質収支比率等に係る経年分析!H$47,"▲","-")),2)</f>
        <v>29.11</v>
      </c>
      <c r="E20" s="136">
        <f>ROUND(VALUE(SUBSTITUTE(実質収支比率等に係る経年分析!I$47,"▲","-")),2)</f>
        <v>28.9</v>
      </c>
      <c r="F20" s="136">
        <f>ROUND(VALUE(SUBSTITUTE(実質収支比率等に係る経年分析!J$47,"▲","-")),2)</f>
        <v>29.35</v>
      </c>
    </row>
    <row r="21" spans="1:11" x14ac:dyDescent="0.15">
      <c r="A21" s="136" t="s">
        <v>44</v>
      </c>
      <c r="B21" s="136">
        <f>IF(ISNUMBER(VALUE(SUBSTITUTE(実質収支比率等に係る経年分析!F$49,"▲","-"))),ROUND(VALUE(SUBSTITUTE(実質収支比率等に係る経年分析!F$49,"▲","-")),2),NA())</f>
        <v>5.22</v>
      </c>
      <c r="C21" s="136">
        <f>IF(ISNUMBER(VALUE(SUBSTITUTE(実質収支比率等に係る経年分析!G$49,"▲","-"))),ROUND(VALUE(SUBSTITUTE(実質収支比率等に係る経年分析!G$49,"▲","-")),2),NA())</f>
        <v>6.92</v>
      </c>
      <c r="D21" s="136">
        <f>IF(ISNUMBER(VALUE(SUBSTITUTE(実質収支比率等に係る経年分析!H$49,"▲","-"))),ROUND(VALUE(SUBSTITUTE(実質収支比率等に係る経年分析!H$49,"▲","-")),2),NA())</f>
        <v>2.62</v>
      </c>
      <c r="E21" s="136">
        <f>IF(ISNUMBER(VALUE(SUBSTITUTE(実質収支比率等に係る経年分析!I$49,"▲","-"))),ROUND(VALUE(SUBSTITUTE(実質収支比率等に係る経年分析!I$49,"▲","-")),2),NA())</f>
        <v>1</v>
      </c>
      <c r="F21" s="136">
        <f>IF(ISNUMBER(VALUE(SUBSTITUTE(実質収支比率等に係る経年分析!J$49,"▲","-"))),ROUND(VALUE(SUBSTITUTE(実質収支比率等に係る経年分析!J$49,"▲","-")),2),NA())</f>
        <v>3.09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1.1299999999999999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0.73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0.06</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7.0000000000000007E-2</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金子地区臨海土地造成事業特別会計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0.65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0.72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0.69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0.9</v>
      </c>
    </row>
    <row r="30" spans="1:11" x14ac:dyDescent="0.15">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1.73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1.37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1.37</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1.73</v>
      </c>
    </row>
    <row r="32" spans="1:11" x14ac:dyDescent="0.15">
      <c r="A32" s="137" t="str">
        <f>IF(連結実質赤字比率に係る赤字・黒字の構成分析!C$38="",NA(),連結実質赤字比率に係る赤字・黒字の構成分析!C$38)</f>
        <v>簡易水道事業会計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1.62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1.66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1.78</v>
      </c>
    </row>
    <row r="33" spans="1:16" x14ac:dyDescent="0.15">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3.19</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8.36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7.74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4.9800000000000004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8.7200000000000006</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0.14000000000000001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0.12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0.11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0.08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7.0000000000000007E-2</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3774</v>
      </c>
      <c r="E42" s="138"/>
      <c r="F42" s="138"/>
      <c r="G42" s="138">
        <f>'実質公債費比率（分子）の構造'!L$52</f>
        <v>3892</v>
      </c>
      <c r="H42" s="138"/>
      <c r="I42" s="138"/>
      <c r="J42" s="138">
        <f>'実質公債費比率（分子）の構造'!M$52</f>
        <v>4041</v>
      </c>
      <c r="K42" s="138"/>
      <c r="L42" s="138"/>
      <c r="M42" s="138">
        <f>'実質公債費比率（分子）の構造'!N$52</f>
        <v>3816</v>
      </c>
      <c r="N42" s="138"/>
      <c r="O42" s="138"/>
      <c r="P42" s="138">
        <f>'実質公債費比率（分子）の構造'!O$52</f>
        <v>3823</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2</v>
      </c>
      <c r="O43" s="138"/>
      <c r="P43" s="138"/>
    </row>
    <row r="44" spans="1:16" x14ac:dyDescent="0.15">
      <c r="A44" s="138" t="s">
        <v>53</v>
      </c>
      <c r="B44" s="138">
        <f>'実質公債費比率（分子）の構造'!K$50</f>
        <v>138</v>
      </c>
      <c r="C44" s="138"/>
      <c r="D44" s="138"/>
      <c r="E44" s="138">
        <f>'実質公債費比率（分子）の構造'!L$50</f>
        <v>137</v>
      </c>
      <c r="F44" s="138"/>
      <c r="G44" s="138"/>
      <c r="H44" s="138">
        <f>'実質公債費比率（分子）の構造'!M$50</f>
        <v>130</v>
      </c>
      <c r="I44" s="138"/>
      <c r="J44" s="138"/>
      <c r="K44" s="138">
        <f>'実質公債費比率（分子）の構造'!N$50</f>
        <v>113</v>
      </c>
      <c r="L44" s="138"/>
      <c r="M44" s="138"/>
      <c r="N44" s="138">
        <f>'実質公債費比率（分子）の構造'!O$50</f>
        <v>112</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1050</v>
      </c>
      <c r="C46" s="138"/>
      <c r="D46" s="138"/>
      <c r="E46" s="138">
        <f>'実質公債費比率（分子）の構造'!L$48</f>
        <v>1069</v>
      </c>
      <c r="F46" s="138"/>
      <c r="G46" s="138"/>
      <c r="H46" s="138">
        <f>'実質公債費比率（分子）の構造'!M$48</f>
        <v>1086</v>
      </c>
      <c r="I46" s="138"/>
      <c r="J46" s="138"/>
      <c r="K46" s="138">
        <f>'実質公債費比率（分子）の構造'!N$48</f>
        <v>1092</v>
      </c>
      <c r="L46" s="138"/>
      <c r="M46" s="138"/>
      <c r="N46" s="138">
        <f>'実質公債費比率（分子）の構造'!O$48</f>
        <v>1070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5214</v>
      </c>
      <c r="C49" s="138"/>
      <c r="D49" s="138"/>
      <c r="E49" s="138">
        <f>'実質公債費比率（分子）の構造'!L$45</f>
        <v>5212</v>
      </c>
      <c r="F49" s="138"/>
      <c r="G49" s="138"/>
      <c r="H49" s="138">
        <f>'実質公債費比率（分子）の構造'!M$45</f>
        <v>5114</v>
      </c>
      <c r="I49" s="138"/>
      <c r="J49" s="138"/>
      <c r="K49" s="138">
        <f>'実質公債費比率（分子）の構造'!N$45</f>
        <v>4592</v>
      </c>
      <c r="L49" s="138"/>
      <c r="M49" s="138"/>
      <c r="N49" s="138">
        <f>'実質公債費比率（分子）の構造'!O$45</f>
        <v>4392</v>
      </c>
      <c r="O49" s="138"/>
      <c r="P49" s="138"/>
    </row>
    <row r="50" spans="1:16" x14ac:dyDescent="0.15">
      <c r="A50" s="138" t="s">
        <v>59</v>
      </c>
      <c r="B50" s="138" t="e">
        <f>NA()</f>
        <v>#N/A</v>
      </c>
      <c r="C50" s="138">
        <f>IF(ISNUMBER('実質公債費比率（分子）の構造'!K$53),'実質公債費比率（分子）の構造'!K$53,NA())</f>
        <v>2628</v>
      </c>
      <c r="D50" s="138" t="e">
        <f>NA()</f>
        <v>#N/A</v>
      </c>
      <c r="E50" s="138" t="e">
        <f>NA()</f>
        <v>#N/A</v>
      </c>
      <c r="F50" s="138">
        <f>IF(ISNUMBER('実質公債費比率（分子）の構造'!L$53),'実質公債費比率（分子）の構造'!L$53,NA())</f>
        <v>2526</v>
      </c>
      <c r="G50" s="138" t="e">
        <f>NA()</f>
        <v>#N/A</v>
      </c>
      <c r="H50" s="138" t="e">
        <f>NA()</f>
        <v>#N/A</v>
      </c>
      <c r="I50" s="138">
        <f>IF(ISNUMBER('実質公債費比率（分子）の構造'!M$53),'実質公債費比率（分子）の構造'!M$53,NA())</f>
        <v>2289</v>
      </c>
      <c r="J50" s="138" t="e">
        <f>NA()</f>
        <v>#N/A</v>
      </c>
      <c r="K50" s="138" t="e">
        <f>NA()</f>
        <v>#N/A</v>
      </c>
      <c r="L50" s="138">
        <f>IF(ISNUMBER('実質公債費比率（分子）の構造'!N$53),'実質公債費比率（分子）の構造'!N$53,NA())</f>
        <v>1981</v>
      </c>
      <c r="M50" s="138" t="e">
        <f>NA()</f>
        <v>#N/A</v>
      </c>
      <c r="N50" s="138" t="e">
        <f>NA()</f>
        <v>#N/A</v>
      </c>
      <c r="O50" s="138">
        <f>IF(ISNUMBER('実質公債費比率（分子）の構造'!O$53),'実質公債費比率（分子）の構造'!O$53,NA())</f>
        <v>1753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36961</v>
      </c>
      <c r="E56" s="137"/>
      <c r="F56" s="137"/>
      <c r="G56" s="137">
        <f>'将来負担比率（分子）の構造'!J$52</f>
        <v>39823</v>
      </c>
      <c r="H56" s="137"/>
      <c r="I56" s="137"/>
      <c r="J56" s="137">
        <f>'将来負担比率（分子）の構造'!K$52</f>
        <v>42934</v>
      </c>
      <c r="K56" s="137"/>
      <c r="L56" s="137"/>
      <c r="M56" s="137">
        <f>'将来負担比率（分子）の構造'!L$52</f>
        <v>44231</v>
      </c>
      <c r="N56" s="137"/>
      <c r="O56" s="137"/>
      <c r="P56" s="137">
        <f>'将来負担比率（分子）の構造'!M$52</f>
        <v>44373</v>
      </c>
    </row>
    <row r="57" spans="1:16" x14ac:dyDescent="0.15">
      <c r="A57" s="137" t="s">
        <v>36</v>
      </c>
      <c r="B57" s="137"/>
      <c r="C57" s="137"/>
      <c r="D57" s="137">
        <f>'将来負担比率（分子）の構造'!I$51</f>
        <v>4172</v>
      </c>
      <c r="E57" s="137"/>
      <c r="F57" s="137"/>
      <c r="G57" s="137">
        <f>'将来負担比率（分子）の構造'!J$51</f>
        <v>3249</v>
      </c>
      <c r="H57" s="137"/>
      <c r="I57" s="137"/>
      <c r="J57" s="137">
        <f>'将来負担比率（分子）の構造'!K$51</f>
        <v>1950</v>
      </c>
      <c r="K57" s="137"/>
      <c r="L57" s="137"/>
      <c r="M57" s="137">
        <f>'将来負担比率（分子）の構造'!L$51</f>
        <v>775</v>
      </c>
      <c r="N57" s="137"/>
      <c r="O57" s="137"/>
      <c r="P57" s="137">
        <f>'将来負担比率（分子）の構造'!M$51</f>
        <v>652</v>
      </c>
    </row>
    <row r="58" spans="1:16" x14ac:dyDescent="0.15">
      <c r="A58" s="137" t="s">
        <v>35</v>
      </c>
      <c r="B58" s="137"/>
      <c r="C58" s="137"/>
      <c r="D58" s="137">
        <f>'将来負担比率（分子）の構造'!I$50</f>
        <v>7102</v>
      </c>
      <c r="E58" s="137"/>
      <c r="F58" s="137"/>
      <c r="G58" s="137">
        <f>'将来負担比率（分子）の構造'!J$50</f>
        <v>8491</v>
      </c>
      <c r="H58" s="137"/>
      <c r="I58" s="137"/>
      <c r="J58" s="137">
        <f>'将来負担比率（分子）の構造'!K$50</f>
        <v>9040</v>
      </c>
      <c r="K58" s="137"/>
      <c r="L58" s="137"/>
      <c r="M58" s="137">
        <f>'将来負担比率（分子）の構造'!L$50</f>
        <v>10215</v>
      </c>
      <c r="N58" s="137"/>
      <c r="O58" s="137"/>
      <c r="P58" s="137">
        <f>'将来負担比率（分子）の構造'!M$50</f>
        <v>9711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7748</v>
      </c>
      <c r="C62" s="137"/>
      <c r="D62" s="137"/>
      <c r="E62" s="137">
        <f>'将来負担比率（分子）の構造'!J$45</f>
        <v>7279</v>
      </c>
      <c r="F62" s="137"/>
      <c r="G62" s="137"/>
      <c r="H62" s="137">
        <f>'将来負担比率（分子）の構造'!K$45</f>
        <v>6726</v>
      </c>
      <c r="I62" s="137"/>
      <c r="J62" s="137"/>
      <c r="K62" s="137">
        <f>'将来負担比率（分子）の構造'!L$45</f>
        <v>6236</v>
      </c>
      <c r="L62" s="137"/>
      <c r="M62" s="137"/>
      <c r="N62" s="137">
        <f>'将来負担比率（分子）の構造'!M$45</f>
        <v>5990</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21036</v>
      </c>
      <c r="C64" s="137"/>
      <c r="D64" s="137"/>
      <c r="E64" s="137">
        <f>'将来負担比率（分子）の構造'!J$43</f>
        <v>19339</v>
      </c>
      <c r="F64" s="137"/>
      <c r="G64" s="137"/>
      <c r="H64" s="137">
        <f>'将来負担比率（分子）の構造'!K$43</f>
        <v>17913</v>
      </c>
      <c r="I64" s="137"/>
      <c r="J64" s="137"/>
      <c r="K64" s="137">
        <f>'将来負担比率（分子）の構造'!L$43</f>
        <v>15979</v>
      </c>
      <c r="L64" s="137"/>
      <c r="M64" s="137"/>
      <c r="N64" s="137">
        <f>'将来負担比率（分子）の構造'!M$43</f>
        <v>15701</v>
      </c>
      <c r="O64" s="137"/>
      <c r="P64" s="137"/>
    </row>
    <row r="65" spans="1:16" x14ac:dyDescent="0.15">
      <c r="A65" s="137" t="s">
        <v>26</v>
      </c>
      <c r="B65" s="137">
        <f>'将来負担比率（分子）の構造'!I$42</f>
        <v>814</v>
      </c>
      <c r="C65" s="137"/>
      <c r="D65" s="137"/>
      <c r="E65" s="137">
        <f>'将来負担比率（分子）の構造'!J$42</f>
        <v>678</v>
      </c>
      <c r="F65" s="137"/>
      <c r="G65" s="137"/>
      <c r="H65" s="137">
        <f>'将来負担比率（分子）の構造'!K$42</f>
        <v>555</v>
      </c>
      <c r="I65" s="137"/>
      <c r="J65" s="137"/>
      <c r="K65" s="137">
        <f>'将来負担比率（分子）の構造'!L$42</f>
        <v>447</v>
      </c>
      <c r="L65" s="137"/>
      <c r="M65" s="137"/>
      <c r="N65" s="137">
        <f>'将来負担比率（分子）の構造'!M$42</f>
        <v>339</v>
      </c>
      <c r="O65" s="137"/>
      <c r="P65" s="137"/>
    </row>
    <row r="66" spans="1:16" x14ac:dyDescent="0.15">
      <c r="A66" s="137" t="s">
        <v>25</v>
      </c>
      <c r="B66" s="137">
        <f>'将来負担比率（分子）の構造'!I$41</f>
        <v>48335</v>
      </c>
      <c r="C66" s="137"/>
      <c r="D66" s="137"/>
      <c r="E66" s="137">
        <f>'将来負担比率（分子）の構造'!J$41</f>
        <v>51300</v>
      </c>
      <c r="F66" s="137"/>
      <c r="G66" s="137"/>
      <c r="H66" s="137">
        <f>'将来負担比率（分子）の構造'!K$41</f>
        <v>54294</v>
      </c>
      <c r="I66" s="137"/>
      <c r="J66" s="137"/>
      <c r="K66" s="137">
        <f>'将来負担比率（分子）の構造'!L$41</f>
        <v>54634</v>
      </c>
      <c r="L66" s="137"/>
      <c r="M66" s="137"/>
      <c r="N66" s="137">
        <f>'将来負担比率（分子）の構造'!M$41</f>
        <v>58740</v>
      </c>
      <c r="O66" s="137"/>
      <c r="P66" s="137"/>
    </row>
    <row r="67" spans="1:16" x14ac:dyDescent="0.15">
      <c r="A67" s="137" t="s">
        <v>63</v>
      </c>
      <c r="B67" s="137" t="e">
        <f>NA()</f>
        <v>#N/A</v>
      </c>
      <c r="C67" s="137">
        <f>IF(ISNUMBER('将来負担比率（分子）の構造'!I$53), IF('将来負担比率（分子）の構造'!I$53 &lt; 0, 0, '将来負担比率（分子）の構造'!I$53), NA())</f>
        <v>29697</v>
      </c>
      <c r="D67" s="137" t="e">
        <f>NA()</f>
        <v>#N/A</v>
      </c>
      <c r="E67" s="137" t="e">
        <f>NA()</f>
        <v>#N/A</v>
      </c>
      <c r="F67" s="137">
        <f>IF(ISNUMBER('将来負担比率（分子）の構造'!J$53), IF('将来負担比率（分子）の構造'!J$53 &lt; 0, 0, '将来負担比率（分子）の構造'!J$53), NA())</f>
        <v>27033</v>
      </c>
      <c r="G67" s="137" t="e">
        <f>NA()</f>
        <v>#N/A</v>
      </c>
      <c r="H67" s="137" t="e">
        <f>NA()</f>
        <v>#N/A</v>
      </c>
      <c r="I67" s="137">
        <f>IF(ISNUMBER('将来負担比率（分子）の構造'!K$53), IF('将来負担比率（分子）の構造'!K$53 &lt; 0, 0, '将来負担比率（分子）の構造'!K$53), NA())</f>
        <v>25563</v>
      </c>
      <c r="J67" s="137" t="e">
        <f>NA()</f>
        <v>#N/A</v>
      </c>
      <c r="K67" s="137" t="e">
        <f>NA()</f>
        <v>#N/A</v>
      </c>
      <c r="L67" s="137">
        <f>IF(ISNUMBER('将来負担比率（分子）の構造'!L$53), IF('将来負担比率（分子）の構造'!L$53 &lt; 0, 0, '将来負担比率（分子）の構造'!L$53), NA())</f>
        <v>22075</v>
      </c>
      <c r="M67" s="137" t="e">
        <f>NA()</f>
        <v>#N/A</v>
      </c>
      <c r="N67" s="137" t="e">
        <f>NA()</f>
        <v>#N/A</v>
      </c>
      <c r="O67" s="137">
        <f>IF(ISNUMBER('将来負担比率（分子）の構造'!M$53), IF('将来負担比率（分子）の構造'!M$53 &lt; 0, 0, '将来負担比率（分子）の構造'!M$53), NA())</f>
        <v>26033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14943491</v>
      </c>
      <c r="S5" s="671"/>
      <c r="T5" s="671"/>
      <c r="U5" s="671"/>
      <c r="V5" s="671"/>
      <c r="W5" s="671"/>
      <c r="X5" s="671"/>
      <c r="Y5" s="718"/>
      <c r="Z5" s="731">
        <v>33.1</v>
      </c>
      <c r="AA5" s="731"/>
      <c r="AB5" s="731"/>
      <c r="AC5" s="731"/>
      <c r="AD5" s="732">
        <v>14943491</v>
      </c>
      <c r="AE5" s="732"/>
      <c r="AF5" s="732"/>
      <c r="AG5" s="732"/>
      <c r="AH5" s="732"/>
      <c r="AI5" s="732"/>
      <c r="AJ5" s="732"/>
      <c r="AK5" s="732"/>
      <c r="AL5" s="719">
        <v>67.5</v>
      </c>
      <c r="AM5" s="688"/>
      <c r="AN5" s="688"/>
      <c r="AO5" s="720"/>
      <c r="AP5" s="707" t="s">
        <v>210</v>
      </c>
      <c r="AQ5" s="708"/>
      <c r="AR5" s="708"/>
      <c r="AS5" s="708"/>
      <c r="AT5" s="708"/>
      <c r="AU5" s="708"/>
      <c r="AV5" s="708"/>
      <c r="AW5" s="708"/>
      <c r="AX5" s="708"/>
      <c r="AY5" s="708"/>
      <c r="AZ5" s="708"/>
      <c r="BA5" s="708"/>
      <c r="BB5" s="708"/>
      <c r="BC5" s="708"/>
      <c r="BD5" s="708"/>
      <c r="BE5" s="708"/>
      <c r="BF5" s="709"/>
      <c r="BG5" s="620">
        <v>14942521</v>
      </c>
      <c r="BH5" s="621"/>
      <c r="BI5" s="621"/>
      <c r="BJ5" s="621"/>
      <c r="BK5" s="621"/>
      <c r="BL5" s="621"/>
      <c r="BM5" s="621"/>
      <c r="BN5" s="622"/>
      <c r="BO5" s="673">
        <v>100</v>
      </c>
      <c r="BP5" s="673"/>
      <c r="BQ5" s="673"/>
      <c r="BR5" s="673"/>
      <c r="BS5" s="674">
        <v>219195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346956</v>
      </c>
      <c r="S6" s="621"/>
      <c r="T6" s="621"/>
      <c r="U6" s="621"/>
      <c r="V6" s="621"/>
      <c r="W6" s="621"/>
      <c r="X6" s="621"/>
      <c r="Y6" s="622"/>
      <c r="Z6" s="673">
        <v>0.8</v>
      </c>
      <c r="AA6" s="673"/>
      <c r="AB6" s="673"/>
      <c r="AC6" s="673"/>
      <c r="AD6" s="674">
        <v>346956</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14942521</v>
      </c>
      <c r="BH6" s="621"/>
      <c r="BI6" s="621"/>
      <c r="BJ6" s="621"/>
      <c r="BK6" s="621"/>
      <c r="BL6" s="621"/>
      <c r="BM6" s="621"/>
      <c r="BN6" s="622"/>
      <c r="BO6" s="673">
        <v>100</v>
      </c>
      <c r="BP6" s="673"/>
      <c r="BQ6" s="673"/>
      <c r="BR6" s="673"/>
      <c r="BS6" s="674">
        <v>219195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243383</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243383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20343</v>
      </c>
      <c r="S7" s="621"/>
      <c r="T7" s="621"/>
      <c r="U7" s="621"/>
      <c r="V7" s="621"/>
      <c r="W7" s="621"/>
      <c r="X7" s="621"/>
      <c r="Y7" s="622"/>
      <c r="Z7" s="673">
        <v>0</v>
      </c>
      <c r="AA7" s="673"/>
      <c r="AB7" s="673"/>
      <c r="AC7" s="673"/>
      <c r="AD7" s="674">
        <v>20343</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5532193</v>
      </c>
      <c r="BH7" s="621"/>
      <c r="BI7" s="621"/>
      <c r="BJ7" s="621"/>
      <c r="BK7" s="621"/>
      <c r="BL7" s="621"/>
      <c r="BM7" s="621"/>
      <c r="BN7" s="622"/>
      <c r="BO7" s="673">
        <v>37</v>
      </c>
      <c r="BP7" s="673"/>
      <c r="BQ7" s="673"/>
      <c r="BR7" s="673"/>
      <c r="BS7" s="674">
        <v>219195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7897473</v>
      </c>
      <c r="CS7" s="621"/>
      <c r="CT7" s="621"/>
      <c r="CU7" s="621"/>
      <c r="CV7" s="621"/>
      <c r="CW7" s="621"/>
      <c r="CX7" s="621"/>
      <c r="CY7" s="622"/>
      <c r="CZ7" s="673">
        <v>18.399999999999999</v>
      </c>
      <c r="DA7" s="673"/>
      <c r="DB7" s="673"/>
      <c r="DC7" s="673"/>
      <c r="DD7" s="626">
        <v>4518483</v>
      </c>
      <c r="DE7" s="621"/>
      <c r="DF7" s="621"/>
      <c r="DG7" s="621"/>
      <c r="DH7" s="621"/>
      <c r="DI7" s="621"/>
      <c r="DJ7" s="621"/>
      <c r="DK7" s="621"/>
      <c r="DL7" s="621"/>
      <c r="DM7" s="621"/>
      <c r="DN7" s="621"/>
      <c r="DO7" s="621"/>
      <c r="DP7" s="622"/>
      <c r="DQ7" s="626">
        <v>3188582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40108</v>
      </c>
      <c r="S8" s="621"/>
      <c r="T8" s="621"/>
      <c r="U8" s="621"/>
      <c r="V8" s="621"/>
      <c r="W8" s="621"/>
      <c r="X8" s="621"/>
      <c r="Y8" s="622"/>
      <c r="Z8" s="673">
        <v>0.1</v>
      </c>
      <c r="AA8" s="673"/>
      <c r="AB8" s="673"/>
      <c r="AC8" s="673"/>
      <c r="AD8" s="674">
        <v>40108</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154255</v>
      </c>
      <c r="BH8" s="621"/>
      <c r="BI8" s="621"/>
      <c r="BJ8" s="621"/>
      <c r="BK8" s="621"/>
      <c r="BL8" s="621"/>
      <c r="BM8" s="621"/>
      <c r="BN8" s="622"/>
      <c r="BO8" s="673">
        <v>1</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14951971</v>
      </c>
      <c r="CS8" s="621"/>
      <c r="CT8" s="621"/>
      <c r="CU8" s="621"/>
      <c r="CV8" s="621"/>
      <c r="CW8" s="621"/>
      <c r="CX8" s="621"/>
      <c r="CY8" s="622"/>
      <c r="CZ8" s="673">
        <v>34.799999999999997</v>
      </c>
      <c r="DA8" s="673"/>
      <c r="DB8" s="673"/>
      <c r="DC8" s="673"/>
      <c r="DD8" s="626">
        <v>1301230</v>
      </c>
      <c r="DE8" s="621"/>
      <c r="DF8" s="621"/>
      <c r="DG8" s="621"/>
      <c r="DH8" s="621"/>
      <c r="DI8" s="621"/>
      <c r="DJ8" s="621"/>
      <c r="DK8" s="621"/>
      <c r="DL8" s="621"/>
      <c r="DM8" s="621"/>
      <c r="DN8" s="621"/>
      <c r="DO8" s="621"/>
      <c r="DP8" s="622"/>
      <c r="DQ8" s="626">
        <v>7808749</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26420</v>
      </c>
      <c r="S9" s="621"/>
      <c r="T9" s="621"/>
      <c r="U9" s="621"/>
      <c r="V9" s="621"/>
      <c r="W9" s="621"/>
      <c r="X9" s="621"/>
      <c r="Y9" s="622"/>
      <c r="Z9" s="673">
        <v>0.1</v>
      </c>
      <c r="AA9" s="673"/>
      <c r="AB9" s="673"/>
      <c r="AC9" s="673"/>
      <c r="AD9" s="674">
        <v>26420</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4024811</v>
      </c>
      <c r="BH9" s="621"/>
      <c r="BI9" s="621"/>
      <c r="BJ9" s="621"/>
      <c r="BK9" s="621"/>
      <c r="BL9" s="621"/>
      <c r="BM9" s="621"/>
      <c r="BN9" s="622"/>
      <c r="BO9" s="673">
        <v>26.9</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2570704</v>
      </c>
      <c r="CS9" s="621"/>
      <c r="CT9" s="621"/>
      <c r="CU9" s="621"/>
      <c r="CV9" s="621"/>
      <c r="CW9" s="621"/>
      <c r="CX9" s="621"/>
      <c r="CY9" s="622"/>
      <c r="CZ9" s="673">
        <v>6</v>
      </c>
      <c r="DA9" s="673"/>
      <c r="DB9" s="673"/>
      <c r="DC9" s="673"/>
      <c r="DD9" s="626">
        <v>241914</v>
      </c>
      <c r="DE9" s="621"/>
      <c r="DF9" s="621"/>
      <c r="DG9" s="621"/>
      <c r="DH9" s="621"/>
      <c r="DI9" s="621"/>
      <c r="DJ9" s="621"/>
      <c r="DK9" s="621"/>
      <c r="DL9" s="621"/>
      <c r="DM9" s="621"/>
      <c r="DN9" s="621"/>
      <c r="DO9" s="621"/>
      <c r="DP9" s="622"/>
      <c r="DQ9" s="626">
        <v>2324026</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1563906</v>
      </c>
      <c r="S10" s="621"/>
      <c r="T10" s="621"/>
      <c r="U10" s="621"/>
      <c r="V10" s="621"/>
      <c r="W10" s="621"/>
      <c r="X10" s="621"/>
      <c r="Y10" s="622"/>
      <c r="Z10" s="673">
        <v>3.5</v>
      </c>
      <c r="AA10" s="673"/>
      <c r="AB10" s="673"/>
      <c r="AC10" s="673"/>
      <c r="AD10" s="674">
        <v>1563906</v>
      </c>
      <c r="AE10" s="674"/>
      <c r="AF10" s="674"/>
      <c r="AG10" s="674"/>
      <c r="AH10" s="674"/>
      <c r="AI10" s="674"/>
      <c r="AJ10" s="674"/>
      <c r="AK10" s="674"/>
      <c r="AL10" s="643">
        <v>7.1</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245725</v>
      </c>
      <c r="BH10" s="621"/>
      <c r="BI10" s="621"/>
      <c r="BJ10" s="621"/>
      <c r="BK10" s="621"/>
      <c r="BL10" s="621"/>
      <c r="BM10" s="621"/>
      <c r="BN10" s="622"/>
      <c r="BO10" s="673">
        <v>1.6</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51081</v>
      </c>
      <c r="CS10" s="621"/>
      <c r="CT10" s="621"/>
      <c r="CU10" s="621"/>
      <c r="CV10" s="621"/>
      <c r="CW10" s="621"/>
      <c r="CX10" s="621"/>
      <c r="CY10" s="622"/>
      <c r="CZ10" s="673">
        <v>0.1</v>
      </c>
      <c r="DA10" s="673"/>
      <c r="DB10" s="673"/>
      <c r="DC10" s="673"/>
      <c r="DD10" s="626" t="s">
        <v>223</v>
      </c>
      <c r="DE10" s="621"/>
      <c r="DF10" s="621"/>
      <c r="DG10" s="621"/>
      <c r="DH10" s="621"/>
      <c r="DI10" s="621"/>
      <c r="DJ10" s="621"/>
      <c r="DK10" s="621"/>
      <c r="DL10" s="621"/>
      <c r="DM10" s="621"/>
      <c r="DN10" s="621"/>
      <c r="DO10" s="621"/>
      <c r="DP10" s="622"/>
      <c r="DQ10" s="626">
        <v>1054</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12761</v>
      </c>
      <c r="S11" s="621"/>
      <c r="T11" s="621"/>
      <c r="U11" s="621"/>
      <c r="V11" s="621"/>
      <c r="W11" s="621"/>
      <c r="X11" s="621"/>
      <c r="Y11" s="622"/>
      <c r="Z11" s="673">
        <v>0</v>
      </c>
      <c r="AA11" s="673"/>
      <c r="AB11" s="673"/>
      <c r="AC11" s="673"/>
      <c r="AD11" s="674">
        <v>12761</v>
      </c>
      <c r="AE11" s="674"/>
      <c r="AF11" s="674"/>
      <c r="AG11" s="674"/>
      <c r="AH11" s="674"/>
      <c r="AI11" s="674"/>
      <c r="AJ11" s="674"/>
      <c r="AK11" s="674"/>
      <c r="AL11" s="643">
        <v>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1107402</v>
      </c>
      <c r="BH11" s="621"/>
      <c r="BI11" s="621"/>
      <c r="BJ11" s="621"/>
      <c r="BK11" s="621"/>
      <c r="BL11" s="621"/>
      <c r="BM11" s="621"/>
      <c r="BN11" s="622"/>
      <c r="BO11" s="673">
        <v>7.4</v>
      </c>
      <c r="BP11" s="673"/>
      <c r="BQ11" s="673"/>
      <c r="BR11" s="673"/>
      <c r="BS11" s="626">
        <v>219195</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924026</v>
      </c>
      <c r="CS11" s="621"/>
      <c r="CT11" s="621"/>
      <c r="CU11" s="621"/>
      <c r="CV11" s="621"/>
      <c r="CW11" s="621"/>
      <c r="CX11" s="621"/>
      <c r="CY11" s="622"/>
      <c r="CZ11" s="673">
        <v>2.1</v>
      </c>
      <c r="DA11" s="673"/>
      <c r="DB11" s="673"/>
      <c r="DC11" s="673"/>
      <c r="DD11" s="626">
        <v>538494</v>
      </c>
      <c r="DE11" s="621"/>
      <c r="DF11" s="621"/>
      <c r="DG11" s="621"/>
      <c r="DH11" s="621"/>
      <c r="DI11" s="621"/>
      <c r="DJ11" s="621"/>
      <c r="DK11" s="621"/>
      <c r="DL11" s="621"/>
      <c r="DM11" s="621"/>
      <c r="DN11" s="621"/>
      <c r="DO11" s="621"/>
      <c r="DP11" s="622"/>
      <c r="DQ11" s="626">
        <v>532394</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8514790</v>
      </c>
      <c r="BH12" s="621"/>
      <c r="BI12" s="621"/>
      <c r="BJ12" s="621"/>
      <c r="BK12" s="621"/>
      <c r="BL12" s="621"/>
      <c r="BM12" s="621"/>
      <c r="BN12" s="622"/>
      <c r="BO12" s="673">
        <v>57</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839059</v>
      </c>
      <c r="CS12" s="621"/>
      <c r="CT12" s="621"/>
      <c r="CU12" s="621"/>
      <c r="CV12" s="621"/>
      <c r="CW12" s="621"/>
      <c r="CX12" s="621"/>
      <c r="CY12" s="622"/>
      <c r="CZ12" s="673">
        <v>2</v>
      </c>
      <c r="DA12" s="673"/>
      <c r="DB12" s="673"/>
      <c r="DC12" s="673"/>
      <c r="DD12" s="626">
        <v>97774</v>
      </c>
      <c r="DE12" s="621"/>
      <c r="DF12" s="621"/>
      <c r="DG12" s="621"/>
      <c r="DH12" s="621"/>
      <c r="DI12" s="621"/>
      <c r="DJ12" s="621"/>
      <c r="DK12" s="621"/>
      <c r="DL12" s="621"/>
      <c r="DM12" s="621"/>
      <c r="DN12" s="621"/>
      <c r="DO12" s="621"/>
      <c r="DP12" s="622"/>
      <c r="DQ12" s="626">
        <v>413676</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58798</v>
      </c>
      <c r="S13" s="621"/>
      <c r="T13" s="621"/>
      <c r="U13" s="621"/>
      <c r="V13" s="621"/>
      <c r="W13" s="621"/>
      <c r="X13" s="621"/>
      <c r="Y13" s="622"/>
      <c r="Z13" s="673">
        <v>0.1</v>
      </c>
      <c r="AA13" s="673"/>
      <c r="AB13" s="673"/>
      <c r="AC13" s="673"/>
      <c r="AD13" s="674">
        <v>58798</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8429849</v>
      </c>
      <c r="BH13" s="621"/>
      <c r="BI13" s="621"/>
      <c r="BJ13" s="621"/>
      <c r="BK13" s="621"/>
      <c r="BL13" s="621"/>
      <c r="BM13" s="621"/>
      <c r="BN13" s="622"/>
      <c r="BO13" s="673">
        <v>56.4</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4297993</v>
      </c>
      <c r="CS13" s="621"/>
      <c r="CT13" s="621"/>
      <c r="CU13" s="621"/>
      <c r="CV13" s="621"/>
      <c r="CW13" s="621"/>
      <c r="CX13" s="621"/>
      <c r="CY13" s="622"/>
      <c r="CZ13" s="673">
        <v>10</v>
      </c>
      <c r="DA13" s="673"/>
      <c r="DB13" s="673"/>
      <c r="DC13" s="673"/>
      <c r="DD13" s="626">
        <v>2697090</v>
      </c>
      <c r="DE13" s="621"/>
      <c r="DF13" s="621"/>
      <c r="DG13" s="621"/>
      <c r="DH13" s="621"/>
      <c r="DI13" s="621"/>
      <c r="DJ13" s="621"/>
      <c r="DK13" s="621"/>
      <c r="DL13" s="621"/>
      <c r="DM13" s="621"/>
      <c r="DN13" s="621"/>
      <c r="DO13" s="621"/>
      <c r="DP13" s="622"/>
      <c r="DQ13" s="626">
        <v>2015236</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280411</v>
      </c>
      <c r="BH14" s="621"/>
      <c r="BI14" s="621"/>
      <c r="BJ14" s="621"/>
      <c r="BK14" s="621"/>
      <c r="BL14" s="621"/>
      <c r="BM14" s="621"/>
      <c r="BN14" s="622"/>
      <c r="BO14" s="673">
        <v>1.9</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1313140</v>
      </c>
      <c r="CS14" s="621"/>
      <c r="CT14" s="621"/>
      <c r="CU14" s="621"/>
      <c r="CV14" s="621"/>
      <c r="CW14" s="621"/>
      <c r="CX14" s="621"/>
      <c r="CY14" s="622"/>
      <c r="CZ14" s="673">
        <v>3.1</v>
      </c>
      <c r="DA14" s="673"/>
      <c r="DB14" s="673"/>
      <c r="DC14" s="673"/>
      <c r="DD14" s="626">
        <v>74877</v>
      </c>
      <c r="DE14" s="621"/>
      <c r="DF14" s="621"/>
      <c r="DG14" s="621"/>
      <c r="DH14" s="621"/>
      <c r="DI14" s="621"/>
      <c r="DJ14" s="621"/>
      <c r="DK14" s="621"/>
      <c r="DL14" s="621"/>
      <c r="DM14" s="621"/>
      <c r="DN14" s="621"/>
      <c r="DO14" s="621"/>
      <c r="DP14" s="622"/>
      <c r="DQ14" s="626">
        <v>1237173</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51204</v>
      </c>
      <c r="S15" s="621"/>
      <c r="T15" s="621"/>
      <c r="U15" s="621"/>
      <c r="V15" s="621"/>
      <c r="W15" s="621"/>
      <c r="X15" s="621"/>
      <c r="Y15" s="622"/>
      <c r="Z15" s="673">
        <v>0.1</v>
      </c>
      <c r="AA15" s="673"/>
      <c r="AB15" s="673"/>
      <c r="AC15" s="673"/>
      <c r="AD15" s="674">
        <v>51204</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615127</v>
      </c>
      <c r="BH15" s="621"/>
      <c r="BI15" s="621"/>
      <c r="BJ15" s="621"/>
      <c r="BK15" s="621"/>
      <c r="BL15" s="621"/>
      <c r="BM15" s="621"/>
      <c r="BN15" s="622"/>
      <c r="BO15" s="673">
        <v>4.0999999999999996</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4638257</v>
      </c>
      <c r="CS15" s="621"/>
      <c r="CT15" s="621"/>
      <c r="CU15" s="621"/>
      <c r="CV15" s="621"/>
      <c r="CW15" s="621"/>
      <c r="CX15" s="621"/>
      <c r="CY15" s="622"/>
      <c r="CZ15" s="673">
        <v>10.8</v>
      </c>
      <c r="DA15" s="673"/>
      <c r="DB15" s="673"/>
      <c r="DC15" s="673"/>
      <c r="DD15" s="626">
        <v>1903388</v>
      </c>
      <c r="DE15" s="621"/>
      <c r="DF15" s="621"/>
      <c r="DG15" s="621"/>
      <c r="DH15" s="621"/>
      <c r="DI15" s="621"/>
      <c r="DJ15" s="621"/>
      <c r="DK15" s="621"/>
      <c r="DL15" s="621"/>
      <c r="DM15" s="621"/>
      <c r="DN15" s="621"/>
      <c r="DO15" s="621"/>
      <c r="DP15" s="622"/>
      <c r="DQ15" s="626">
        <v>3186149</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6150462</v>
      </c>
      <c r="S16" s="621"/>
      <c r="T16" s="621"/>
      <c r="U16" s="621"/>
      <c r="V16" s="621"/>
      <c r="W16" s="621"/>
      <c r="X16" s="621"/>
      <c r="Y16" s="622"/>
      <c r="Z16" s="673">
        <v>13.6</v>
      </c>
      <c r="AA16" s="673"/>
      <c r="AB16" s="673"/>
      <c r="AC16" s="673"/>
      <c r="AD16" s="674">
        <v>5021605</v>
      </c>
      <c r="AE16" s="674"/>
      <c r="AF16" s="674"/>
      <c r="AG16" s="674"/>
      <c r="AH16" s="674"/>
      <c r="AI16" s="674"/>
      <c r="AJ16" s="674"/>
      <c r="AK16" s="674"/>
      <c r="AL16" s="643">
        <v>22.7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56043</v>
      </c>
      <c r="CS16" s="621"/>
      <c r="CT16" s="621"/>
      <c r="CU16" s="621"/>
      <c r="CV16" s="621"/>
      <c r="CW16" s="621"/>
      <c r="CX16" s="621"/>
      <c r="CY16" s="622"/>
      <c r="CZ16" s="673">
        <v>0.1</v>
      </c>
      <c r="DA16" s="673"/>
      <c r="DB16" s="673"/>
      <c r="DC16" s="673"/>
      <c r="DD16" s="626" t="s">
        <v>223</v>
      </c>
      <c r="DE16" s="621"/>
      <c r="DF16" s="621"/>
      <c r="DG16" s="621"/>
      <c r="DH16" s="621"/>
      <c r="DI16" s="621"/>
      <c r="DJ16" s="621"/>
      <c r="DK16" s="621"/>
      <c r="DL16" s="621"/>
      <c r="DM16" s="621"/>
      <c r="DN16" s="621"/>
      <c r="DO16" s="621"/>
      <c r="DP16" s="622"/>
      <c r="DQ16" s="626">
        <v>21525</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5021605</v>
      </c>
      <c r="S17" s="621"/>
      <c r="T17" s="621"/>
      <c r="U17" s="621"/>
      <c r="V17" s="621"/>
      <c r="W17" s="621"/>
      <c r="X17" s="621"/>
      <c r="Y17" s="622"/>
      <c r="Z17" s="673">
        <v>11.1</v>
      </c>
      <c r="AA17" s="673"/>
      <c r="AB17" s="673"/>
      <c r="AC17" s="673"/>
      <c r="AD17" s="674">
        <v>5021605</v>
      </c>
      <c r="AE17" s="674"/>
      <c r="AF17" s="674"/>
      <c r="AG17" s="674"/>
      <c r="AH17" s="674"/>
      <c r="AI17" s="674"/>
      <c r="AJ17" s="674"/>
      <c r="AK17" s="674"/>
      <c r="AL17" s="643">
        <v>22.7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5215625</v>
      </c>
      <c r="CS17" s="621"/>
      <c r="CT17" s="621"/>
      <c r="CU17" s="621"/>
      <c r="CV17" s="621"/>
      <c r="CW17" s="621"/>
      <c r="CX17" s="621"/>
      <c r="CY17" s="622"/>
      <c r="CZ17" s="673">
        <v>12.1</v>
      </c>
      <c r="DA17" s="673"/>
      <c r="DB17" s="673"/>
      <c r="DC17" s="673"/>
      <c r="DD17" s="626" t="s">
        <v>223</v>
      </c>
      <c r="DE17" s="621"/>
      <c r="DF17" s="621"/>
      <c r="DG17" s="621"/>
      <c r="DH17" s="621"/>
      <c r="DI17" s="621"/>
      <c r="DJ17" s="621"/>
      <c r="DK17" s="621"/>
      <c r="DL17" s="621"/>
      <c r="DM17" s="621"/>
      <c r="DN17" s="621"/>
      <c r="DO17" s="621"/>
      <c r="DP17" s="622"/>
      <c r="DQ17" s="626">
        <v>5077484</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1128857</v>
      </c>
      <c r="S18" s="621"/>
      <c r="T18" s="621"/>
      <c r="U18" s="621"/>
      <c r="V18" s="621"/>
      <c r="W18" s="621"/>
      <c r="X18" s="621"/>
      <c r="Y18" s="622"/>
      <c r="Z18" s="673">
        <v>2.5</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970</v>
      </c>
      <c r="BH19" s="621"/>
      <c r="BI19" s="621"/>
      <c r="BJ19" s="621"/>
      <c r="BK19" s="621"/>
      <c r="BL19" s="621"/>
      <c r="BM19" s="621"/>
      <c r="BN19" s="622"/>
      <c r="BO19" s="673">
        <v>0</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23214449</v>
      </c>
      <c r="S20" s="621"/>
      <c r="T20" s="621"/>
      <c r="U20" s="621"/>
      <c r="V20" s="621"/>
      <c r="W20" s="621"/>
      <c r="X20" s="621"/>
      <c r="Y20" s="622"/>
      <c r="Z20" s="673">
        <v>51.4</v>
      </c>
      <c r="AA20" s="673"/>
      <c r="AB20" s="673"/>
      <c r="AC20" s="673"/>
      <c r="AD20" s="674">
        <v>22085592</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970</v>
      </c>
      <c r="BH20" s="621"/>
      <c r="BI20" s="621"/>
      <c r="BJ20" s="621"/>
      <c r="BK20" s="621"/>
      <c r="BL20" s="621"/>
      <c r="BM20" s="621"/>
      <c r="BN20" s="622"/>
      <c r="BO20" s="673">
        <v>0</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42998755</v>
      </c>
      <c r="CS20" s="621"/>
      <c r="CT20" s="621"/>
      <c r="CU20" s="621"/>
      <c r="CV20" s="621"/>
      <c r="CW20" s="621"/>
      <c r="CX20" s="621"/>
      <c r="CY20" s="622"/>
      <c r="CZ20" s="673">
        <v>100</v>
      </c>
      <c r="DA20" s="673"/>
      <c r="DB20" s="673"/>
      <c r="DC20" s="673"/>
      <c r="DD20" s="626">
        <v>11373250</v>
      </c>
      <c r="DE20" s="621"/>
      <c r="DF20" s="621"/>
      <c r="DG20" s="621"/>
      <c r="DH20" s="621"/>
      <c r="DI20" s="621"/>
      <c r="DJ20" s="621"/>
      <c r="DK20" s="621"/>
      <c r="DL20" s="621"/>
      <c r="DM20" s="621"/>
      <c r="DN20" s="621"/>
      <c r="DO20" s="621"/>
      <c r="DP20" s="622"/>
      <c r="DQ20" s="626">
        <v>26049431</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12275</v>
      </c>
      <c r="S21" s="621"/>
      <c r="T21" s="621"/>
      <c r="U21" s="621"/>
      <c r="V21" s="621"/>
      <c r="W21" s="621"/>
      <c r="X21" s="621"/>
      <c r="Y21" s="622"/>
      <c r="Z21" s="673">
        <v>0</v>
      </c>
      <c r="AA21" s="673"/>
      <c r="AB21" s="673"/>
      <c r="AC21" s="673"/>
      <c r="AD21" s="674">
        <v>12275</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970</v>
      </c>
      <c r="BH21" s="621"/>
      <c r="BI21" s="621"/>
      <c r="BJ21" s="621"/>
      <c r="BK21" s="621"/>
      <c r="BL21" s="621"/>
      <c r="BM21" s="621"/>
      <c r="BN21" s="622"/>
      <c r="BO21" s="673">
        <v>0</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496093</v>
      </c>
      <c r="S22" s="621"/>
      <c r="T22" s="621"/>
      <c r="U22" s="621"/>
      <c r="V22" s="621"/>
      <c r="W22" s="621"/>
      <c r="X22" s="621"/>
      <c r="Y22" s="622"/>
      <c r="Z22" s="673">
        <v>1.1000000000000001</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706824</v>
      </c>
      <c r="S23" s="621"/>
      <c r="T23" s="621"/>
      <c r="U23" s="621"/>
      <c r="V23" s="621"/>
      <c r="W23" s="621"/>
      <c r="X23" s="621"/>
      <c r="Y23" s="622"/>
      <c r="Z23" s="673">
        <v>1.6</v>
      </c>
      <c r="AA23" s="673"/>
      <c r="AB23" s="673"/>
      <c r="AC23" s="673"/>
      <c r="AD23" s="674">
        <v>26697</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143107</v>
      </c>
      <c r="S24" s="621"/>
      <c r="T24" s="621"/>
      <c r="U24" s="621"/>
      <c r="V24" s="621"/>
      <c r="W24" s="621"/>
      <c r="X24" s="621"/>
      <c r="Y24" s="622"/>
      <c r="Z24" s="673">
        <v>0.3</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19380251</v>
      </c>
      <c r="CS24" s="671"/>
      <c r="CT24" s="671"/>
      <c r="CU24" s="671"/>
      <c r="CV24" s="671"/>
      <c r="CW24" s="671"/>
      <c r="CX24" s="671"/>
      <c r="CY24" s="718"/>
      <c r="CZ24" s="722">
        <v>45.1</v>
      </c>
      <c r="DA24" s="723"/>
      <c r="DB24" s="723"/>
      <c r="DC24" s="724"/>
      <c r="DD24" s="717">
        <v>13598153</v>
      </c>
      <c r="DE24" s="671"/>
      <c r="DF24" s="671"/>
      <c r="DG24" s="671"/>
      <c r="DH24" s="671"/>
      <c r="DI24" s="671"/>
      <c r="DJ24" s="671"/>
      <c r="DK24" s="718"/>
      <c r="DL24" s="717">
        <v>12546554</v>
      </c>
      <c r="DM24" s="671"/>
      <c r="DN24" s="671"/>
      <c r="DO24" s="671"/>
      <c r="DP24" s="671"/>
      <c r="DQ24" s="671"/>
      <c r="DR24" s="671"/>
      <c r="DS24" s="671"/>
      <c r="DT24" s="671"/>
      <c r="DU24" s="671"/>
      <c r="DV24" s="718"/>
      <c r="DW24" s="719">
        <v>53</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5209489</v>
      </c>
      <c r="S25" s="621"/>
      <c r="T25" s="621"/>
      <c r="U25" s="621"/>
      <c r="V25" s="621"/>
      <c r="W25" s="621"/>
      <c r="X25" s="621"/>
      <c r="Y25" s="622"/>
      <c r="Z25" s="673">
        <v>11.5</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6559409</v>
      </c>
      <c r="CS25" s="639"/>
      <c r="CT25" s="639"/>
      <c r="CU25" s="639"/>
      <c r="CV25" s="639"/>
      <c r="CW25" s="639"/>
      <c r="CX25" s="639"/>
      <c r="CY25" s="640"/>
      <c r="CZ25" s="623">
        <v>15.3</v>
      </c>
      <c r="DA25" s="641"/>
      <c r="DB25" s="641"/>
      <c r="DC25" s="642"/>
      <c r="DD25" s="626">
        <v>5828581</v>
      </c>
      <c r="DE25" s="639"/>
      <c r="DF25" s="639"/>
      <c r="DG25" s="639"/>
      <c r="DH25" s="639"/>
      <c r="DI25" s="639"/>
      <c r="DJ25" s="639"/>
      <c r="DK25" s="640"/>
      <c r="DL25" s="626">
        <v>5611879</v>
      </c>
      <c r="DM25" s="639"/>
      <c r="DN25" s="639"/>
      <c r="DO25" s="639"/>
      <c r="DP25" s="639"/>
      <c r="DQ25" s="639"/>
      <c r="DR25" s="639"/>
      <c r="DS25" s="639"/>
      <c r="DT25" s="639"/>
      <c r="DU25" s="639"/>
      <c r="DV25" s="640"/>
      <c r="DW25" s="643">
        <v>23.7</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4400757</v>
      </c>
      <c r="CS26" s="621"/>
      <c r="CT26" s="621"/>
      <c r="CU26" s="621"/>
      <c r="CV26" s="621"/>
      <c r="CW26" s="621"/>
      <c r="CX26" s="621"/>
      <c r="CY26" s="622"/>
      <c r="CZ26" s="623">
        <v>10.199999999999999</v>
      </c>
      <c r="DA26" s="641"/>
      <c r="DB26" s="641"/>
      <c r="DC26" s="642"/>
      <c r="DD26" s="626">
        <v>3743311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2235690</v>
      </c>
      <c r="S27" s="621"/>
      <c r="T27" s="621"/>
      <c r="U27" s="621"/>
      <c r="V27" s="621"/>
      <c r="W27" s="621"/>
      <c r="X27" s="621"/>
      <c r="Y27" s="622"/>
      <c r="Z27" s="673">
        <v>4.9000000000000004</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14943491</v>
      </c>
      <c r="BH27" s="621"/>
      <c r="BI27" s="621"/>
      <c r="BJ27" s="621"/>
      <c r="BK27" s="621"/>
      <c r="BL27" s="621"/>
      <c r="BM27" s="621"/>
      <c r="BN27" s="622"/>
      <c r="BO27" s="673">
        <v>100</v>
      </c>
      <c r="BP27" s="673"/>
      <c r="BQ27" s="673"/>
      <c r="BR27" s="673"/>
      <c r="BS27" s="626">
        <v>219195</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7605217</v>
      </c>
      <c r="CS27" s="639"/>
      <c r="CT27" s="639"/>
      <c r="CU27" s="639"/>
      <c r="CV27" s="639"/>
      <c r="CW27" s="639"/>
      <c r="CX27" s="639"/>
      <c r="CY27" s="640"/>
      <c r="CZ27" s="623">
        <v>17.7</v>
      </c>
      <c r="DA27" s="641"/>
      <c r="DB27" s="641"/>
      <c r="DC27" s="642"/>
      <c r="DD27" s="626">
        <v>2692088</v>
      </c>
      <c r="DE27" s="639"/>
      <c r="DF27" s="639"/>
      <c r="DG27" s="639"/>
      <c r="DH27" s="639"/>
      <c r="DI27" s="639"/>
      <c r="DJ27" s="639"/>
      <c r="DK27" s="640"/>
      <c r="DL27" s="626">
        <v>2679382</v>
      </c>
      <c r="DM27" s="639"/>
      <c r="DN27" s="639"/>
      <c r="DO27" s="639"/>
      <c r="DP27" s="639"/>
      <c r="DQ27" s="639"/>
      <c r="DR27" s="639"/>
      <c r="DS27" s="639"/>
      <c r="DT27" s="639"/>
      <c r="DU27" s="639"/>
      <c r="DV27" s="640"/>
      <c r="DW27" s="643">
        <v>11.3</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46545</v>
      </c>
      <c r="S28" s="621"/>
      <c r="T28" s="621"/>
      <c r="U28" s="621"/>
      <c r="V28" s="621"/>
      <c r="W28" s="621"/>
      <c r="X28" s="621"/>
      <c r="Y28" s="622"/>
      <c r="Z28" s="673">
        <v>0.1</v>
      </c>
      <c r="AA28" s="673"/>
      <c r="AB28" s="673"/>
      <c r="AC28" s="673"/>
      <c r="AD28" s="674">
        <v>13962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5215625</v>
      </c>
      <c r="CS28" s="621"/>
      <c r="CT28" s="621"/>
      <c r="CU28" s="621"/>
      <c r="CV28" s="621"/>
      <c r="CW28" s="621"/>
      <c r="CX28" s="621"/>
      <c r="CY28" s="622"/>
      <c r="CZ28" s="623">
        <v>12.1</v>
      </c>
      <c r="DA28" s="641"/>
      <c r="DB28" s="641"/>
      <c r="DC28" s="642"/>
      <c r="DD28" s="626">
        <v>5077484</v>
      </c>
      <c r="DE28" s="621"/>
      <c r="DF28" s="621"/>
      <c r="DG28" s="621"/>
      <c r="DH28" s="621"/>
      <c r="DI28" s="621"/>
      <c r="DJ28" s="621"/>
      <c r="DK28" s="622"/>
      <c r="DL28" s="626">
        <v>4255293</v>
      </c>
      <c r="DM28" s="621"/>
      <c r="DN28" s="621"/>
      <c r="DO28" s="621"/>
      <c r="DP28" s="621"/>
      <c r="DQ28" s="621"/>
      <c r="DR28" s="621"/>
      <c r="DS28" s="621"/>
      <c r="DT28" s="621"/>
      <c r="DU28" s="621"/>
      <c r="DV28" s="622"/>
      <c r="DW28" s="643">
        <v>18</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85430</v>
      </c>
      <c r="S29" s="621"/>
      <c r="T29" s="621"/>
      <c r="U29" s="621"/>
      <c r="V29" s="621"/>
      <c r="W29" s="621"/>
      <c r="X29" s="621"/>
      <c r="Y29" s="622"/>
      <c r="Z29" s="673">
        <v>0.2</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5214085</v>
      </c>
      <c r="CS29" s="639"/>
      <c r="CT29" s="639"/>
      <c r="CU29" s="639"/>
      <c r="CV29" s="639"/>
      <c r="CW29" s="639"/>
      <c r="CX29" s="639"/>
      <c r="CY29" s="640"/>
      <c r="CZ29" s="623">
        <v>12.1</v>
      </c>
      <c r="DA29" s="641"/>
      <c r="DB29" s="641"/>
      <c r="DC29" s="642"/>
      <c r="DD29" s="626">
        <v>5075944</v>
      </c>
      <c r="DE29" s="639"/>
      <c r="DF29" s="639"/>
      <c r="DG29" s="639"/>
      <c r="DH29" s="639"/>
      <c r="DI29" s="639"/>
      <c r="DJ29" s="639"/>
      <c r="DK29" s="640"/>
      <c r="DL29" s="626">
        <v>4253753</v>
      </c>
      <c r="DM29" s="639"/>
      <c r="DN29" s="639"/>
      <c r="DO29" s="639"/>
      <c r="DP29" s="639"/>
      <c r="DQ29" s="639"/>
      <c r="DR29" s="639"/>
      <c r="DS29" s="639"/>
      <c r="DT29" s="639"/>
      <c r="DU29" s="639"/>
      <c r="DV29" s="640"/>
      <c r="DW29" s="643">
        <v>18</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1134883</v>
      </c>
      <c r="S30" s="621"/>
      <c r="T30" s="621"/>
      <c r="U30" s="621"/>
      <c r="V30" s="621"/>
      <c r="W30" s="621"/>
      <c r="X30" s="621"/>
      <c r="Y30" s="622"/>
      <c r="Z30" s="673">
        <v>2.5</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98.9</v>
      </c>
      <c r="BH30" s="687"/>
      <c r="BI30" s="687"/>
      <c r="BJ30" s="687"/>
      <c r="BK30" s="687"/>
      <c r="BL30" s="687"/>
      <c r="BM30" s="688">
        <v>96.1</v>
      </c>
      <c r="BN30" s="687"/>
      <c r="BO30" s="687"/>
      <c r="BP30" s="687"/>
      <c r="BQ30" s="689"/>
      <c r="BR30" s="686">
        <v>98.9</v>
      </c>
      <c r="BS30" s="687"/>
      <c r="BT30" s="687"/>
      <c r="BU30" s="687"/>
      <c r="BV30" s="687"/>
      <c r="BW30" s="687"/>
      <c r="BX30" s="688">
        <v>95.9</v>
      </c>
      <c r="BY30" s="687"/>
      <c r="BZ30" s="687"/>
      <c r="CA30" s="687"/>
      <c r="CB30" s="689"/>
      <c r="CD30" s="692"/>
      <c r="CE30" s="693"/>
      <c r="CF30" s="657" t="s">
        <v>294</v>
      </c>
      <c r="CG30" s="654"/>
      <c r="CH30" s="654"/>
      <c r="CI30" s="654"/>
      <c r="CJ30" s="654"/>
      <c r="CK30" s="654"/>
      <c r="CL30" s="654"/>
      <c r="CM30" s="654"/>
      <c r="CN30" s="654"/>
      <c r="CO30" s="654"/>
      <c r="CP30" s="654"/>
      <c r="CQ30" s="655"/>
      <c r="CR30" s="620">
        <v>4693270</v>
      </c>
      <c r="CS30" s="621"/>
      <c r="CT30" s="621"/>
      <c r="CU30" s="621"/>
      <c r="CV30" s="621"/>
      <c r="CW30" s="621"/>
      <c r="CX30" s="621"/>
      <c r="CY30" s="622"/>
      <c r="CZ30" s="623">
        <v>10.9</v>
      </c>
      <c r="DA30" s="641"/>
      <c r="DB30" s="641"/>
      <c r="DC30" s="642"/>
      <c r="DD30" s="626">
        <v>4568857</v>
      </c>
      <c r="DE30" s="621"/>
      <c r="DF30" s="621"/>
      <c r="DG30" s="621"/>
      <c r="DH30" s="621"/>
      <c r="DI30" s="621"/>
      <c r="DJ30" s="621"/>
      <c r="DK30" s="622"/>
      <c r="DL30" s="626">
        <v>3746666</v>
      </c>
      <c r="DM30" s="621"/>
      <c r="DN30" s="621"/>
      <c r="DO30" s="621"/>
      <c r="DP30" s="621"/>
      <c r="DQ30" s="621"/>
      <c r="DR30" s="621"/>
      <c r="DS30" s="621"/>
      <c r="DT30" s="621"/>
      <c r="DU30" s="621"/>
      <c r="DV30" s="622"/>
      <c r="DW30" s="643">
        <v>15.8</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2476862</v>
      </c>
      <c r="S31" s="621"/>
      <c r="T31" s="621"/>
      <c r="U31" s="621"/>
      <c r="V31" s="621"/>
      <c r="W31" s="621"/>
      <c r="X31" s="621"/>
      <c r="Y31" s="622"/>
      <c r="Z31" s="673">
        <v>5.5</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99.1</v>
      </c>
      <c r="BH31" s="639"/>
      <c r="BI31" s="639"/>
      <c r="BJ31" s="639"/>
      <c r="BK31" s="639"/>
      <c r="BL31" s="639"/>
      <c r="BM31" s="675">
        <v>96.7</v>
      </c>
      <c r="BN31" s="685"/>
      <c r="BO31" s="685"/>
      <c r="BP31" s="685"/>
      <c r="BQ31" s="649"/>
      <c r="BR31" s="684">
        <v>99.1</v>
      </c>
      <c r="BS31" s="639"/>
      <c r="BT31" s="639"/>
      <c r="BU31" s="639"/>
      <c r="BV31" s="639"/>
      <c r="BW31" s="639"/>
      <c r="BX31" s="675">
        <v>96.2</v>
      </c>
      <c r="BY31" s="685"/>
      <c r="BZ31" s="685"/>
      <c r="CA31" s="685"/>
      <c r="CB31" s="649"/>
      <c r="CD31" s="692"/>
      <c r="CE31" s="693"/>
      <c r="CF31" s="657" t="s">
        <v>298</v>
      </c>
      <c r="CG31" s="654"/>
      <c r="CH31" s="654"/>
      <c r="CI31" s="654"/>
      <c r="CJ31" s="654"/>
      <c r="CK31" s="654"/>
      <c r="CL31" s="654"/>
      <c r="CM31" s="654"/>
      <c r="CN31" s="654"/>
      <c r="CO31" s="654"/>
      <c r="CP31" s="654"/>
      <c r="CQ31" s="655"/>
      <c r="CR31" s="620">
        <v>520815</v>
      </c>
      <c r="CS31" s="639"/>
      <c r="CT31" s="639"/>
      <c r="CU31" s="639"/>
      <c r="CV31" s="639"/>
      <c r="CW31" s="639"/>
      <c r="CX31" s="639"/>
      <c r="CY31" s="640"/>
      <c r="CZ31" s="623">
        <v>1.2</v>
      </c>
      <c r="DA31" s="641"/>
      <c r="DB31" s="641"/>
      <c r="DC31" s="642"/>
      <c r="DD31" s="626">
        <v>507087</v>
      </c>
      <c r="DE31" s="639"/>
      <c r="DF31" s="639"/>
      <c r="DG31" s="639"/>
      <c r="DH31" s="639"/>
      <c r="DI31" s="639"/>
      <c r="DJ31" s="639"/>
      <c r="DK31" s="640"/>
      <c r="DL31" s="626">
        <v>507087</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645367</v>
      </c>
      <c r="S32" s="621"/>
      <c r="T32" s="621"/>
      <c r="U32" s="621"/>
      <c r="V32" s="621"/>
      <c r="W32" s="621"/>
      <c r="X32" s="621"/>
      <c r="Y32" s="622"/>
      <c r="Z32" s="673">
        <v>1.4</v>
      </c>
      <c r="AA32" s="673"/>
      <c r="AB32" s="673"/>
      <c r="AC32" s="673"/>
      <c r="AD32" s="674">
        <v>10847</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98.7</v>
      </c>
      <c r="BH32" s="605"/>
      <c r="BI32" s="605"/>
      <c r="BJ32" s="605"/>
      <c r="BK32" s="605"/>
      <c r="BL32" s="605"/>
      <c r="BM32" s="668">
        <v>95.7</v>
      </c>
      <c r="BN32" s="605"/>
      <c r="BO32" s="605"/>
      <c r="BP32" s="605"/>
      <c r="BQ32" s="662"/>
      <c r="BR32" s="683">
        <v>98.8</v>
      </c>
      <c r="BS32" s="605"/>
      <c r="BT32" s="605"/>
      <c r="BU32" s="605"/>
      <c r="BV32" s="605"/>
      <c r="BW32" s="605"/>
      <c r="BX32" s="668">
        <v>95.5</v>
      </c>
      <c r="BY32" s="605"/>
      <c r="BZ32" s="605"/>
      <c r="CA32" s="605"/>
      <c r="CB32" s="662"/>
      <c r="CD32" s="694"/>
      <c r="CE32" s="695"/>
      <c r="CF32" s="657" t="s">
        <v>301</v>
      </c>
      <c r="CG32" s="654"/>
      <c r="CH32" s="654"/>
      <c r="CI32" s="654"/>
      <c r="CJ32" s="654"/>
      <c r="CK32" s="654"/>
      <c r="CL32" s="654"/>
      <c r="CM32" s="654"/>
      <c r="CN32" s="654"/>
      <c r="CO32" s="654"/>
      <c r="CP32" s="654"/>
      <c r="CQ32" s="655"/>
      <c r="CR32" s="620">
        <v>1540</v>
      </c>
      <c r="CS32" s="621"/>
      <c r="CT32" s="621"/>
      <c r="CU32" s="621"/>
      <c r="CV32" s="621"/>
      <c r="CW32" s="621"/>
      <c r="CX32" s="621"/>
      <c r="CY32" s="622"/>
      <c r="CZ32" s="623">
        <v>0</v>
      </c>
      <c r="DA32" s="641"/>
      <c r="DB32" s="641"/>
      <c r="DC32" s="642"/>
      <c r="DD32" s="626">
        <v>1540</v>
      </c>
      <c r="DE32" s="621"/>
      <c r="DF32" s="621"/>
      <c r="DG32" s="621"/>
      <c r="DH32" s="621"/>
      <c r="DI32" s="621"/>
      <c r="DJ32" s="621"/>
      <c r="DK32" s="622"/>
      <c r="DL32" s="626">
        <v>1540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8798600</v>
      </c>
      <c r="S33" s="621"/>
      <c r="T33" s="621"/>
      <c r="U33" s="621"/>
      <c r="V33" s="621"/>
      <c r="W33" s="621"/>
      <c r="X33" s="621"/>
      <c r="Y33" s="622"/>
      <c r="Z33" s="673">
        <v>19.5</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12189211</v>
      </c>
      <c r="CS33" s="639"/>
      <c r="CT33" s="639"/>
      <c r="CU33" s="639"/>
      <c r="CV33" s="639"/>
      <c r="CW33" s="639"/>
      <c r="CX33" s="639"/>
      <c r="CY33" s="640"/>
      <c r="CZ33" s="623">
        <v>28.3</v>
      </c>
      <c r="DA33" s="641"/>
      <c r="DB33" s="641"/>
      <c r="DC33" s="642"/>
      <c r="DD33" s="626">
        <v>10068622</v>
      </c>
      <c r="DE33" s="639"/>
      <c r="DF33" s="639"/>
      <c r="DG33" s="639"/>
      <c r="DH33" s="639"/>
      <c r="DI33" s="639"/>
      <c r="DJ33" s="639"/>
      <c r="DK33" s="640"/>
      <c r="DL33" s="626">
        <v>7794244</v>
      </c>
      <c r="DM33" s="639"/>
      <c r="DN33" s="639"/>
      <c r="DO33" s="639"/>
      <c r="DP33" s="639"/>
      <c r="DQ33" s="639"/>
      <c r="DR33" s="639"/>
      <c r="DS33" s="639"/>
      <c r="DT33" s="639"/>
      <c r="DU33" s="639"/>
      <c r="DV33" s="640"/>
      <c r="DW33" s="643">
        <v>32.9</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4883302</v>
      </c>
      <c r="CS34" s="621"/>
      <c r="CT34" s="621"/>
      <c r="CU34" s="621"/>
      <c r="CV34" s="621"/>
      <c r="CW34" s="621"/>
      <c r="CX34" s="621"/>
      <c r="CY34" s="622"/>
      <c r="CZ34" s="623">
        <v>11.4</v>
      </c>
      <c r="DA34" s="641"/>
      <c r="DB34" s="641"/>
      <c r="DC34" s="642"/>
      <c r="DD34" s="626">
        <v>4067133</v>
      </c>
      <c r="DE34" s="621"/>
      <c r="DF34" s="621"/>
      <c r="DG34" s="621"/>
      <c r="DH34" s="621"/>
      <c r="DI34" s="621"/>
      <c r="DJ34" s="621"/>
      <c r="DK34" s="622"/>
      <c r="DL34" s="626">
        <v>3667652</v>
      </c>
      <c r="DM34" s="621"/>
      <c r="DN34" s="621"/>
      <c r="DO34" s="621"/>
      <c r="DP34" s="621"/>
      <c r="DQ34" s="621"/>
      <c r="DR34" s="621"/>
      <c r="DS34" s="621"/>
      <c r="DT34" s="621"/>
      <c r="DU34" s="621"/>
      <c r="DV34" s="622"/>
      <c r="DW34" s="643">
        <v>15.5</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1531700</v>
      </c>
      <c r="S35" s="621"/>
      <c r="T35" s="621"/>
      <c r="U35" s="621"/>
      <c r="V35" s="621"/>
      <c r="W35" s="621"/>
      <c r="X35" s="621"/>
      <c r="Y35" s="622"/>
      <c r="Z35" s="673">
        <v>3.4</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5524131</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319227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269176</v>
      </c>
      <c r="CS35" s="639"/>
      <c r="CT35" s="639"/>
      <c r="CU35" s="639"/>
      <c r="CV35" s="639"/>
      <c r="CW35" s="639"/>
      <c r="CX35" s="639"/>
      <c r="CY35" s="640"/>
      <c r="CZ35" s="623">
        <v>0.6</v>
      </c>
      <c r="DA35" s="641"/>
      <c r="DB35" s="641"/>
      <c r="DC35" s="642"/>
      <c r="DD35" s="626">
        <v>160064</v>
      </c>
      <c r="DE35" s="639"/>
      <c r="DF35" s="639"/>
      <c r="DG35" s="639"/>
      <c r="DH35" s="639"/>
      <c r="DI35" s="639"/>
      <c r="DJ35" s="639"/>
      <c r="DK35" s="640"/>
      <c r="DL35" s="626">
        <v>158779</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45205614</v>
      </c>
      <c r="S36" s="661"/>
      <c r="T36" s="661"/>
      <c r="U36" s="661"/>
      <c r="V36" s="661"/>
      <c r="W36" s="661"/>
      <c r="X36" s="661"/>
      <c r="Y36" s="664"/>
      <c r="Z36" s="665">
        <v>100</v>
      </c>
      <c r="AA36" s="665"/>
      <c r="AB36" s="665"/>
      <c r="AC36" s="665"/>
      <c r="AD36" s="666">
        <v>22149373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942000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158608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1900299</v>
      </c>
      <c r="CS36" s="621"/>
      <c r="CT36" s="621"/>
      <c r="CU36" s="621"/>
      <c r="CV36" s="621"/>
      <c r="CW36" s="621"/>
      <c r="CX36" s="621"/>
      <c r="CY36" s="622"/>
      <c r="CZ36" s="623">
        <v>4.4000000000000004</v>
      </c>
      <c r="DA36" s="641"/>
      <c r="DB36" s="641"/>
      <c r="DC36" s="642"/>
      <c r="DD36" s="626">
        <v>1575117</v>
      </c>
      <c r="DE36" s="621"/>
      <c r="DF36" s="621"/>
      <c r="DG36" s="621"/>
      <c r="DH36" s="621"/>
      <c r="DI36" s="621"/>
      <c r="DJ36" s="621"/>
      <c r="DK36" s="622"/>
      <c r="DL36" s="626">
        <v>721810</v>
      </c>
      <c r="DM36" s="621"/>
      <c r="DN36" s="621"/>
      <c r="DO36" s="621"/>
      <c r="DP36" s="621"/>
      <c r="DQ36" s="621"/>
      <c r="DR36" s="621"/>
      <c r="DS36" s="621"/>
      <c r="DT36" s="621"/>
      <c r="DU36" s="621"/>
      <c r="DV36" s="622"/>
      <c r="DW36" s="643">
        <v>3</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450317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11599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40794</v>
      </c>
      <c r="CS37" s="639"/>
      <c r="CT37" s="639"/>
      <c r="CU37" s="639"/>
      <c r="CV37" s="639"/>
      <c r="CW37" s="639"/>
      <c r="CX37" s="639"/>
      <c r="CY37" s="640"/>
      <c r="CZ37" s="623">
        <v>0.1</v>
      </c>
      <c r="DA37" s="641"/>
      <c r="DB37" s="641"/>
      <c r="DC37" s="642"/>
      <c r="DD37" s="626">
        <v>40794</v>
      </c>
      <c r="DE37" s="639"/>
      <c r="DF37" s="639"/>
      <c r="DG37" s="639"/>
      <c r="DH37" s="639"/>
      <c r="DI37" s="639"/>
      <c r="DJ37" s="639"/>
      <c r="DK37" s="640"/>
      <c r="DL37" s="626">
        <v>35794</v>
      </c>
      <c r="DM37" s="639"/>
      <c r="DN37" s="639"/>
      <c r="DO37" s="639"/>
      <c r="DP37" s="639"/>
      <c r="DQ37" s="639"/>
      <c r="DR37" s="639"/>
      <c r="DS37" s="639"/>
      <c r="DT37" s="639"/>
      <c r="DU37" s="639"/>
      <c r="DV37" s="640"/>
      <c r="DW37" s="643">
        <v>0.2</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200000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18324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4847235</v>
      </c>
      <c r="CS38" s="621"/>
      <c r="CT38" s="621"/>
      <c r="CU38" s="621"/>
      <c r="CV38" s="621"/>
      <c r="CW38" s="621"/>
      <c r="CX38" s="621"/>
      <c r="CY38" s="622"/>
      <c r="CZ38" s="623">
        <v>11.3</v>
      </c>
      <c r="DA38" s="641"/>
      <c r="DB38" s="641"/>
      <c r="DC38" s="642"/>
      <c r="DD38" s="626">
        <v>4242856</v>
      </c>
      <c r="DE38" s="621"/>
      <c r="DF38" s="621"/>
      <c r="DG38" s="621"/>
      <c r="DH38" s="621"/>
      <c r="DI38" s="621"/>
      <c r="DJ38" s="621"/>
      <c r="DK38" s="622"/>
      <c r="DL38" s="626">
        <v>3246003</v>
      </c>
      <c r="DM38" s="621"/>
      <c r="DN38" s="621"/>
      <c r="DO38" s="621"/>
      <c r="DP38" s="621"/>
      <c r="DQ38" s="621"/>
      <c r="DR38" s="621"/>
      <c r="DS38" s="621"/>
      <c r="DT38" s="621"/>
      <c r="DU38" s="621"/>
      <c r="DV38" s="622"/>
      <c r="DW38" s="643">
        <v>13.7</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187531</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39699</v>
      </c>
      <c r="CS39" s="639"/>
      <c r="CT39" s="639"/>
      <c r="CU39" s="639"/>
      <c r="CV39" s="639"/>
      <c r="CW39" s="639"/>
      <c r="CX39" s="639"/>
      <c r="CY39" s="640"/>
      <c r="CZ39" s="623">
        <v>0.1</v>
      </c>
      <c r="DA39" s="641"/>
      <c r="DB39" s="641"/>
      <c r="DC39" s="642"/>
      <c r="DD39" s="626">
        <v>23452</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909055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249500</v>
      </c>
      <c r="CS40" s="621"/>
      <c r="CT40" s="621"/>
      <c r="CU40" s="621"/>
      <c r="CV40" s="621"/>
      <c r="CW40" s="621"/>
      <c r="CX40" s="621"/>
      <c r="CY40" s="622"/>
      <c r="CZ40" s="623">
        <v>0.6</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2835228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384</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11429293</v>
      </c>
      <c r="CS42" s="621"/>
      <c r="CT42" s="621"/>
      <c r="CU42" s="621"/>
      <c r="CV42" s="621"/>
      <c r="CW42" s="621"/>
      <c r="CX42" s="621"/>
      <c r="CY42" s="622"/>
      <c r="CZ42" s="623">
        <v>26.6</v>
      </c>
      <c r="DA42" s="624"/>
      <c r="DB42" s="624"/>
      <c r="DC42" s="625"/>
      <c r="DD42" s="626">
        <v>2382656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314632</v>
      </c>
      <c r="CS43" s="639"/>
      <c r="CT43" s="639"/>
      <c r="CU43" s="639"/>
      <c r="CV43" s="639"/>
      <c r="CW43" s="639"/>
      <c r="CX43" s="639"/>
      <c r="CY43" s="640"/>
      <c r="CZ43" s="623">
        <v>0.7</v>
      </c>
      <c r="DA43" s="641"/>
      <c r="DB43" s="641"/>
      <c r="DC43" s="642"/>
      <c r="DD43" s="626">
        <v>310252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11373250</v>
      </c>
      <c r="CS44" s="621"/>
      <c r="CT44" s="621"/>
      <c r="CU44" s="621"/>
      <c r="CV44" s="621"/>
      <c r="CW44" s="621"/>
      <c r="CX44" s="621"/>
      <c r="CY44" s="622"/>
      <c r="CZ44" s="623">
        <v>26.5</v>
      </c>
      <c r="DA44" s="624"/>
      <c r="DB44" s="624"/>
      <c r="DC44" s="625"/>
      <c r="DD44" s="626">
        <v>2361131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3318763</v>
      </c>
      <c r="CS45" s="639"/>
      <c r="CT45" s="639"/>
      <c r="CU45" s="639"/>
      <c r="CV45" s="639"/>
      <c r="CW45" s="639"/>
      <c r="CX45" s="639"/>
      <c r="CY45" s="640"/>
      <c r="CZ45" s="623">
        <v>7.7</v>
      </c>
      <c r="DA45" s="641"/>
      <c r="DB45" s="641"/>
      <c r="DC45" s="642"/>
      <c r="DD45" s="626">
        <v>537575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7931490</v>
      </c>
      <c r="CS46" s="621"/>
      <c r="CT46" s="621"/>
      <c r="CU46" s="621"/>
      <c r="CV46" s="621"/>
      <c r="CW46" s="621"/>
      <c r="CX46" s="621"/>
      <c r="CY46" s="622"/>
      <c r="CZ46" s="623">
        <v>18.399999999999999</v>
      </c>
      <c r="DA46" s="624"/>
      <c r="DB46" s="624"/>
      <c r="DC46" s="625"/>
      <c r="DD46" s="626">
        <v>1797569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56043</v>
      </c>
      <c r="CS47" s="639"/>
      <c r="CT47" s="639"/>
      <c r="CU47" s="639"/>
      <c r="CV47" s="639"/>
      <c r="CW47" s="639"/>
      <c r="CX47" s="639"/>
      <c r="CY47" s="640"/>
      <c r="CZ47" s="623">
        <v>0.1</v>
      </c>
      <c r="DA47" s="641"/>
      <c r="DB47" s="641"/>
      <c r="DC47" s="642"/>
      <c r="DD47" s="626">
        <v>21525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42998755</v>
      </c>
      <c r="CS49" s="605"/>
      <c r="CT49" s="605"/>
      <c r="CU49" s="605"/>
      <c r="CV49" s="605"/>
      <c r="CW49" s="605"/>
      <c r="CX49" s="605"/>
      <c r="CY49" s="606"/>
      <c r="CZ49" s="607">
        <v>100</v>
      </c>
      <c r="DA49" s="608"/>
      <c r="DB49" s="608"/>
      <c r="DC49" s="609"/>
      <c r="DD49" s="610">
        <v>26049431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348</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30" t="s">
        <v>350</v>
      </c>
      <c r="B5" s="1031"/>
      <c r="C5" s="1031"/>
      <c r="D5" s="1031"/>
      <c r="E5" s="1031"/>
      <c r="F5" s="1031"/>
      <c r="G5" s="1031"/>
      <c r="H5" s="1031"/>
      <c r="I5" s="1031"/>
      <c r="J5" s="1031"/>
      <c r="K5" s="1031"/>
      <c r="L5" s="1031"/>
      <c r="M5" s="1031"/>
      <c r="N5" s="1031"/>
      <c r="O5" s="1031"/>
      <c r="P5" s="1032"/>
      <c r="Q5" s="1036" t="s">
        <v>351</v>
      </c>
      <c r="R5" s="1037"/>
      <c r="S5" s="1037"/>
      <c r="T5" s="1037"/>
      <c r="U5" s="1038"/>
      <c r="V5" s="1036" t="s">
        <v>352</v>
      </c>
      <c r="W5" s="1037"/>
      <c r="X5" s="1037"/>
      <c r="Y5" s="1037"/>
      <c r="Z5" s="1038"/>
      <c r="AA5" s="1036" t="s">
        <v>353</v>
      </c>
      <c r="AB5" s="1037"/>
      <c r="AC5" s="1037"/>
      <c r="AD5" s="1037"/>
      <c r="AE5" s="1037"/>
      <c r="AF5" s="1142" t="s">
        <v>354</v>
      </c>
      <c r="AG5" s="1037"/>
      <c r="AH5" s="1037"/>
      <c r="AI5" s="1037"/>
      <c r="AJ5" s="1049"/>
      <c r="AK5" s="1037" t="s">
        <v>355</v>
      </c>
      <c r="AL5" s="1037"/>
      <c r="AM5" s="1037"/>
      <c r="AN5" s="1037"/>
      <c r="AO5" s="1038"/>
      <c r="AP5" s="1036" t="s">
        <v>356</v>
      </c>
      <c r="AQ5" s="1037"/>
      <c r="AR5" s="1037"/>
      <c r="AS5" s="1037"/>
      <c r="AT5" s="1038"/>
      <c r="AU5" s="1036" t="s">
        <v>357</v>
      </c>
      <c r="AV5" s="1037"/>
      <c r="AW5" s="1037"/>
      <c r="AX5" s="1037"/>
      <c r="AY5" s="1049"/>
      <c r="AZ5" s="209"/>
      <c r="BA5" s="209"/>
      <c r="BB5" s="209"/>
      <c r="BC5" s="209"/>
      <c r="BD5" s="209"/>
      <c r="BE5" s="210"/>
      <c r="BF5" s="210"/>
      <c r="BG5" s="210"/>
      <c r="BH5" s="210"/>
      <c r="BI5" s="210"/>
      <c r="BJ5" s="210"/>
      <c r="BK5" s="210"/>
      <c r="BL5" s="210"/>
      <c r="BM5" s="210"/>
      <c r="BN5" s="210"/>
      <c r="BO5" s="210"/>
      <c r="BP5" s="210"/>
      <c r="BQ5" s="1030" t="s">
        <v>358</v>
      </c>
      <c r="BR5" s="1031"/>
      <c r="BS5" s="1031"/>
      <c r="BT5" s="1031"/>
      <c r="BU5" s="1031"/>
      <c r="BV5" s="1031"/>
      <c r="BW5" s="1031"/>
      <c r="BX5" s="1031"/>
      <c r="BY5" s="1031"/>
      <c r="BZ5" s="1031"/>
      <c r="CA5" s="1031"/>
      <c r="CB5" s="1031"/>
      <c r="CC5" s="1031"/>
      <c r="CD5" s="1031"/>
      <c r="CE5" s="1031"/>
      <c r="CF5" s="1031"/>
      <c r="CG5" s="1032"/>
      <c r="CH5" s="1036" t="s">
        <v>359</v>
      </c>
      <c r="CI5" s="1037"/>
      <c r="CJ5" s="1037"/>
      <c r="CK5" s="1037"/>
      <c r="CL5" s="1038"/>
      <c r="CM5" s="1036" t="s">
        <v>360</v>
      </c>
      <c r="CN5" s="1037"/>
      <c r="CO5" s="1037"/>
      <c r="CP5" s="1037"/>
      <c r="CQ5" s="1038"/>
      <c r="CR5" s="1036" t="s">
        <v>361</v>
      </c>
      <c r="CS5" s="1037"/>
      <c r="CT5" s="1037"/>
      <c r="CU5" s="1037"/>
      <c r="CV5" s="1038"/>
      <c r="CW5" s="1036" t="s">
        <v>362</v>
      </c>
      <c r="CX5" s="1037"/>
      <c r="CY5" s="1037"/>
      <c r="CZ5" s="1037"/>
      <c r="DA5" s="1038"/>
      <c r="DB5" s="1036" t="s">
        <v>363</v>
      </c>
      <c r="DC5" s="1037"/>
      <c r="DD5" s="1037"/>
      <c r="DE5" s="1037"/>
      <c r="DF5" s="1038"/>
      <c r="DG5" s="1127" t="s">
        <v>364</v>
      </c>
      <c r="DH5" s="1128"/>
      <c r="DI5" s="1128"/>
      <c r="DJ5" s="1128"/>
      <c r="DK5" s="1129"/>
      <c r="DL5" s="1127" t="s">
        <v>365</v>
      </c>
      <c r="DM5" s="1128"/>
      <c r="DN5" s="1128"/>
      <c r="DO5" s="1128"/>
      <c r="DP5" s="1129"/>
      <c r="DQ5" s="1036" t="s">
        <v>366</v>
      </c>
      <c r="DR5" s="1037"/>
      <c r="DS5" s="1037"/>
      <c r="DT5" s="1037"/>
      <c r="DU5" s="1038"/>
      <c r="DV5" s="1036" t="s">
        <v>357</v>
      </c>
      <c r="DW5" s="1037"/>
      <c r="DX5" s="1037"/>
      <c r="DY5" s="1037"/>
      <c r="DZ5" s="1049"/>
      <c r="EA5" s="207"/>
    </row>
    <row r="6" spans="1:131" s="208" customFormat="1" ht="26.25" customHeight="1" thickBot="1" x14ac:dyDescent="0.2">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43"/>
      <c r="AG6" s="1040"/>
      <c r="AH6" s="1040"/>
      <c r="AI6" s="1040"/>
      <c r="AJ6" s="1050"/>
      <c r="AK6" s="1040"/>
      <c r="AL6" s="1040"/>
      <c r="AM6" s="1040"/>
      <c r="AN6" s="1040"/>
      <c r="AO6" s="1041"/>
      <c r="AP6" s="1039"/>
      <c r="AQ6" s="1040"/>
      <c r="AR6" s="1040"/>
      <c r="AS6" s="1040"/>
      <c r="AT6" s="1041"/>
      <c r="AU6" s="1039"/>
      <c r="AV6" s="1040"/>
      <c r="AW6" s="1040"/>
      <c r="AX6" s="1040"/>
      <c r="AY6" s="1050"/>
      <c r="AZ6" s="205"/>
      <c r="BA6" s="205"/>
      <c r="BB6" s="205"/>
      <c r="BC6" s="205"/>
      <c r="BD6" s="205"/>
      <c r="BE6" s="206"/>
      <c r="BF6" s="206"/>
      <c r="BG6" s="206"/>
      <c r="BH6" s="206"/>
      <c r="BI6" s="206"/>
      <c r="BJ6" s="206"/>
      <c r="BK6" s="206"/>
      <c r="BL6" s="206"/>
      <c r="BM6" s="206"/>
      <c r="BN6" s="206"/>
      <c r="BO6" s="206"/>
      <c r="BP6" s="206"/>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30"/>
      <c r="DH6" s="1131"/>
      <c r="DI6" s="1131"/>
      <c r="DJ6" s="1131"/>
      <c r="DK6" s="1132"/>
      <c r="DL6" s="1130"/>
      <c r="DM6" s="1131"/>
      <c r="DN6" s="1131"/>
      <c r="DO6" s="1131"/>
      <c r="DP6" s="1132"/>
      <c r="DQ6" s="1039"/>
      <c r="DR6" s="1040"/>
      <c r="DS6" s="1040"/>
      <c r="DT6" s="1040"/>
      <c r="DU6" s="1041"/>
      <c r="DV6" s="1039"/>
      <c r="DW6" s="1040"/>
      <c r="DX6" s="1040"/>
      <c r="DY6" s="1040"/>
      <c r="DZ6" s="1050"/>
      <c r="EA6" s="207"/>
    </row>
    <row r="7" spans="1:131" s="208" customFormat="1" ht="26.25" customHeight="1" thickTop="1" x14ac:dyDescent="0.15">
      <c r="A7" s="211">
        <v>1</v>
      </c>
      <c r="B7" s="1082" t="s">
        <v>367</v>
      </c>
      <c r="C7" s="1083"/>
      <c r="D7" s="1083"/>
      <c r="E7" s="1083"/>
      <c r="F7" s="1083"/>
      <c r="G7" s="1083"/>
      <c r="H7" s="1083"/>
      <c r="I7" s="1083"/>
      <c r="J7" s="1083"/>
      <c r="K7" s="1083"/>
      <c r="L7" s="1083"/>
      <c r="M7" s="1083"/>
      <c r="N7" s="1083"/>
      <c r="O7" s="1083"/>
      <c r="P7" s="1084"/>
      <c r="Q7" s="1133">
        <v>45228</v>
      </c>
      <c r="R7" s="1134"/>
      <c r="S7" s="1134"/>
      <c r="T7" s="1134"/>
      <c r="U7" s="1134"/>
      <c r="V7" s="1134">
        <v>43004</v>
      </c>
      <c r="W7" s="1134"/>
      <c r="X7" s="1134"/>
      <c r="Y7" s="1134"/>
      <c r="Z7" s="1134"/>
      <c r="AA7" s="1134">
        <v>2224</v>
      </c>
      <c r="AB7" s="1134"/>
      <c r="AC7" s="1134"/>
      <c r="AD7" s="1134"/>
      <c r="AE7" s="1135"/>
      <c r="AF7" s="1136">
        <v>2025</v>
      </c>
      <c r="AG7" s="1137"/>
      <c r="AH7" s="1137"/>
      <c r="AI7" s="1137"/>
      <c r="AJ7" s="1138"/>
      <c r="AK7" s="1123">
        <v>1089</v>
      </c>
      <c r="AL7" s="1124"/>
      <c r="AM7" s="1124"/>
      <c r="AN7" s="1124"/>
      <c r="AO7" s="1124"/>
      <c r="AP7" s="1124">
        <v>58739</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743" t="s">
        <v>563</v>
      </c>
      <c r="BT7" s="744"/>
      <c r="BU7" s="744"/>
      <c r="BV7" s="744"/>
      <c r="BW7" s="744"/>
      <c r="BX7" s="744"/>
      <c r="BY7" s="744"/>
      <c r="BZ7" s="744"/>
      <c r="CA7" s="744"/>
      <c r="CB7" s="744"/>
      <c r="CC7" s="744"/>
      <c r="CD7" s="744"/>
      <c r="CE7" s="744"/>
      <c r="CF7" s="744"/>
      <c r="CG7" s="745"/>
      <c r="CH7" s="1120">
        <v>31</v>
      </c>
      <c r="CI7" s="1121"/>
      <c r="CJ7" s="1121"/>
      <c r="CK7" s="1121"/>
      <c r="CL7" s="1122"/>
      <c r="CM7" s="1120">
        <v>394</v>
      </c>
      <c r="CN7" s="1121"/>
      <c r="CO7" s="1121"/>
      <c r="CP7" s="1121"/>
      <c r="CQ7" s="1122"/>
      <c r="CR7" s="1120">
        <v>100</v>
      </c>
      <c r="CS7" s="1121"/>
      <c r="CT7" s="1121"/>
      <c r="CU7" s="1121"/>
      <c r="CV7" s="1122"/>
      <c r="CW7" s="1120" t="s">
        <v>562</v>
      </c>
      <c r="CX7" s="1121"/>
      <c r="CY7" s="1121"/>
      <c r="CZ7" s="1121"/>
      <c r="DA7" s="1122"/>
      <c r="DB7" s="1120" t="s">
        <v>568</v>
      </c>
      <c r="DC7" s="1121"/>
      <c r="DD7" s="1121"/>
      <c r="DE7" s="1121"/>
      <c r="DF7" s="1122"/>
      <c r="DG7" s="1120" t="s">
        <v>492</v>
      </c>
      <c r="DH7" s="1121"/>
      <c r="DI7" s="1121"/>
      <c r="DJ7" s="1121"/>
      <c r="DK7" s="1122"/>
      <c r="DL7" s="1120" t="s">
        <v>492</v>
      </c>
      <c r="DM7" s="1121"/>
      <c r="DN7" s="1121"/>
      <c r="DO7" s="1121"/>
      <c r="DP7" s="1122"/>
      <c r="DQ7" s="1120" t="s">
        <v>492</v>
      </c>
      <c r="DR7" s="1121"/>
      <c r="DS7" s="1121"/>
      <c r="DT7" s="1121"/>
      <c r="DU7" s="1122"/>
      <c r="DV7" s="1144"/>
      <c r="DW7" s="1145"/>
      <c r="DX7" s="1145"/>
      <c r="DY7" s="1145"/>
      <c r="DZ7" s="1146"/>
      <c r="EA7" s="207"/>
    </row>
    <row r="8" spans="1:131" s="208" customFormat="1" ht="26.25" customHeight="1" x14ac:dyDescent="0.15">
      <c r="A8" s="214">
        <v>2</v>
      </c>
      <c r="B8" s="1069" t="s">
        <v>368</v>
      </c>
      <c r="C8" s="1070"/>
      <c r="D8" s="1070"/>
      <c r="E8" s="1070"/>
      <c r="F8" s="1070"/>
      <c r="G8" s="1070"/>
      <c r="H8" s="1070"/>
      <c r="I8" s="1070"/>
      <c r="J8" s="1070"/>
      <c r="K8" s="1070"/>
      <c r="L8" s="1070"/>
      <c r="M8" s="1070"/>
      <c r="N8" s="1070"/>
      <c r="O8" s="1070"/>
      <c r="P8" s="1071"/>
      <c r="Q8" s="1075">
        <v>6</v>
      </c>
      <c r="R8" s="1076"/>
      <c r="S8" s="1076"/>
      <c r="T8" s="1076"/>
      <c r="U8" s="1076"/>
      <c r="V8" s="1076">
        <v>23</v>
      </c>
      <c r="W8" s="1076"/>
      <c r="X8" s="1076"/>
      <c r="Y8" s="1076"/>
      <c r="Z8" s="1076"/>
      <c r="AA8" s="1076">
        <v>-17</v>
      </c>
      <c r="AB8" s="1076"/>
      <c r="AC8" s="1076"/>
      <c r="AD8" s="1076"/>
      <c r="AE8" s="1077"/>
      <c r="AF8" s="1051">
        <v>-17</v>
      </c>
      <c r="AG8" s="1052"/>
      <c r="AH8" s="1052"/>
      <c r="AI8" s="1052"/>
      <c r="AJ8" s="1053"/>
      <c r="AK8" s="1118" t="s">
        <v>553</v>
      </c>
      <c r="AL8" s="1119"/>
      <c r="AM8" s="1119"/>
      <c r="AN8" s="1119"/>
      <c r="AO8" s="1119"/>
      <c r="AP8" s="1119">
        <v>0</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740" t="s">
        <v>564</v>
      </c>
      <c r="BT8" s="741"/>
      <c r="BU8" s="741"/>
      <c r="BV8" s="741"/>
      <c r="BW8" s="741"/>
      <c r="BX8" s="741"/>
      <c r="BY8" s="741"/>
      <c r="BZ8" s="741"/>
      <c r="CA8" s="741"/>
      <c r="CB8" s="741"/>
      <c r="CC8" s="741"/>
      <c r="CD8" s="741"/>
      <c r="CE8" s="741"/>
      <c r="CF8" s="741"/>
      <c r="CG8" s="742"/>
      <c r="CH8" s="1024">
        <v>0</v>
      </c>
      <c r="CI8" s="1025"/>
      <c r="CJ8" s="1025"/>
      <c r="CK8" s="1025"/>
      <c r="CL8" s="1026"/>
      <c r="CM8" s="1024">
        <v>122</v>
      </c>
      <c r="CN8" s="1025"/>
      <c r="CO8" s="1025"/>
      <c r="CP8" s="1025"/>
      <c r="CQ8" s="1026"/>
      <c r="CR8" s="1024">
        <v>54</v>
      </c>
      <c r="CS8" s="1025"/>
      <c r="CT8" s="1025"/>
      <c r="CU8" s="1025"/>
      <c r="CV8" s="1026"/>
      <c r="CW8" s="1024">
        <v>25</v>
      </c>
      <c r="CX8" s="1025"/>
      <c r="CY8" s="1025"/>
      <c r="CZ8" s="1025"/>
      <c r="DA8" s="1026"/>
      <c r="DB8" s="1024" t="s">
        <v>568</v>
      </c>
      <c r="DC8" s="1025"/>
      <c r="DD8" s="1025"/>
      <c r="DE8" s="1025"/>
      <c r="DF8" s="1026"/>
      <c r="DG8" s="1024" t="s">
        <v>492</v>
      </c>
      <c r="DH8" s="1025"/>
      <c r="DI8" s="1025"/>
      <c r="DJ8" s="1025"/>
      <c r="DK8" s="1026"/>
      <c r="DL8" s="1024" t="s">
        <v>492</v>
      </c>
      <c r="DM8" s="1025"/>
      <c r="DN8" s="1025"/>
      <c r="DO8" s="1025"/>
      <c r="DP8" s="1026"/>
      <c r="DQ8" s="1024" t="s">
        <v>492</v>
      </c>
      <c r="DR8" s="1025"/>
      <c r="DS8" s="1025"/>
      <c r="DT8" s="1025"/>
      <c r="DU8" s="1026"/>
      <c r="DV8" s="1027"/>
      <c r="DW8" s="1028"/>
      <c r="DX8" s="1028"/>
      <c r="DY8" s="1028"/>
      <c r="DZ8" s="1029"/>
      <c r="EA8" s="207"/>
    </row>
    <row r="9" spans="1:131" s="208" customFormat="1" ht="26.25" customHeight="1" x14ac:dyDescent="0.15">
      <c r="A9" s="214">
        <v>3</v>
      </c>
      <c r="B9" s="1069" t="s">
        <v>369</v>
      </c>
      <c r="C9" s="1070"/>
      <c r="D9" s="1070"/>
      <c r="E9" s="1070"/>
      <c r="F9" s="1070"/>
      <c r="G9" s="1070"/>
      <c r="H9" s="1070"/>
      <c r="I9" s="1070"/>
      <c r="J9" s="1070"/>
      <c r="K9" s="1070"/>
      <c r="L9" s="1070"/>
      <c r="M9" s="1070"/>
      <c r="N9" s="1070"/>
      <c r="O9" s="1070"/>
      <c r="P9" s="1071"/>
      <c r="Q9" s="1075">
        <v>12</v>
      </c>
      <c r="R9" s="1076"/>
      <c r="S9" s="1076"/>
      <c r="T9" s="1076"/>
      <c r="U9" s="1076"/>
      <c r="V9" s="1076">
        <v>12</v>
      </c>
      <c r="W9" s="1076"/>
      <c r="X9" s="1076"/>
      <c r="Y9" s="1076"/>
      <c r="Z9" s="1076"/>
      <c r="AA9" s="1076">
        <v>0</v>
      </c>
      <c r="AB9" s="1076"/>
      <c r="AC9" s="1076"/>
      <c r="AD9" s="1076"/>
      <c r="AE9" s="1077"/>
      <c r="AF9" s="1051">
        <v>0</v>
      </c>
      <c r="AG9" s="1052"/>
      <c r="AH9" s="1052"/>
      <c r="AI9" s="1052"/>
      <c r="AJ9" s="1053"/>
      <c r="AK9" s="1118">
        <v>11</v>
      </c>
      <c r="AL9" s="1119"/>
      <c r="AM9" s="1119"/>
      <c r="AN9" s="1119"/>
      <c r="AO9" s="1119"/>
      <c r="AP9" s="1119" t="s">
        <v>576</v>
      </c>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740" t="s">
        <v>565</v>
      </c>
      <c r="BT9" s="741"/>
      <c r="BU9" s="741"/>
      <c r="BV9" s="741"/>
      <c r="BW9" s="741"/>
      <c r="BX9" s="741"/>
      <c r="BY9" s="741"/>
      <c r="BZ9" s="741"/>
      <c r="CA9" s="741"/>
      <c r="CB9" s="741"/>
      <c r="CC9" s="741"/>
      <c r="CD9" s="741"/>
      <c r="CE9" s="741"/>
      <c r="CF9" s="741"/>
      <c r="CG9" s="742"/>
      <c r="CH9" s="1024">
        <v>57</v>
      </c>
      <c r="CI9" s="1025"/>
      <c r="CJ9" s="1025"/>
      <c r="CK9" s="1025"/>
      <c r="CL9" s="1026"/>
      <c r="CM9" s="1024">
        <v>206</v>
      </c>
      <c r="CN9" s="1025"/>
      <c r="CO9" s="1025"/>
      <c r="CP9" s="1025"/>
      <c r="CQ9" s="1026"/>
      <c r="CR9" s="1024">
        <v>75</v>
      </c>
      <c r="CS9" s="1025"/>
      <c r="CT9" s="1025"/>
      <c r="CU9" s="1025"/>
      <c r="CV9" s="1026"/>
      <c r="CW9" s="1024">
        <v>20</v>
      </c>
      <c r="CX9" s="1025"/>
      <c r="CY9" s="1025"/>
      <c r="CZ9" s="1025"/>
      <c r="DA9" s="1026"/>
      <c r="DB9" s="1024" t="s">
        <v>568</v>
      </c>
      <c r="DC9" s="1025"/>
      <c r="DD9" s="1025"/>
      <c r="DE9" s="1025"/>
      <c r="DF9" s="1026"/>
      <c r="DG9" s="1024" t="s">
        <v>492</v>
      </c>
      <c r="DH9" s="1025"/>
      <c r="DI9" s="1025"/>
      <c r="DJ9" s="1025"/>
      <c r="DK9" s="1026"/>
      <c r="DL9" s="1024" t="s">
        <v>492</v>
      </c>
      <c r="DM9" s="1025"/>
      <c r="DN9" s="1025"/>
      <c r="DO9" s="1025"/>
      <c r="DP9" s="1026"/>
      <c r="DQ9" s="1024" t="s">
        <v>492</v>
      </c>
      <c r="DR9" s="1025"/>
      <c r="DS9" s="1025"/>
      <c r="DT9" s="1025"/>
      <c r="DU9" s="1026"/>
      <c r="DV9" s="1027"/>
      <c r="DW9" s="1028"/>
      <c r="DX9" s="1028"/>
      <c r="DY9" s="1028"/>
      <c r="DZ9" s="1029"/>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740" t="s">
        <v>566</v>
      </c>
      <c r="BT10" s="741"/>
      <c r="BU10" s="741"/>
      <c r="BV10" s="741"/>
      <c r="BW10" s="741"/>
      <c r="BX10" s="741"/>
      <c r="BY10" s="741"/>
      <c r="BZ10" s="741"/>
      <c r="CA10" s="741"/>
      <c r="CB10" s="741"/>
      <c r="CC10" s="741"/>
      <c r="CD10" s="741"/>
      <c r="CE10" s="741"/>
      <c r="CF10" s="741"/>
      <c r="CG10" s="742"/>
      <c r="CH10" s="1024">
        <v>0</v>
      </c>
      <c r="CI10" s="1025"/>
      <c r="CJ10" s="1025"/>
      <c r="CK10" s="1025"/>
      <c r="CL10" s="1026"/>
      <c r="CM10" s="1024">
        <v>13</v>
      </c>
      <c r="CN10" s="1025"/>
      <c r="CO10" s="1025"/>
      <c r="CP10" s="1025"/>
      <c r="CQ10" s="1026"/>
      <c r="CR10" s="1024">
        <v>7</v>
      </c>
      <c r="CS10" s="1025"/>
      <c r="CT10" s="1025"/>
      <c r="CU10" s="1025"/>
      <c r="CV10" s="1026"/>
      <c r="CW10" s="1024" t="s">
        <v>567</v>
      </c>
      <c r="CX10" s="1025"/>
      <c r="CY10" s="1025"/>
      <c r="CZ10" s="1025"/>
      <c r="DA10" s="1026"/>
      <c r="DB10" s="1024" t="s">
        <v>567</v>
      </c>
      <c r="DC10" s="1025"/>
      <c r="DD10" s="1025"/>
      <c r="DE10" s="1025"/>
      <c r="DF10" s="1026"/>
      <c r="DG10" s="1024" t="s">
        <v>492</v>
      </c>
      <c r="DH10" s="1025"/>
      <c r="DI10" s="1025"/>
      <c r="DJ10" s="1025"/>
      <c r="DK10" s="1026"/>
      <c r="DL10" s="1024" t="s">
        <v>492</v>
      </c>
      <c r="DM10" s="1025"/>
      <c r="DN10" s="1025"/>
      <c r="DO10" s="1025"/>
      <c r="DP10" s="1026"/>
      <c r="DQ10" s="1024" t="s">
        <v>492</v>
      </c>
      <c r="DR10" s="1025"/>
      <c r="DS10" s="1025"/>
      <c r="DT10" s="1025"/>
      <c r="DU10" s="1026"/>
      <c r="DV10" s="1027"/>
      <c r="DW10" s="1028"/>
      <c r="DX10" s="1028"/>
      <c r="DY10" s="1028"/>
      <c r="DZ10" s="1029"/>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740"/>
      <c r="BT11" s="741"/>
      <c r="BU11" s="741"/>
      <c r="BV11" s="741"/>
      <c r="BW11" s="741"/>
      <c r="BX11" s="741"/>
      <c r="BY11" s="741"/>
      <c r="BZ11" s="741"/>
      <c r="CA11" s="741"/>
      <c r="CB11" s="741"/>
      <c r="CC11" s="741"/>
      <c r="CD11" s="741"/>
      <c r="CE11" s="741"/>
      <c r="CF11" s="741"/>
      <c r="CG11" s="742"/>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740"/>
      <c r="BT12" s="741"/>
      <c r="BU12" s="741"/>
      <c r="BV12" s="741"/>
      <c r="BW12" s="741"/>
      <c r="BX12" s="741"/>
      <c r="BY12" s="741"/>
      <c r="BZ12" s="741"/>
      <c r="CA12" s="741"/>
      <c r="CB12" s="741"/>
      <c r="CC12" s="741"/>
      <c r="CD12" s="741"/>
      <c r="CE12" s="741"/>
      <c r="CF12" s="741"/>
      <c r="CG12" s="742"/>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740"/>
      <c r="BT13" s="741"/>
      <c r="BU13" s="741"/>
      <c r="BV13" s="741"/>
      <c r="BW13" s="741"/>
      <c r="BX13" s="741"/>
      <c r="BY13" s="741"/>
      <c r="BZ13" s="741"/>
      <c r="CA13" s="741"/>
      <c r="CB13" s="741"/>
      <c r="CC13" s="741"/>
      <c r="CD13" s="741"/>
      <c r="CE13" s="741"/>
      <c r="CF13" s="741"/>
      <c r="CG13" s="742"/>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740"/>
      <c r="BT14" s="741"/>
      <c r="BU14" s="741"/>
      <c r="BV14" s="741"/>
      <c r="BW14" s="741"/>
      <c r="BX14" s="741"/>
      <c r="BY14" s="741"/>
      <c r="BZ14" s="741"/>
      <c r="CA14" s="741"/>
      <c r="CB14" s="741"/>
      <c r="CC14" s="741"/>
      <c r="CD14" s="741"/>
      <c r="CE14" s="741"/>
      <c r="CF14" s="741"/>
      <c r="CG14" s="742"/>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740"/>
      <c r="BT15" s="741"/>
      <c r="BU15" s="741"/>
      <c r="BV15" s="741"/>
      <c r="BW15" s="741"/>
      <c r="BX15" s="741"/>
      <c r="BY15" s="741"/>
      <c r="BZ15" s="741"/>
      <c r="CA15" s="741"/>
      <c r="CB15" s="741"/>
      <c r="CC15" s="741"/>
      <c r="CD15" s="741"/>
      <c r="CE15" s="741"/>
      <c r="CF15" s="741"/>
      <c r="CG15" s="742"/>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740"/>
      <c r="BT16" s="741"/>
      <c r="BU16" s="741"/>
      <c r="BV16" s="741"/>
      <c r="BW16" s="741"/>
      <c r="BX16" s="741"/>
      <c r="BY16" s="741"/>
      <c r="BZ16" s="741"/>
      <c r="CA16" s="741"/>
      <c r="CB16" s="741"/>
      <c r="CC16" s="741"/>
      <c r="CD16" s="741"/>
      <c r="CE16" s="741"/>
      <c r="CF16" s="741"/>
      <c r="CG16" s="742"/>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740"/>
      <c r="BT17" s="741"/>
      <c r="BU17" s="741"/>
      <c r="BV17" s="741"/>
      <c r="BW17" s="741"/>
      <c r="BX17" s="741"/>
      <c r="BY17" s="741"/>
      <c r="BZ17" s="741"/>
      <c r="CA17" s="741"/>
      <c r="CB17" s="741"/>
      <c r="CC17" s="741"/>
      <c r="CD17" s="741"/>
      <c r="CE17" s="741"/>
      <c r="CF17" s="741"/>
      <c r="CG17" s="742"/>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740"/>
      <c r="BT18" s="741"/>
      <c r="BU18" s="741"/>
      <c r="BV18" s="741"/>
      <c r="BW18" s="741"/>
      <c r="BX18" s="741"/>
      <c r="BY18" s="741"/>
      <c r="BZ18" s="741"/>
      <c r="CA18" s="741"/>
      <c r="CB18" s="741"/>
      <c r="CC18" s="741"/>
      <c r="CD18" s="741"/>
      <c r="CE18" s="741"/>
      <c r="CF18" s="741"/>
      <c r="CG18" s="742"/>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740"/>
      <c r="BT19" s="741"/>
      <c r="BU19" s="741"/>
      <c r="BV19" s="741"/>
      <c r="BW19" s="741"/>
      <c r="BX19" s="741"/>
      <c r="BY19" s="741"/>
      <c r="BZ19" s="741"/>
      <c r="CA19" s="741"/>
      <c r="CB19" s="741"/>
      <c r="CC19" s="741"/>
      <c r="CD19" s="741"/>
      <c r="CE19" s="741"/>
      <c r="CF19" s="741"/>
      <c r="CG19" s="742"/>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740"/>
      <c r="BT20" s="741"/>
      <c r="BU20" s="741"/>
      <c r="BV20" s="741"/>
      <c r="BW20" s="741"/>
      <c r="BX20" s="741"/>
      <c r="BY20" s="741"/>
      <c r="BZ20" s="741"/>
      <c r="CA20" s="741"/>
      <c r="CB20" s="741"/>
      <c r="CC20" s="741"/>
      <c r="CD20" s="741"/>
      <c r="CE20" s="741"/>
      <c r="CF20" s="741"/>
      <c r="CG20" s="742"/>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740"/>
      <c r="BT21" s="741"/>
      <c r="BU21" s="741"/>
      <c r="BV21" s="741"/>
      <c r="BW21" s="741"/>
      <c r="BX21" s="741"/>
      <c r="BY21" s="741"/>
      <c r="BZ21" s="741"/>
      <c r="CA21" s="741"/>
      <c r="CB21" s="741"/>
      <c r="CC21" s="741"/>
      <c r="CD21" s="741"/>
      <c r="CE21" s="741"/>
      <c r="CF21" s="741"/>
      <c r="CG21" s="742"/>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370</v>
      </c>
      <c r="BA22" s="1067"/>
      <c r="BB22" s="1067"/>
      <c r="BC22" s="1067"/>
      <c r="BD22" s="1068"/>
      <c r="BE22" s="206"/>
      <c r="BF22" s="206"/>
      <c r="BG22" s="206"/>
      <c r="BH22" s="206"/>
      <c r="BI22" s="206"/>
      <c r="BJ22" s="206"/>
      <c r="BK22" s="206"/>
      <c r="BL22" s="206"/>
      <c r="BM22" s="206"/>
      <c r="BN22" s="206"/>
      <c r="BO22" s="206"/>
      <c r="BP22" s="206"/>
      <c r="BQ22" s="215">
        <v>16</v>
      </c>
      <c r="BR22" s="216"/>
      <c r="BS22" s="740"/>
      <c r="BT22" s="741"/>
      <c r="BU22" s="741"/>
      <c r="BV22" s="741"/>
      <c r="BW22" s="741"/>
      <c r="BX22" s="741"/>
      <c r="BY22" s="741"/>
      <c r="BZ22" s="741"/>
      <c r="CA22" s="741"/>
      <c r="CB22" s="741"/>
      <c r="CC22" s="741"/>
      <c r="CD22" s="741"/>
      <c r="CE22" s="741"/>
      <c r="CF22" s="741"/>
      <c r="CG22" s="742"/>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07"/>
    </row>
    <row r="23" spans="1:131" s="208" customFormat="1" ht="26.25" customHeight="1" thickBot="1" x14ac:dyDescent="0.2">
      <c r="A23" s="217" t="s">
        <v>371</v>
      </c>
      <c r="B23" s="982" t="s">
        <v>372</v>
      </c>
      <c r="C23" s="983"/>
      <c r="D23" s="983"/>
      <c r="E23" s="983"/>
      <c r="F23" s="983"/>
      <c r="G23" s="983"/>
      <c r="H23" s="983"/>
      <c r="I23" s="983"/>
      <c r="J23" s="983"/>
      <c r="K23" s="983"/>
      <c r="L23" s="983"/>
      <c r="M23" s="983"/>
      <c r="N23" s="983"/>
      <c r="O23" s="983"/>
      <c r="P23" s="984"/>
      <c r="Q23" s="1100">
        <v>45215</v>
      </c>
      <c r="R23" s="1101"/>
      <c r="S23" s="1101"/>
      <c r="T23" s="1101"/>
      <c r="U23" s="1101"/>
      <c r="V23" s="1101">
        <v>43008</v>
      </c>
      <c r="W23" s="1101"/>
      <c r="X23" s="1101"/>
      <c r="Y23" s="1101"/>
      <c r="Z23" s="1101"/>
      <c r="AA23" s="1101">
        <v>2207</v>
      </c>
      <c r="AB23" s="1101"/>
      <c r="AC23" s="1101"/>
      <c r="AD23" s="1101"/>
      <c r="AE23" s="1102"/>
      <c r="AF23" s="1103">
        <v>2008</v>
      </c>
      <c r="AG23" s="1101"/>
      <c r="AH23" s="1101"/>
      <c r="AI23" s="1101"/>
      <c r="AJ23" s="1104"/>
      <c r="AK23" s="1105"/>
      <c r="AL23" s="1106"/>
      <c r="AM23" s="1106"/>
      <c r="AN23" s="1106"/>
      <c r="AO23" s="1106"/>
      <c r="AP23" s="1101">
        <v>58739</v>
      </c>
      <c r="AQ23" s="1101"/>
      <c r="AR23" s="1101"/>
      <c r="AS23" s="1101"/>
      <c r="AT23" s="1101"/>
      <c r="AU23" s="1107"/>
      <c r="AV23" s="1107"/>
      <c r="AW23" s="1107"/>
      <c r="AX23" s="1107"/>
      <c r="AY23" s="1108"/>
      <c r="AZ23" s="1097" t="s">
        <v>223</v>
      </c>
      <c r="BA23" s="1098"/>
      <c r="BB23" s="1098"/>
      <c r="BC23" s="1098"/>
      <c r="BD23" s="1099"/>
      <c r="BE23" s="206"/>
      <c r="BF23" s="206"/>
      <c r="BG23" s="206"/>
      <c r="BH23" s="206"/>
      <c r="BI23" s="206"/>
      <c r="BJ23" s="206"/>
      <c r="BK23" s="206"/>
      <c r="BL23" s="206"/>
      <c r="BM23" s="206"/>
      <c r="BN23" s="206"/>
      <c r="BO23" s="206"/>
      <c r="BP23" s="206"/>
      <c r="BQ23" s="215">
        <v>17</v>
      </c>
      <c r="BR23" s="216"/>
      <c r="BS23" s="740"/>
      <c r="BT23" s="741"/>
      <c r="BU23" s="741"/>
      <c r="BV23" s="741"/>
      <c r="BW23" s="741"/>
      <c r="BX23" s="741"/>
      <c r="BY23" s="741"/>
      <c r="BZ23" s="741"/>
      <c r="CA23" s="741"/>
      <c r="CB23" s="741"/>
      <c r="CC23" s="741"/>
      <c r="CD23" s="741"/>
      <c r="CE23" s="741"/>
      <c r="CF23" s="741"/>
      <c r="CG23" s="742"/>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07"/>
    </row>
    <row r="24" spans="1:131" s="208" customFormat="1" ht="26.25" customHeight="1" x14ac:dyDescent="0.15">
      <c r="A24" s="1096" t="s">
        <v>373</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740"/>
      <c r="BT24" s="741"/>
      <c r="BU24" s="741"/>
      <c r="BV24" s="741"/>
      <c r="BW24" s="741"/>
      <c r="BX24" s="741"/>
      <c r="BY24" s="741"/>
      <c r="BZ24" s="741"/>
      <c r="CA24" s="741"/>
      <c r="CB24" s="741"/>
      <c r="CC24" s="741"/>
      <c r="CD24" s="741"/>
      <c r="CE24" s="741"/>
      <c r="CF24" s="741"/>
      <c r="CG24" s="742"/>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07"/>
    </row>
    <row r="25" spans="1:131" s="200" customFormat="1" ht="26.25" customHeight="1" thickBot="1" x14ac:dyDescent="0.2">
      <c r="A25" s="1095" t="s">
        <v>374</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740"/>
      <c r="BT25" s="741"/>
      <c r="BU25" s="741"/>
      <c r="BV25" s="741"/>
      <c r="BW25" s="741"/>
      <c r="BX25" s="741"/>
      <c r="BY25" s="741"/>
      <c r="BZ25" s="741"/>
      <c r="CA25" s="741"/>
      <c r="CB25" s="741"/>
      <c r="CC25" s="741"/>
      <c r="CD25" s="741"/>
      <c r="CE25" s="741"/>
      <c r="CF25" s="741"/>
      <c r="CG25" s="742"/>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99"/>
    </row>
    <row r="26" spans="1:131" s="200" customFormat="1" ht="26.25" customHeight="1" x14ac:dyDescent="0.15">
      <c r="A26" s="1030" t="s">
        <v>350</v>
      </c>
      <c r="B26" s="1031"/>
      <c r="C26" s="1031"/>
      <c r="D26" s="1031"/>
      <c r="E26" s="1031"/>
      <c r="F26" s="1031"/>
      <c r="G26" s="1031"/>
      <c r="H26" s="1031"/>
      <c r="I26" s="1031"/>
      <c r="J26" s="1031"/>
      <c r="K26" s="1031"/>
      <c r="L26" s="1031"/>
      <c r="M26" s="1031"/>
      <c r="N26" s="1031"/>
      <c r="O26" s="1031"/>
      <c r="P26" s="1032"/>
      <c r="Q26" s="1036" t="s">
        <v>375</v>
      </c>
      <c r="R26" s="1037"/>
      <c r="S26" s="1037"/>
      <c r="T26" s="1037"/>
      <c r="U26" s="1038"/>
      <c r="V26" s="1036" t="s">
        <v>376</v>
      </c>
      <c r="W26" s="1037"/>
      <c r="X26" s="1037"/>
      <c r="Y26" s="1037"/>
      <c r="Z26" s="1038"/>
      <c r="AA26" s="1036" t="s">
        <v>377</v>
      </c>
      <c r="AB26" s="1037"/>
      <c r="AC26" s="1037"/>
      <c r="AD26" s="1037"/>
      <c r="AE26" s="1037"/>
      <c r="AF26" s="1091" t="s">
        <v>378</v>
      </c>
      <c r="AG26" s="1043"/>
      <c r="AH26" s="1043"/>
      <c r="AI26" s="1043"/>
      <c r="AJ26" s="1092"/>
      <c r="AK26" s="1037" t="s">
        <v>379</v>
      </c>
      <c r="AL26" s="1037"/>
      <c r="AM26" s="1037"/>
      <c r="AN26" s="1037"/>
      <c r="AO26" s="1038"/>
      <c r="AP26" s="1036" t="s">
        <v>380</v>
      </c>
      <c r="AQ26" s="1037"/>
      <c r="AR26" s="1037"/>
      <c r="AS26" s="1037"/>
      <c r="AT26" s="1038"/>
      <c r="AU26" s="1036" t="s">
        <v>381</v>
      </c>
      <c r="AV26" s="1037"/>
      <c r="AW26" s="1037"/>
      <c r="AX26" s="1037"/>
      <c r="AY26" s="1038"/>
      <c r="AZ26" s="1036" t="s">
        <v>382</v>
      </c>
      <c r="BA26" s="1037"/>
      <c r="BB26" s="1037"/>
      <c r="BC26" s="1037"/>
      <c r="BD26" s="1038"/>
      <c r="BE26" s="1036" t="s">
        <v>357</v>
      </c>
      <c r="BF26" s="1037"/>
      <c r="BG26" s="1037"/>
      <c r="BH26" s="1037"/>
      <c r="BI26" s="1049"/>
      <c r="BJ26" s="205"/>
      <c r="BK26" s="205"/>
      <c r="BL26" s="205"/>
      <c r="BM26" s="205"/>
      <c r="BN26" s="205"/>
      <c r="BO26" s="218"/>
      <c r="BP26" s="218"/>
      <c r="BQ26" s="215">
        <v>20</v>
      </c>
      <c r="BR26" s="216"/>
      <c r="BS26" s="740"/>
      <c r="BT26" s="741"/>
      <c r="BU26" s="741"/>
      <c r="BV26" s="741"/>
      <c r="BW26" s="741"/>
      <c r="BX26" s="741"/>
      <c r="BY26" s="741"/>
      <c r="BZ26" s="741"/>
      <c r="CA26" s="741"/>
      <c r="CB26" s="741"/>
      <c r="CC26" s="741"/>
      <c r="CD26" s="741"/>
      <c r="CE26" s="741"/>
      <c r="CF26" s="741"/>
      <c r="CG26" s="742"/>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99"/>
    </row>
    <row r="27" spans="1:131" s="200"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093"/>
      <c r="AG27" s="1046"/>
      <c r="AH27" s="1046"/>
      <c r="AI27" s="1046"/>
      <c r="AJ27" s="1094"/>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0"/>
      <c r="BJ27" s="205"/>
      <c r="BK27" s="205"/>
      <c r="BL27" s="205"/>
      <c r="BM27" s="205"/>
      <c r="BN27" s="205"/>
      <c r="BO27" s="218"/>
      <c r="BP27" s="218"/>
      <c r="BQ27" s="215">
        <v>21</v>
      </c>
      <c r="BR27" s="216"/>
      <c r="BS27" s="740"/>
      <c r="BT27" s="741"/>
      <c r="BU27" s="741"/>
      <c r="BV27" s="741"/>
      <c r="BW27" s="741"/>
      <c r="BX27" s="741"/>
      <c r="BY27" s="741"/>
      <c r="BZ27" s="741"/>
      <c r="CA27" s="741"/>
      <c r="CB27" s="741"/>
      <c r="CC27" s="741"/>
      <c r="CD27" s="741"/>
      <c r="CE27" s="741"/>
      <c r="CF27" s="741"/>
      <c r="CG27" s="742"/>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99"/>
    </row>
    <row r="28" spans="1:131" s="200" customFormat="1" ht="26.25" customHeight="1" thickTop="1" x14ac:dyDescent="0.15">
      <c r="A28" s="219">
        <v>1</v>
      </c>
      <c r="B28" s="1082" t="s">
        <v>383</v>
      </c>
      <c r="C28" s="1083"/>
      <c r="D28" s="1083"/>
      <c r="E28" s="1083"/>
      <c r="F28" s="1083"/>
      <c r="G28" s="1083"/>
      <c r="H28" s="1083"/>
      <c r="I28" s="1083"/>
      <c r="J28" s="1083"/>
      <c r="K28" s="1083"/>
      <c r="L28" s="1083"/>
      <c r="M28" s="1083"/>
      <c r="N28" s="1083"/>
      <c r="O28" s="1083"/>
      <c r="P28" s="1084"/>
      <c r="Q28" s="1085">
        <v>11310</v>
      </c>
      <c r="R28" s="1086"/>
      <c r="S28" s="1086"/>
      <c r="T28" s="1086"/>
      <c r="U28" s="1086"/>
      <c r="V28" s="1086">
        <v>10990</v>
      </c>
      <c r="W28" s="1086"/>
      <c r="X28" s="1086"/>
      <c r="Y28" s="1086"/>
      <c r="Z28" s="1086"/>
      <c r="AA28" s="1086">
        <v>319</v>
      </c>
      <c r="AB28" s="1086"/>
      <c r="AC28" s="1086"/>
      <c r="AD28" s="1086"/>
      <c r="AE28" s="1087"/>
      <c r="AF28" s="1088">
        <v>319</v>
      </c>
      <c r="AG28" s="1086"/>
      <c r="AH28" s="1086"/>
      <c r="AI28" s="1086"/>
      <c r="AJ28" s="1089"/>
      <c r="AK28" s="1090">
        <v>871</v>
      </c>
      <c r="AL28" s="1078"/>
      <c r="AM28" s="1078"/>
      <c r="AN28" s="1078"/>
      <c r="AO28" s="1078"/>
      <c r="AP28" s="1078" t="s">
        <v>554</v>
      </c>
      <c r="AQ28" s="1078"/>
      <c r="AR28" s="1078"/>
      <c r="AS28" s="1078"/>
      <c r="AT28" s="1078"/>
      <c r="AU28" s="1078" t="s">
        <v>553</v>
      </c>
      <c r="AV28" s="1078"/>
      <c r="AW28" s="1078"/>
      <c r="AX28" s="1078"/>
      <c r="AY28" s="1078"/>
      <c r="AZ28" s="1079"/>
      <c r="BA28" s="1079"/>
      <c r="BB28" s="1079"/>
      <c r="BC28" s="1079"/>
      <c r="BD28" s="1079"/>
      <c r="BE28" s="1080"/>
      <c r="BF28" s="1080"/>
      <c r="BG28" s="1080"/>
      <c r="BH28" s="1080"/>
      <c r="BI28" s="1081"/>
      <c r="BJ28" s="205"/>
      <c r="BK28" s="205"/>
      <c r="BL28" s="205"/>
      <c r="BM28" s="205"/>
      <c r="BN28" s="205"/>
      <c r="BO28" s="218"/>
      <c r="BP28" s="218"/>
      <c r="BQ28" s="215">
        <v>22</v>
      </c>
      <c r="BR28" s="216"/>
      <c r="BS28" s="740"/>
      <c r="BT28" s="741"/>
      <c r="BU28" s="741"/>
      <c r="BV28" s="741"/>
      <c r="BW28" s="741"/>
      <c r="BX28" s="741"/>
      <c r="BY28" s="741"/>
      <c r="BZ28" s="741"/>
      <c r="CA28" s="741"/>
      <c r="CB28" s="741"/>
      <c r="CC28" s="741"/>
      <c r="CD28" s="741"/>
      <c r="CE28" s="741"/>
      <c r="CF28" s="741"/>
      <c r="CG28" s="742"/>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99"/>
    </row>
    <row r="29" spans="1:131" s="200" customFormat="1" ht="26.25" customHeight="1" x14ac:dyDescent="0.15">
      <c r="A29" s="219">
        <v>2</v>
      </c>
      <c r="B29" s="1069" t="s">
        <v>384</v>
      </c>
      <c r="C29" s="1070"/>
      <c r="D29" s="1070"/>
      <c r="E29" s="1070"/>
      <c r="F29" s="1070"/>
      <c r="G29" s="1070"/>
      <c r="H29" s="1070"/>
      <c r="I29" s="1070"/>
      <c r="J29" s="1070"/>
      <c r="K29" s="1070"/>
      <c r="L29" s="1070"/>
      <c r="M29" s="1070"/>
      <c r="N29" s="1070"/>
      <c r="O29" s="1070"/>
      <c r="P29" s="1071"/>
      <c r="Q29" s="1075">
        <v>101</v>
      </c>
      <c r="R29" s="1076"/>
      <c r="S29" s="1076"/>
      <c r="T29" s="1076"/>
      <c r="U29" s="1076"/>
      <c r="V29" s="1076">
        <v>100</v>
      </c>
      <c r="W29" s="1076"/>
      <c r="X29" s="1076"/>
      <c r="Y29" s="1076"/>
      <c r="Z29" s="1076"/>
      <c r="AA29" s="1076">
        <v>1</v>
      </c>
      <c r="AB29" s="1076"/>
      <c r="AC29" s="1076"/>
      <c r="AD29" s="1076"/>
      <c r="AE29" s="1077"/>
      <c r="AF29" s="1051">
        <v>1</v>
      </c>
      <c r="AG29" s="1052"/>
      <c r="AH29" s="1052"/>
      <c r="AI29" s="1052"/>
      <c r="AJ29" s="1053"/>
      <c r="AK29" s="1015">
        <v>51</v>
      </c>
      <c r="AL29" s="1009"/>
      <c r="AM29" s="1009"/>
      <c r="AN29" s="1009"/>
      <c r="AO29" s="1009"/>
      <c r="AP29" s="1009">
        <v>34</v>
      </c>
      <c r="AQ29" s="1009"/>
      <c r="AR29" s="1009"/>
      <c r="AS29" s="1009"/>
      <c r="AT29" s="1009"/>
      <c r="AU29" s="1009">
        <v>16</v>
      </c>
      <c r="AV29" s="1009"/>
      <c r="AW29" s="1009"/>
      <c r="AX29" s="1009"/>
      <c r="AY29" s="1009"/>
      <c r="AZ29" s="1074"/>
      <c r="BA29" s="1074"/>
      <c r="BB29" s="1074"/>
      <c r="BC29" s="1074"/>
      <c r="BD29" s="1074"/>
      <c r="BE29" s="1064"/>
      <c r="BF29" s="1064"/>
      <c r="BG29" s="1064"/>
      <c r="BH29" s="1064"/>
      <c r="BI29" s="1065"/>
      <c r="BJ29" s="205"/>
      <c r="BK29" s="205"/>
      <c r="BL29" s="205"/>
      <c r="BM29" s="205"/>
      <c r="BN29" s="205"/>
      <c r="BO29" s="218"/>
      <c r="BP29" s="218"/>
      <c r="BQ29" s="215">
        <v>23</v>
      </c>
      <c r="BR29" s="216"/>
      <c r="BS29" s="740"/>
      <c r="BT29" s="741"/>
      <c r="BU29" s="741"/>
      <c r="BV29" s="741"/>
      <c r="BW29" s="741"/>
      <c r="BX29" s="741"/>
      <c r="BY29" s="741"/>
      <c r="BZ29" s="741"/>
      <c r="CA29" s="741"/>
      <c r="CB29" s="741"/>
      <c r="CC29" s="741"/>
      <c r="CD29" s="741"/>
      <c r="CE29" s="741"/>
      <c r="CF29" s="741"/>
      <c r="CG29" s="742"/>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99"/>
    </row>
    <row r="30" spans="1:131" s="200" customFormat="1" ht="26.25" customHeight="1" x14ac:dyDescent="0.15">
      <c r="A30" s="219">
        <v>3</v>
      </c>
      <c r="B30" s="1069" t="s">
        <v>385</v>
      </c>
      <c r="C30" s="1070"/>
      <c r="D30" s="1070"/>
      <c r="E30" s="1070"/>
      <c r="F30" s="1070"/>
      <c r="G30" s="1070"/>
      <c r="H30" s="1070"/>
      <c r="I30" s="1070"/>
      <c r="J30" s="1070"/>
      <c r="K30" s="1070"/>
      <c r="L30" s="1070"/>
      <c r="M30" s="1070"/>
      <c r="N30" s="1070"/>
      <c r="O30" s="1070"/>
      <c r="P30" s="1071"/>
      <c r="Q30" s="1075">
        <v>10152</v>
      </c>
      <c r="R30" s="1076"/>
      <c r="S30" s="1076"/>
      <c r="T30" s="1076"/>
      <c r="U30" s="1076"/>
      <c r="V30" s="1076">
        <v>9750</v>
      </c>
      <c r="W30" s="1076"/>
      <c r="X30" s="1076"/>
      <c r="Y30" s="1076"/>
      <c r="Z30" s="1076"/>
      <c r="AA30" s="1076">
        <v>402</v>
      </c>
      <c r="AB30" s="1076"/>
      <c r="AC30" s="1076"/>
      <c r="AD30" s="1076"/>
      <c r="AE30" s="1077"/>
      <c r="AF30" s="1051">
        <v>402</v>
      </c>
      <c r="AG30" s="1052"/>
      <c r="AH30" s="1052"/>
      <c r="AI30" s="1052"/>
      <c r="AJ30" s="1053"/>
      <c r="AK30" s="1015">
        <v>1389</v>
      </c>
      <c r="AL30" s="1009"/>
      <c r="AM30" s="1009"/>
      <c r="AN30" s="1009"/>
      <c r="AO30" s="1009"/>
      <c r="AP30" s="1009" t="s">
        <v>553</v>
      </c>
      <c r="AQ30" s="1009"/>
      <c r="AR30" s="1009"/>
      <c r="AS30" s="1009"/>
      <c r="AT30" s="1009"/>
      <c r="AU30" s="1009" t="s">
        <v>553</v>
      </c>
      <c r="AV30" s="1009"/>
      <c r="AW30" s="1009"/>
      <c r="AX30" s="1009"/>
      <c r="AY30" s="1009"/>
      <c r="AZ30" s="1074"/>
      <c r="BA30" s="1074"/>
      <c r="BB30" s="1074"/>
      <c r="BC30" s="1074"/>
      <c r="BD30" s="1074"/>
      <c r="BE30" s="1064"/>
      <c r="BF30" s="1064"/>
      <c r="BG30" s="1064"/>
      <c r="BH30" s="1064"/>
      <c r="BI30" s="1065"/>
      <c r="BJ30" s="205"/>
      <c r="BK30" s="205"/>
      <c r="BL30" s="205"/>
      <c r="BM30" s="205"/>
      <c r="BN30" s="205"/>
      <c r="BO30" s="218"/>
      <c r="BP30" s="218"/>
      <c r="BQ30" s="215">
        <v>24</v>
      </c>
      <c r="BR30" s="216"/>
      <c r="BS30" s="740"/>
      <c r="BT30" s="741"/>
      <c r="BU30" s="741"/>
      <c r="BV30" s="741"/>
      <c r="BW30" s="741"/>
      <c r="BX30" s="741"/>
      <c r="BY30" s="741"/>
      <c r="BZ30" s="741"/>
      <c r="CA30" s="741"/>
      <c r="CB30" s="741"/>
      <c r="CC30" s="741"/>
      <c r="CD30" s="741"/>
      <c r="CE30" s="741"/>
      <c r="CF30" s="741"/>
      <c r="CG30" s="742"/>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99"/>
    </row>
    <row r="31" spans="1:131" s="200" customFormat="1" ht="26.25" customHeight="1" x14ac:dyDescent="0.15">
      <c r="A31" s="219">
        <v>4</v>
      </c>
      <c r="B31" s="1069" t="s">
        <v>386</v>
      </c>
      <c r="C31" s="1070"/>
      <c r="D31" s="1070"/>
      <c r="E31" s="1070"/>
      <c r="F31" s="1070"/>
      <c r="G31" s="1070"/>
      <c r="H31" s="1070"/>
      <c r="I31" s="1070"/>
      <c r="J31" s="1070"/>
      <c r="K31" s="1070"/>
      <c r="L31" s="1070"/>
      <c r="M31" s="1070"/>
      <c r="N31" s="1070"/>
      <c r="O31" s="1070"/>
      <c r="P31" s="1071"/>
      <c r="Q31" s="1075">
        <v>26</v>
      </c>
      <c r="R31" s="1076"/>
      <c r="S31" s="1076"/>
      <c r="T31" s="1076"/>
      <c r="U31" s="1076"/>
      <c r="V31" s="1076">
        <v>22</v>
      </c>
      <c r="W31" s="1076"/>
      <c r="X31" s="1076"/>
      <c r="Y31" s="1076"/>
      <c r="Z31" s="1076"/>
      <c r="AA31" s="1076">
        <v>4</v>
      </c>
      <c r="AB31" s="1076"/>
      <c r="AC31" s="1076"/>
      <c r="AD31" s="1076"/>
      <c r="AE31" s="1077"/>
      <c r="AF31" s="1051">
        <v>4</v>
      </c>
      <c r="AG31" s="1052"/>
      <c r="AH31" s="1052"/>
      <c r="AI31" s="1052"/>
      <c r="AJ31" s="1053"/>
      <c r="AK31" s="1015" t="s">
        <v>553</v>
      </c>
      <c r="AL31" s="1009"/>
      <c r="AM31" s="1009"/>
      <c r="AN31" s="1009"/>
      <c r="AO31" s="1009"/>
      <c r="AP31" s="1009">
        <v>11</v>
      </c>
      <c r="AQ31" s="1009"/>
      <c r="AR31" s="1009"/>
      <c r="AS31" s="1009"/>
      <c r="AT31" s="1009"/>
      <c r="AU31" s="1009">
        <v>0</v>
      </c>
      <c r="AV31" s="1009"/>
      <c r="AW31" s="1009"/>
      <c r="AX31" s="1009"/>
      <c r="AY31" s="1009"/>
      <c r="AZ31" s="1074"/>
      <c r="BA31" s="1074"/>
      <c r="BB31" s="1074"/>
      <c r="BC31" s="1074"/>
      <c r="BD31" s="1074"/>
      <c r="BE31" s="1064"/>
      <c r="BF31" s="1064"/>
      <c r="BG31" s="1064"/>
      <c r="BH31" s="1064"/>
      <c r="BI31" s="1065"/>
      <c r="BJ31" s="205"/>
      <c r="BK31" s="205"/>
      <c r="BL31" s="205"/>
      <c r="BM31" s="205"/>
      <c r="BN31" s="205"/>
      <c r="BO31" s="218"/>
      <c r="BP31" s="218"/>
      <c r="BQ31" s="215">
        <v>25</v>
      </c>
      <c r="BR31" s="216"/>
      <c r="BS31" s="740"/>
      <c r="BT31" s="741"/>
      <c r="BU31" s="741"/>
      <c r="BV31" s="741"/>
      <c r="BW31" s="741"/>
      <c r="BX31" s="741"/>
      <c r="BY31" s="741"/>
      <c r="BZ31" s="741"/>
      <c r="CA31" s="741"/>
      <c r="CB31" s="741"/>
      <c r="CC31" s="741"/>
      <c r="CD31" s="741"/>
      <c r="CE31" s="741"/>
      <c r="CF31" s="741"/>
      <c r="CG31" s="742"/>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99"/>
    </row>
    <row r="32" spans="1:131" s="200" customFormat="1" ht="26.25" customHeight="1" x14ac:dyDescent="0.15">
      <c r="A32" s="219">
        <v>5</v>
      </c>
      <c r="B32" s="1069" t="s">
        <v>387</v>
      </c>
      <c r="C32" s="1070"/>
      <c r="D32" s="1070"/>
      <c r="E32" s="1070"/>
      <c r="F32" s="1070"/>
      <c r="G32" s="1070"/>
      <c r="H32" s="1070"/>
      <c r="I32" s="1070"/>
      <c r="J32" s="1070"/>
      <c r="K32" s="1070"/>
      <c r="L32" s="1070"/>
      <c r="M32" s="1070"/>
      <c r="N32" s="1070"/>
      <c r="O32" s="1070"/>
      <c r="P32" s="1071"/>
      <c r="Q32" s="1075">
        <v>524</v>
      </c>
      <c r="R32" s="1076"/>
      <c r="S32" s="1076"/>
      <c r="T32" s="1076"/>
      <c r="U32" s="1076"/>
      <c r="V32" s="1076">
        <v>524</v>
      </c>
      <c r="W32" s="1076"/>
      <c r="X32" s="1076"/>
      <c r="Y32" s="1076"/>
      <c r="Z32" s="1076"/>
      <c r="AA32" s="1076" t="s">
        <v>577</v>
      </c>
      <c r="AB32" s="1076"/>
      <c r="AC32" s="1076"/>
      <c r="AD32" s="1076"/>
      <c r="AE32" s="1077"/>
      <c r="AF32" s="1051" t="s">
        <v>577</v>
      </c>
      <c r="AG32" s="1052"/>
      <c r="AH32" s="1052"/>
      <c r="AI32" s="1052"/>
      <c r="AJ32" s="1053"/>
      <c r="AK32" s="1015">
        <v>210</v>
      </c>
      <c r="AL32" s="1009"/>
      <c r="AM32" s="1009"/>
      <c r="AN32" s="1009"/>
      <c r="AO32" s="1009"/>
      <c r="AP32" s="1009">
        <v>16</v>
      </c>
      <c r="AQ32" s="1009"/>
      <c r="AR32" s="1009"/>
      <c r="AS32" s="1009"/>
      <c r="AT32" s="1009"/>
      <c r="AU32" s="1009">
        <v>5</v>
      </c>
      <c r="AV32" s="1009"/>
      <c r="AW32" s="1009"/>
      <c r="AX32" s="1009"/>
      <c r="AY32" s="1009"/>
      <c r="AZ32" s="1074"/>
      <c r="BA32" s="1074"/>
      <c r="BB32" s="1074"/>
      <c r="BC32" s="1074"/>
      <c r="BD32" s="1074"/>
      <c r="BE32" s="1064"/>
      <c r="BF32" s="1064"/>
      <c r="BG32" s="1064"/>
      <c r="BH32" s="1064"/>
      <c r="BI32" s="1065"/>
      <c r="BJ32" s="205"/>
      <c r="BK32" s="205"/>
      <c r="BL32" s="205"/>
      <c r="BM32" s="205"/>
      <c r="BN32" s="205"/>
      <c r="BO32" s="218"/>
      <c r="BP32" s="218"/>
      <c r="BQ32" s="215">
        <v>26</v>
      </c>
      <c r="BR32" s="216"/>
      <c r="BS32" s="740"/>
      <c r="BT32" s="741"/>
      <c r="BU32" s="741"/>
      <c r="BV32" s="741"/>
      <c r="BW32" s="741"/>
      <c r="BX32" s="741"/>
      <c r="BY32" s="741"/>
      <c r="BZ32" s="741"/>
      <c r="CA32" s="741"/>
      <c r="CB32" s="741"/>
      <c r="CC32" s="741"/>
      <c r="CD32" s="741"/>
      <c r="CE32" s="741"/>
      <c r="CF32" s="741"/>
      <c r="CG32" s="742"/>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99"/>
    </row>
    <row r="33" spans="1:131" s="200" customFormat="1" ht="26.25" customHeight="1" x14ac:dyDescent="0.15">
      <c r="A33" s="219">
        <v>6</v>
      </c>
      <c r="B33" s="1069" t="s">
        <v>388</v>
      </c>
      <c r="C33" s="1070"/>
      <c r="D33" s="1070"/>
      <c r="E33" s="1070"/>
      <c r="F33" s="1070"/>
      <c r="G33" s="1070"/>
      <c r="H33" s="1070"/>
      <c r="I33" s="1070"/>
      <c r="J33" s="1070"/>
      <c r="K33" s="1070"/>
      <c r="L33" s="1070"/>
      <c r="M33" s="1070"/>
      <c r="N33" s="1070"/>
      <c r="O33" s="1070"/>
      <c r="P33" s="1071"/>
      <c r="Q33" s="1075">
        <v>56</v>
      </c>
      <c r="R33" s="1076"/>
      <c r="S33" s="1076"/>
      <c r="T33" s="1076"/>
      <c r="U33" s="1076"/>
      <c r="V33" s="1076">
        <v>56</v>
      </c>
      <c r="W33" s="1076"/>
      <c r="X33" s="1076"/>
      <c r="Y33" s="1076"/>
      <c r="Z33" s="1076"/>
      <c r="AA33" s="1076">
        <v>0</v>
      </c>
      <c r="AB33" s="1076"/>
      <c r="AC33" s="1076"/>
      <c r="AD33" s="1076"/>
      <c r="AE33" s="1077"/>
      <c r="AF33" s="1051">
        <v>0</v>
      </c>
      <c r="AG33" s="1052"/>
      <c r="AH33" s="1052"/>
      <c r="AI33" s="1052"/>
      <c r="AJ33" s="1053"/>
      <c r="AK33" s="1015">
        <v>13</v>
      </c>
      <c r="AL33" s="1009"/>
      <c r="AM33" s="1009"/>
      <c r="AN33" s="1009"/>
      <c r="AO33" s="1009"/>
      <c r="AP33" s="1009" t="s">
        <v>553</v>
      </c>
      <c r="AQ33" s="1009"/>
      <c r="AR33" s="1009"/>
      <c r="AS33" s="1009"/>
      <c r="AT33" s="1009"/>
      <c r="AU33" s="1009" t="s">
        <v>555</v>
      </c>
      <c r="AV33" s="1009"/>
      <c r="AW33" s="1009"/>
      <c r="AX33" s="1009"/>
      <c r="AY33" s="1009"/>
      <c r="AZ33" s="1074"/>
      <c r="BA33" s="1074"/>
      <c r="BB33" s="1074"/>
      <c r="BC33" s="1074"/>
      <c r="BD33" s="1074"/>
      <c r="BE33" s="1064"/>
      <c r="BF33" s="1064"/>
      <c r="BG33" s="1064"/>
      <c r="BH33" s="1064"/>
      <c r="BI33" s="1065"/>
      <c r="BJ33" s="205"/>
      <c r="BK33" s="205"/>
      <c r="BL33" s="205"/>
      <c r="BM33" s="205"/>
      <c r="BN33" s="205"/>
      <c r="BO33" s="218"/>
      <c r="BP33" s="218"/>
      <c r="BQ33" s="215">
        <v>27</v>
      </c>
      <c r="BR33" s="216"/>
      <c r="BS33" s="740"/>
      <c r="BT33" s="741"/>
      <c r="BU33" s="741"/>
      <c r="BV33" s="741"/>
      <c r="BW33" s="741"/>
      <c r="BX33" s="741"/>
      <c r="BY33" s="741"/>
      <c r="BZ33" s="741"/>
      <c r="CA33" s="741"/>
      <c r="CB33" s="741"/>
      <c r="CC33" s="741"/>
      <c r="CD33" s="741"/>
      <c r="CE33" s="741"/>
      <c r="CF33" s="741"/>
      <c r="CG33" s="742"/>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99"/>
    </row>
    <row r="34" spans="1:131" s="200" customFormat="1" ht="26.25" customHeight="1" x14ac:dyDescent="0.15">
      <c r="A34" s="219">
        <v>7</v>
      </c>
      <c r="B34" s="1069" t="s">
        <v>389</v>
      </c>
      <c r="C34" s="1070"/>
      <c r="D34" s="1070"/>
      <c r="E34" s="1070"/>
      <c r="F34" s="1070"/>
      <c r="G34" s="1070"/>
      <c r="H34" s="1070"/>
      <c r="I34" s="1070"/>
      <c r="J34" s="1070"/>
      <c r="K34" s="1070"/>
      <c r="L34" s="1070"/>
      <c r="M34" s="1070"/>
      <c r="N34" s="1070"/>
      <c r="O34" s="1070"/>
      <c r="P34" s="1071"/>
      <c r="Q34" s="1075">
        <v>1193</v>
      </c>
      <c r="R34" s="1076"/>
      <c r="S34" s="1076"/>
      <c r="T34" s="1076"/>
      <c r="U34" s="1076"/>
      <c r="V34" s="1076">
        <v>1137</v>
      </c>
      <c r="W34" s="1076"/>
      <c r="X34" s="1076"/>
      <c r="Y34" s="1076"/>
      <c r="Z34" s="1076"/>
      <c r="AA34" s="1076">
        <v>56</v>
      </c>
      <c r="AB34" s="1076"/>
      <c r="AC34" s="1076"/>
      <c r="AD34" s="1076"/>
      <c r="AE34" s="1077"/>
      <c r="AF34" s="1051">
        <v>56</v>
      </c>
      <c r="AG34" s="1052"/>
      <c r="AH34" s="1052"/>
      <c r="AI34" s="1052"/>
      <c r="AJ34" s="1053"/>
      <c r="AK34" s="1015">
        <v>324</v>
      </c>
      <c r="AL34" s="1009"/>
      <c r="AM34" s="1009"/>
      <c r="AN34" s="1009"/>
      <c r="AO34" s="1009"/>
      <c r="AP34" s="1009" t="s">
        <v>553</v>
      </c>
      <c r="AQ34" s="1009"/>
      <c r="AR34" s="1009"/>
      <c r="AS34" s="1009"/>
      <c r="AT34" s="1009"/>
      <c r="AU34" s="1009" t="s">
        <v>553</v>
      </c>
      <c r="AV34" s="1009"/>
      <c r="AW34" s="1009"/>
      <c r="AX34" s="1009"/>
      <c r="AY34" s="1009"/>
      <c r="AZ34" s="1074"/>
      <c r="BA34" s="1074"/>
      <c r="BB34" s="1074"/>
      <c r="BC34" s="1074"/>
      <c r="BD34" s="1074"/>
      <c r="BE34" s="1064"/>
      <c r="BF34" s="1064"/>
      <c r="BG34" s="1064"/>
      <c r="BH34" s="1064"/>
      <c r="BI34" s="1065"/>
      <c r="BJ34" s="205"/>
      <c r="BK34" s="205"/>
      <c r="BL34" s="205"/>
      <c r="BM34" s="205"/>
      <c r="BN34" s="205"/>
      <c r="BO34" s="218"/>
      <c r="BP34" s="218"/>
      <c r="BQ34" s="215">
        <v>28</v>
      </c>
      <c r="BR34" s="216"/>
      <c r="BS34" s="740"/>
      <c r="BT34" s="741"/>
      <c r="BU34" s="741"/>
      <c r="BV34" s="741"/>
      <c r="BW34" s="741"/>
      <c r="BX34" s="741"/>
      <c r="BY34" s="741"/>
      <c r="BZ34" s="741"/>
      <c r="CA34" s="741"/>
      <c r="CB34" s="741"/>
      <c r="CC34" s="741"/>
      <c r="CD34" s="741"/>
      <c r="CE34" s="741"/>
      <c r="CF34" s="741"/>
      <c r="CG34" s="742"/>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99"/>
    </row>
    <row r="35" spans="1:131" s="200" customFormat="1" ht="26.25" customHeight="1" x14ac:dyDescent="0.15">
      <c r="A35" s="219">
        <v>8</v>
      </c>
      <c r="B35" s="1069" t="s">
        <v>390</v>
      </c>
      <c r="C35" s="1070"/>
      <c r="D35" s="1070"/>
      <c r="E35" s="1070"/>
      <c r="F35" s="1070"/>
      <c r="G35" s="1070"/>
      <c r="H35" s="1070"/>
      <c r="I35" s="1070"/>
      <c r="J35" s="1070"/>
      <c r="K35" s="1070"/>
      <c r="L35" s="1070"/>
      <c r="M35" s="1070"/>
      <c r="N35" s="1070"/>
      <c r="O35" s="1070"/>
      <c r="P35" s="1071"/>
      <c r="Q35" s="1075">
        <v>2011</v>
      </c>
      <c r="R35" s="1076"/>
      <c r="S35" s="1076"/>
      <c r="T35" s="1076"/>
      <c r="U35" s="1076"/>
      <c r="V35" s="1076">
        <v>1891</v>
      </c>
      <c r="W35" s="1076"/>
      <c r="X35" s="1076"/>
      <c r="Y35" s="1076"/>
      <c r="Z35" s="1076"/>
      <c r="AA35" s="1076">
        <v>120</v>
      </c>
      <c r="AB35" s="1076"/>
      <c r="AC35" s="1076"/>
      <c r="AD35" s="1076"/>
      <c r="AE35" s="1077"/>
      <c r="AF35" s="1051">
        <v>1798</v>
      </c>
      <c r="AG35" s="1052"/>
      <c r="AH35" s="1052"/>
      <c r="AI35" s="1052"/>
      <c r="AJ35" s="1053"/>
      <c r="AK35" s="1015">
        <v>450</v>
      </c>
      <c r="AL35" s="1009"/>
      <c r="AM35" s="1009"/>
      <c r="AN35" s="1009"/>
      <c r="AO35" s="1009"/>
      <c r="AP35" s="1009">
        <v>8429</v>
      </c>
      <c r="AQ35" s="1009"/>
      <c r="AR35" s="1009"/>
      <c r="AS35" s="1009"/>
      <c r="AT35" s="1009"/>
      <c r="AU35" s="1009">
        <v>1956</v>
      </c>
      <c r="AV35" s="1009"/>
      <c r="AW35" s="1009"/>
      <c r="AX35" s="1009"/>
      <c r="AY35" s="1009"/>
      <c r="AZ35" s="1074"/>
      <c r="BA35" s="1074"/>
      <c r="BB35" s="1074"/>
      <c r="BC35" s="1074"/>
      <c r="BD35" s="1074"/>
      <c r="BE35" s="1064" t="s">
        <v>391</v>
      </c>
      <c r="BF35" s="1064"/>
      <c r="BG35" s="1064"/>
      <c r="BH35" s="1064"/>
      <c r="BI35" s="1065"/>
      <c r="BJ35" s="205"/>
      <c r="BK35" s="205"/>
      <c r="BL35" s="205"/>
      <c r="BM35" s="205"/>
      <c r="BN35" s="205"/>
      <c r="BO35" s="218"/>
      <c r="BP35" s="218"/>
      <c r="BQ35" s="215">
        <v>29</v>
      </c>
      <c r="BR35" s="216"/>
      <c r="BS35" s="740"/>
      <c r="BT35" s="741"/>
      <c r="BU35" s="741"/>
      <c r="BV35" s="741"/>
      <c r="BW35" s="741"/>
      <c r="BX35" s="741"/>
      <c r="BY35" s="741"/>
      <c r="BZ35" s="741"/>
      <c r="CA35" s="741"/>
      <c r="CB35" s="741"/>
      <c r="CC35" s="741"/>
      <c r="CD35" s="741"/>
      <c r="CE35" s="741"/>
      <c r="CF35" s="741"/>
      <c r="CG35" s="742"/>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99"/>
    </row>
    <row r="36" spans="1:131" s="200" customFormat="1" ht="26.25" customHeight="1" x14ac:dyDescent="0.15">
      <c r="A36" s="219">
        <v>9</v>
      </c>
      <c r="B36" s="1069" t="s">
        <v>392</v>
      </c>
      <c r="C36" s="1070"/>
      <c r="D36" s="1070"/>
      <c r="E36" s="1070"/>
      <c r="F36" s="1070"/>
      <c r="G36" s="1070"/>
      <c r="H36" s="1070"/>
      <c r="I36" s="1070"/>
      <c r="J36" s="1070"/>
      <c r="K36" s="1070"/>
      <c r="L36" s="1070"/>
      <c r="M36" s="1070"/>
      <c r="N36" s="1070"/>
      <c r="O36" s="1070"/>
      <c r="P36" s="1071"/>
      <c r="Q36" s="1075">
        <v>123</v>
      </c>
      <c r="R36" s="1076"/>
      <c r="S36" s="1076"/>
      <c r="T36" s="1076"/>
      <c r="U36" s="1076"/>
      <c r="V36" s="1076">
        <v>110</v>
      </c>
      <c r="W36" s="1076"/>
      <c r="X36" s="1076"/>
      <c r="Y36" s="1076"/>
      <c r="Z36" s="1076"/>
      <c r="AA36" s="1076">
        <v>13</v>
      </c>
      <c r="AB36" s="1076"/>
      <c r="AC36" s="1076"/>
      <c r="AD36" s="1076"/>
      <c r="AE36" s="1077"/>
      <c r="AF36" s="1051">
        <v>415</v>
      </c>
      <c r="AG36" s="1052"/>
      <c r="AH36" s="1052"/>
      <c r="AI36" s="1052"/>
      <c r="AJ36" s="1053"/>
      <c r="AK36" s="1015">
        <v>27</v>
      </c>
      <c r="AL36" s="1009"/>
      <c r="AM36" s="1009"/>
      <c r="AN36" s="1009"/>
      <c r="AO36" s="1009"/>
      <c r="AP36" s="1009">
        <v>363</v>
      </c>
      <c r="AQ36" s="1009"/>
      <c r="AR36" s="1009"/>
      <c r="AS36" s="1009"/>
      <c r="AT36" s="1009"/>
      <c r="AU36" s="1009">
        <v>181</v>
      </c>
      <c r="AV36" s="1009"/>
      <c r="AW36" s="1009"/>
      <c r="AX36" s="1009"/>
      <c r="AY36" s="1009"/>
      <c r="AZ36" s="1074"/>
      <c r="BA36" s="1074"/>
      <c r="BB36" s="1074"/>
      <c r="BC36" s="1074"/>
      <c r="BD36" s="1074"/>
      <c r="BE36" s="1064" t="s">
        <v>391</v>
      </c>
      <c r="BF36" s="1064"/>
      <c r="BG36" s="1064"/>
      <c r="BH36" s="1064"/>
      <c r="BI36" s="1065"/>
      <c r="BJ36" s="205"/>
      <c r="BK36" s="205"/>
      <c r="BL36" s="205"/>
      <c r="BM36" s="205"/>
      <c r="BN36" s="205"/>
      <c r="BO36" s="218"/>
      <c r="BP36" s="218"/>
      <c r="BQ36" s="215">
        <v>30</v>
      </c>
      <c r="BR36" s="216"/>
      <c r="BS36" s="740"/>
      <c r="BT36" s="741"/>
      <c r="BU36" s="741"/>
      <c r="BV36" s="741"/>
      <c r="BW36" s="741"/>
      <c r="BX36" s="741"/>
      <c r="BY36" s="741"/>
      <c r="BZ36" s="741"/>
      <c r="CA36" s="741"/>
      <c r="CB36" s="741"/>
      <c r="CC36" s="741"/>
      <c r="CD36" s="741"/>
      <c r="CE36" s="741"/>
      <c r="CF36" s="741"/>
      <c r="CG36" s="742"/>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99"/>
    </row>
    <row r="37" spans="1:131" s="200" customFormat="1" ht="26.25" customHeight="1" x14ac:dyDescent="0.15">
      <c r="A37" s="219">
        <v>10</v>
      </c>
      <c r="B37" s="1069" t="s">
        <v>393</v>
      </c>
      <c r="C37" s="1070"/>
      <c r="D37" s="1070"/>
      <c r="E37" s="1070"/>
      <c r="F37" s="1070"/>
      <c r="G37" s="1070"/>
      <c r="H37" s="1070"/>
      <c r="I37" s="1070"/>
      <c r="J37" s="1070"/>
      <c r="K37" s="1070"/>
      <c r="L37" s="1070"/>
      <c r="M37" s="1070"/>
      <c r="N37" s="1070"/>
      <c r="O37" s="1070"/>
      <c r="P37" s="1071"/>
      <c r="Q37" s="1075">
        <v>3637</v>
      </c>
      <c r="R37" s="1076"/>
      <c r="S37" s="1076"/>
      <c r="T37" s="1076"/>
      <c r="U37" s="1076"/>
      <c r="V37" s="1076">
        <v>2433</v>
      </c>
      <c r="W37" s="1076"/>
      <c r="X37" s="1076"/>
      <c r="Y37" s="1076"/>
      <c r="Z37" s="1076"/>
      <c r="AA37" s="1076">
        <v>1204</v>
      </c>
      <c r="AB37" s="1076"/>
      <c r="AC37" s="1076"/>
      <c r="AD37" s="1076"/>
      <c r="AE37" s="1077"/>
      <c r="AF37" s="1051">
        <v>742</v>
      </c>
      <c r="AG37" s="1052"/>
      <c r="AH37" s="1052"/>
      <c r="AI37" s="1052"/>
      <c r="AJ37" s="1053"/>
      <c r="AK37" s="1015">
        <v>200</v>
      </c>
      <c r="AL37" s="1009"/>
      <c r="AM37" s="1009"/>
      <c r="AN37" s="1009"/>
      <c r="AO37" s="1009"/>
      <c r="AP37" s="1009">
        <v>21784</v>
      </c>
      <c r="AQ37" s="1009"/>
      <c r="AR37" s="1009"/>
      <c r="AS37" s="1009"/>
      <c r="AT37" s="1009"/>
      <c r="AU37" s="1009">
        <v>784</v>
      </c>
      <c r="AV37" s="1009"/>
      <c r="AW37" s="1009"/>
      <c r="AX37" s="1009"/>
      <c r="AY37" s="1009"/>
      <c r="AZ37" s="1074"/>
      <c r="BA37" s="1074"/>
      <c r="BB37" s="1074"/>
      <c r="BC37" s="1074"/>
      <c r="BD37" s="1074"/>
      <c r="BE37" s="1064" t="s">
        <v>391</v>
      </c>
      <c r="BF37" s="1064"/>
      <c r="BG37" s="1064"/>
      <c r="BH37" s="1064"/>
      <c r="BI37" s="1065"/>
      <c r="BJ37" s="205"/>
      <c r="BK37" s="205"/>
      <c r="BL37" s="205"/>
      <c r="BM37" s="205"/>
      <c r="BN37" s="205"/>
      <c r="BO37" s="218"/>
      <c r="BP37" s="218"/>
      <c r="BQ37" s="215">
        <v>31</v>
      </c>
      <c r="BR37" s="216"/>
      <c r="BS37" s="740"/>
      <c r="BT37" s="741"/>
      <c r="BU37" s="741"/>
      <c r="BV37" s="741"/>
      <c r="BW37" s="741"/>
      <c r="BX37" s="741"/>
      <c r="BY37" s="741"/>
      <c r="BZ37" s="741"/>
      <c r="CA37" s="741"/>
      <c r="CB37" s="741"/>
      <c r="CC37" s="741"/>
      <c r="CD37" s="741"/>
      <c r="CE37" s="741"/>
      <c r="CF37" s="741"/>
      <c r="CG37" s="742"/>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99"/>
    </row>
    <row r="38" spans="1:131" s="200" customFormat="1" ht="26.25" customHeight="1" x14ac:dyDescent="0.15">
      <c r="A38" s="219">
        <v>11</v>
      </c>
      <c r="B38" s="1069" t="s">
        <v>394</v>
      </c>
      <c r="C38" s="1070"/>
      <c r="D38" s="1070"/>
      <c r="E38" s="1070"/>
      <c r="F38" s="1070"/>
      <c r="G38" s="1070"/>
      <c r="H38" s="1070"/>
      <c r="I38" s="1070"/>
      <c r="J38" s="1070"/>
      <c r="K38" s="1070"/>
      <c r="L38" s="1070"/>
      <c r="M38" s="1070"/>
      <c r="N38" s="1070"/>
      <c r="O38" s="1070"/>
      <c r="P38" s="1071"/>
      <c r="Q38" s="1075">
        <v>350</v>
      </c>
      <c r="R38" s="1076"/>
      <c r="S38" s="1076"/>
      <c r="T38" s="1076"/>
      <c r="U38" s="1076"/>
      <c r="V38" s="1076">
        <v>345</v>
      </c>
      <c r="W38" s="1076"/>
      <c r="X38" s="1076"/>
      <c r="Y38" s="1076"/>
      <c r="Z38" s="1076"/>
      <c r="AA38" s="1076">
        <v>4</v>
      </c>
      <c r="AB38" s="1076"/>
      <c r="AC38" s="1076"/>
      <c r="AD38" s="1076"/>
      <c r="AE38" s="1077"/>
      <c r="AF38" s="1051">
        <v>4</v>
      </c>
      <c r="AG38" s="1052"/>
      <c r="AH38" s="1052"/>
      <c r="AI38" s="1052"/>
      <c r="AJ38" s="1053"/>
      <c r="AK38" s="1015">
        <v>40</v>
      </c>
      <c r="AL38" s="1009"/>
      <c r="AM38" s="1009"/>
      <c r="AN38" s="1009"/>
      <c r="AO38" s="1009"/>
      <c r="AP38" s="1009">
        <v>498</v>
      </c>
      <c r="AQ38" s="1009"/>
      <c r="AR38" s="1009"/>
      <c r="AS38" s="1009"/>
      <c r="AT38" s="1009"/>
      <c r="AU38" s="1009">
        <v>432</v>
      </c>
      <c r="AV38" s="1009"/>
      <c r="AW38" s="1009"/>
      <c r="AX38" s="1009"/>
      <c r="AY38" s="1009"/>
      <c r="AZ38" s="1074"/>
      <c r="BA38" s="1074"/>
      <c r="BB38" s="1074"/>
      <c r="BC38" s="1074"/>
      <c r="BD38" s="1074"/>
      <c r="BE38" s="1064" t="s">
        <v>395</v>
      </c>
      <c r="BF38" s="1064"/>
      <c r="BG38" s="1064"/>
      <c r="BH38" s="1064"/>
      <c r="BI38" s="1065"/>
      <c r="BJ38" s="205"/>
      <c r="BK38" s="205"/>
      <c r="BL38" s="205"/>
      <c r="BM38" s="205"/>
      <c r="BN38" s="205"/>
      <c r="BO38" s="218"/>
      <c r="BP38" s="218"/>
      <c r="BQ38" s="215">
        <v>32</v>
      </c>
      <c r="BR38" s="216"/>
      <c r="BS38" s="740"/>
      <c r="BT38" s="741"/>
      <c r="BU38" s="741"/>
      <c r="BV38" s="741"/>
      <c r="BW38" s="741"/>
      <c r="BX38" s="741"/>
      <c r="BY38" s="741"/>
      <c r="BZ38" s="741"/>
      <c r="CA38" s="741"/>
      <c r="CB38" s="741"/>
      <c r="CC38" s="741"/>
      <c r="CD38" s="741"/>
      <c r="CE38" s="741"/>
      <c r="CF38" s="741"/>
      <c r="CG38" s="742"/>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99"/>
    </row>
    <row r="39" spans="1:131" s="200" customFormat="1" ht="26.25" customHeight="1" x14ac:dyDescent="0.15">
      <c r="A39" s="219">
        <v>12</v>
      </c>
      <c r="B39" s="1069" t="s">
        <v>396</v>
      </c>
      <c r="C39" s="1070"/>
      <c r="D39" s="1070"/>
      <c r="E39" s="1070"/>
      <c r="F39" s="1070"/>
      <c r="G39" s="1070"/>
      <c r="H39" s="1070"/>
      <c r="I39" s="1070"/>
      <c r="J39" s="1070"/>
      <c r="K39" s="1070"/>
      <c r="L39" s="1070"/>
      <c r="M39" s="1070"/>
      <c r="N39" s="1070"/>
      <c r="O39" s="1070"/>
      <c r="P39" s="1071"/>
      <c r="Q39" s="1075">
        <v>640</v>
      </c>
      <c r="R39" s="1076"/>
      <c r="S39" s="1076"/>
      <c r="T39" s="1076"/>
      <c r="U39" s="1076"/>
      <c r="V39" s="1076">
        <v>551</v>
      </c>
      <c r="W39" s="1076"/>
      <c r="X39" s="1076"/>
      <c r="Y39" s="1076"/>
      <c r="Z39" s="1076"/>
      <c r="AA39" s="1076">
        <v>89</v>
      </c>
      <c r="AB39" s="1076"/>
      <c r="AC39" s="1076"/>
      <c r="AD39" s="1076"/>
      <c r="AE39" s="1077"/>
      <c r="AF39" s="1051">
        <v>88</v>
      </c>
      <c r="AG39" s="1052"/>
      <c r="AH39" s="1052"/>
      <c r="AI39" s="1052"/>
      <c r="AJ39" s="1053"/>
      <c r="AK39" s="1015" t="s">
        <v>553</v>
      </c>
      <c r="AL39" s="1009"/>
      <c r="AM39" s="1009"/>
      <c r="AN39" s="1009"/>
      <c r="AO39" s="1009"/>
      <c r="AP39" s="1009">
        <v>471</v>
      </c>
      <c r="AQ39" s="1009"/>
      <c r="AR39" s="1009"/>
      <c r="AS39" s="1009"/>
      <c r="AT39" s="1009"/>
      <c r="AU39" s="1009" t="s">
        <v>553</v>
      </c>
      <c r="AV39" s="1009"/>
      <c r="AW39" s="1009"/>
      <c r="AX39" s="1009"/>
      <c r="AY39" s="1009"/>
      <c r="AZ39" s="1074"/>
      <c r="BA39" s="1074"/>
      <c r="BB39" s="1074"/>
      <c r="BC39" s="1074"/>
      <c r="BD39" s="1074"/>
      <c r="BE39" s="1064" t="s">
        <v>395</v>
      </c>
      <c r="BF39" s="1064"/>
      <c r="BG39" s="1064"/>
      <c r="BH39" s="1064"/>
      <c r="BI39" s="1065"/>
      <c r="BJ39" s="205"/>
      <c r="BK39" s="205"/>
      <c r="BL39" s="205"/>
      <c r="BM39" s="205"/>
      <c r="BN39" s="205"/>
      <c r="BO39" s="218"/>
      <c r="BP39" s="218"/>
      <c r="BQ39" s="215">
        <v>33</v>
      </c>
      <c r="BR39" s="216"/>
      <c r="BS39" s="740"/>
      <c r="BT39" s="741"/>
      <c r="BU39" s="741"/>
      <c r="BV39" s="741"/>
      <c r="BW39" s="741"/>
      <c r="BX39" s="741"/>
      <c r="BY39" s="741"/>
      <c r="BZ39" s="741"/>
      <c r="CA39" s="741"/>
      <c r="CB39" s="741"/>
      <c r="CC39" s="741"/>
      <c r="CD39" s="741"/>
      <c r="CE39" s="741"/>
      <c r="CF39" s="741"/>
      <c r="CG39" s="742"/>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99"/>
    </row>
    <row r="40" spans="1:131" s="200" customFormat="1" ht="26.25" customHeight="1" x14ac:dyDescent="0.15">
      <c r="A40" s="214">
        <v>13</v>
      </c>
      <c r="B40" s="1069" t="s">
        <v>397</v>
      </c>
      <c r="C40" s="1070"/>
      <c r="D40" s="1070"/>
      <c r="E40" s="1070"/>
      <c r="F40" s="1070"/>
      <c r="G40" s="1070"/>
      <c r="H40" s="1070"/>
      <c r="I40" s="1070"/>
      <c r="J40" s="1070"/>
      <c r="K40" s="1070"/>
      <c r="L40" s="1070"/>
      <c r="M40" s="1070"/>
      <c r="N40" s="1070"/>
      <c r="O40" s="1070"/>
      <c r="P40" s="1071"/>
      <c r="Q40" s="1075">
        <v>2406</v>
      </c>
      <c r="R40" s="1076"/>
      <c r="S40" s="1076"/>
      <c r="T40" s="1076"/>
      <c r="U40" s="1076"/>
      <c r="V40" s="1076">
        <v>2379</v>
      </c>
      <c r="W40" s="1076"/>
      <c r="X40" s="1076"/>
      <c r="Y40" s="1076"/>
      <c r="Z40" s="1076"/>
      <c r="AA40" s="1076">
        <v>27</v>
      </c>
      <c r="AB40" s="1076"/>
      <c r="AC40" s="1076"/>
      <c r="AD40" s="1076"/>
      <c r="AE40" s="1077"/>
      <c r="AF40" s="1051">
        <v>19</v>
      </c>
      <c r="AG40" s="1052"/>
      <c r="AH40" s="1052"/>
      <c r="AI40" s="1052"/>
      <c r="AJ40" s="1053"/>
      <c r="AK40" s="1015">
        <v>942</v>
      </c>
      <c r="AL40" s="1009"/>
      <c r="AM40" s="1009"/>
      <c r="AN40" s="1009"/>
      <c r="AO40" s="1009"/>
      <c r="AP40" s="1009">
        <v>11925</v>
      </c>
      <c r="AQ40" s="1009"/>
      <c r="AR40" s="1009"/>
      <c r="AS40" s="1009"/>
      <c r="AT40" s="1009"/>
      <c r="AU40" s="1009">
        <v>7382</v>
      </c>
      <c r="AV40" s="1009"/>
      <c r="AW40" s="1009"/>
      <c r="AX40" s="1009"/>
      <c r="AY40" s="1009"/>
      <c r="AZ40" s="1074"/>
      <c r="BA40" s="1074"/>
      <c r="BB40" s="1074"/>
      <c r="BC40" s="1074"/>
      <c r="BD40" s="1074"/>
      <c r="BE40" s="1064" t="s">
        <v>395</v>
      </c>
      <c r="BF40" s="1064"/>
      <c r="BG40" s="1064"/>
      <c r="BH40" s="1064"/>
      <c r="BI40" s="1065"/>
      <c r="BJ40" s="205"/>
      <c r="BK40" s="205"/>
      <c r="BL40" s="205"/>
      <c r="BM40" s="205"/>
      <c r="BN40" s="205"/>
      <c r="BO40" s="218"/>
      <c r="BP40" s="218"/>
      <c r="BQ40" s="215">
        <v>34</v>
      </c>
      <c r="BR40" s="216"/>
      <c r="BS40" s="740"/>
      <c r="BT40" s="741"/>
      <c r="BU40" s="741"/>
      <c r="BV40" s="741"/>
      <c r="BW40" s="741"/>
      <c r="BX40" s="741"/>
      <c r="BY40" s="741"/>
      <c r="BZ40" s="741"/>
      <c r="CA40" s="741"/>
      <c r="CB40" s="741"/>
      <c r="CC40" s="741"/>
      <c r="CD40" s="741"/>
      <c r="CE40" s="741"/>
      <c r="CF40" s="741"/>
      <c r="CG40" s="742"/>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99"/>
    </row>
    <row r="41" spans="1:131" s="200" customFormat="1" ht="26.25" customHeight="1" x14ac:dyDescent="0.15">
      <c r="A41" s="214">
        <v>14</v>
      </c>
      <c r="B41" s="1069" t="s">
        <v>398</v>
      </c>
      <c r="C41" s="1070"/>
      <c r="D41" s="1070"/>
      <c r="E41" s="1070"/>
      <c r="F41" s="1070"/>
      <c r="G41" s="1070"/>
      <c r="H41" s="1070"/>
      <c r="I41" s="1070"/>
      <c r="J41" s="1070"/>
      <c r="K41" s="1070"/>
      <c r="L41" s="1070"/>
      <c r="M41" s="1070"/>
      <c r="N41" s="1070"/>
      <c r="O41" s="1070"/>
      <c r="P41" s="1071"/>
      <c r="Q41" s="1075">
        <v>1508</v>
      </c>
      <c r="R41" s="1076"/>
      <c r="S41" s="1076"/>
      <c r="T41" s="1076"/>
      <c r="U41" s="1076"/>
      <c r="V41" s="1076">
        <v>790</v>
      </c>
      <c r="W41" s="1076"/>
      <c r="X41" s="1076"/>
      <c r="Y41" s="1076"/>
      <c r="Z41" s="1076"/>
      <c r="AA41" s="1076">
        <v>718</v>
      </c>
      <c r="AB41" s="1076"/>
      <c r="AC41" s="1076"/>
      <c r="AD41" s="1076"/>
      <c r="AE41" s="1077"/>
      <c r="AF41" s="1051" t="s">
        <v>223</v>
      </c>
      <c r="AG41" s="1052"/>
      <c r="AH41" s="1052"/>
      <c r="AI41" s="1052"/>
      <c r="AJ41" s="1053"/>
      <c r="AK41" s="1015" t="s">
        <v>553</v>
      </c>
      <c r="AL41" s="1009"/>
      <c r="AM41" s="1009"/>
      <c r="AN41" s="1009"/>
      <c r="AO41" s="1009"/>
      <c r="AP41" s="1009">
        <v>10561</v>
      </c>
      <c r="AQ41" s="1009"/>
      <c r="AR41" s="1009"/>
      <c r="AS41" s="1009"/>
      <c r="AT41" s="1009"/>
      <c r="AU41" s="1009" t="s">
        <v>553</v>
      </c>
      <c r="AV41" s="1009"/>
      <c r="AW41" s="1009"/>
      <c r="AX41" s="1009"/>
      <c r="AY41" s="1009"/>
      <c r="AZ41" s="1074"/>
      <c r="BA41" s="1074"/>
      <c r="BB41" s="1074"/>
      <c r="BC41" s="1074"/>
      <c r="BD41" s="1074"/>
      <c r="BE41" s="1064" t="s">
        <v>395</v>
      </c>
      <c r="BF41" s="1064"/>
      <c r="BG41" s="1064"/>
      <c r="BH41" s="1064"/>
      <c r="BI41" s="1065"/>
      <c r="BJ41" s="205"/>
      <c r="BK41" s="205"/>
      <c r="BL41" s="205"/>
      <c r="BM41" s="205"/>
      <c r="BN41" s="205"/>
      <c r="BO41" s="218"/>
      <c r="BP41" s="218"/>
      <c r="BQ41" s="215">
        <v>35</v>
      </c>
      <c r="BR41" s="216"/>
      <c r="BS41" s="740"/>
      <c r="BT41" s="741"/>
      <c r="BU41" s="741"/>
      <c r="BV41" s="741"/>
      <c r="BW41" s="741"/>
      <c r="BX41" s="741"/>
      <c r="BY41" s="741"/>
      <c r="BZ41" s="741"/>
      <c r="CA41" s="741"/>
      <c r="CB41" s="741"/>
      <c r="CC41" s="741"/>
      <c r="CD41" s="741"/>
      <c r="CE41" s="741"/>
      <c r="CF41" s="741"/>
      <c r="CG41" s="742"/>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99"/>
    </row>
    <row r="42" spans="1:131" s="200" customFormat="1" ht="26.25" customHeight="1" x14ac:dyDescent="0.15">
      <c r="A42" s="214">
        <v>15</v>
      </c>
      <c r="B42" s="1069" t="s">
        <v>399</v>
      </c>
      <c r="C42" s="1070"/>
      <c r="D42" s="1070"/>
      <c r="E42" s="1070"/>
      <c r="F42" s="1070"/>
      <c r="G42" s="1070"/>
      <c r="H42" s="1070"/>
      <c r="I42" s="1070"/>
      <c r="J42" s="1070"/>
      <c r="K42" s="1070"/>
      <c r="L42" s="1070"/>
      <c r="M42" s="1070"/>
      <c r="N42" s="1070"/>
      <c r="O42" s="1070"/>
      <c r="P42" s="1071"/>
      <c r="Q42" s="1075">
        <v>227</v>
      </c>
      <c r="R42" s="1076"/>
      <c r="S42" s="1076"/>
      <c r="T42" s="1076"/>
      <c r="U42" s="1076"/>
      <c r="V42" s="1076">
        <v>18</v>
      </c>
      <c r="W42" s="1076"/>
      <c r="X42" s="1076"/>
      <c r="Y42" s="1076"/>
      <c r="Z42" s="1076"/>
      <c r="AA42" s="1076">
        <v>209</v>
      </c>
      <c r="AB42" s="1076"/>
      <c r="AC42" s="1076"/>
      <c r="AD42" s="1076"/>
      <c r="AE42" s="1077"/>
      <c r="AF42" s="1051">
        <v>209</v>
      </c>
      <c r="AG42" s="1052"/>
      <c r="AH42" s="1052"/>
      <c r="AI42" s="1052"/>
      <c r="AJ42" s="1053"/>
      <c r="AK42" s="1015" t="s">
        <v>553</v>
      </c>
      <c r="AL42" s="1009"/>
      <c r="AM42" s="1009"/>
      <c r="AN42" s="1009"/>
      <c r="AO42" s="1009"/>
      <c r="AP42" s="1009" t="s">
        <v>553</v>
      </c>
      <c r="AQ42" s="1009"/>
      <c r="AR42" s="1009"/>
      <c r="AS42" s="1009"/>
      <c r="AT42" s="1009"/>
      <c r="AU42" s="1009" t="s">
        <v>554</v>
      </c>
      <c r="AV42" s="1009"/>
      <c r="AW42" s="1009"/>
      <c r="AX42" s="1009"/>
      <c r="AY42" s="1009"/>
      <c r="AZ42" s="1074"/>
      <c r="BA42" s="1074"/>
      <c r="BB42" s="1074"/>
      <c r="BC42" s="1074"/>
      <c r="BD42" s="1074"/>
      <c r="BE42" s="1064" t="s">
        <v>395</v>
      </c>
      <c r="BF42" s="1064"/>
      <c r="BG42" s="1064"/>
      <c r="BH42" s="1064"/>
      <c r="BI42" s="1065"/>
      <c r="BJ42" s="205"/>
      <c r="BK42" s="205"/>
      <c r="BL42" s="205"/>
      <c r="BM42" s="205"/>
      <c r="BN42" s="205"/>
      <c r="BO42" s="218"/>
      <c r="BP42" s="218"/>
      <c r="BQ42" s="215">
        <v>36</v>
      </c>
      <c r="BR42" s="216"/>
      <c r="BS42" s="740"/>
      <c r="BT42" s="741"/>
      <c r="BU42" s="741"/>
      <c r="BV42" s="741"/>
      <c r="BW42" s="741"/>
      <c r="BX42" s="741"/>
      <c r="BY42" s="741"/>
      <c r="BZ42" s="741"/>
      <c r="CA42" s="741"/>
      <c r="CB42" s="741"/>
      <c r="CC42" s="741"/>
      <c r="CD42" s="741"/>
      <c r="CE42" s="741"/>
      <c r="CF42" s="741"/>
      <c r="CG42" s="742"/>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99"/>
    </row>
    <row r="43" spans="1:131" s="200" customFormat="1" ht="26.25" customHeight="1" x14ac:dyDescent="0.15">
      <c r="A43" s="214">
        <v>16</v>
      </c>
      <c r="B43" s="1069" t="s">
        <v>400</v>
      </c>
      <c r="C43" s="1070"/>
      <c r="D43" s="1070"/>
      <c r="E43" s="1070"/>
      <c r="F43" s="1070"/>
      <c r="G43" s="1070"/>
      <c r="H43" s="1070"/>
      <c r="I43" s="1070"/>
      <c r="J43" s="1070"/>
      <c r="K43" s="1070"/>
      <c r="L43" s="1070"/>
      <c r="M43" s="1070"/>
      <c r="N43" s="1070"/>
      <c r="O43" s="1070"/>
      <c r="P43" s="1071"/>
      <c r="Q43" s="1075">
        <v>823</v>
      </c>
      <c r="R43" s="1076"/>
      <c r="S43" s="1076"/>
      <c r="T43" s="1076"/>
      <c r="U43" s="1076"/>
      <c r="V43" s="1076">
        <v>559</v>
      </c>
      <c r="W43" s="1076"/>
      <c r="X43" s="1076"/>
      <c r="Y43" s="1076"/>
      <c r="Z43" s="1076"/>
      <c r="AA43" s="1076">
        <v>264</v>
      </c>
      <c r="AB43" s="1076"/>
      <c r="AC43" s="1076"/>
      <c r="AD43" s="1076"/>
      <c r="AE43" s="1077"/>
      <c r="AF43" s="1051" t="s">
        <v>223</v>
      </c>
      <c r="AG43" s="1052"/>
      <c r="AH43" s="1052"/>
      <c r="AI43" s="1052"/>
      <c r="AJ43" s="1053"/>
      <c r="AK43" s="1015" t="s">
        <v>553</v>
      </c>
      <c r="AL43" s="1009"/>
      <c r="AM43" s="1009"/>
      <c r="AN43" s="1009"/>
      <c r="AO43" s="1009"/>
      <c r="AP43" s="1009">
        <v>5064</v>
      </c>
      <c r="AQ43" s="1009"/>
      <c r="AR43" s="1009"/>
      <c r="AS43" s="1009"/>
      <c r="AT43" s="1009"/>
      <c r="AU43" s="1009">
        <v>4800</v>
      </c>
      <c r="AV43" s="1009"/>
      <c r="AW43" s="1009"/>
      <c r="AX43" s="1009"/>
      <c r="AY43" s="1009"/>
      <c r="AZ43" s="1074"/>
      <c r="BA43" s="1074"/>
      <c r="BB43" s="1074"/>
      <c r="BC43" s="1074"/>
      <c r="BD43" s="1074"/>
      <c r="BE43" s="1064" t="s">
        <v>395</v>
      </c>
      <c r="BF43" s="1064"/>
      <c r="BG43" s="1064"/>
      <c r="BH43" s="1064"/>
      <c r="BI43" s="1065"/>
      <c r="BJ43" s="205"/>
      <c r="BK43" s="205"/>
      <c r="BL43" s="205"/>
      <c r="BM43" s="205"/>
      <c r="BN43" s="205"/>
      <c r="BO43" s="218"/>
      <c r="BP43" s="218"/>
      <c r="BQ43" s="215">
        <v>37</v>
      </c>
      <c r="BR43" s="216"/>
      <c r="BS43" s="740"/>
      <c r="BT43" s="741"/>
      <c r="BU43" s="741"/>
      <c r="BV43" s="741"/>
      <c r="BW43" s="741"/>
      <c r="BX43" s="741"/>
      <c r="BY43" s="741"/>
      <c r="BZ43" s="741"/>
      <c r="CA43" s="741"/>
      <c r="CB43" s="741"/>
      <c r="CC43" s="741"/>
      <c r="CD43" s="741"/>
      <c r="CE43" s="741"/>
      <c r="CF43" s="741"/>
      <c r="CG43" s="742"/>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99"/>
    </row>
    <row r="44" spans="1:131" s="200" customFormat="1" ht="26.25" customHeight="1" x14ac:dyDescent="0.15">
      <c r="A44" s="214">
        <v>17</v>
      </c>
      <c r="B44" s="1069" t="s">
        <v>401</v>
      </c>
      <c r="C44" s="1070"/>
      <c r="D44" s="1070"/>
      <c r="E44" s="1070"/>
      <c r="F44" s="1070"/>
      <c r="G44" s="1070"/>
      <c r="H44" s="1070"/>
      <c r="I44" s="1070"/>
      <c r="J44" s="1070"/>
      <c r="K44" s="1070"/>
      <c r="L44" s="1070"/>
      <c r="M44" s="1070"/>
      <c r="N44" s="1070"/>
      <c r="O44" s="1070"/>
      <c r="P44" s="1071"/>
      <c r="Q44" s="1075">
        <v>499</v>
      </c>
      <c r="R44" s="1076"/>
      <c r="S44" s="1076"/>
      <c r="T44" s="1076"/>
      <c r="U44" s="1076"/>
      <c r="V44" s="1076">
        <v>499</v>
      </c>
      <c r="W44" s="1076"/>
      <c r="X44" s="1076"/>
      <c r="Y44" s="1076"/>
      <c r="Z44" s="1076"/>
      <c r="AA44" s="1076">
        <v>0</v>
      </c>
      <c r="AB44" s="1076"/>
      <c r="AC44" s="1076"/>
      <c r="AD44" s="1076"/>
      <c r="AE44" s="1077"/>
      <c r="AF44" s="1051" t="s">
        <v>223</v>
      </c>
      <c r="AG44" s="1052"/>
      <c r="AH44" s="1052"/>
      <c r="AI44" s="1052"/>
      <c r="AJ44" s="1053"/>
      <c r="AK44" s="1015">
        <v>0</v>
      </c>
      <c r="AL44" s="1009"/>
      <c r="AM44" s="1009"/>
      <c r="AN44" s="1009"/>
      <c r="AO44" s="1009"/>
      <c r="AP44" s="1009">
        <v>547</v>
      </c>
      <c r="AQ44" s="1009"/>
      <c r="AR44" s="1009"/>
      <c r="AS44" s="1009"/>
      <c r="AT44" s="1009"/>
      <c r="AU44" s="1009">
        <v>144</v>
      </c>
      <c r="AV44" s="1009"/>
      <c r="AW44" s="1009"/>
      <c r="AX44" s="1009"/>
      <c r="AY44" s="1009"/>
      <c r="AZ44" s="1074"/>
      <c r="BA44" s="1074"/>
      <c r="BB44" s="1074"/>
      <c r="BC44" s="1074"/>
      <c r="BD44" s="1074"/>
      <c r="BE44" s="1064" t="s">
        <v>395</v>
      </c>
      <c r="BF44" s="1064"/>
      <c r="BG44" s="1064"/>
      <c r="BH44" s="1064"/>
      <c r="BI44" s="1065"/>
      <c r="BJ44" s="205"/>
      <c r="BK44" s="205"/>
      <c r="BL44" s="205"/>
      <c r="BM44" s="205"/>
      <c r="BN44" s="205"/>
      <c r="BO44" s="218"/>
      <c r="BP44" s="218"/>
      <c r="BQ44" s="215">
        <v>38</v>
      </c>
      <c r="BR44" s="216"/>
      <c r="BS44" s="740"/>
      <c r="BT44" s="741"/>
      <c r="BU44" s="741"/>
      <c r="BV44" s="741"/>
      <c r="BW44" s="741"/>
      <c r="BX44" s="741"/>
      <c r="BY44" s="741"/>
      <c r="BZ44" s="741"/>
      <c r="CA44" s="741"/>
      <c r="CB44" s="741"/>
      <c r="CC44" s="741"/>
      <c r="CD44" s="741"/>
      <c r="CE44" s="741"/>
      <c r="CF44" s="741"/>
      <c r="CG44" s="742"/>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5"/>
      <c r="AL45" s="1009"/>
      <c r="AM45" s="1009"/>
      <c r="AN45" s="1009"/>
      <c r="AO45" s="1009"/>
      <c r="AP45" s="1009"/>
      <c r="AQ45" s="1009"/>
      <c r="AR45" s="1009"/>
      <c r="AS45" s="1009"/>
      <c r="AT45" s="1009"/>
      <c r="AU45" s="1009"/>
      <c r="AV45" s="1009"/>
      <c r="AW45" s="1009"/>
      <c r="AX45" s="1009"/>
      <c r="AY45" s="1009"/>
      <c r="AZ45" s="1074"/>
      <c r="BA45" s="1074"/>
      <c r="BB45" s="1074"/>
      <c r="BC45" s="1074"/>
      <c r="BD45" s="1074"/>
      <c r="BE45" s="1064"/>
      <c r="BF45" s="1064"/>
      <c r="BG45" s="1064"/>
      <c r="BH45" s="1064"/>
      <c r="BI45" s="1065"/>
      <c r="BJ45" s="205"/>
      <c r="BK45" s="205"/>
      <c r="BL45" s="205"/>
      <c r="BM45" s="205"/>
      <c r="BN45" s="205"/>
      <c r="BO45" s="218"/>
      <c r="BP45" s="218"/>
      <c r="BQ45" s="215">
        <v>39</v>
      </c>
      <c r="BR45" s="216"/>
      <c r="BS45" s="740"/>
      <c r="BT45" s="741"/>
      <c r="BU45" s="741"/>
      <c r="BV45" s="741"/>
      <c r="BW45" s="741"/>
      <c r="BX45" s="741"/>
      <c r="BY45" s="741"/>
      <c r="BZ45" s="741"/>
      <c r="CA45" s="741"/>
      <c r="CB45" s="741"/>
      <c r="CC45" s="741"/>
      <c r="CD45" s="741"/>
      <c r="CE45" s="741"/>
      <c r="CF45" s="741"/>
      <c r="CG45" s="742"/>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5"/>
      <c r="AL46" s="1009"/>
      <c r="AM46" s="1009"/>
      <c r="AN46" s="1009"/>
      <c r="AO46" s="1009"/>
      <c r="AP46" s="1009"/>
      <c r="AQ46" s="1009"/>
      <c r="AR46" s="1009"/>
      <c r="AS46" s="1009"/>
      <c r="AT46" s="1009"/>
      <c r="AU46" s="1009"/>
      <c r="AV46" s="1009"/>
      <c r="AW46" s="1009"/>
      <c r="AX46" s="1009"/>
      <c r="AY46" s="1009"/>
      <c r="AZ46" s="1074"/>
      <c r="BA46" s="1074"/>
      <c r="BB46" s="1074"/>
      <c r="BC46" s="1074"/>
      <c r="BD46" s="1074"/>
      <c r="BE46" s="1064"/>
      <c r="BF46" s="1064"/>
      <c r="BG46" s="1064"/>
      <c r="BH46" s="1064"/>
      <c r="BI46" s="1065"/>
      <c r="BJ46" s="205"/>
      <c r="BK46" s="205"/>
      <c r="BL46" s="205"/>
      <c r="BM46" s="205"/>
      <c r="BN46" s="205"/>
      <c r="BO46" s="218"/>
      <c r="BP46" s="218"/>
      <c r="BQ46" s="215">
        <v>40</v>
      </c>
      <c r="BR46" s="216"/>
      <c r="BS46" s="740"/>
      <c r="BT46" s="741"/>
      <c r="BU46" s="741"/>
      <c r="BV46" s="741"/>
      <c r="BW46" s="741"/>
      <c r="BX46" s="741"/>
      <c r="BY46" s="741"/>
      <c r="BZ46" s="741"/>
      <c r="CA46" s="741"/>
      <c r="CB46" s="741"/>
      <c r="CC46" s="741"/>
      <c r="CD46" s="741"/>
      <c r="CE46" s="741"/>
      <c r="CF46" s="741"/>
      <c r="CG46" s="742"/>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5"/>
      <c r="AL47" s="1009"/>
      <c r="AM47" s="1009"/>
      <c r="AN47" s="1009"/>
      <c r="AO47" s="1009"/>
      <c r="AP47" s="1009"/>
      <c r="AQ47" s="1009"/>
      <c r="AR47" s="1009"/>
      <c r="AS47" s="1009"/>
      <c r="AT47" s="1009"/>
      <c r="AU47" s="1009"/>
      <c r="AV47" s="1009"/>
      <c r="AW47" s="1009"/>
      <c r="AX47" s="1009"/>
      <c r="AY47" s="1009"/>
      <c r="AZ47" s="1074"/>
      <c r="BA47" s="1074"/>
      <c r="BB47" s="1074"/>
      <c r="BC47" s="1074"/>
      <c r="BD47" s="1074"/>
      <c r="BE47" s="1064"/>
      <c r="BF47" s="1064"/>
      <c r="BG47" s="1064"/>
      <c r="BH47" s="1064"/>
      <c r="BI47" s="1065"/>
      <c r="BJ47" s="205"/>
      <c r="BK47" s="205"/>
      <c r="BL47" s="205"/>
      <c r="BM47" s="205"/>
      <c r="BN47" s="205"/>
      <c r="BO47" s="218"/>
      <c r="BP47" s="218"/>
      <c r="BQ47" s="215">
        <v>41</v>
      </c>
      <c r="BR47" s="216"/>
      <c r="BS47" s="740"/>
      <c r="BT47" s="741"/>
      <c r="BU47" s="741"/>
      <c r="BV47" s="741"/>
      <c r="BW47" s="741"/>
      <c r="BX47" s="741"/>
      <c r="BY47" s="741"/>
      <c r="BZ47" s="741"/>
      <c r="CA47" s="741"/>
      <c r="CB47" s="741"/>
      <c r="CC47" s="741"/>
      <c r="CD47" s="741"/>
      <c r="CE47" s="741"/>
      <c r="CF47" s="741"/>
      <c r="CG47" s="742"/>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5"/>
      <c r="AL48" s="1009"/>
      <c r="AM48" s="1009"/>
      <c r="AN48" s="1009"/>
      <c r="AO48" s="1009"/>
      <c r="AP48" s="1009"/>
      <c r="AQ48" s="1009"/>
      <c r="AR48" s="1009"/>
      <c r="AS48" s="1009"/>
      <c r="AT48" s="1009"/>
      <c r="AU48" s="1009"/>
      <c r="AV48" s="1009"/>
      <c r="AW48" s="1009"/>
      <c r="AX48" s="1009"/>
      <c r="AY48" s="1009"/>
      <c r="AZ48" s="1074"/>
      <c r="BA48" s="1074"/>
      <c r="BB48" s="1074"/>
      <c r="BC48" s="1074"/>
      <c r="BD48" s="1074"/>
      <c r="BE48" s="1064"/>
      <c r="BF48" s="1064"/>
      <c r="BG48" s="1064"/>
      <c r="BH48" s="1064"/>
      <c r="BI48" s="1065"/>
      <c r="BJ48" s="205"/>
      <c r="BK48" s="205"/>
      <c r="BL48" s="205"/>
      <c r="BM48" s="205"/>
      <c r="BN48" s="205"/>
      <c r="BO48" s="218"/>
      <c r="BP48" s="218"/>
      <c r="BQ48" s="215">
        <v>42</v>
      </c>
      <c r="BR48" s="216"/>
      <c r="BS48" s="740"/>
      <c r="BT48" s="741"/>
      <c r="BU48" s="741"/>
      <c r="BV48" s="741"/>
      <c r="BW48" s="741"/>
      <c r="BX48" s="741"/>
      <c r="BY48" s="741"/>
      <c r="BZ48" s="741"/>
      <c r="CA48" s="741"/>
      <c r="CB48" s="741"/>
      <c r="CC48" s="741"/>
      <c r="CD48" s="741"/>
      <c r="CE48" s="741"/>
      <c r="CF48" s="741"/>
      <c r="CG48" s="742"/>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5"/>
      <c r="AL49" s="1009"/>
      <c r="AM49" s="1009"/>
      <c r="AN49" s="1009"/>
      <c r="AO49" s="1009"/>
      <c r="AP49" s="1009"/>
      <c r="AQ49" s="1009"/>
      <c r="AR49" s="1009"/>
      <c r="AS49" s="1009"/>
      <c r="AT49" s="1009"/>
      <c r="AU49" s="1009"/>
      <c r="AV49" s="1009"/>
      <c r="AW49" s="1009"/>
      <c r="AX49" s="1009"/>
      <c r="AY49" s="1009"/>
      <c r="AZ49" s="1074"/>
      <c r="BA49" s="1074"/>
      <c r="BB49" s="1074"/>
      <c r="BC49" s="1074"/>
      <c r="BD49" s="1074"/>
      <c r="BE49" s="1064"/>
      <c r="BF49" s="1064"/>
      <c r="BG49" s="1064"/>
      <c r="BH49" s="1064"/>
      <c r="BI49" s="1065"/>
      <c r="BJ49" s="205"/>
      <c r="BK49" s="205"/>
      <c r="BL49" s="205"/>
      <c r="BM49" s="205"/>
      <c r="BN49" s="205"/>
      <c r="BO49" s="218"/>
      <c r="BP49" s="218"/>
      <c r="BQ49" s="215">
        <v>43</v>
      </c>
      <c r="BR49" s="216"/>
      <c r="BS49" s="740"/>
      <c r="BT49" s="741"/>
      <c r="BU49" s="741"/>
      <c r="BV49" s="741"/>
      <c r="BW49" s="741"/>
      <c r="BX49" s="741"/>
      <c r="BY49" s="741"/>
      <c r="BZ49" s="741"/>
      <c r="CA49" s="741"/>
      <c r="CB49" s="741"/>
      <c r="CC49" s="741"/>
      <c r="CD49" s="741"/>
      <c r="CE49" s="741"/>
      <c r="CF49" s="741"/>
      <c r="CG49" s="742"/>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740"/>
      <c r="BT50" s="741"/>
      <c r="BU50" s="741"/>
      <c r="BV50" s="741"/>
      <c r="BW50" s="741"/>
      <c r="BX50" s="741"/>
      <c r="BY50" s="741"/>
      <c r="BZ50" s="741"/>
      <c r="CA50" s="741"/>
      <c r="CB50" s="741"/>
      <c r="CC50" s="741"/>
      <c r="CD50" s="741"/>
      <c r="CE50" s="741"/>
      <c r="CF50" s="741"/>
      <c r="CG50" s="742"/>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740"/>
      <c r="BT51" s="741"/>
      <c r="BU51" s="741"/>
      <c r="BV51" s="741"/>
      <c r="BW51" s="741"/>
      <c r="BX51" s="741"/>
      <c r="BY51" s="741"/>
      <c r="BZ51" s="741"/>
      <c r="CA51" s="741"/>
      <c r="CB51" s="741"/>
      <c r="CC51" s="741"/>
      <c r="CD51" s="741"/>
      <c r="CE51" s="741"/>
      <c r="CF51" s="741"/>
      <c r="CG51" s="742"/>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740"/>
      <c r="BT52" s="741"/>
      <c r="BU52" s="741"/>
      <c r="BV52" s="741"/>
      <c r="BW52" s="741"/>
      <c r="BX52" s="741"/>
      <c r="BY52" s="741"/>
      <c r="BZ52" s="741"/>
      <c r="CA52" s="741"/>
      <c r="CB52" s="741"/>
      <c r="CC52" s="741"/>
      <c r="CD52" s="741"/>
      <c r="CE52" s="741"/>
      <c r="CF52" s="741"/>
      <c r="CG52" s="742"/>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740"/>
      <c r="BT53" s="741"/>
      <c r="BU53" s="741"/>
      <c r="BV53" s="741"/>
      <c r="BW53" s="741"/>
      <c r="BX53" s="741"/>
      <c r="BY53" s="741"/>
      <c r="BZ53" s="741"/>
      <c r="CA53" s="741"/>
      <c r="CB53" s="741"/>
      <c r="CC53" s="741"/>
      <c r="CD53" s="741"/>
      <c r="CE53" s="741"/>
      <c r="CF53" s="741"/>
      <c r="CG53" s="742"/>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740"/>
      <c r="BT54" s="741"/>
      <c r="BU54" s="741"/>
      <c r="BV54" s="741"/>
      <c r="BW54" s="741"/>
      <c r="BX54" s="741"/>
      <c r="BY54" s="741"/>
      <c r="BZ54" s="741"/>
      <c r="CA54" s="741"/>
      <c r="CB54" s="741"/>
      <c r="CC54" s="741"/>
      <c r="CD54" s="741"/>
      <c r="CE54" s="741"/>
      <c r="CF54" s="741"/>
      <c r="CG54" s="742"/>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740"/>
      <c r="BT55" s="741"/>
      <c r="BU55" s="741"/>
      <c r="BV55" s="741"/>
      <c r="BW55" s="741"/>
      <c r="BX55" s="741"/>
      <c r="BY55" s="741"/>
      <c r="BZ55" s="741"/>
      <c r="CA55" s="741"/>
      <c r="CB55" s="741"/>
      <c r="CC55" s="741"/>
      <c r="CD55" s="741"/>
      <c r="CE55" s="741"/>
      <c r="CF55" s="741"/>
      <c r="CG55" s="742"/>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740"/>
      <c r="BT56" s="741"/>
      <c r="BU56" s="741"/>
      <c r="BV56" s="741"/>
      <c r="BW56" s="741"/>
      <c r="BX56" s="741"/>
      <c r="BY56" s="741"/>
      <c r="BZ56" s="741"/>
      <c r="CA56" s="741"/>
      <c r="CB56" s="741"/>
      <c r="CC56" s="741"/>
      <c r="CD56" s="741"/>
      <c r="CE56" s="741"/>
      <c r="CF56" s="741"/>
      <c r="CG56" s="742"/>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740"/>
      <c r="BT57" s="741"/>
      <c r="BU57" s="741"/>
      <c r="BV57" s="741"/>
      <c r="BW57" s="741"/>
      <c r="BX57" s="741"/>
      <c r="BY57" s="741"/>
      <c r="BZ57" s="741"/>
      <c r="CA57" s="741"/>
      <c r="CB57" s="741"/>
      <c r="CC57" s="741"/>
      <c r="CD57" s="741"/>
      <c r="CE57" s="741"/>
      <c r="CF57" s="741"/>
      <c r="CG57" s="742"/>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740"/>
      <c r="BT58" s="741"/>
      <c r="BU58" s="741"/>
      <c r="BV58" s="741"/>
      <c r="BW58" s="741"/>
      <c r="BX58" s="741"/>
      <c r="BY58" s="741"/>
      <c r="BZ58" s="741"/>
      <c r="CA58" s="741"/>
      <c r="CB58" s="741"/>
      <c r="CC58" s="741"/>
      <c r="CD58" s="741"/>
      <c r="CE58" s="741"/>
      <c r="CF58" s="741"/>
      <c r="CG58" s="742"/>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740"/>
      <c r="BT59" s="741"/>
      <c r="BU59" s="741"/>
      <c r="BV59" s="741"/>
      <c r="BW59" s="741"/>
      <c r="BX59" s="741"/>
      <c r="BY59" s="741"/>
      <c r="BZ59" s="741"/>
      <c r="CA59" s="741"/>
      <c r="CB59" s="741"/>
      <c r="CC59" s="741"/>
      <c r="CD59" s="741"/>
      <c r="CE59" s="741"/>
      <c r="CF59" s="741"/>
      <c r="CG59" s="742"/>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740"/>
      <c r="BT60" s="741"/>
      <c r="BU60" s="741"/>
      <c r="BV60" s="741"/>
      <c r="BW60" s="741"/>
      <c r="BX60" s="741"/>
      <c r="BY60" s="741"/>
      <c r="BZ60" s="741"/>
      <c r="CA60" s="741"/>
      <c r="CB60" s="741"/>
      <c r="CC60" s="741"/>
      <c r="CD60" s="741"/>
      <c r="CE60" s="741"/>
      <c r="CF60" s="741"/>
      <c r="CG60" s="742"/>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740"/>
      <c r="BT61" s="741"/>
      <c r="BU61" s="741"/>
      <c r="BV61" s="741"/>
      <c r="BW61" s="741"/>
      <c r="BX61" s="741"/>
      <c r="BY61" s="741"/>
      <c r="BZ61" s="741"/>
      <c r="CA61" s="741"/>
      <c r="CB61" s="741"/>
      <c r="CC61" s="741"/>
      <c r="CD61" s="741"/>
      <c r="CE61" s="741"/>
      <c r="CF61" s="741"/>
      <c r="CG61" s="742"/>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402</v>
      </c>
      <c r="BK62" s="1067"/>
      <c r="BL62" s="1067"/>
      <c r="BM62" s="1067"/>
      <c r="BN62" s="1068"/>
      <c r="BO62" s="218"/>
      <c r="BP62" s="218"/>
      <c r="BQ62" s="215">
        <v>56</v>
      </c>
      <c r="BR62" s="216"/>
      <c r="BS62" s="740"/>
      <c r="BT62" s="741"/>
      <c r="BU62" s="741"/>
      <c r="BV62" s="741"/>
      <c r="BW62" s="741"/>
      <c r="BX62" s="741"/>
      <c r="BY62" s="741"/>
      <c r="BZ62" s="741"/>
      <c r="CA62" s="741"/>
      <c r="CB62" s="741"/>
      <c r="CC62" s="741"/>
      <c r="CD62" s="741"/>
      <c r="CE62" s="741"/>
      <c r="CF62" s="741"/>
      <c r="CG62" s="742"/>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99"/>
    </row>
    <row r="63" spans="1:131" s="200" customFormat="1" ht="26.25" customHeight="1" thickBot="1" x14ac:dyDescent="0.2">
      <c r="A63" s="217" t="s">
        <v>371</v>
      </c>
      <c r="B63" s="982" t="s">
        <v>403</v>
      </c>
      <c r="C63" s="983"/>
      <c r="D63" s="983"/>
      <c r="E63" s="983"/>
      <c r="F63" s="983"/>
      <c r="G63" s="983"/>
      <c r="H63" s="983"/>
      <c r="I63" s="983"/>
      <c r="J63" s="983"/>
      <c r="K63" s="983"/>
      <c r="L63" s="983"/>
      <c r="M63" s="983"/>
      <c r="N63" s="983"/>
      <c r="O63" s="983"/>
      <c r="P63" s="984"/>
      <c r="Q63" s="1000"/>
      <c r="R63" s="1001"/>
      <c r="S63" s="1001"/>
      <c r="T63" s="1001"/>
      <c r="U63" s="1001"/>
      <c r="V63" s="1001"/>
      <c r="W63" s="1001"/>
      <c r="X63" s="1001"/>
      <c r="Y63" s="1001"/>
      <c r="Z63" s="1001"/>
      <c r="AA63" s="1001"/>
      <c r="AB63" s="1001"/>
      <c r="AC63" s="1001"/>
      <c r="AD63" s="1001"/>
      <c r="AE63" s="1060"/>
      <c r="AF63" s="1061">
        <v>4057</v>
      </c>
      <c r="AG63" s="997"/>
      <c r="AH63" s="997"/>
      <c r="AI63" s="997"/>
      <c r="AJ63" s="1062"/>
      <c r="AK63" s="1063"/>
      <c r="AL63" s="1001"/>
      <c r="AM63" s="1001"/>
      <c r="AN63" s="1001"/>
      <c r="AO63" s="1001"/>
      <c r="AP63" s="997">
        <v>59703</v>
      </c>
      <c r="AQ63" s="997"/>
      <c r="AR63" s="997"/>
      <c r="AS63" s="997"/>
      <c r="AT63" s="997"/>
      <c r="AU63" s="997">
        <v>15700</v>
      </c>
      <c r="AV63" s="997"/>
      <c r="AW63" s="997"/>
      <c r="AX63" s="997"/>
      <c r="AY63" s="997"/>
      <c r="AZ63" s="1057"/>
      <c r="BA63" s="1057"/>
      <c r="BB63" s="1057"/>
      <c r="BC63" s="1057"/>
      <c r="BD63" s="1057"/>
      <c r="BE63" s="998"/>
      <c r="BF63" s="998"/>
      <c r="BG63" s="998"/>
      <c r="BH63" s="998"/>
      <c r="BI63" s="999"/>
      <c r="BJ63" s="1058" t="s">
        <v>223</v>
      </c>
      <c r="BK63" s="989"/>
      <c r="BL63" s="989"/>
      <c r="BM63" s="989"/>
      <c r="BN63" s="1059"/>
      <c r="BO63" s="218"/>
      <c r="BP63" s="218"/>
      <c r="BQ63" s="215">
        <v>57</v>
      </c>
      <c r="BR63" s="216"/>
      <c r="BS63" s="740"/>
      <c r="BT63" s="741"/>
      <c r="BU63" s="741"/>
      <c r="BV63" s="741"/>
      <c r="BW63" s="741"/>
      <c r="BX63" s="741"/>
      <c r="BY63" s="741"/>
      <c r="BZ63" s="741"/>
      <c r="CA63" s="741"/>
      <c r="CB63" s="741"/>
      <c r="CC63" s="741"/>
      <c r="CD63" s="741"/>
      <c r="CE63" s="741"/>
      <c r="CF63" s="741"/>
      <c r="CG63" s="742"/>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40"/>
      <c r="BT64" s="741"/>
      <c r="BU64" s="741"/>
      <c r="BV64" s="741"/>
      <c r="BW64" s="741"/>
      <c r="BX64" s="741"/>
      <c r="BY64" s="741"/>
      <c r="BZ64" s="741"/>
      <c r="CA64" s="741"/>
      <c r="CB64" s="741"/>
      <c r="CC64" s="741"/>
      <c r="CD64" s="741"/>
      <c r="CE64" s="741"/>
      <c r="CF64" s="741"/>
      <c r="CG64" s="742"/>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99"/>
    </row>
    <row r="65" spans="1:131" s="200" customFormat="1" ht="26.25" customHeight="1" thickBot="1" x14ac:dyDescent="0.2">
      <c r="A65" s="205" t="s">
        <v>404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40"/>
      <c r="BT65" s="741"/>
      <c r="BU65" s="741"/>
      <c r="BV65" s="741"/>
      <c r="BW65" s="741"/>
      <c r="BX65" s="741"/>
      <c r="BY65" s="741"/>
      <c r="BZ65" s="741"/>
      <c r="CA65" s="741"/>
      <c r="CB65" s="741"/>
      <c r="CC65" s="741"/>
      <c r="CD65" s="741"/>
      <c r="CE65" s="741"/>
      <c r="CF65" s="741"/>
      <c r="CG65" s="742"/>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99"/>
    </row>
    <row r="66" spans="1:131" s="200" customFormat="1" ht="26.25" customHeight="1" x14ac:dyDescent="0.15">
      <c r="A66" s="1030" t="s">
        <v>405</v>
      </c>
      <c r="B66" s="1031"/>
      <c r="C66" s="1031"/>
      <c r="D66" s="1031"/>
      <c r="E66" s="1031"/>
      <c r="F66" s="1031"/>
      <c r="G66" s="1031"/>
      <c r="H66" s="1031"/>
      <c r="I66" s="1031"/>
      <c r="J66" s="1031"/>
      <c r="K66" s="1031"/>
      <c r="L66" s="1031"/>
      <c r="M66" s="1031"/>
      <c r="N66" s="1031"/>
      <c r="O66" s="1031"/>
      <c r="P66" s="1032"/>
      <c r="Q66" s="1036" t="s">
        <v>375</v>
      </c>
      <c r="R66" s="1037"/>
      <c r="S66" s="1037"/>
      <c r="T66" s="1037"/>
      <c r="U66" s="1038"/>
      <c r="V66" s="1036" t="s">
        <v>376</v>
      </c>
      <c r="W66" s="1037"/>
      <c r="X66" s="1037"/>
      <c r="Y66" s="1037"/>
      <c r="Z66" s="1038"/>
      <c r="AA66" s="1036" t="s">
        <v>377</v>
      </c>
      <c r="AB66" s="1037"/>
      <c r="AC66" s="1037"/>
      <c r="AD66" s="1037"/>
      <c r="AE66" s="1038"/>
      <c r="AF66" s="1042" t="s">
        <v>378</v>
      </c>
      <c r="AG66" s="1043"/>
      <c r="AH66" s="1043"/>
      <c r="AI66" s="1043"/>
      <c r="AJ66" s="1044"/>
      <c r="AK66" s="1036" t="s">
        <v>379</v>
      </c>
      <c r="AL66" s="1031"/>
      <c r="AM66" s="1031"/>
      <c r="AN66" s="1031"/>
      <c r="AO66" s="1032"/>
      <c r="AP66" s="1036" t="s">
        <v>380</v>
      </c>
      <c r="AQ66" s="1037"/>
      <c r="AR66" s="1037"/>
      <c r="AS66" s="1037"/>
      <c r="AT66" s="1038"/>
      <c r="AU66" s="1036" t="s">
        <v>406</v>
      </c>
      <c r="AV66" s="1037"/>
      <c r="AW66" s="1037"/>
      <c r="AX66" s="1037"/>
      <c r="AY66" s="1038"/>
      <c r="AZ66" s="1036" t="s">
        <v>357</v>
      </c>
      <c r="BA66" s="1037"/>
      <c r="BB66" s="1037"/>
      <c r="BC66" s="1037"/>
      <c r="BD66" s="1049"/>
      <c r="BE66" s="218"/>
      <c r="BF66" s="218"/>
      <c r="BG66" s="218"/>
      <c r="BH66" s="218"/>
      <c r="BI66" s="218"/>
      <c r="BJ66" s="218"/>
      <c r="BK66" s="218"/>
      <c r="BL66" s="218"/>
      <c r="BM66" s="218"/>
      <c r="BN66" s="218"/>
      <c r="BO66" s="218"/>
      <c r="BP66" s="218"/>
      <c r="BQ66" s="215">
        <v>60</v>
      </c>
      <c r="BR66" s="220"/>
      <c r="BS66" s="991"/>
      <c r="BT66" s="992"/>
      <c r="BU66" s="992"/>
      <c r="BV66" s="992"/>
      <c r="BW66" s="992"/>
      <c r="BX66" s="992"/>
      <c r="BY66" s="992"/>
      <c r="BZ66" s="992"/>
      <c r="CA66" s="992"/>
      <c r="CB66" s="992"/>
      <c r="CC66" s="992"/>
      <c r="CD66" s="992"/>
      <c r="CE66" s="992"/>
      <c r="CF66" s="992"/>
      <c r="CG66" s="993"/>
      <c r="CH66" s="994"/>
      <c r="CI66" s="995"/>
      <c r="CJ66" s="995"/>
      <c r="CK66" s="995"/>
      <c r="CL66" s="996"/>
      <c r="CM66" s="994"/>
      <c r="CN66" s="995"/>
      <c r="CO66" s="995"/>
      <c r="CP66" s="995"/>
      <c r="CQ66" s="996"/>
      <c r="CR66" s="994"/>
      <c r="CS66" s="995"/>
      <c r="CT66" s="995"/>
      <c r="CU66" s="995"/>
      <c r="CV66" s="996"/>
      <c r="CW66" s="994"/>
      <c r="CX66" s="995"/>
      <c r="CY66" s="995"/>
      <c r="CZ66" s="995"/>
      <c r="DA66" s="996"/>
      <c r="DB66" s="994"/>
      <c r="DC66" s="995"/>
      <c r="DD66" s="995"/>
      <c r="DE66" s="995"/>
      <c r="DF66" s="996"/>
      <c r="DG66" s="994"/>
      <c r="DH66" s="995"/>
      <c r="DI66" s="995"/>
      <c r="DJ66" s="995"/>
      <c r="DK66" s="996"/>
      <c r="DL66" s="994"/>
      <c r="DM66" s="995"/>
      <c r="DN66" s="995"/>
      <c r="DO66" s="995"/>
      <c r="DP66" s="996"/>
      <c r="DQ66" s="994"/>
      <c r="DR66" s="995"/>
      <c r="DS66" s="995"/>
      <c r="DT66" s="995"/>
      <c r="DU66" s="996"/>
      <c r="DV66" s="979"/>
      <c r="DW66" s="980"/>
      <c r="DX66" s="980"/>
      <c r="DY66" s="980"/>
      <c r="DZ66" s="981"/>
      <c r="EA66" s="199"/>
    </row>
    <row r="67" spans="1:131" s="200"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0"/>
      <c r="BE67" s="218"/>
      <c r="BF67" s="218"/>
      <c r="BG67" s="218"/>
      <c r="BH67" s="218"/>
      <c r="BI67" s="218"/>
      <c r="BJ67" s="218"/>
      <c r="BK67" s="218"/>
      <c r="BL67" s="218"/>
      <c r="BM67" s="218"/>
      <c r="BN67" s="218"/>
      <c r="BO67" s="218"/>
      <c r="BP67" s="218"/>
      <c r="BQ67" s="215">
        <v>61</v>
      </c>
      <c r="BR67" s="220"/>
      <c r="BS67" s="991"/>
      <c r="BT67" s="992"/>
      <c r="BU67" s="992"/>
      <c r="BV67" s="992"/>
      <c r="BW67" s="992"/>
      <c r="BX67" s="992"/>
      <c r="BY67" s="992"/>
      <c r="BZ67" s="992"/>
      <c r="CA67" s="992"/>
      <c r="CB67" s="992"/>
      <c r="CC67" s="992"/>
      <c r="CD67" s="992"/>
      <c r="CE67" s="992"/>
      <c r="CF67" s="992"/>
      <c r="CG67" s="993"/>
      <c r="CH67" s="994"/>
      <c r="CI67" s="995"/>
      <c r="CJ67" s="995"/>
      <c r="CK67" s="995"/>
      <c r="CL67" s="996"/>
      <c r="CM67" s="994"/>
      <c r="CN67" s="995"/>
      <c r="CO67" s="995"/>
      <c r="CP67" s="995"/>
      <c r="CQ67" s="996"/>
      <c r="CR67" s="994"/>
      <c r="CS67" s="995"/>
      <c r="CT67" s="995"/>
      <c r="CU67" s="995"/>
      <c r="CV67" s="996"/>
      <c r="CW67" s="994"/>
      <c r="CX67" s="995"/>
      <c r="CY67" s="995"/>
      <c r="CZ67" s="995"/>
      <c r="DA67" s="996"/>
      <c r="DB67" s="994"/>
      <c r="DC67" s="995"/>
      <c r="DD67" s="995"/>
      <c r="DE67" s="995"/>
      <c r="DF67" s="996"/>
      <c r="DG67" s="994"/>
      <c r="DH67" s="995"/>
      <c r="DI67" s="995"/>
      <c r="DJ67" s="995"/>
      <c r="DK67" s="996"/>
      <c r="DL67" s="994"/>
      <c r="DM67" s="995"/>
      <c r="DN67" s="995"/>
      <c r="DO67" s="995"/>
      <c r="DP67" s="996"/>
      <c r="DQ67" s="994"/>
      <c r="DR67" s="995"/>
      <c r="DS67" s="995"/>
      <c r="DT67" s="995"/>
      <c r="DU67" s="996"/>
      <c r="DV67" s="979"/>
      <c r="DW67" s="980"/>
      <c r="DX67" s="980"/>
      <c r="DY67" s="980"/>
      <c r="DZ67" s="981"/>
      <c r="EA67" s="199"/>
    </row>
    <row r="68" spans="1:131" s="200" customFormat="1" ht="26.25" customHeight="1" thickTop="1" x14ac:dyDescent="0.15">
      <c r="A68" s="211">
        <v>1</v>
      </c>
      <c r="B68" s="1017" t="s">
        <v>556</v>
      </c>
      <c r="C68" s="1018"/>
      <c r="D68" s="1018"/>
      <c r="E68" s="1018"/>
      <c r="F68" s="1018"/>
      <c r="G68" s="1018"/>
      <c r="H68" s="1018"/>
      <c r="I68" s="1018"/>
      <c r="J68" s="1018"/>
      <c r="K68" s="1018"/>
      <c r="L68" s="1018"/>
      <c r="M68" s="1018"/>
      <c r="N68" s="1018"/>
      <c r="O68" s="1018"/>
      <c r="P68" s="1019"/>
      <c r="Q68" s="1023">
        <v>9733</v>
      </c>
      <c r="R68" s="1020"/>
      <c r="S68" s="1020"/>
      <c r="T68" s="1020"/>
      <c r="U68" s="1020"/>
      <c r="V68" s="1020">
        <v>9133</v>
      </c>
      <c r="W68" s="1020"/>
      <c r="X68" s="1020"/>
      <c r="Y68" s="1020"/>
      <c r="Z68" s="1020"/>
      <c r="AA68" s="1020">
        <v>601</v>
      </c>
      <c r="AB68" s="1020"/>
      <c r="AC68" s="1020"/>
      <c r="AD68" s="1020"/>
      <c r="AE68" s="1020"/>
      <c r="AF68" s="1020">
        <v>601</v>
      </c>
      <c r="AG68" s="1020"/>
      <c r="AH68" s="1020"/>
      <c r="AI68" s="1020"/>
      <c r="AJ68" s="1020"/>
      <c r="AK68" s="1020">
        <v>4800</v>
      </c>
      <c r="AL68" s="1020"/>
      <c r="AM68" s="1020"/>
      <c r="AN68" s="1020"/>
      <c r="AO68" s="1020"/>
      <c r="AP68" s="1020" t="s">
        <v>492</v>
      </c>
      <c r="AQ68" s="1020"/>
      <c r="AR68" s="1020"/>
      <c r="AS68" s="1020"/>
      <c r="AT68" s="1020"/>
      <c r="AU68" s="1020" t="s">
        <v>492</v>
      </c>
      <c r="AV68" s="1020"/>
      <c r="AW68" s="1020"/>
      <c r="AX68" s="1020"/>
      <c r="AY68" s="1020"/>
      <c r="AZ68" s="1021"/>
      <c r="BA68" s="1021"/>
      <c r="BB68" s="1021"/>
      <c r="BC68" s="1021"/>
      <c r="BD68" s="1022"/>
      <c r="BE68" s="218"/>
      <c r="BF68" s="218"/>
      <c r="BG68" s="218"/>
      <c r="BH68" s="218"/>
      <c r="BI68" s="218"/>
      <c r="BJ68" s="218"/>
      <c r="BK68" s="218"/>
      <c r="BL68" s="218"/>
      <c r="BM68" s="218"/>
      <c r="BN68" s="218"/>
      <c r="BO68" s="218"/>
      <c r="BP68" s="218"/>
      <c r="BQ68" s="215">
        <v>62</v>
      </c>
      <c r="BR68" s="220"/>
      <c r="BS68" s="991"/>
      <c r="BT68" s="992"/>
      <c r="BU68" s="992"/>
      <c r="BV68" s="992"/>
      <c r="BW68" s="992"/>
      <c r="BX68" s="992"/>
      <c r="BY68" s="992"/>
      <c r="BZ68" s="992"/>
      <c r="CA68" s="992"/>
      <c r="CB68" s="992"/>
      <c r="CC68" s="992"/>
      <c r="CD68" s="992"/>
      <c r="CE68" s="992"/>
      <c r="CF68" s="992"/>
      <c r="CG68" s="993"/>
      <c r="CH68" s="994"/>
      <c r="CI68" s="995"/>
      <c r="CJ68" s="995"/>
      <c r="CK68" s="995"/>
      <c r="CL68" s="996"/>
      <c r="CM68" s="994"/>
      <c r="CN68" s="995"/>
      <c r="CO68" s="995"/>
      <c r="CP68" s="995"/>
      <c r="CQ68" s="996"/>
      <c r="CR68" s="994"/>
      <c r="CS68" s="995"/>
      <c r="CT68" s="995"/>
      <c r="CU68" s="995"/>
      <c r="CV68" s="996"/>
      <c r="CW68" s="994"/>
      <c r="CX68" s="995"/>
      <c r="CY68" s="995"/>
      <c r="CZ68" s="995"/>
      <c r="DA68" s="996"/>
      <c r="DB68" s="994"/>
      <c r="DC68" s="995"/>
      <c r="DD68" s="995"/>
      <c r="DE68" s="995"/>
      <c r="DF68" s="996"/>
      <c r="DG68" s="994"/>
      <c r="DH68" s="995"/>
      <c r="DI68" s="995"/>
      <c r="DJ68" s="995"/>
      <c r="DK68" s="996"/>
      <c r="DL68" s="994"/>
      <c r="DM68" s="995"/>
      <c r="DN68" s="995"/>
      <c r="DO68" s="995"/>
      <c r="DP68" s="996"/>
      <c r="DQ68" s="994"/>
      <c r="DR68" s="995"/>
      <c r="DS68" s="995"/>
      <c r="DT68" s="995"/>
      <c r="DU68" s="996"/>
      <c r="DV68" s="979"/>
      <c r="DW68" s="980"/>
      <c r="DX68" s="980"/>
      <c r="DY68" s="980"/>
      <c r="DZ68" s="981"/>
      <c r="EA68" s="199"/>
    </row>
    <row r="69" spans="1:131" s="200" customFormat="1" ht="26.25" customHeight="1" x14ac:dyDescent="0.15">
      <c r="A69" s="214">
        <v>2</v>
      </c>
      <c r="B69" s="737" t="s">
        <v>557</v>
      </c>
      <c r="C69" s="738"/>
      <c r="D69" s="738"/>
      <c r="E69" s="738"/>
      <c r="F69" s="738"/>
      <c r="G69" s="738"/>
      <c r="H69" s="738"/>
      <c r="I69" s="738"/>
      <c r="J69" s="738"/>
      <c r="K69" s="738"/>
      <c r="L69" s="738"/>
      <c r="M69" s="738"/>
      <c r="N69" s="738"/>
      <c r="O69" s="738"/>
      <c r="P69" s="739"/>
      <c r="Q69" s="1012">
        <v>555</v>
      </c>
      <c r="R69" s="1009"/>
      <c r="S69" s="1009"/>
      <c r="T69" s="1009"/>
      <c r="U69" s="1009"/>
      <c r="V69" s="1009">
        <v>552</v>
      </c>
      <c r="W69" s="1009"/>
      <c r="X69" s="1009"/>
      <c r="Y69" s="1009"/>
      <c r="Z69" s="1009"/>
      <c r="AA69" s="1009">
        <v>3</v>
      </c>
      <c r="AB69" s="1009"/>
      <c r="AC69" s="1009"/>
      <c r="AD69" s="1009"/>
      <c r="AE69" s="1009"/>
      <c r="AF69" s="1009">
        <v>3</v>
      </c>
      <c r="AG69" s="1009"/>
      <c r="AH69" s="1009"/>
      <c r="AI69" s="1009"/>
      <c r="AJ69" s="1009"/>
      <c r="AK69" s="1009" t="s">
        <v>571</v>
      </c>
      <c r="AL69" s="1009"/>
      <c r="AM69" s="1009"/>
      <c r="AN69" s="1009"/>
      <c r="AO69" s="1009"/>
      <c r="AP69" s="1009" t="s">
        <v>492</v>
      </c>
      <c r="AQ69" s="1009"/>
      <c r="AR69" s="1009"/>
      <c r="AS69" s="1009"/>
      <c r="AT69" s="1009"/>
      <c r="AU69" s="1009" t="s">
        <v>492</v>
      </c>
      <c r="AV69" s="1009"/>
      <c r="AW69" s="1009"/>
      <c r="AX69" s="1009"/>
      <c r="AY69" s="1009"/>
      <c r="AZ69" s="1010"/>
      <c r="BA69" s="1010"/>
      <c r="BB69" s="1010"/>
      <c r="BC69" s="1010"/>
      <c r="BD69" s="1011"/>
      <c r="BE69" s="218"/>
      <c r="BF69" s="218"/>
      <c r="BG69" s="218"/>
      <c r="BH69" s="218"/>
      <c r="BI69" s="218"/>
      <c r="BJ69" s="218"/>
      <c r="BK69" s="218"/>
      <c r="BL69" s="218"/>
      <c r="BM69" s="218"/>
      <c r="BN69" s="218"/>
      <c r="BO69" s="218"/>
      <c r="BP69" s="218"/>
      <c r="BQ69" s="215">
        <v>63</v>
      </c>
      <c r="BR69" s="220"/>
      <c r="BS69" s="991"/>
      <c r="BT69" s="992"/>
      <c r="BU69" s="992"/>
      <c r="BV69" s="992"/>
      <c r="BW69" s="992"/>
      <c r="BX69" s="992"/>
      <c r="BY69" s="992"/>
      <c r="BZ69" s="992"/>
      <c r="CA69" s="992"/>
      <c r="CB69" s="992"/>
      <c r="CC69" s="992"/>
      <c r="CD69" s="992"/>
      <c r="CE69" s="992"/>
      <c r="CF69" s="992"/>
      <c r="CG69" s="993"/>
      <c r="CH69" s="994"/>
      <c r="CI69" s="995"/>
      <c r="CJ69" s="995"/>
      <c r="CK69" s="995"/>
      <c r="CL69" s="996"/>
      <c r="CM69" s="994"/>
      <c r="CN69" s="995"/>
      <c r="CO69" s="995"/>
      <c r="CP69" s="995"/>
      <c r="CQ69" s="996"/>
      <c r="CR69" s="994"/>
      <c r="CS69" s="995"/>
      <c r="CT69" s="995"/>
      <c r="CU69" s="995"/>
      <c r="CV69" s="996"/>
      <c r="CW69" s="994"/>
      <c r="CX69" s="995"/>
      <c r="CY69" s="995"/>
      <c r="CZ69" s="995"/>
      <c r="DA69" s="996"/>
      <c r="DB69" s="994"/>
      <c r="DC69" s="995"/>
      <c r="DD69" s="995"/>
      <c r="DE69" s="995"/>
      <c r="DF69" s="996"/>
      <c r="DG69" s="994"/>
      <c r="DH69" s="995"/>
      <c r="DI69" s="995"/>
      <c r="DJ69" s="995"/>
      <c r="DK69" s="996"/>
      <c r="DL69" s="994"/>
      <c r="DM69" s="995"/>
      <c r="DN69" s="995"/>
      <c r="DO69" s="995"/>
      <c r="DP69" s="996"/>
      <c r="DQ69" s="994"/>
      <c r="DR69" s="995"/>
      <c r="DS69" s="995"/>
      <c r="DT69" s="995"/>
      <c r="DU69" s="996"/>
      <c r="DV69" s="979"/>
      <c r="DW69" s="980"/>
      <c r="DX69" s="980"/>
      <c r="DY69" s="980"/>
      <c r="DZ69" s="981"/>
      <c r="EA69" s="199"/>
    </row>
    <row r="70" spans="1:131" s="200" customFormat="1" ht="26.25" customHeight="1" x14ac:dyDescent="0.15">
      <c r="A70" s="214">
        <v>3</v>
      </c>
      <c r="B70" s="737" t="s">
        <v>558</v>
      </c>
      <c r="C70" s="738"/>
      <c r="D70" s="738"/>
      <c r="E70" s="738"/>
      <c r="F70" s="738"/>
      <c r="G70" s="738"/>
      <c r="H70" s="738"/>
      <c r="I70" s="738"/>
      <c r="J70" s="738"/>
      <c r="K70" s="738"/>
      <c r="L70" s="738"/>
      <c r="M70" s="738"/>
      <c r="N70" s="738"/>
      <c r="O70" s="738"/>
      <c r="P70" s="739"/>
      <c r="Q70" s="1012">
        <v>48</v>
      </c>
      <c r="R70" s="1009"/>
      <c r="S70" s="1009"/>
      <c r="T70" s="1009"/>
      <c r="U70" s="1009"/>
      <c r="V70" s="1009">
        <v>48</v>
      </c>
      <c r="W70" s="1009"/>
      <c r="X70" s="1009"/>
      <c r="Y70" s="1009"/>
      <c r="Z70" s="1009"/>
      <c r="AA70" s="1009" t="s">
        <v>572</v>
      </c>
      <c r="AB70" s="1009"/>
      <c r="AC70" s="1009"/>
      <c r="AD70" s="1009"/>
      <c r="AE70" s="1009"/>
      <c r="AF70" s="1009" t="s">
        <v>572</v>
      </c>
      <c r="AG70" s="1009"/>
      <c r="AH70" s="1009"/>
      <c r="AI70" s="1009"/>
      <c r="AJ70" s="1009"/>
      <c r="AK70" s="1009" t="s">
        <v>570</v>
      </c>
      <c r="AL70" s="1009"/>
      <c r="AM70" s="1009"/>
      <c r="AN70" s="1009"/>
      <c r="AO70" s="1009"/>
      <c r="AP70" s="1009" t="s">
        <v>492</v>
      </c>
      <c r="AQ70" s="1009"/>
      <c r="AR70" s="1009"/>
      <c r="AS70" s="1009"/>
      <c r="AT70" s="1009"/>
      <c r="AU70" s="1009" t="s">
        <v>492</v>
      </c>
      <c r="AV70" s="1009"/>
      <c r="AW70" s="1009"/>
      <c r="AX70" s="1009"/>
      <c r="AY70" s="1009"/>
      <c r="AZ70" s="1010"/>
      <c r="BA70" s="1010"/>
      <c r="BB70" s="1010"/>
      <c r="BC70" s="1010"/>
      <c r="BD70" s="1011"/>
      <c r="BE70" s="218"/>
      <c r="BF70" s="218"/>
      <c r="BG70" s="218"/>
      <c r="BH70" s="218"/>
      <c r="BI70" s="218"/>
      <c r="BJ70" s="218"/>
      <c r="BK70" s="218"/>
      <c r="BL70" s="218"/>
      <c r="BM70" s="218"/>
      <c r="BN70" s="218"/>
      <c r="BO70" s="218"/>
      <c r="BP70" s="218"/>
      <c r="BQ70" s="215">
        <v>64</v>
      </c>
      <c r="BR70" s="220"/>
      <c r="BS70" s="991"/>
      <c r="BT70" s="992"/>
      <c r="BU70" s="992"/>
      <c r="BV70" s="992"/>
      <c r="BW70" s="992"/>
      <c r="BX70" s="992"/>
      <c r="BY70" s="992"/>
      <c r="BZ70" s="992"/>
      <c r="CA70" s="992"/>
      <c r="CB70" s="992"/>
      <c r="CC70" s="992"/>
      <c r="CD70" s="992"/>
      <c r="CE70" s="992"/>
      <c r="CF70" s="992"/>
      <c r="CG70" s="993"/>
      <c r="CH70" s="994"/>
      <c r="CI70" s="995"/>
      <c r="CJ70" s="995"/>
      <c r="CK70" s="995"/>
      <c r="CL70" s="996"/>
      <c r="CM70" s="994"/>
      <c r="CN70" s="995"/>
      <c r="CO70" s="995"/>
      <c r="CP70" s="995"/>
      <c r="CQ70" s="996"/>
      <c r="CR70" s="994"/>
      <c r="CS70" s="995"/>
      <c r="CT70" s="995"/>
      <c r="CU70" s="995"/>
      <c r="CV70" s="996"/>
      <c r="CW70" s="994"/>
      <c r="CX70" s="995"/>
      <c r="CY70" s="995"/>
      <c r="CZ70" s="995"/>
      <c r="DA70" s="996"/>
      <c r="DB70" s="994"/>
      <c r="DC70" s="995"/>
      <c r="DD70" s="995"/>
      <c r="DE70" s="995"/>
      <c r="DF70" s="996"/>
      <c r="DG70" s="994"/>
      <c r="DH70" s="995"/>
      <c r="DI70" s="995"/>
      <c r="DJ70" s="995"/>
      <c r="DK70" s="996"/>
      <c r="DL70" s="994"/>
      <c r="DM70" s="995"/>
      <c r="DN70" s="995"/>
      <c r="DO70" s="995"/>
      <c r="DP70" s="996"/>
      <c r="DQ70" s="994"/>
      <c r="DR70" s="995"/>
      <c r="DS70" s="995"/>
      <c r="DT70" s="995"/>
      <c r="DU70" s="996"/>
      <c r="DV70" s="979"/>
      <c r="DW70" s="980"/>
      <c r="DX70" s="980"/>
      <c r="DY70" s="980"/>
      <c r="DZ70" s="981"/>
      <c r="EA70" s="199"/>
    </row>
    <row r="71" spans="1:131" s="200" customFormat="1" ht="26.25" customHeight="1" x14ac:dyDescent="0.15">
      <c r="A71" s="214">
        <v>4</v>
      </c>
      <c r="B71" s="737" t="s">
        <v>559</v>
      </c>
      <c r="C71" s="738"/>
      <c r="D71" s="738"/>
      <c r="E71" s="738"/>
      <c r="F71" s="738"/>
      <c r="G71" s="738"/>
      <c r="H71" s="738"/>
      <c r="I71" s="738"/>
      <c r="J71" s="738"/>
      <c r="K71" s="738"/>
      <c r="L71" s="738"/>
      <c r="M71" s="738"/>
      <c r="N71" s="738"/>
      <c r="O71" s="738"/>
      <c r="P71" s="739"/>
      <c r="Q71" s="1012">
        <v>181</v>
      </c>
      <c r="R71" s="1009"/>
      <c r="S71" s="1009"/>
      <c r="T71" s="1009"/>
      <c r="U71" s="1009"/>
      <c r="V71" s="1009">
        <v>108</v>
      </c>
      <c r="W71" s="1009"/>
      <c r="X71" s="1009"/>
      <c r="Y71" s="1009"/>
      <c r="Z71" s="1009"/>
      <c r="AA71" s="1009">
        <v>74</v>
      </c>
      <c r="AB71" s="1009"/>
      <c r="AC71" s="1009"/>
      <c r="AD71" s="1009"/>
      <c r="AE71" s="1009"/>
      <c r="AF71" s="1009">
        <v>74</v>
      </c>
      <c r="AG71" s="1009"/>
      <c r="AH71" s="1009"/>
      <c r="AI71" s="1009"/>
      <c r="AJ71" s="1009"/>
      <c r="AK71" s="1009" t="s">
        <v>570</v>
      </c>
      <c r="AL71" s="1009"/>
      <c r="AM71" s="1009"/>
      <c r="AN71" s="1009"/>
      <c r="AO71" s="1009"/>
      <c r="AP71" s="1009" t="s">
        <v>492</v>
      </c>
      <c r="AQ71" s="1009"/>
      <c r="AR71" s="1009"/>
      <c r="AS71" s="1009"/>
      <c r="AT71" s="1009"/>
      <c r="AU71" s="1009" t="s">
        <v>492</v>
      </c>
      <c r="AV71" s="1009"/>
      <c r="AW71" s="1009"/>
      <c r="AX71" s="1009"/>
      <c r="AY71" s="1009"/>
      <c r="AZ71" s="1010"/>
      <c r="BA71" s="1010"/>
      <c r="BB71" s="1010"/>
      <c r="BC71" s="1010"/>
      <c r="BD71" s="1011"/>
      <c r="BE71" s="218"/>
      <c r="BF71" s="218"/>
      <c r="BG71" s="218"/>
      <c r="BH71" s="218"/>
      <c r="BI71" s="218"/>
      <c r="BJ71" s="218"/>
      <c r="BK71" s="218"/>
      <c r="BL71" s="218"/>
      <c r="BM71" s="218"/>
      <c r="BN71" s="218"/>
      <c r="BO71" s="218"/>
      <c r="BP71" s="218"/>
      <c r="BQ71" s="215">
        <v>65</v>
      </c>
      <c r="BR71" s="220"/>
      <c r="BS71" s="991"/>
      <c r="BT71" s="992"/>
      <c r="BU71" s="992"/>
      <c r="BV71" s="992"/>
      <c r="BW71" s="992"/>
      <c r="BX71" s="992"/>
      <c r="BY71" s="992"/>
      <c r="BZ71" s="992"/>
      <c r="CA71" s="992"/>
      <c r="CB71" s="992"/>
      <c r="CC71" s="992"/>
      <c r="CD71" s="992"/>
      <c r="CE71" s="992"/>
      <c r="CF71" s="992"/>
      <c r="CG71" s="993"/>
      <c r="CH71" s="994"/>
      <c r="CI71" s="995"/>
      <c r="CJ71" s="995"/>
      <c r="CK71" s="995"/>
      <c r="CL71" s="996"/>
      <c r="CM71" s="994"/>
      <c r="CN71" s="995"/>
      <c r="CO71" s="995"/>
      <c r="CP71" s="995"/>
      <c r="CQ71" s="996"/>
      <c r="CR71" s="994"/>
      <c r="CS71" s="995"/>
      <c r="CT71" s="995"/>
      <c r="CU71" s="995"/>
      <c r="CV71" s="996"/>
      <c r="CW71" s="994"/>
      <c r="CX71" s="995"/>
      <c r="CY71" s="995"/>
      <c r="CZ71" s="995"/>
      <c r="DA71" s="996"/>
      <c r="DB71" s="994"/>
      <c r="DC71" s="995"/>
      <c r="DD71" s="995"/>
      <c r="DE71" s="995"/>
      <c r="DF71" s="996"/>
      <c r="DG71" s="994"/>
      <c r="DH71" s="995"/>
      <c r="DI71" s="995"/>
      <c r="DJ71" s="995"/>
      <c r="DK71" s="996"/>
      <c r="DL71" s="994"/>
      <c r="DM71" s="995"/>
      <c r="DN71" s="995"/>
      <c r="DO71" s="995"/>
      <c r="DP71" s="996"/>
      <c r="DQ71" s="994"/>
      <c r="DR71" s="995"/>
      <c r="DS71" s="995"/>
      <c r="DT71" s="995"/>
      <c r="DU71" s="996"/>
      <c r="DV71" s="979"/>
      <c r="DW71" s="980"/>
      <c r="DX71" s="980"/>
      <c r="DY71" s="980"/>
      <c r="DZ71" s="981"/>
      <c r="EA71" s="199"/>
    </row>
    <row r="72" spans="1:131" s="200" customFormat="1" ht="26.25" customHeight="1" x14ac:dyDescent="0.15">
      <c r="A72" s="214">
        <v>5</v>
      </c>
      <c r="B72" s="737" t="s">
        <v>560</v>
      </c>
      <c r="C72" s="738"/>
      <c r="D72" s="738"/>
      <c r="E72" s="738"/>
      <c r="F72" s="738"/>
      <c r="G72" s="738"/>
      <c r="H72" s="738"/>
      <c r="I72" s="738"/>
      <c r="J72" s="738"/>
      <c r="K72" s="738"/>
      <c r="L72" s="738"/>
      <c r="M72" s="738"/>
      <c r="N72" s="738"/>
      <c r="O72" s="738"/>
      <c r="P72" s="739"/>
      <c r="Q72" s="1012">
        <v>188</v>
      </c>
      <c r="R72" s="1009"/>
      <c r="S72" s="1009"/>
      <c r="T72" s="1009"/>
      <c r="U72" s="1009"/>
      <c r="V72" s="1009">
        <v>181</v>
      </c>
      <c r="W72" s="1009"/>
      <c r="X72" s="1009"/>
      <c r="Y72" s="1009"/>
      <c r="Z72" s="1009"/>
      <c r="AA72" s="1009">
        <v>7</v>
      </c>
      <c r="AB72" s="1009"/>
      <c r="AC72" s="1009"/>
      <c r="AD72" s="1009"/>
      <c r="AE72" s="1009"/>
      <c r="AF72" s="1009">
        <v>7</v>
      </c>
      <c r="AG72" s="1009"/>
      <c r="AH72" s="1009"/>
      <c r="AI72" s="1009"/>
      <c r="AJ72" s="1009"/>
      <c r="AK72" s="1009" t="s">
        <v>569</v>
      </c>
      <c r="AL72" s="1009"/>
      <c r="AM72" s="1009"/>
      <c r="AN72" s="1009"/>
      <c r="AO72" s="1009"/>
      <c r="AP72" s="1009" t="s">
        <v>492</v>
      </c>
      <c r="AQ72" s="1009"/>
      <c r="AR72" s="1009"/>
      <c r="AS72" s="1009"/>
      <c r="AT72" s="1009"/>
      <c r="AU72" s="1009" t="s">
        <v>492</v>
      </c>
      <c r="AV72" s="1009"/>
      <c r="AW72" s="1009"/>
      <c r="AX72" s="1009"/>
      <c r="AY72" s="1009"/>
      <c r="AZ72" s="1010"/>
      <c r="BA72" s="1010"/>
      <c r="BB72" s="1010"/>
      <c r="BC72" s="1010"/>
      <c r="BD72" s="1011"/>
      <c r="BE72" s="218"/>
      <c r="BF72" s="218"/>
      <c r="BG72" s="218"/>
      <c r="BH72" s="218"/>
      <c r="BI72" s="218"/>
      <c r="BJ72" s="218"/>
      <c r="BK72" s="218"/>
      <c r="BL72" s="218"/>
      <c r="BM72" s="218"/>
      <c r="BN72" s="218"/>
      <c r="BO72" s="218"/>
      <c r="BP72" s="218"/>
      <c r="BQ72" s="215">
        <v>66</v>
      </c>
      <c r="BR72" s="220"/>
      <c r="BS72" s="991"/>
      <c r="BT72" s="992"/>
      <c r="BU72" s="992"/>
      <c r="BV72" s="992"/>
      <c r="BW72" s="992"/>
      <c r="BX72" s="992"/>
      <c r="BY72" s="992"/>
      <c r="BZ72" s="992"/>
      <c r="CA72" s="992"/>
      <c r="CB72" s="992"/>
      <c r="CC72" s="992"/>
      <c r="CD72" s="992"/>
      <c r="CE72" s="992"/>
      <c r="CF72" s="992"/>
      <c r="CG72" s="993"/>
      <c r="CH72" s="994"/>
      <c r="CI72" s="995"/>
      <c r="CJ72" s="995"/>
      <c r="CK72" s="995"/>
      <c r="CL72" s="996"/>
      <c r="CM72" s="994"/>
      <c r="CN72" s="995"/>
      <c r="CO72" s="995"/>
      <c r="CP72" s="995"/>
      <c r="CQ72" s="996"/>
      <c r="CR72" s="994"/>
      <c r="CS72" s="995"/>
      <c r="CT72" s="995"/>
      <c r="CU72" s="995"/>
      <c r="CV72" s="996"/>
      <c r="CW72" s="994"/>
      <c r="CX72" s="995"/>
      <c r="CY72" s="995"/>
      <c r="CZ72" s="995"/>
      <c r="DA72" s="996"/>
      <c r="DB72" s="994"/>
      <c r="DC72" s="995"/>
      <c r="DD72" s="995"/>
      <c r="DE72" s="995"/>
      <c r="DF72" s="996"/>
      <c r="DG72" s="994"/>
      <c r="DH72" s="995"/>
      <c r="DI72" s="995"/>
      <c r="DJ72" s="995"/>
      <c r="DK72" s="996"/>
      <c r="DL72" s="994"/>
      <c r="DM72" s="995"/>
      <c r="DN72" s="995"/>
      <c r="DO72" s="995"/>
      <c r="DP72" s="996"/>
      <c r="DQ72" s="994"/>
      <c r="DR72" s="995"/>
      <c r="DS72" s="995"/>
      <c r="DT72" s="995"/>
      <c r="DU72" s="996"/>
      <c r="DV72" s="979"/>
      <c r="DW72" s="980"/>
      <c r="DX72" s="980"/>
      <c r="DY72" s="980"/>
      <c r="DZ72" s="981"/>
      <c r="EA72" s="199"/>
    </row>
    <row r="73" spans="1:131" s="200" customFormat="1" ht="26.25" customHeight="1" x14ac:dyDescent="0.15">
      <c r="A73" s="214">
        <v>6</v>
      </c>
      <c r="B73" s="737" t="s">
        <v>561</v>
      </c>
      <c r="C73" s="738"/>
      <c r="D73" s="738"/>
      <c r="E73" s="738"/>
      <c r="F73" s="738"/>
      <c r="G73" s="738"/>
      <c r="H73" s="738"/>
      <c r="I73" s="738"/>
      <c r="J73" s="738"/>
      <c r="K73" s="738"/>
      <c r="L73" s="738"/>
      <c r="M73" s="738"/>
      <c r="N73" s="738"/>
      <c r="O73" s="738"/>
      <c r="P73" s="739"/>
      <c r="Q73" s="1012">
        <v>208949</v>
      </c>
      <c r="R73" s="1009"/>
      <c r="S73" s="1009"/>
      <c r="T73" s="1009"/>
      <c r="U73" s="1009"/>
      <c r="V73" s="1009">
        <v>200190</v>
      </c>
      <c r="W73" s="1009"/>
      <c r="X73" s="1009"/>
      <c r="Y73" s="1009"/>
      <c r="Z73" s="1009"/>
      <c r="AA73" s="1009">
        <v>8759</v>
      </c>
      <c r="AB73" s="1009"/>
      <c r="AC73" s="1009"/>
      <c r="AD73" s="1009"/>
      <c r="AE73" s="1009"/>
      <c r="AF73" s="1009">
        <v>8759</v>
      </c>
      <c r="AG73" s="1009"/>
      <c r="AH73" s="1009"/>
      <c r="AI73" s="1009"/>
      <c r="AJ73" s="1009"/>
      <c r="AK73" s="1009" t="s">
        <v>570</v>
      </c>
      <c r="AL73" s="1009"/>
      <c r="AM73" s="1009"/>
      <c r="AN73" s="1009"/>
      <c r="AO73" s="1009"/>
      <c r="AP73" s="1009" t="s">
        <v>492</v>
      </c>
      <c r="AQ73" s="1009"/>
      <c r="AR73" s="1009"/>
      <c r="AS73" s="1009"/>
      <c r="AT73" s="1009"/>
      <c r="AU73" s="1009" t="s">
        <v>492</v>
      </c>
      <c r="AV73" s="1009"/>
      <c r="AW73" s="1009"/>
      <c r="AX73" s="1009"/>
      <c r="AY73" s="1009"/>
      <c r="AZ73" s="1010"/>
      <c r="BA73" s="1010"/>
      <c r="BB73" s="1010"/>
      <c r="BC73" s="1010"/>
      <c r="BD73" s="1011"/>
      <c r="BE73" s="218"/>
      <c r="BF73" s="218"/>
      <c r="BG73" s="218"/>
      <c r="BH73" s="218"/>
      <c r="BI73" s="218"/>
      <c r="BJ73" s="218"/>
      <c r="BK73" s="218"/>
      <c r="BL73" s="218"/>
      <c r="BM73" s="218"/>
      <c r="BN73" s="218"/>
      <c r="BO73" s="218"/>
      <c r="BP73" s="218"/>
      <c r="BQ73" s="215">
        <v>67</v>
      </c>
      <c r="BR73" s="220"/>
      <c r="BS73" s="991"/>
      <c r="BT73" s="992"/>
      <c r="BU73" s="992"/>
      <c r="BV73" s="992"/>
      <c r="BW73" s="992"/>
      <c r="BX73" s="992"/>
      <c r="BY73" s="992"/>
      <c r="BZ73" s="992"/>
      <c r="CA73" s="992"/>
      <c r="CB73" s="992"/>
      <c r="CC73" s="992"/>
      <c r="CD73" s="992"/>
      <c r="CE73" s="992"/>
      <c r="CF73" s="992"/>
      <c r="CG73" s="993"/>
      <c r="CH73" s="994"/>
      <c r="CI73" s="995"/>
      <c r="CJ73" s="995"/>
      <c r="CK73" s="995"/>
      <c r="CL73" s="996"/>
      <c r="CM73" s="994"/>
      <c r="CN73" s="995"/>
      <c r="CO73" s="995"/>
      <c r="CP73" s="995"/>
      <c r="CQ73" s="996"/>
      <c r="CR73" s="994"/>
      <c r="CS73" s="995"/>
      <c r="CT73" s="995"/>
      <c r="CU73" s="995"/>
      <c r="CV73" s="996"/>
      <c r="CW73" s="994"/>
      <c r="CX73" s="995"/>
      <c r="CY73" s="995"/>
      <c r="CZ73" s="995"/>
      <c r="DA73" s="996"/>
      <c r="DB73" s="994"/>
      <c r="DC73" s="995"/>
      <c r="DD73" s="995"/>
      <c r="DE73" s="995"/>
      <c r="DF73" s="996"/>
      <c r="DG73" s="994"/>
      <c r="DH73" s="995"/>
      <c r="DI73" s="995"/>
      <c r="DJ73" s="995"/>
      <c r="DK73" s="996"/>
      <c r="DL73" s="994"/>
      <c r="DM73" s="995"/>
      <c r="DN73" s="995"/>
      <c r="DO73" s="995"/>
      <c r="DP73" s="996"/>
      <c r="DQ73" s="994"/>
      <c r="DR73" s="995"/>
      <c r="DS73" s="995"/>
      <c r="DT73" s="995"/>
      <c r="DU73" s="996"/>
      <c r="DV73" s="979"/>
      <c r="DW73" s="980"/>
      <c r="DX73" s="980"/>
      <c r="DY73" s="980"/>
      <c r="DZ73" s="981"/>
      <c r="EA73" s="199"/>
    </row>
    <row r="74" spans="1:131" s="200" customFormat="1" ht="26.25" customHeight="1" x14ac:dyDescent="0.15">
      <c r="A74" s="214">
        <v>7</v>
      </c>
      <c r="B74" s="737"/>
      <c r="C74" s="738"/>
      <c r="D74" s="738"/>
      <c r="E74" s="738"/>
      <c r="F74" s="738"/>
      <c r="G74" s="738"/>
      <c r="H74" s="738"/>
      <c r="I74" s="738"/>
      <c r="J74" s="738"/>
      <c r="K74" s="738"/>
      <c r="L74" s="738"/>
      <c r="M74" s="738"/>
      <c r="N74" s="738"/>
      <c r="O74" s="738"/>
      <c r="P74" s="739"/>
      <c r="Q74" s="1012"/>
      <c r="R74" s="1009"/>
      <c r="S74" s="1009"/>
      <c r="T74" s="1009"/>
      <c r="U74" s="1009"/>
      <c r="V74" s="1009"/>
      <c r="W74" s="1009"/>
      <c r="X74" s="1009"/>
      <c r="Y74" s="1009"/>
      <c r="Z74" s="1009"/>
      <c r="AA74" s="1009"/>
      <c r="AB74" s="1009"/>
      <c r="AC74" s="1009"/>
      <c r="AD74" s="1009"/>
      <c r="AE74" s="1009"/>
      <c r="AF74" s="1009"/>
      <c r="AG74" s="1009"/>
      <c r="AH74" s="1009"/>
      <c r="AI74" s="1009"/>
      <c r="AJ74" s="1009"/>
      <c r="AK74" s="1009"/>
      <c r="AL74" s="1009"/>
      <c r="AM74" s="1009"/>
      <c r="AN74" s="1009"/>
      <c r="AO74" s="1009"/>
      <c r="AP74" s="1009"/>
      <c r="AQ74" s="1009"/>
      <c r="AR74" s="1009"/>
      <c r="AS74" s="1009"/>
      <c r="AT74" s="1009"/>
      <c r="AU74" s="1009"/>
      <c r="AV74" s="1009"/>
      <c r="AW74" s="1009"/>
      <c r="AX74" s="1009"/>
      <c r="AY74" s="1009"/>
      <c r="AZ74" s="1010"/>
      <c r="BA74" s="1010"/>
      <c r="BB74" s="1010"/>
      <c r="BC74" s="1010"/>
      <c r="BD74" s="1011"/>
      <c r="BE74" s="218"/>
      <c r="BF74" s="218"/>
      <c r="BG74" s="218"/>
      <c r="BH74" s="218"/>
      <c r="BI74" s="218"/>
      <c r="BJ74" s="218"/>
      <c r="BK74" s="218"/>
      <c r="BL74" s="218"/>
      <c r="BM74" s="218"/>
      <c r="BN74" s="218"/>
      <c r="BO74" s="218"/>
      <c r="BP74" s="218"/>
      <c r="BQ74" s="215">
        <v>68</v>
      </c>
      <c r="BR74" s="220"/>
      <c r="BS74" s="991"/>
      <c r="BT74" s="992"/>
      <c r="BU74" s="992"/>
      <c r="BV74" s="992"/>
      <c r="BW74" s="992"/>
      <c r="BX74" s="992"/>
      <c r="BY74" s="992"/>
      <c r="BZ74" s="992"/>
      <c r="CA74" s="992"/>
      <c r="CB74" s="992"/>
      <c r="CC74" s="992"/>
      <c r="CD74" s="992"/>
      <c r="CE74" s="992"/>
      <c r="CF74" s="992"/>
      <c r="CG74" s="993"/>
      <c r="CH74" s="994"/>
      <c r="CI74" s="995"/>
      <c r="CJ74" s="995"/>
      <c r="CK74" s="995"/>
      <c r="CL74" s="996"/>
      <c r="CM74" s="994"/>
      <c r="CN74" s="995"/>
      <c r="CO74" s="995"/>
      <c r="CP74" s="995"/>
      <c r="CQ74" s="996"/>
      <c r="CR74" s="994"/>
      <c r="CS74" s="995"/>
      <c r="CT74" s="995"/>
      <c r="CU74" s="995"/>
      <c r="CV74" s="996"/>
      <c r="CW74" s="994"/>
      <c r="CX74" s="995"/>
      <c r="CY74" s="995"/>
      <c r="CZ74" s="995"/>
      <c r="DA74" s="996"/>
      <c r="DB74" s="994"/>
      <c r="DC74" s="995"/>
      <c r="DD74" s="995"/>
      <c r="DE74" s="995"/>
      <c r="DF74" s="996"/>
      <c r="DG74" s="994"/>
      <c r="DH74" s="995"/>
      <c r="DI74" s="995"/>
      <c r="DJ74" s="995"/>
      <c r="DK74" s="996"/>
      <c r="DL74" s="994"/>
      <c r="DM74" s="995"/>
      <c r="DN74" s="995"/>
      <c r="DO74" s="995"/>
      <c r="DP74" s="996"/>
      <c r="DQ74" s="994"/>
      <c r="DR74" s="995"/>
      <c r="DS74" s="995"/>
      <c r="DT74" s="995"/>
      <c r="DU74" s="996"/>
      <c r="DV74" s="979"/>
      <c r="DW74" s="980"/>
      <c r="DX74" s="980"/>
      <c r="DY74" s="980"/>
      <c r="DZ74" s="981"/>
      <c r="EA74" s="199"/>
    </row>
    <row r="75" spans="1:131" s="200" customFormat="1" ht="26.25" customHeight="1" x14ac:dyDescent="0.15">
      <c r="A75" s="214">
        <v>8</v>
      </c>
      <c r="B75" s="737"/>
      <c r="C75" s="738"/>
      <c r="D75" s="738"/>
      <c r="E75" s="738"/>
      <c r="F75" s="738"/>
      <c r="G75" s="738"/>
      <c r="H75" s="738"/>
      <c r="I75" s="738"/>
      <c r="J75" s="738"/>
      <c r="K75" s="738"/>
      <c r="L75" s="738"/>
      <c r="M75" s="738"/>
      <c r="N75" s="738"/>
      <c r="O75" s="738"/>
      <c r="P75" s="739"/>
      <c r="Q75" s="1013"/>
      <c r="R75" s="1014"/>
      <c r="S75" s="1014"/>
      <c r="T75" s="1014"/>
      <c r="U75" s="1015"/>
      <c r="V75" s="1016"/>
      <c r="W75" s="1014"/>
      <c r="X75" s="1014"/>
      <c r="Y75" s="1014"/>
      <c r="Z75" s="1015"/>
      <c r="AA75" s="1016"/>
      <c r="AB75" s="1014"/>
      <c r="AC75" s="1014"/>
      <c r="AD75" s="1014"/>
      <c r="AE75" s="1015"/>
      <c r="AF75" s="1016"/>
      <c r="AG75" s="1014"/>
      <c r="AH75" s="1014"/>
      <c r="AI75" s="1014"/>
      <c r="AJ75" s="1015"/>
      <c r="AK75" s="1016"/>
      <c r="AL75" s="1014"/>
      <c r="AM75" s="1014"/>
      <c r="AN75" s="1014"/>
      <c r="AO75" s="1015"/>
      <c r="AP75" s="1016"/>
      <c r="AQ75" s="1014"/>
      <c r="AR75" s="1014"/>
      <c r="AS75" s="1014"/>
      <c r="AT75" s="1015"/>
      <c r="AU75" s="1016"/>
      <c r="AV75" s="1014"/>
      <c r="AW75" s="1014"/>
      <c r="AX75" s="1014"/>
      <c r="AY75" s="1015"/>
      <c r="AZ75" s="1010"/>
      <c r="BA75" s="1010"/>
      <c r="BB75" s="1010"/>
      <c r="BC75" s="1010"/>
      <c r="BD75" s="1011"/>
      <c r="BE75" s="218"/>
      <c r="BF75" s="218"/>
      <c r="BG75" s="218"/>
      <c r="BH75" s="218"/>
      <c r="BI75" s="218"/>
      <c r="BJ75" s="218"/>
      <c r="BK75" s="218"/>
      <c r="BL75" s="218"/>
      <c r="BM75" s="218"/>
      <c r="BN75" s="218"/>
      <c r="BO75" s="218"/>
      <c r="BP75" s="218"/>
      <c r="BQ75" s="215">
        <v>69</v>
      </c>
      <c r="BR75" s="220"/>
      <c r="BS75" s="991"/>
      <c r="BT75" s="992"/>
      <c r="BU75" s="992"/>
      <c r="BV75" s="992"/>
      <c r="BW75" s="992"/>
      <c r="BX75" s="992"/>
      <c r="BY75" s="992"/>
      <c r="BZ75" s="992"/>
      <c r="CA75" s="992"/>
      <c r="CB75" s="992"/>
      <c r="CC75" s="992"/>
      <c r="CD75" s="992"/>
      <c r="CE75" s="992"/>
      <c r="CF75" s="992"/>
      <c r="CG75" s="993"/>
      <c r="CH75" s="994"/>
      <c r="CI75" s="995"/>
      <c r="CJ75" s="995"/>
      <c r="CK75" s="995"/>
      <c r="CL75" s="996"/>
      <c r="CM75" s="994"/>
      <c r="CN75" s="995"/>
      <c r="CO75" s="995"/>
      <c r="CP75" s="995"/>
      <c r="CQ75" s="996"/>
      <c r="CR75" s="994"/>
      <c r="CS75" s="995"/>
      <c r="CT75" s="995"/>
      <c r="CU75" s="995"/>
      <c r="CV75" s="996"/>
      <c r="CW75" s="994"/>
      <c r="CX75" s="995"/>
      <c r="CY75" s="995"/>
      <c r="CZ75" s="995"/>
      <c r="DA75" s="996"/>
      <c r="DB75" s="994"/>
      <c r="DC75" s="995"/>
      <c r="DD75" s="995"/>
      <c r="DE75" s="995"/>
      <c r="DF75" s="996"/>
      <c r="DG75" s="994"/>
      <c r="DH75" s="995"/>
      <c r="DI75" s="995"/>
      <c r="DJ75" s="995"/>
      <c r="DK75" s="996"/>
      <c r="DL75" s="994"/>
      <c r="DM75" s="995"/>
      <c r="DN75" s="995"/>
      <c r="DO75" s="995"/>
      <c r="DP75" s="996"/>
      <c r="DQ75" s="994"/>
      <c r="DR75" s="995"/>
      <c r="DS75" s="995"/>
      <c r="DT75" s="995"/>
      <c r="DU75" s="996"/>
      <c r="DV75" s="979"/>
      <c r="DW75" s="980"/>
      <c r="DX75" s="980"/>
      <c r="DY75" s="980"/>
      <c r="DZ75" s="981"/>
      <c r="EA75" s="199"/>
    </row>
    <row r="76" spans="1:131" s="200" customFormat="1" ht="26.25" customHeight="1" x14ac:dyDescent="0.15">
      <c r="A76" s="214">
        <v>9</v>
      </c>
      <c r="B76" s="737"/>
      <c r="C76" s="738"/>
      <c r="D76" s="738"/>
      <c r="E76" s="738"/>
      <c r="F76" s="738"/>
      <c r="G76" s="738"/>
      <c r="H76" s="738"/>
      <c r="I76" s="738"/>
      <c r="J76" s="738"/>
      <c r="K76" s="738"/>
      <c r="L76" s="738"/>
      <c r="M76" s="738"/>
      <c r="N76" s="738"/>
      <c r="O76" s="738"/>
      <c r="P76" s="739"/>
      <c r="Q76" s="1013"/>
      <c r="R76" s="1014"/>
      <c r="S76" s="1014"/>
      <c r="T76" s="1014"/>
      <c r="U76" s="1015"/>
      <c r="V76" s="1016"/>
      <c r="W76" s="1014"/>
      <c r="X76" s="1014"/>
      <c r="Y76" s="1014"/>
      <c r="Z76" s="1015"/>
      <c r="AA76" s="1016"/>
      <c r="AB76" s="1014"/>
      <c r="AC76" s="1014"/>
      <c r="AD76" s="1014"/>
      <c r="AE76" s="1015"/>
      <c r="AF76" s="1016"/>
      <c r="AG76" s="1014"/>
      <c r="AH76" s="1014"/>
      <c r="AI76" s="1014"/>
      <c r="AJ76" s="1015"/>
      <c r="AK76" s="1016"/>
      <c r="AL76" s="1014"/>
      <c r="AM76" s="1014"/>
      <c r="AN76" s="1014"/>
      <c r="AO76" s="1015"/>
      <c r="AP76" s="1016"/>
      <c r="AQ76" s="1014"/>
      <c r="AR76" s="1014"/>
      <c r="AS76" s="1014"/>
      <c r="AT76" s="1015"/>
      <c r="AU76" s="1016"/>
      <c r="AV76" s="1014"/>
      <c r="AW76" s="1014"/>
      <c r="AX76" s="1014"/>
      <c r="AY76" s="1015"/>
      <c r="AZ76" s="1010"/>
      <c r="BA76" s="1010"/>
      <c r="BB76" s="1010"/>
      <c r="BC76" s="1010"/>
      <c r="BD76" s="1011"/>
      <c r="BE76" s="218"/>
      <c r="BF76" s="218"/>
      <c r="BG76" s="218"/>
      <c r="BH76" s="218"/>
      <c r="BI76" s="218"/>
      <c r="BJ76" s="218"/>
      <c r="BK76" s="218"/>
      <c r="BL76" s="218"/>
      <c r="BM76" s="218"/>
      <c r="BN76" s="218"/>
      <c r="BO76" s="218"/>
      <c r="BP76" s="218"/>
      <c r="BQ76" s="215">
        <v>70</v>
      </c>
      <c r="BR76" s="220"/>
      <c r="BS76" s="991"/>
      <c r="BT76" s="992"/>
      <c r="BU76" s="992"/>
      <c r="BV76" s="992"/>
      <c r="BW76" s="992"/>
      <c r="BX76" s="992"/>
      <c r="BY76" s="992"/>
      <c r="BZ76" s="992"/>
      <c r="CA76" s="992"/>
      <c r="CB76" s="992"/>
      <c r="CC76" s="992"/>
      <c r="CD76" s="992"/>
      <c r="CE76" s="992"/>
      <c r="CF76" s="992"/>
      <c r="CG76" s="993"/>
      <c r="CH76" s="994"/>
      <c r="CI76" s="995"/>
      <c r="CJ76" s="995"/>
      <c r="CK76" s="995"/>
      <c r="CL76" s="996"/>
      <c r="CM76" s="994"/>
      <c r="CN76" s="995"/>
      <c r="CO76" s="995"/>
      <c r="CP76" s="995"/>
      <c r="CQ76" s="996"/>
      <c r="CR76" s="994"/>
      <c r="CS76" s="995"/>
      <c r="CT76" s="995"/>
      <c r="CU76" s="995"/>
      <c r="CV76" s="996"/>
      <c r="CW76" s="994"/>
      <c r="CX76" s="995"/>
      <c r="CY76" s="995"/>
      <c r="CZ76" s="995"/>
      <c r="DA76" s="996"/>
      <c r="DB76" s="994"/>
      <c r="DC76" s="995"/>
      <c r="DD76" s="995"/>
      <c r="DE76" s="995"/>
      <c r="DF76" s="996"/>
      <c r="DG76" s="994"/>
      <c r="DH76" s="995"/>
      <c r="DI76" s="995"/>
      <c r="DJ76" s="995"/>
      <c r="DK76" s="996"/>
      <c r="DL76" s="994"/>
      <c r="DM76" s="995"/>
      <c r="DN76" s="995"/>
      <c r="DO76" s="995"/>
      <c r="DP76" s="996"/>
      <c r="DQ76" s="994"/>
      <c r="DR76" s="995"/>
      <c r="DS76" s="995"/>
      <c r="DT76" s="995"/>
      <c r="DU76" s="996"/>
      <c r="DV76" s="979"/>
      <c r="DW76" s="980"/>
      <c r="DX76" s="980"/>
      <c r="DY76" s="980"/>
      <c r="DZ76" s="981"/>
      <c r="EA76" s="199"/>
    </row>
    <row r="77" spans="1:131" s="200" customFormat="1" ht="26.25" customHeight="1" x14ac:dyDescent="0.15">
      <c r="A77" s="214">
        <v>10</v>
      </c>
      <c r="B77" s="737"/>
      <c r="C77" s="738"/>
      <c r="D77" s="738"/>
      <c r="E77" s="738"/>
      <c r="F77" s="738"/>
      <c r="G77" s="738"/>
      <c r="H77" s="738"/>
      <c r="I77" s="738"/>
      <c r="J77" s="738"/>
      <c r="K77" s="738"/>
      <c r="L77" s="738"/>
      <c r="M77" s="738"/>
      <c r="N77" s="738"/>
      <c r="O77" s="738"/>
      <c r="P77" s="739"/>
      <c r="Q77" s="1013"/>
      <c r="R77" s="1014"/>
      <c r="S77" s="1014"/>
      <c r="T77" s="1014"/>
      <c r="U77" s="1015"/>
      <c r="V77" s="1016"/>
      <c r="W77" s="1014"/>
      <c r="X77" s="1014"/>
      <c r="Y77" s="1014"/>
      <c r="Z77" s="1015"/>
      <c r="AA77" s="1016"/>
      <c r="AB77" s="1014"/>
      <c r="AC77" s="1014"/>
      <c r="AD77" s="1014"/>
      <c r="AE77" s="1015"/>
      <c r="AF77" s="1016"/>
      <c r="AG77" s="1014"/>
      <c r="AH77" s="1014"/>
      <c r="AI77" s="1014"/>
      <c r="AJ77" s="1015"/>
      <c r="AK77" s="1016"/>
      <c r="AL77" s="1014"/>
      <c r="AM77" s="1014"/>
      <c r="AN77" s="1014"/>
      <c r="AO77" s="1015"/>
      <c r="AP77" s="1016"/>
      <c r="AQ77" s="1014"/>
      <c r="AR77" s="1014"/>
      <c r="AS77" s="1014"/>
      <c r="AT77" s="1015"/>
      <c r="AU77" s="1016"/>
      <c r="AV77" s="1014"/>
      <c r="AW77" s="1014"/>
      <c r="AX77" s="1014"/>
      <c r="AY77" s="1015"/>
      <c r="AZ77" s="1010"/>
      <c r="BA77" s="1010"/>
      <c r="BB77" s="1010"/>
      <c r="BC77" s="1010"/>
      <c r="BD77" s="1011"/>
      <c r="BE77" s="218"/>
      <c r="BF77" s="218"/>
      <c r="BG77" s="218"/>
      <c r="BH77" s="218"/>
      <c r="BI77" s="218"/>
      <c r="BJ77" s="218"/>
      <c r="BK77" s="218"/>
      <c r="BL77" s="218"/>
      <c r="BM77" s="218"/>
      <c r="BN77" s="218"/>
      <c r="BO77" s="218"/>
      <c r="BP77" s="218"/>
      <c r="BQ77" s="215">
        <v>71</v>
      </c>
      <c r="BR77" s="220"/>
      <c r="BS77" s="991"/>
      <c r="BT77" s="992"/>
      <c r="BU77" s="992"/>
      <c r="BV77" s="992"/>
      <c r="BW77" s="992"/>
      <c r="BX77" s="992"/>
      <c r="BY77" s="992"/>
      <c r="BZ77" s="992"/>
      <c r="CA77" s="992"/>
      <c r="CB77" s="992"/>
      <c r="CC77" s="992"/>
      <c r="CD77" s="992"/>
      <c r="CE77" s="992"/>
      <c r="CF77" s="992"/>
      <c r="CG77" s="993"/>
      <c r="CH77" s="994"/>
      <c r="CI77" s="995"/>
      <c r="CJ77" s="995"/>
      <c r="CK77" s="995"/>
      <c r="CL77" s="996"/>
      <c r="CM77" s="994"/>
      <c r="CN77" s="995"/>
      <c r="CO77" s="995"/>
      <c r="CP77" s="995"/>
      <c r="CQ77" s="996"/>
      <c r="CR77" s="994"/>
      <c r="CS77" s="995"/>
      <c r="CT77" s="995"/>
      <c r="CU77" s="995"/>
      <c r="CV77" s="996"/>
      <c r="CW77" s="994"/>
      <c r="CX77" s="995"/>
      <c r="CY77" s="995"/>
      <c r="CZ77" s="995"/>
      <c r="DA77" s="996"/>
      <c r="DB77" s="994"/>
      <c r="DC77" s="995"/>
      <c r="DD77" s="995"/>
      <c r="DE77" s="995"/>
      <c r="DF77" s="996"/>
      <c r="DG77" s="994"/>
      <c r="DH77" s="995"/>
      <c r="DI77" s="995"/>
      <c r="DJ77" s="995"/>
      <c r="DK77" s="996"/>
      <c r="DL77" s="994"/>
      <c r="DM77" s="995"/>
      <c r="DN77" s="995"/>
      <c r="DO77" s="995"/>
      <c r="DP77" s="996"/>
      <c r="DQ77" s="994"/>
      <c r="DR77" s="995"/>
      <c r="DS77" s="995"/>
      <c r="DT77" s="995"/>
      <c r="DU77" s="996"/>
      <c r="DV77" s="979"/>
      <c r="DW77" s="980"/>
      <c r="DX77" s="980"/>
      <c r="DY77" s="980"/>
      <c r="DZ77" s="981"/>
      <c r="EA77" s="199"/>
    </row>
    <row r="78" spans="1:131" s="200" customFormat="1" ht="26.25" customHeight="1" x14ac:dyDescent="0.15">
      <c r="A78" s="214">
        <v>11</v>
      </c>
      <c r="B78" s="737"/>
      <c r="C78" s="738"/>
      <c r="D78" s="738"/>
      <c r="E78" s="738"/>
      <c r="F78" s="738"/>
      <c r="G78" s="738"/>
      <c r="H78" s="738"/>
      <c r="I78" s="738"/>
      <c r="J78" s="738"/>
      <c r="K78" s="738"/>
      <c r="L78" s="738"/>
      <c r="M78" s="738"/>
      <c r="N78" s="738"/>
      <c r="O78" s="738"/>
      <c r="P78" s="739"/>
      <c r="Q78" s="1012"/>
      <c r="R78" s="1009"/>
      <c r="S78" s="1009"/>
      <c r="T78" s="1009"/>
      <c r="U78" s="1009"/>
      <c r="V78" s="1009"/>
      <c r="W78" s="1009"/>
      <c r="X78" s="1009"/>
      <c r="Y78" s="1009"/>
      <c r="Z78" s="1009"/>
      <c r="AA78" s="1009"/>
      <c r="AB78" s="1009"/>
      <c r="AC78" s="1009"/>
      <c r="AD78" s="1009"/>
      <c r="AE78" s="1009"/>
      <c r="AF78" s="1009"/>
      <c r="AG78" s="1009"/>
      <c r="AH78" s="1009"/>
      <c r="AI78" s="1009"/>
      <c r="AJ78" s="1009"/>
      <c r="AK78" s="1009"/>
      <c r="AL78" s="1009"/>
      <c r="AM78" s="1009"/>
      <c r="AN78" s="1009"/>
      <c r="AO78" s="1009"/>
      <c r="AP78" s="1009"/>
      <c r="AQ78" s="1009"/>
      <c r="AR78" s="1009"/>
      <c r="AS78" s="1009"/>
      <c r="AT78" s="1009"/>
      <c r="AU78" s="1009"/>
      <c r="AV78" s="1009"/>
      <c r="AW78" s="1009"/>
      <c r="AX78" s="1009"/>
      <c r="AY78" s="1009"/>
      <c r="AZ78" s="1010"/>
      <c r="BA78" s="1010"/>
      <c r="BB78" s="1010"/>
      <c r="BC78" s="1010"/>
      <c r="BD78" s="1011"/>
      <c r="BE78" s="218"/>
      <c r="BF78" s="218"/>
      <c r="BG78" s="218"/>
      <c r="BH78" s="218"/>
      <c r="BI78" s="218"/>
      <c r="BJ78" s="221"/>
      <c r="BK78" s="221"/>
      <c r="BL78" s="221"/>
      <c r="BM78" s="221"/>
      <c r="BN78" s="221"/>
      <c r="BO78" s="218"/>
      <c r="BP78" s="218"/>
      <c r="BQ78" s="215">
        <v>72</v>
      </c>
      <c r="BR78" s="220"/>
      <c r="BS78" s="991"/>
      <c r="BT78" s="992"/>
      <c r="BU78" s="992"/>
      <c r="BV78" s="992"/>
      <c r="BW78" s="992"/>
      <c r="BX78" s="992"/>
      <c r="BY78" s="992"/>
      <c r="BZ78" s="992"/>
      <c r="CA78" s="992"/>
      <c r="CB78" s="992"/>
      <c r="CC78" s="992"/>
      <c r="CD78" s="992"/>
      <c r="CE78" s="992"/>
      <c r="CF78" s="992"/>
      <c r="CG78" s="993"/>
      <c r="CH78" s="994"/>
      <c r="CI78" s="995"/>
      <c r="CJ78" s="995"/>
      <c r="CK78" s="995"/>
      <c r="CL78" s="996"/>
      <c r="CM78" s="994"/>
      <c r="CN78" s="995"/>
      <c r="CO78" s="995"/>
      <c r="CP78" s="995"/>
      <c r="CQ78" s="996"/>
      <c r="CR78" s="994"/>
      <c r="CS78" s="995"/>
      <c r="CT78" s="995"/>
      <c r="CU78" s="995"/>
      <c r="CV78" s="996"/>
      <c r="CW78" s="994"/>
      <c r="CX78" s="995"/>
      <c r="CY78" s="995"/>
      <c r="CZ78" s="995"/>
      <c r="DA78" s="996"/>
      <c r="DB78" s="994"/>
      <c r="DC78" s="995"/>
      <c r="DD78" s="995"/>
      <c r="DE78" s="995"/>
      <c r="DF78" s="996"/>
      <c r="DG78" s="994"/>
      <c r="DH78" s="995"/>
      <c r="DI78" s="995"/>
      <c r="DJ78" s="995"/>
      <c r="DK78" s="996"/>
      <c r="DL78" s="994"/>
      <c r="DM78" s="995"/>
      <c r="DN78" s="995"/>
      <c r="DO78" s="995"/>
      <c r="DP78" s="996"/>
      <c r="DQ78" s="994"/>
      <c r="DR78" s="995"/>
      <c r="DS78" s="995"/>
      <c r="DT78" s="995"/>
      <c r="DU78" s="996"/>
      <c r="DV78" s="979"/>
      <c r="DW78" s="980"/>
      <c r="DX78" s="980"/>
      <c r="DY78" s="980"/>
      <c r="DZ78" s="981"/>
      <c r="EA78" s="199"/>
    </row>
    <row r="79" spans="1:131" s="200" customFormat="1" ht="26.25" customHeight="1" x14ac:dyDescent="0.15">
      <c r="A79" s="214">
        <v>12</v>
      </c>
      <c r="B79" s="737"/>
      <c r="C79" s="738"/>
      <c r="D79" s="738"/>
      <c r="E79" s="738"/>
      <c r="F79" s="738"/>
      <c r="G79" s="738"/>
      <c r="H79" s="738"/>
      <c r="I79" s="738"/>
      <c r="J79" s="738"/>
      <c r="K79" s="738"/>
      <c r="L79" s="738"/>
      <c r="M79" s="738"/>
      <c r="N79" s="738"/>
      <c r="O79" s="738"/>
      <c r="P79" s="739"/>
      <c r="Q79" s="1012"/>
      <c r="R79" s="1009"/>
      <c r="S79" s="1009"/>
      <c r="T79" s="1009"/>
      <c r="U79" s="1009"/>
      <c r="V79" s="1009"/>
      <c r="W79" s="1009"/>
      <c r="X79" s="1009"/>
      <c r="Y79" s="1009"/>
      <c r="Z79" s="1009"/>
      <c r="AA79" s="1009"/>
      <c r="AB79" s="1009"/>
      <c r="AC79" s="1009"/>
      <c r="AD79" s="1009"/>
      <c r="AE79" s="1009"/>
      <c r="AF79" s="1009"/>
      <c r="AG79" s="1009"/>
      <c r="AH79" s="1009"/>
      <c r="AI79" s="1009"/>
      <c r="AJ79" s="1009"/>
      <c r="AK79" s="1009"/>
      <c r="AL79" s="1009"/>
      <c r="AM79" s="1009"/>
      <c r="AN79" s="1009"/>
      <c r="AO79" s="1009"/>
      <c r="AP79" s="1009"/>
      <c r="AQ79" s="1009"/>
      <c r="AR79" s="1009"/>
      <c r="AS79" s="1009"/>
      <c r="AT79" s="1009"/>
      <c r="AU79" s="1009"/>
      <c r="AV79" s="1009"/>
      <c r="AW79" s="1009"/>
      <c r="AX79" s="1009"/>
      <c r="AY79" s="1009"/>
      <c r="AZ79" s="1010"/>
      <c r="BA79" s="1010"/>
      <c r="BB79" s="1010"/>
      <c r="BC79" s="1010"/>
      <c r="BD79" s="1011"/>
      <c r="BE79" s="218"/>
      <c r="BF79" s="218"/>
      <c r="BG79" s="218"/>
      <c r="BH79" s="218"/>
      <c r="BI79" s="218"/>
      <c r="BJ79" s="221"/>
      <c r="BK79" s="221"/>
      <c r="BL79" s="221"/>
      <c r="BM79" s="221"/>
      <c r="BN79" s="221"/>
      <c r="BO79" s="218"/>
      <c r="BP79" s="218"/>
      <c r="BQ79" s="215">
        <v>73</v>
      </c>
      <c r="BR79" s="220"/>
      <c r="BS79" s="991"/>
      <c r="BT79" s="992"/>
      <c r="BU79" s="992"/>
      <c r="BV79" s="992"/>
      <c r="BW79" s="992"/>
      <c r="BX79" s="992"/>
      <c r="BY79" s="992"/>
      <c r="BZ79" s="992"/>
      <c r="CA79" s="992"/>
      <c r="CB79" s="992"/>
      <c r="CC79" s="992"/>
      <c r="CD79" s="992"/>
      <c r="CE79" s="992"/>
      <c r="CF79" s="992"/>
      <c r="CG79" s="993"/>
      <c r="CH79" s="994"/>
      <c r="CI79" s="995"/>
      <c r="CJ79" s="995"/>
      <c r="CK79" s="995"/>
      <c r="CL79" s="996"/>
      <c r="CM79" s="994"/>
      <c r="CN79" s="995"/>
      <c r="CO79" s="995"/>
      <c r="CP79" s="995"/>
      <c r="CQ79" s="996"/>
      <c r="CR79" s="994"/>
      <c r="CS79" s="995"/>
      <c r="CT79" s="995"/>
      <c r="CU79" s="995"/>
      <c r="CV79" s="996"/>
      <c r="CW79" s="994"/>
      <c r="CX79" s="995"/>
      <c r="CY79" s="995"/>
      <c r="CZ79" s="995"/>
      <c r="DA79" s="996"/>
      <c r="DB79" s="994"/>
      <c r="DC79" s="995"/>
      <c r="DD79" s="995"/>
      <c r="DE79" s="995"/>
      <c r="DF79" s="996"/>
      <c r="DG79" s="994"/>
      <c r="DH79" s="995"/>
      <c r="DI79" s="995"/>
      <c r="DJ79" s="995"/>
      <c r="DK79" s="996"/>
      <c r="DL79" s="994"/>
      <c r="DM79" s="995"/>
      <c r="DN79" s="995"/>
      <c r="DO79" s="995"/>
      <c r="DP79" s="996"/>
      <c r="DQ79" s="994"/>
      <c r="DR79" s="995"/>
      <c r="DS79" s="995"/>
      <c r="DT79" s="995"/>
      <c r="DU79" s="996"/>
      <c r="DV79" s="979"/>
      <c r="DW79" s="980"/>
      <c r="DX79" s="980"/>
      <c r="DY79" s="980"/>
      <c r="DZ79" s="981"/>
      <c r="EA79" s="199"/>
    </row>
    <row r="80" spans="1:131" s="200" customFormat="1" ht="26.25" customHeight="1" x14ac:dyDescent="0.15">
      <c r="A80" s="214">
        <v>13</v>
      </c>
      <c r="B80" s="737"/>
      <c r="C80" s="738"/>
      <c r="D80" s="738"/>
      <c r="E80" s="738"/>
      <c r="F80" s="738"/>
      <c r="G80" s="738"/>
      <c r="H80" s="738"/>
      <c r="I80" s="738"/>
      <c r="J80" s="738"/>
      <c r="K80" s="738"/>
      <c r="L80" s="738"/>
      <c r="M80" s="738"/>
      <c r="N80" s="738"/>
      <c r="O80" s="738"/>
      <c r="P80" s="739"/>
      <c r="Q80" s="1012"/>
      <c r="R80" s="1009"/>
      <c r="S80" s="1009"/>
      <c r="T80" s="1009"/>
      <c r="U80" s="1009"/>
      <c r="V80" s="1009"/>
      <c r="W80" s="1009"/>
      <c r="X80" s="1009"/>
      <c r="Y80" s="1009"/>
      <c r="Z80" s="1009"/>
      <c r="AA80" s="1009"/>
      <c r="AB80" s="1009"/>
      <c r="AC80" s="1009"/>
      <c r="AD80" s="1009"/>
      <c r="AE80" s="1009"/>
      <c r="AF80" s="1009"/>
      <c r="AG80" s="1009"/>
      <c r="AH80" s="1009"/>
      <c r="AI80" s="1009"/>
      <c r="AJ80" s="1009"/>
      <c r="AK80" s="1009"/>
      <c r="AL80" s="1009"/>
      <c r="AM80" s="1009"/>
      <c r="AN80" s="1009"/>
      <c r="AO80" s="1009"/>
      <c r="AP80" s="1009"/>
      <c r="AQ80" s="1009"/>
      <c r="AR80" s="1009"/>
      <c r="AS80" s="1009"/>
      <c r="AT80" s="1009"/>
      <c r="AU80" s="1009"/>
      <c r="AV80" s="1009"/>
      <c r="AW80" s="1009"/>
      <c r="AX80" s="1009"/>
      <c r="AY80" s="1009"/>
      <c r="AZ80" s="1010"/>
      <c r="BA80" s="1010"/>
      <c r="BB80" s="1010"/>
      <c r="BC80" s="1010"/>
      <c r="BD80" s="1011"/>
      <c r="BE80" s="218"/>
      <c r="BF80" s="218"/>
      <c r="BG80" s="218"/>
      <c r="BH80" s="218"/>
      <c r="BI80" s="218"/>
      <c r="BJ80" s="218"/>
      <c r="BK80" s="218"/>
      <c r="BL80" s="218"/>
      <c r="BM80" s="218"/>
      <c r="BN80" s="218"/>
      <c r="BO80" s="218"/>
      <c r="BP80" s="218"/>
      <c r="BQ80" s="215">
        <v>74</v>
      </c>
      <c r="BR80" s="220"/>
      <c r="BS80" s="991"/>
      <c r="BT80" s="992"/>
      <c r="BU80" s="992"/>
      <c r="BV80" s="992"/>
      <c r="BW80" s="992"/>
      <c r="BX80" s="992"/>
      <c r="BY80" s="992"/>
      <c r="BZ80" s="992"/>
      <c r="CA80" s="992"/>
      <c r="CB80" s="992"/>
      <c r="CC80" s="992"/>
      <c r="CD80" s="992"/>
      <c r="CE80" s="992"/>
      <c r="CF80" s="992"/>
      <c r="CG80" s="993"/>
      <c r="CH80" s="994"/>
      <c r="CI80" s="995"/>
      <c r="CJ80" s="995"/>
      <c r="CK80" s="995"/>
      <c r="CL80" s="996"/>
      <c r="CM80" s="994"/>
      <c r="CN80" s="995"/>
      <c r="CO80" s="995"/>
      <c r="CP80" s="995"/>
      <c r="CQ80" s="996"/>
      <c r="CR80" s="994"/>
      <c r="CS80" s="995"/>
      <c r="CT80" s="995"/>
      <c r="CU80" s="995"/>
      <c r="CV80" s="996"/>
      <c r="CW80" s="994"/>
      <c r="CX80" s="995"/>
      <c r="CY80" s="995"/>
      <c r="CZ80" s="995"/>
      <c r="DA80" s="996"/>
      <c r="DB80" s="994"/>
      <c r="DC80" s="995"/>
      <c r="DD80" s="995"/>
      <c r="DE80" s="995"/>
      <c r="DF80" s="996"/>
      <c r="DG80" s="994"/>
      <c r="DH80" s="995"/>
      <c r="DI80" s="995"/>
      <c r="DJ80" s="995"/>
      <c r="DK80" s="996"/>
      <c r="DL80" s="994"/>
      <c r="DM80" s="995"/>
      <c r="DN80" s="995"/>
      <c r="DO80" s="995"/>
      <c r="DP80" s="996"/>
      <c r="DQ80" s="994"/>
      <c r="DR80" s="995"/>
      <c r="DS80" s="995"/>
      <c r="DT80" s="995"/>
      <c r="DU80" s="996"/>
      <c r="DV80" s="979"/>
      <c r="DW80" s="980"/>
      <c r="DX80" s="980"/>
      <c r="DY80" s="980"/>
      <c r="DZ80" s="981"/>
      <c r="EA80" s="199"/>
    </row>
    <row r="81" spans="1:131" s="200" customFormat="1" ht="26.25" customHeight="1" x14ac:dyDescent="0.15">
      <c r="A81" s="214">
        <v>14</v>
      </c>
      <c r="B81" s="737"/>
      <c r="C81" s="738"/>
      <c r="D81" s="738"/>
      <c r="E81" s="738"/>
      <c r="F81" s="738"/>
      <c r="G81" s="738"/>
      <c r="H81" s="738"/>
      <c r="I81" s="738"/>
      <c r="J81" s="738"/>
      <c r="K81" s="738"/>
      <c r="L81" s="738"/>
      <c r="M81" s="738"/>
      <c r="N81" s="738"/>
      <c r="O81" s="738"/>
      <c r="P81" s="739"/>
      <c r="Q81" s="1012"/>
      <c r="R81" s="1009"/>
      <c r="S81" s="1009"/>
      <c r="T81" s="1009"/>
      <c r="U81" s="1009"/>
      <c r="V81" s="1009"/>
      <c r="W81" s="1009"/>
      <c r="X81" s="1009"/>
      <c r="Y81" s="1009"/>
      <c r="Z81" s="1009"/>
      <c r="AA81" s="1009"/>
      <c r="AB81" s="1009"/>
      <c r="AC81" s="1009"/>
      <c r="AD81" s="1009"/>
      <c r="AE81" s="1009"/>
      <c r="AF81" s="1009"/>
      <c r="AG81" s="1009"/>
      <c r="AH81" s="1009"/>
      <c r="AI81" s="1009"/>
      <c r="AJ81" s="1009"/>
      <c r="AK81" s="1009"/>
      <c r="AL81" s="1009"/>
      <c r="AM81" s="1009"/>
      <c r="AN81" s="1009"/>
      <c r="AO81" s="1009"/>
      <c r="AP81" s="1009"/>
      <c r="AQ81" s="1009"/>
      <c r="AR81" s="1009"/>
      <c r="AS81" s="1009"/>
      <c r="AT81" s="1009"/>
      <c r="AU81" s="1009"/>
      <c r="AV81" s="1009"/>
      <c r="AW81" s="1009"/>
      <c r="AX81" s="1009"/>
      <c r="AY81" s="1009"/>
      <c r="AZ81" s="1010"/>
      <c r="BA81" s="1010"/>
      <c r="BB81" s="1010"/>
      <c r="BC81" s="1010"/>
      <c r="BD81" s="1011"/>
      <c r="BE81" s="218"/>
      <c r="BF81" s="218"/>
      <c r="BG81" s="218"/>
      <c r="BH81" s="218"/>
      <c r="BI81" s="218"/>
      <c r="BJ81" s="218"/>
      <c r="BK81" s="218"/>
      <c r="BL81" s="218"/>
      <c r="BM81" s="218"/>
      <c r="BN81" s="218"/>
      <c r="BO81" s="218"/>
      <c r="BP81" s="218"/>
      <c r="BQ81" s="215">
        <v>75</v>
      </c>
      <c r="BR81" s="220"/>
      <c r="BS81" s="991"/>
      <c r="BT81" s="992"/>
      <c r="BU81" s="992"/>
      <c r="BV81" s="992"/>
      <c r="BW81" s="992"/>
      <c r="BX81" s="992"/>
      <c r="BY81" s="992"/>
      <c r="BZ81" s="992"/>
      <c r="CA81" s="992"/>
      <c r="CB81" s="992"/>
      <c r="CC81" s="992"/>
      <c r="CD81" s="992"/>
      <c r="CE81" s="992"/>
      <c r="CF81" s="992"/>
      <c r="CG81" s="993"/>
      <c r="CH81" s="994"/>
      <c r="CI81" s="995"/>
      <c r="CJ81" s="995"/>
      <c r="CK81" s="995"/>
      <c r="CL81" s="996"/>
      <c r="CM81" s="994"/>
      <c r="CN81" s="995"/>
      <c r="CO81" s="995"/>
      <c r="CP81" s="995"/>
      <c r="CQ81" s="996"/>
      <c r="CR81" s="994"/>
      <c r="CS81" s="995"/>
      <c r="CT81" s="995"/>
      <c r="CU81" s="995"/>
      <c r="CV81" s="996"/>
      <c r="CW81" s="994"/>
      <c r="CX81" s="995"/>
      <c r="CY81" s="995"/>
      <c r="CZ81" s="995"/>
      <c r="DA81" s="996"/>
      <c r="DB81" s="994"/>
      <c r="DC81" s="995"/>
      <c r="DD81" s="995"/>
      <c r="DE81" s="995"/>
      <c r="DF81" s="996"/>
      <c r="DG81" s="994"/>
      <c r="DH81" s="995"/>
      <c r="DI81" s="995"/>
      <c r="DJ81" s="995"/>
      <c r="DK81" s="996"/>
      <c r="DL81" s="994"/>
      <c r="DM81" s="995"/>
      <c r="DN81" s="995"/>
      <c r="DO81" s="995"/>
      <c r="DP81" s="996"/>
      <c r="DQ81" s="994"/>
      <c r="DR81" s="995"/>
      <c r="DS81" s="995"/>
      <c r="DT81" s="995"/>
      <c r="DU81" s="996"/>
      <c r="DV81" s="979"/>
      <c r="DW81" s="980"/>
      <c r="DX81" s="980"/>
      <c r="DY81" s="980"/>
      <c r="DZ81" s="981"/>
      <c r="EA81" s="199"/>
    </row>
    <row r="82" spans="1:131" s="200" customFormat="1" ht="26.25" customHeight="1" x14ac:dyDescent="0.15">
      <c r="A82" s="214">
        <v>15</v>
      </c>
      <c r="B82" s="737"/>
      <c r="C82" s="738"/>
      <c r="D82" s="738"/>
      <c r="E82" s="738"/>
      <c r="F82" s="738"/>
      <c r="G82" s="738"/>
      <c r="H82" s="738"/>
      <c r="I82" s="738"/>
      <c r="J82" s="738"/>
      <c r="K82" s="738"/>
      <c r="L82" s="738"/>
      <c r="M82" s="738"/>
      <c r="N82" s="738"/>
      <c r="O82" s="738"/>
      <c r="P82" s="739"/>
      <c r="Q82" s="1012"/>
      <c r="R82" s="1009"/>
      <c r="S82" s="1009"/>
      <c r="T82" s="1009"/>
      <c r="U82" s="1009"/>
      <c r="V82" s="1009"/>
      <c r="W82" s="1009"/>
      <c r="X82" s="1009"/>
      <c r="Y82" s="1009"/>
      <c r="Z82" s="1009"/>
      <c r="AA82" s="1009"/>
      <c r="AB82" s="1009"/>
      <c r="AC82" s="1009"/>
      <c r="AD82" s="1009"/>
      <c r="AE82" s="1009"/>
      <c r="AF82" s="1009"/>
      <c r="AG82" s="1009"/>
      <c r="AH82" s="1009"/>
      <c r="AI82" s="1009"/>
      <c r="AJ82" s="1009"/>
      <c r="AK82" s="1009"/>
      <c r="AL82" s="1009"/>
      <c r="AM82" s="1009"/>
      <c r="AN82" s="1009"/>
      <c r="AO82" s="1009"/>
      <c r="AP82" s="1009"/>
      <c r="AQ82" s="1009"/>
      <c r="AR82" s="1009"/>
      <c r="AS82" s="1009"/>
      <c r="AT82" s="1009"/>
      <c r="AU82" s="1009"/>
      <c r="AV82" s="1009"/>
      <c r="AW82" s="1009"/>
      <c r="AX82" s="1009"/>
      <c r="AY82" s="1009"/>
      <c r="AZ82" s="1010"/>
      <c r="BA82" s="1010"/>
      <c r="BB82" s="1010"/>
      <c r="BC82" s="1010"/>
      <c r="BD82" s="1011"/>
      <c r="BE82" s="218"/>
      <c r="BF82" s="218"/>
      <c r="BG82" s="218"/>
      <c r="BH82" s="218"/>
      <c r="BI82" s="218"/>
      <c r="BJ82" s="218"/>
      <c r="BK82" s="218"/>
      <c r="BL82" s="218"/>
      <c r="BM82" s="218"/>
      <c r="BN82" s="218"/>
      <c r="BO82" s="218"/>
      <c r="BP82" s="218"/>
      <c r="BQ82" s="215">
        <v>76</v>
      </c>
      <c r="BR82" s="220"/>
      <c r="BS82" s="991"/>
      <c r="BT82" s="992"/>
      <c r="BU82" s="992"/>
      <c r="BV82" s="992"/>
      <c r="BW82" s="992"/>
      <c r="BX82" s="992"/>
      <c r="BY82" s="992"/>
      <c r="BZ82" s="992"/>
      <c r="CA82" s="992"/>
      <c r="CB82" s="992"/>
      <c r="CC82" s="992"/>
      <c r="CD82" s="992"/>
      <c r="CE82" s="992"/>
      <c r="CF82" s="992"/>
      <c r="CG82" s="993"/>
      <c r="CH82" s="994"/>
      <c r="CI82" s="995"/>
      <c r="CJ82" s="995"/>
      <c r="CK82" s="995"/>
      <c r="CL82" s="996"/>
      <c r="CM82" s="994"/>
      <c r="CN82" s="995"/>
      <c r="CO82" s="995"/>
      <c r="CP82" s="995"/>
      <c r="CQ82" s="996"/>
      <c r="CR82" s="994"/>
      <c r="CS82" s="995"/>
      <c r="CT82" s="995"/>
      <c r="CU82" s="995"/>
      <c r="CV82" s="996"/>
      <c r="CW82" s="994"/>
      <c r="CX82" s="995"/>
      <c r="CY82" s="995"/>
      <c r="CZ82" s="995"/>
      <c r="DA82" s="996"/>
      <c r="DB82" s="994"/>
      <c r="DC82" s="995"/>
      <c r="DD82" s="995"/>
      <c r="DE82" s="995"/>
      <c r="DF82" s="996"/>
      <c r="DG82" s="994"/>
      <c r="DH82" s="995"/>
      <c r="DI82" s="995"/>
      <c r="DJ82" s="995"/>
      <c r="DK82" s="996"/>
      <c r="DL82" s="994"/>
      <c r="DM82" s="995"/>
      <c r="DN82" s="995"/>
      <c r="DO82" s="995"/>
      <c r="DP82" s="996"/>
      <c r="DQ82" s="994"/>
      <c r="DR82" s="995"/>
      <c r="DS82" s="995"/>
      <c r="DT82" s="995"/>
      <c r="DU82" s="996"/>
      <c r="DV82" s="979"/>
      <c r="DW82" s="980"/>
      <c r="DX82" s="980"/>
      <c r="DY82" s="980"/>
      <c r="DZ82" s="981"/>
      <c r="EA82" s="199"/>
    </row>
    <row r="83" spans="1:131" s="200" customFormat="1" ht="26.25" customHeight="1" x14ac:dyDescent="0.15">
      <c r="A83" s="214">
        <v>16</v>
      </c>
      <c r="B83" s="737"/>
      <c r="C83" s="738"/>
      <c r="D83" s="738"/>
      <c r="E83" s="738"/>
      <c r="F83" s="738"/>
      <c r="G83" s="738"/>
      <c r="H83" s="738"/>
      <c r="I83" s="738"/>
      <c r="J83" s="738"/>
      <c r="K83" s="738"/>
      <c r="L83" s="738"/>
      <c r="M83" s="738"/>
      <c r="N83" s="738"/>
      <c r="O83" s="738"/>
      <c r="P83" s="739"/>
      <c r="Q83" s="1012"/>
      <c r="R83" s="1009"/>
      <c r="S83" s="1009"/>
      <c r="T83" s="1009"/>
      <c r="U83" s="1009"/>
      <c r="V83" s="1009"/>
      <c r="W83" s="1009"/>
      <c r="X83" s="1009"/>
      <c r="Y83" s="1009"/>
      <c r="Z83" s="1009"/>
      <c r="AA83" s="1009"/>
      <c r="AB83" s="1009"/>
      <c r="AC83" s="1009"/>
      <c r="AD83" s="1009"/>
      <c r="AE83" s="1009"/>
      <c r="AF83" s="1009"/>
      <c r="AG83" s="1009"/>
      <c r="AH83" s="1009"/>
      <c r="AI83" s="1009"/>
      <c r="AJ83" s="1009"/>
      <c r="AK83" s="1009"/>
      <c r="AL83" s="1009"/>
      <c r="AM83" s="1009"/>
      <c r="AN83" s="1009"/>
      <c r="AO83" s="1009"/>
      <c r="AP83" s="1009"/>
      <c r="AQ83" s="1009"/>
      <c r="AR83" s="1009"/>
      <c r="AS83" s="1009"/>
      <c r="AT83" s="1009"/>
      <c r="AU83" s="1009"/>
      <c r="AV83" s="1009"/>
      <c r="AW83" s="1009"/>
      <c r="AX83" s="1009"/>
      <c r="AY83" s="1009"/>
      <c r="AZ83" s="1010"/>
      <c r="BA83" s="1010"/>
      <c r="BB83" s="1010"/>
      <c r="BC83" s="1010"/>
      <c r="BD83" s="1011"/>
      <c r="BE83" s="218"/>
      <c r="BF83" s="218"/>
      <c r="BG83" s="218"/>
      <c r="BH83" s="218"/>
      <c r="BI83" s="218"/>
      <c r="BJ83" s="218"/>
      <c r="BK83" s="218"/>
      <c r="BL83" s="218"/>
      <c r="BM83" s="218"/>
      <c r="BN83" s="218"/>
      <c r="BO83" s="218"/>
      <c r="BP83" s="218"/>
      <c r="BQ83" s="215">
        <v>77</v>
      </c>
      <c r="BR83" s="220"/>
      <c r="BS83" s="991"/>
      <c r="BT83" s="992"/>
      <c r="BU83" s="992"/>
      <c r="BV83" s="992"/>
      <c r="BW83" s="992"/>
      <c r="BX83" s="992"/>
      <c r="BY83" s="992"/>
      <c r="BZ83" s="992"/>
      <c r="CA83" s="992"/>
      <c r="CB83" s="992"/>
      <c r="CC83" s="992"/>
      <c r="CD83" s="992"/>
      <c r="CE83" s="992"/>
      <c r="CF83" s="992"/>
      <c r="CG83" s="993"/>
      <c r="CH83" s="994"/>
      <c r="CI83" s="995"/>
      <c r="CJ83" s="995"/>
      <c r="CK83" s="995"/>
      <c r="CL83" s="996"/>
      <c r="CM83" s="994"/>
      <c r="CN83" s="995"/>
      <c r="CO83" s="995"/>
      <c r="CP83" s="995"/>
      <c r="CQ83" s="996"/>
      <c r="CR83" s="994"/>
      <c r="CS83" s="995"/>
      <c r="CT83" s="995"/>
      <c r="CU83" s="995"/>
      <c r="CV83" s="996"/>
      <c r="CW83" s="994"/>
      <c r="CX83" s="995"/>
      <c r="CY83" s="995"/>
      <c r="CZ83" s="995"/>
      <c r="DA83" s="996"/>
      <c r="DB83" s="994"/>
      <c r="DC83" s="995"/>
      <c r="DD83" s="995"/>
      <c r="DE83" s="995"/>
      <c r="DF83" s="996"/>
      <c r="DG83" s="994"/>
      <c r="DH83" s="995"/>
      <c r="DI83" s="995"/>
      <c r="DJ83" s="995"/>
      <c r="DK83" s="996"/>
      <c r="DL83" s="994"/>
      <c r="DM83" s="995"/>
      <c r="DN83" s="995"/>
      <c r="DO83" s="995"/>
      <c r="DP83" s="996"/>
      <c r="DQ83" s="994"/>
      <c r="DR83" s="995"/>
      <c r="DS83" s="995"/>
      <c r="DT83" s="995"/>
      <c r="DU83" s="996"/>
      <c r="DV83" s="979"/>
      <c r="DW83" s="980"/>
      <c r="DX83" s="980"/>
      <c r="DY83" s="980"/>
      <c r="DZ83" s="981"/>
      <c r="EA83" s="199"/>
    </row>
    <row r="84" spans="1:131" s="200" customFormat="1" ht="26.25" customHeight="1" x14ac:dyDescent="0.15">
      <c r="A84" s="214">
        <v>17</v>
      </c>
      <c r="B84" s="737"/>
      <c r="C84" s="738"/>
      <c r="D84" s="738"/>
      <c r="E84" s="738"/>
      <c r="F84" s="738"/>
      <c r="G84" s="738"/>
      <c r="H84" s="738"/>
      <c r="I84" s="738"/>
      <c r="J84" s="738"/>
      <c r="K84" s="738"/>
      <c r="L84" s="738"/>
      <c r="M84" s="738"/>
      <c r="N84" s="738"/>
      <c r="O84" s="738"/>
      <c r="P84" s="739"/>
      <c r="Q84" s="1012"/>
      <c r="R84" s="1009"/>
      <c r="S84" s="1009"/>
      <c r="T84" s="1009"/>
      <c r="U84" s="1009"/>
      <c r="V84" s="1009"/>
      <c r="W84" s="1009"/>
      <c r="X84" s="1009"/>
      <c r="Y84" s="1009"/>
      <c r="Z84" s="1009"/>
      <c r="AA84" s="1009"/>
      <c r="AB84" s="1009"/>
      <c r="AC84" s="1009"/>
      <c r="AD84" s="1009"/>
      <c r="AE84" s="1009"/>
      <c r="AF84" s="1009"/>
      <c r="AG84" s="1009"/>
      <c r="AH84" s="1009"/>
      <c r="AI84" s="1009"/>
      <c r="AJ84" s="1009"/>
      <c r="AK84" s="1009"/>
      <c r="AL84" s="1009"/>
      <c r="AM84" s="1009"/>
      <c r="AN84" s="1009"/>
      <c r="AO84" s="1009"/>
      <c r="AP84" s="1009"/>
      <c r="AQ84" s="1009"/>
      <c r="AR84" s="1009"/>
      <c r="AS84" s="1009"/>
      <c r="AT84" s="1009"/>
      <c r="AU84" s="1009"/>
      <c r="AV84" s="1009"/>
      <c r="AW84" s="1009"/>
      <c r="AX84" s="1009"/>
      <c r="AY84" s="1009"/>
      <c r="AZ84" s="1010"/>
      <c r="BA84" s="1010"/>
      <c r="BB84" s="1010"/>
      <c r="BC84" s="1010"/>
      <c r="BD84" s="1011"/>
      <c r="BE84" s="218"/>
      <c r="BF84" s="218"/>
      <c r="BG84" s="218"/>
      <c r="BH84" s="218"/>
      <c r="BI84" s="218"/>
      <c r="BJ84" s="218"/>
      <c r="BK84" s="218"/>
      <c r="BL84" s="218"/>
      <c r="BM84" s="218"/>
      <c r="BN84" s="218"/>
      <c r="BO84" s="218"/>
      <c r="BP84" s="218"/>
      <c r="BQ84" s="215">
        <v>78</v>
      </c>
      <c r="BR84" s="220"/>
      <c r="BS84" s="991"/>
      <c r="BT84" s="992"/>
      <c r="BU84" s="992"/>
      <c r="BV84" s="992"/>
      <c r="BW84" s="992"/>
      <c r="BX84" s="992"/>
      <c r="BY84" s="992"/>
      <c r="BZ84" s="992"/>
      <c r="CA84" s="992"/>
      <c r="CB84" s="992"/>
      <c r="CC84" s="992"/>
      <c r="CD84" s="992"/>
      <c r="CE84" s="992"/>
      <c r="CF84" s="992"/>
      <c r="CG84" s="993"/>
      <c r="CH84" s="994"/>
      <c r="CI84" s="995"/>
      <c r="CJ84" s="995"/>
      <c r="CK84" s="995"/>
      <c r="CL84" s="996"/>
      <c r="CM84" s="994"/>
      <c r="CN84" s="995"/>
      <c r="CO84" s="995"/>
      <c r="CP84" s="995"/>
      <c r="CQ84" s="996"/>
      <c r="CR84" s="994"/>
      <c r="CS84" s="995"/>
      <c r="CT84" s="995"/>
      <c r="CU84" s="995"/>
      <c r="CV84" s="996"/>
      <c r="CW84" s="994"/>
      <c r="CX84" s="995"/>
      <c r="CY84" s="995"/>
      <c r="CZ84" s="995"/>
      <c r="DA84" s="996"/>
      <c r="DB84" s="994"/>
      <c r="DC84" s="995"/>
      <c r="DD84" s="995"/>
      <c r="DE84" s="995"/>
      <c r="DF84" s="996"/>
      <c r="DG84" s="994"/>
      <c r="DH84" s="995"/>
      <c r="DI84" s="995"/>
      <c r="DJ84" s="995"/>
      <c r="DK84" s="996"/>
      <c r="DL84" s="994"/>
      <c r="DM84" s="995"/>
      <c r="DN84" s="995"/>
      <c r="DO84" s="995"/>
      <c r="DP84" s="996"/>
      <c r="DQ84" s="994"/>
      <c r="DR84" s="995"/>
      <c r="DS84" s="995"/>
      <c r="DT84" s="995"/>
      <c r="DU84" s="996"/>
      <c r="DV84" s="979"/>
      <c r="DW84" s="980"/>
      <c r="DX84" s="980"/>
      <c r="DY84" s="980"/>
      <c r="DZ84" s="981"/>
      <c r="EA84" s="199"/>
    </row>
    <row r="85" spans="1:131" s="200" customFormat="1" ht="26.25" customHeight="1" x14ac:dyDescent="0.15">
      <c r="A85" s="214">
        <v>18</v>
      </c>
      <c r="B85" s="737"/>
      <c r="C85" s="738"/>
      <c r="D85" s="738"/>
      <c r="E85" s="738"/>
      <c r="F85" s="738"/>
      <c r="G85" s="738"/>
      <c r="H85" s="738"/>
      <c r="I85" s="738"/>
      <c r="J85" s="738"/>
      <c r="K85" s="738"/>
      <c r="L85" s="738"/>
      <c r="M85" s="738"/>
      <c r="N85" s="738"/>
      <c r="O85" s="738"/>
      <c r="P85" s="739"/>
      <c r="Q85" s="1012"/>
      <c r="R85" s="1009"/>
      <c r="S85" s="1009"/>
      <c r="T85" s="1009"/>
      <c r="U85" s="1009"/>
      <c r="V85" s="1009"/>
      <c r="W85" s="1009"/>
      <c r="X85" s="1009"/>
      <c r="Y85" s="1009"/>
      <c r="Z85" s="1009"/>
      <c r="AA85" s="1009"/>
      <c r="AB85" s="1009"/>
      <c r="AC85" s="1009"/>
      <c r="AD85" s="1009"/>
      <c r="AE85" s="1009"/>
      <c r="AF85" s="1009"/>
      <c r="AG85" s="1009"/>
      <c r="AH85" s="1009"/>
      <c r="AI85" s="1009"/>
      <c r="AJ85" s="1009"/>
      <c r="AK85" s="1009"/>
      <c r="AL85" s="1009"/>
      <c r="AM85" s="1009"/>
      <c r="AN85" s="1009"/>
      <c r="AO85" s="1009"/>
      <c r="AP85" s="1009"/>
      <c r="AQ85" s="1009"/>
      <c r="AR85" s="1009"/>
      <c r="AS85" s="1009"/>
      <c r="AT85" s="1009"/>
      <c r="AU85" s="1009"/>
      <c r="AV85" s="1009"/>
      <c r="AW85" s="1009"/>
      <c r="AX85" s="1009"/>
      <c r="AY85" s="1009"/>
      <c r="AZ85" s="1010"/>
      <c r="BA85" s="1010"/>
      <c r="BB85" s="1010"/>
      <c r="BC85" s="1010"/>
      <c r="BD85" s="1011"/>
      <c r="BE85" s="218"/>
      <c r="BF85" s="218"/>
      <c r="BG85" s="218"/>
      <c r="BH85" s="218"/>
      <c r="BI85" s="218"/>
      <c r="BJ85" s="218"/>
      <c r="BK85" s="218"/>
      <c r="BL85" s="218"/>
      <c r="BM85" s="218"/>
      <c r="BN85" s="218"/>
      <c r="BO85" s="218"/>
      <c r="BP85" s="218"/>
      <c r="BQ85" s="215">
        <v>79</v>
      </c>
      <c r="BR85" s="220"/>
      <c r="BS85" s="991"/>
      <c r="BT85" s="992"/>
      <c r="BU85" s="992"/>
      <c r="BV85" s="992"/>
      <c r="BW85" s="992"/>
      <c r="BX85" s="992"/>
      <c r="BY85" s="992"/>
      <c r="BZ85" s="992"/>
      <c r="CA85" s="992"/>
      <c r="CB85" s="992"/>
      <c r="CC85" s="992"/>
      <c r="CD85" s="992"/>
      <c r="CE85" s="992"/>
      <c r="CF85" s="992"/>
      <c r="CG85" s="993"/>
      <c r="CH85" s="994"/>
      <c r="CI85" s="995"/>
      <c r="CJ85" s="995"/>
      <c r="CK85" s="995"/>
      <c r="CL85" s="996"/>
      <c r="CM85" s="994"/>
      <c r="CN85" s="995"/>
      <c r="CO85" s="995"/>
      <c r="CP85" s="995"/>
      <c r="CQ85" s="996"/>
      <c r="CR85" s="994"/>
      <c r="CS85" s="995"/>
      <c r="CT85" s="995"/>
      <c r="CU85" s="995"/>
      <c r="CV85" s="996"/>
      <c r="CW85" s="994"/>
      <c r="CX85" s="995"/>
      <c r="CY85" s="995"/>
      <c r="CZ85" s="995"/>
      <c r="DA85" s="996"/>
      <c r="DB85" s="994"/>
      <c r="DC85" s="995"/>
      <c r="DD85" s="995"/>
      <c r="DE85" s="995"/>
      <c r="DF85" s="996"/>
      <c r="DG85" s="994"/>
      <c r="DH85" s="995"/>
      <c r="DI85" s="995"/>
      <c r="DJ85" s="995"/>
      <c r="DK85" s="996"/>
      <c r="DL85" s="994"/>
      <c r="DM85" s="995"/>
      <c r="DN85" s="995"/>
      <c r="DO85" s="995"/>
      <c r="DP85" s="996"/>
      <c r="DQ85" s="994"/>
      <c r="DR85" s="995"/>
      <c r="DS85" s="995"/>
      <c r="DT85" s="995"/>
      <c r="DU85" s="996"/>
      <c r="DV85" s="979"/>
      <c r="DW85" s="980"/>
      <c r="DX85" s="980"/>
      <c r="DY85" s="980"/>
      <c r="DZ85" s="981"/>
      <c r="EA85" s="199"/>
    </row>
    <row r="86" spans="1:131" s="200" customFormat="1" ht="26.25" customHeight="1" x14ac:dyDescent="0.15">
      <c r="A86" s="214">
        <v>19</v>
      </c>
      <c r="B86" s="737"/>
      <c r="C86" s="738"/>
      <c r="D86" s="738"/>
      <c r="E86" s="738"/>
      <c r="F86" s="738"/>
      <c r="G86" s="738"/>
      <c r="H86" s="738"/>
      <c r="I86" s="738"/>
      <c r="J86" s="738"/>
      <c r="K86" s="738"/>
      <c r="L86" s="738"/>
      <c r="M86" s="738"/>
      <c r="N86" s="738"/>
      <c r="O86" s="738"/>
      <c r="P86" s="739"/>
      <c r="Q86" s="1012"/>
      <c r="R86" s="1009"/>
      <c r="S86" s="1009"/>
      <c r="T86" s="1009"/>
      <c r="U86" s="1009"/>
      <c r="V86" s="1009"/>
      <c r="W86" s="1009"/>
      <c r="X86" s="1009"/>
      <c r="Y86" s="1009"/>
      <c r="Z86" s="1009"/>
      <c r="AA86" s="1009"/>
      <c r="AB86" s="1009"/>
      <c r="AC86" s="1009"/>
      <c r="AD86" s="1009"/>
      <c r="AE86" s="1009"/>
      <c r="AF86" s="1009"/>
      <c r="AG86" s="1009"/>
      <c r="AH86" s="1009"/>
      <c r="AI86" s="1009"/>
      <c r="AJ86" s="1009"/>
      <c r="AK86" s="1009"/>
      <c r="AL86" s="1009"/>
      <c r="AM86" s="1009"/>
      <c r="AN86" s="1009"/>
      <c r="AO86" s="1009"/>
      <c r="AP86" s="1009"/>
      <c r="AQ86" s="1009"/>
      <c r="AR86" s="1009"/>
      <c r="AS86" s="1009"/>
      <c r="AT86" s="1009"/>
      <c r="AU86" s="1009"/>
      <c r="AV86" s="1009"/>
      <c r="AW86" s="1009"/>
      <c r="AX86" s="1009"/>
      <c r="AY86" s="1009"/>
      <c r="AZ86" s="1010"/>
      <c r="BA86" s="1010"/>
      <c r="BB86" s="1010"/>
      <c r="BC86" s="1010"/>
      <c r="BD86" s="1011"/>
      <c r="BE86" s="218"/>
      <c r="BF86" s="218"/>
      <c r="BG86" s="218"/>
      <c r="BH86" s="218"/>
      <c r="BI86" s="218"/>
      <c r="BJ86" s="218"/>
      <c r="BK86" s="218"/>
      <c r="BL86" s="218"/>
      <c r="BM86" s="218"/>
      <c r="BN86" s="218"/>
      <c r="BO86" s="218"/>
      <c r="BP86" s="218"/>
      <c r="BQ86" s="215">
        <v>80</v>
      </c>
      <c r="BR86" s="220"/>
      <c r="BS86" s="991"/>
      <c r="BT86" s="992"/>
      <c r="BU86" s="992"/>
      <c r="BV86" s="992"/>
      <c r="BW86" s="992"/>
      <c r="BX86" s="992"/>
      <c r="BY86" s="992"/>
      <c r="BZ86" s="992"/>
      <c r="CA86" s="992"/>
      <c r="CB86" s="992"/>
      <c r="CC86" s="992"/>
      <c r="CD86" s="992"/>
      <c r="CE86" s="992"/>
      <c r="CF86" s="992"/>
      <c r="CG86" s="993"/>
      <c r="CH86" s="994"/>
      <c r="CI86" s="995"/>
      <c r="CJ86" s="995"/>
      <c r="CK86" s="995"/>
      <c r="CL86" s="996"/>
      <c r="CM86" s="994"/>
      <c r="CN86" s="995"/>
      <c r="CO86" s="995"/>
      <c r="CP86" s="995"/>
      <c r="CQ86" s="996"/>
      <c r="CR86" s="994"/>
      <c r="CS86" s="995"/>
      <c r="CT86" s="995"/>
      <c r="CU86" s="995"/>
      <c r="CV86" s="996"/>
      <c r="CW86" s="994"/>
      <c r="CX86" s="995"/>
      <c r="CY86" s="995"/>
      <c r="CZ86" s="995"/>
      <c r="DA86" s="996"/>
      <c r="DB86" s="994"/>
      <c r="DC86" s="995"/>
      <c r="DD86" s="995"/>
      <c r="DE86" s="995"/>
      <c r="DF86" s="996"/>
      <c r="DG86" s="994"/>
      <c r="DH86" s="995"/>
      <c r="DI86" s="995"/>
      <c r="DJ86" s="995"/>
      <c r="DK86" s="996"/>
      <c r="DL86" s="994"/>
      <c r="DM86" s="995"/>
      <c r="DN86" s="995"/>
      <c r="DO86" s="995"/>
      <c r="DP86" s="996"/>
      <c r="DQ86" s="994"/>
      <c r="DR86" s="995"/>
      <c r="DS86" s="995"/>
      <c r="DT86" s="995"/>
      <c r="DU86" s="996"/>
      <c r="DV86" s="979"/>
      <c r="DW86" s="980"/>
      <c r="DX86" s="980"/>
      <c r="DY86" s="980"/>
      <c r="DZ86" s="981"/>
      <c r="EA86" s="199"/>
    </row>
    <row r="87" spans="1:131" s="200" customFormat="1" ht="26.25" customHeight="1" x14ac:dyDescent="0.15">
      <c r="A87" s="222">
        <v>20</v>
      </c>
      <c r="B87" s="1002"/>
      <c r="C87" s="1003"/>
      <c r="D87" s="1003"/>
      <c r="E87" s="1003"/>
      <c r="F87" s="1003"/>
      <c r="G87" s="1003"/>
      <c r="H87" s="1003"/>
      <c r="I87" s="1003"/>
      <c r="J87" s="1003"/>
      <c r="K87" s="1003"/>
      <c r="L87" s="1003"/>
      <c r="M87" s="1003"/>
      <c r="N87" s="1003"/>
      <c r="O87" s="1003"/>
      <c r="P87" s="1004"/>
      <c r="Q87" s="1005"/>
      <c r="R87" s="1006"/>
      <c r="S87" s="1006"/>
      <c r="T87" s="1006"/>
      <c r="U87" s="1006"/>
      <c r="V87" s="1006"/>
      <c r="W87" s="1006"/>
      <c r="X87" s="1006"/>
      <c r="Y87" s="1006"/>
      <c r="Z87" s="1006"/>
      <c r="AA87" s="1006"/>
      <c r="AB87" s="1006"/>
      <c r="AC87" s="1006"/>
      <c r="AD87" s="1006"/>
      <c r="AE87" s="1006"/>
      <c r="AF87" s="1006"/>
      <c r="AG87" s="1006"/>
      <c r="AH87" s="1006"/>
      <c r="AI87" s="1006"/>
      <c r="AJ87" s="1006"/>
      <c r="AK87" s="1006"/>
      <c r="AL87" s="1006"/>
      <c r="AM87" s="1006"/>
      <c r="AN87" s="1006"/>
      <c r="AO87" s="1006"/>
      <c r="AP87" s="1006"/>
      <c r="AQ87" s="1006"/>
      <c r="AR87" s="1006"/>
      <c r="AS87" s="1006"/>
      <c r="AT87" s="1006"/>
      <c r="AU87" s="1006"/>
      <c r="AV87" s="1006"/>
      <c r="AW87" s="1006"/>
      <c r="AX87" s="1006"/>
      <c r="AY87" s="1006"/>
      <c r="AZ87" s="1007"/>
      <c r="BA87" s="1007"/>
      <c r="BB87" s="1007"/>
      <c r="BC87" s="1007"/>
      <c r="BD87" s="1008"/>
      <c r="BE87" s="218"/>
      <c r="BF87" s="218"/>
      <c r="BG87" s="218"/>
      <c r="BH87" s="218"/>
      <c r="BI87" s="218"/>
      <c r="BJ87" s="218"/>
      <c r="BK87" s="218"/>
      <c r="BL87" s="218"/>
      <c r="BM87" s="218"/>
      <c r="BN87" s="218"/>
      <c r="BO87" s="218"/>
      <c r="BP87" s="218"/>
      <c r="BQ87" s="215">
        <v>81</v>
      </c>
      <c r="BR87" s="220"/>
      <c r="BS87" s="991"/>
      <c r="BT87" s="992"/>
      <c r="BU87" s="992"/>
      <c r="BV87" s="992"/>
      <c r="BW87" s="992"/>
      <c r="BX87" s="992"/>
      <c r="BY87" s="992"/>
      <c r="BZ87" s="992"/>
      <c r="CA87" s="992"/>
      <c r="CB87" s="992"/>
      <c r="CC87" s="992"/>
      <c r="CD87" s="992"/>
      <c r="CE87" s="992"/>
      <c r="CF87" s="992"/>
      <c r="CG87" s="993"/>
      <c r="CH87" s="994"/>
      <c r="CI87" s="995"/>
      <c r="CJ87" s="995"/>
      <c r="CK87" s="995"/>
      <c r="CL87" s="996"/>
      <c r="CM87" s="994"/>
      <c r="CN87" s="995"/>
      <c r="CO87" s="995"/>
      <c r="CP87" s="995"/>
      <c r="CQ87" s="996"/>
      <c r="CR87" s="994"/>
      <c r="CS87" s="995"/>
      <c r="CT87" s="995"/>
      <c r="CU87" s="995"/>
      <c r="CV87" s="996"/>
      <c r="CW87" s="994"/>
      <c r="CX87" s="995"/>
      <c r="CY87" s="995"/>
      <c r="CZ87" s="995"/>
      <c r="DA87" s="996"/>
      <c r="DB87" s="994"/>
      <c r="DC87" s="995"/>
      <c r="DD87" s="995"/>
      <c r="DE87" s="995"/>
      <c r="DF87" s="996"/>
      <c r="DG87" s="994"/>
      <c r="DH87" s="995"/>
      <c r="DI87" s="995"/>
      <c r="DJ87" s="995"/>
      <c r="DK87" s="996"/>
      <c r="DL87" s="994"/>
      <c r="DM87" s="995"/>
      <c r="DN87" s="995"/>
      <c r="DO87" s="995"/>
      <c r="DP87" s="996"/>
      <c r="DQ87" s="994"/>
      <c r="DR87" s="995"/>
      <c r="DS87" s="995"/>
      <c r="DT87" s="995"/>
      <c r="DU87" s="996"/>
      <c r="DV87" s="979"/>
      <c r="DW87" s="980"/>
      <c r="DX87" s="980"/>
      <c r="DY87" s="980"/>
      <c r="DZ87" s="981"/>
      <c r="EA87" s="199"/>
    </row>
    <row r="88" spans="1:131" s="200" customFormat="1" ht="26.25" customHeight="1" thickBot="1" x14ac:dyDescent="0.2">
      <c r="A88" s="217" t="s">
        <v>371</v>
      </c>
      <c r="B88" s="982" t="s">
        <v>407</v>
      </c>
      <c r="C88" s="983"/>
      <c r="D88" s="983"/>
      <c r="E88" s="983"/>
      <c r="F88" s="983"/>
      <c r="G88" s="983"/>
      <c r="H88" s="983"/>
      <c r="I88" s="983"/>
      <c r="J88" s="983"/>
      <c r="K88" s="983"/>
      <c r="L88" s="983"/>
      <c r="M88" s="983"/>
      <c r="N88" s="983"/>
      <c r="O88" s="983"/>
      <c r="P88" s="984"/>
      <c r="Q88" s="1000"/>
      <c r="R88" s="1001"/>
      <c r="S88" s="1001"/>
      <c r="T88" s="1001"/>
      <c r="U88" s="1001"/>
      <c r="V88" s="1001"/>
      <c r="W88" s="1001"/>
      <c r="X88" s="1001"/>
      <c r="Y88" s="1001"/>
      <c r="Z88" s="1001"/>
      <c r="AA88" s="1001"/>
      <c r="AB88" s="1001"/>
      <c r="AC88" s="1001"/>
      <c r="AD88" s="1001"/>
      <c r="AE88" s="1001"/>
      <c r="AF88" s="997">
        <v>9444</v>
      </c>
      <c r="AG88" s="997"/>
      <c r="AH88" s="997"/>
      <c r="AI88" s="997"/>
      <c r="AJ88" s="997"/>
      <c r="AK88" s="1001"/>
      <c r="AL88" s="1001"/>
      <c r="AM88" s="1001"/>
      <c r="AN88" s="1001"/>
      <c r="AO88" s="1001"/>
      <c r="AP88" s="997" t="s">
        <v>570</v>
      </c>
      <c r="AQ88" s="997"/>
      <c r="AR88" s="997"/>
      <c r="AS88" s="997"/>
      <c r="AT88" s="997"/>
      <c r="AU88" s="997" t="s">
        <v>570</v>
      </c>
      <c r="AV88" s="997"/>
      <c r="AW88" s="997"/>
      <c r="AX88" s="997"/>
      <c r="AY88" s="997"/>
      <c r="AZ88" s="998"/>
      <c r="BA88" s="998"/>
      <c r="BB88" s="998"/>
      <c r="BC88" s="998"/>
      <c r="BD88" s="999"/>
      <c r="BE88" s="218"/>
      <c r="BF88" s="218"/>
      <c r="BG88" s="218"/>
      <c r="BH88" s="218"/>
      <c r="BI88" s="218"/>
      <c r="BJ88" s="218"/>
      <c r="BK88" s="218"/>
      <c r="BL88" s="218"/>
      <c r="BM88" s="218"/>
      <c r="BN88" s="218"/>
      <c r="BO88" s="218"/>
      <c r="BP88" s="218"/>
      <c r="BQ88" s="215">
        <v>82</v>
      </c>
      <c r="BR88" s="220"/>
      <c r="BS88" s="991"/>
      <c r="BT88" s="992"/>
      <c r="BU88" s="992"/>
      <c r="BV88" s="992"/>
      <c r="BW88" s="992"/>
      <c r="BX88" s="992"/>
      <c r="BY88" s="992"/>
      <c r="BZ88" s="992"/>
      <c r="CA88" s="992"/>
      <c r="CB88" s="992"/>
      <c r="CC88" s="992"/>
      <c r="CD88" s="992"/>
      <c r="CE88" s="992"/>
      <c r="CF88" s="992"/>
      <c r="CG88" s="993"/>
      <c r="CH88" s="994"/>
      <c r="CI88" s="995"/>
      <c r="CJ88" s="995"/>
      <c r="CK88" s="995"/>
      <c r="CL88" s="996"/>
      <c r="CM88" s="994"/>
      <c r="CN88" s="995"/>
      <c r="CO88" s="995"/>
      <c r="CP88" s="995"/>
      <c r="CQ88" s="996"/>
      <c r="CR88" s="994"/>
      <c r="CS88" s="995"/>
      <c r="CT88" s="995"/>
      <c r="CU88" s="995"/>
      <c r="CV88" s="996"/>
      <c r="CW88" s="994"/>
      <c r="CX88" s="995"/>
      <c r="CY88" s="995"/>
      <c r="CZ88" s="995"/>
      <c r="DA88" s="996"/>
      <c r="DB88" s="994"/>
      <c r="DC88" s="995"/>
      <c r="DD88" s="995"/>
      <c r="DE88" s="995"/>
      <c r="DF88" s="996"/>
      <c r="DG88" s="994"/>
      <c r="DH88" s="995"/>
      <c r="DI88" s="995"/>
      <c r="DJ88" s="995"/>
      <c r="DK88" s="996"/>
      <c r="DL88" s="994"/>
      <c r="DM88" s="995"/>
      <c r="DN88" s="995"/>
      <c r="DO88" s="995"/>
      <c r="DP88" s="996"/>
      <c r="DQ88" s="994"/>
      <c r="DR88" s="995"/>
      <c r="DS88" s="995"/>
      <c r="DT88" s="995"/>
      <c r="DU88" s="996"/>
      <c r="DV88" s="979"/>
      <c r="DW88" s="980"/>
      <c r="DX88" s="980"/>
      <c r="DY88" s="980"/>
      <c r="DZ88" s="98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91"/>
      <c r="BT89" s="992"/>
      <c r="BU89" s="992"/>
      <c r="BV89" s="992"/>
      <c r="BW89" s="992"/>
      <c r="BX89" s="992"/>
      <c r="BY89" s="992"/>
      <c r="BZ89" s="992"/>
      <c r="CA89" s="992"/>
      <c r="CB89" s="992"/>
      <c r="CC89" s="992"/>
      <c r="CD89" s="992"/>
      <c r="CE89" s="992"/>
      <c r="CF89" s="992"/>
      <c r="CG89" s="993"/>
      <c r="CH89" s="994"/>
      <c r="CI89" s="995"/>
      <c r="CJ89" s="995"/>
      <c r="CK89" s="995"/>
      <c r="CL89" s="996"/>
      <c r="CM89" s="994"/>
      <c r="CN89" s="995"/>
      <c r="CO89" s="995"/>
      <c r="CP89" s="995"/>
      <c r="CQ89" s="996"/>
      <c r="CR89" s="994"/>
      <c r="CS89" s="995"/>
      <c r="CT89" s="995"/>
      <c r="CU89" s="995"/>
      <c r="CV89" s="996"/>
      <c r="CW89" s="994"/>
      <c r="CX89" s="995"/>
      <c r="CY89" s="995"/>
      <c r="CZ89" s="995"/>
      <c r="DA89" s="996"/>
      <c r="DB89" s="994"/>
      <c r="DC89" s="995"/>
      <c r="DD89" s="995"/>
      <c r="DE89" s="995"/>
      <c r="DF89" s="996"/>
      <c r="DG89" s="994"/>
      <c r="DH89" s="995"/>
      <c r="DI89" s="995"/>
      <c r="DJ89" s="995"/>
      <c r="DK89" s="996"/>
      <c r="DL89" s="994"/>
      <c r="DM89" s="995"/>
      <c r="DN89" s="995"/>
      <c r="DO89" s="995"/>
      <c r="DP89" s="996"/>
      <c r="DQ89" s="994"/>
      <c r="DR89" s="995"/>
      <c r="DS89" s="995"/>
      <c r="DT89" s="995"/>
      <c r="DU89" s="996"/>
      <c r="DV89" s="979"/>
      <c r="DW89" s="980"/>
      <c r="DX89" s="980"/>
      <c r="DY89" s="980"/>
      <c r="DZ89" s="98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91"/>
      <c r="BT90" s="992"/>
      <c r="BU90" s="992"/>
      <c r="BV90" s="992"/>
      <c r="BW90" s="992"/>
      <c r="BX90" s="992"/>
      <c r="BY90" s="992"/>
      <c r="BZ90" s="992"/>
      <c r="CA90" s="992"/>
      <c r="CB90" s="992"/>
      <c r="CC90" s="992"/>
      <c r="CD90" s="992"/>
      <c r="CE90" s="992"/>
      <c r="CF90" s="992"/>
      <c r="CG90" s="993"/>
      <c r="CH90" s="994"/>
      <c r="CI90" s="995"/>
      <c r="CJ90" s="995"/>
      <c r="CK90" s="995"/>
      <c r="CL90" s="996"/>
      <c r="CM90" s="994"/>
      <c r="CN90" s="995"/>
      <c r="CO90" s="995"/>
      <c r="CP90" s="995"/>
      <c r="CQ90" s="996"/>
      <c r="CR90" s="994"/>
      <c r="CS90" s="995"/>
      <c r="CT90" s="995"/>
      <c r="CU90" s="995"/>
      <c r="CV90" s="996"/>
      <c r="CW90" s="994"/>
      <c r="CX90" s="995"/>
      <c r="CY90" s="995"/>
      <c r="CZ90" s="995"/>
      <c r="DA90" s="996"/>
      <c r="DB90" s="994"/>
      <c r="DC90" s="995"/>
      <c r="DD90" s="995"/>
      <c r="DE90" s="995"/>
      <c r="DF90" s="996"/>
      <c r="DG90" s="994"/>
      <c r="DH90" s="995"/>
      <c r="DI90" s="995"/>
      <c r="DJ90" s="995"/>
      <c r="DK90" s="996"/>
      <c r="DL90" s="994"/>
      <c r="DM90" s="995"/>
      <c r="DN90" s="995"/>
      <c r="DO90" s="995"/>
      <c r="DP90" s="996"/>
      <c r="DQ90" s="994"/>
      <c r="DR90" s="995"/>
      <c r="DS90" s="995"/>
      <c r="DT90" s="995"/>
      <c r="DU90" s="996"/>
      <c r="DV90" s="979"/>
      <c r="DW90" s="980"/>
      <c r="DX90" s="980"/>
      <c r="DY90" s="980"/>
      <c r="DZ90" s="98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91"/>
      <c r="BT91" s="992"/>
      <c r="BU91" s="992"/>
      <c r="BV91" s="992"/>
      <c r="BW91" s="992"/>
      <c r="BX91" s="992"/>
      <c r="BY91" s="992"/>
      <c r="BZ91" s="992"/>
      <c r="CA91" s="992"/>
      <c r="CB91" s="992"/>
      <c r="CC91" s="992"/>
      <c r="CD91" s="992"/>
      <c r="CE91" s="992"/>
      <c r="CF91" s="992"/>
      <c r="CG91" s="993"/>
      <c r="CH91" s="994"/>
      <c r="CI91" s="995"/>
      <c r="CJ91" s="995"/>
      <c r="CK91" s="995"/>
      <c r="CL91" s="996"/>
      <c r="CM91" s="994"/>
      <c r="CN91" s="995"/>
      <c r="CO91" s="995"/>
      <c r="CP91" s="995"/>
      <c r="CQ91" s="996"/>
      <c r="CR91" s="994"/>
      <c r="CS91" s="995"/>
      <c r="CT91" s="995"/>
      <c r="CU91" s="995"/>
      <c r="CV91" s="996"/>
      <c r="CW91" s="994"/>
      <c r="CX91" s="995"/>
      <c r="CY91" s="995"/>
      <c r="CZ91" s="995"/>
      <c r="DA91" s="996"/>
      <c r="DB91" s="994"/>
      <c r="DC91" s="995"/>
      <c r="DD91" s="995"/>
      <c r="DE91" s="995"/>
      <c r="DF91" s="996"/>
      <c r="DG91" s="994"/>
      <c r="DH91" s="995"/>
      <c r="DI91" s="995"/>
      <c r="DJ91" s="995"/>
      <c r="DK91" s="996"/>
      <c r="DL91" s="994"/>
      <c r="DM91" s="995"/>
      <c r="DN91" s="995"/>
      <c r="DO91" s="995"/>
      <c r="DP91" s="996"/>
      <c r="DQ91" s="994"/>
      <c r="DR91" s="995"/>
      <c r="DS91" s="995"/>
      <c r="DT91" s="995"/>
      <c r="DU91" s="996"/>
      <c r="DV91" s="979"/>
      <c r="DW91" s="980"/>
      <c r="DX91" s="980"/>
      <c r="DY91" s="980"/>
      <c r="DZ91" s="98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91"/>
      <c r="BT92" s="992"/>
      <c r="BU92" s="992"/>
      <c r="BV92" s="992"/>
      <c r="BW92" s="992"/>
      <c r="BX92" s="992"/>
      <c r="BY92" s="992"/>
      <c r="BZ92" s="992"/>
      <c r="CA92" s="992"/>
      <c r="CB92" s="992"/>
      <c r="CC92" s="992"/>
      <c r="CD92" s="992"/>
      <c r="CE92" s="992"/>
      <c r="CF92" s="992"/>
      <c r="CG92" s="993"/>
      <c r="CH92" s="994"/>
      <c r="CI92" s="995"/>
      <c r="CJ92" s="995"/>
      <c r="CK92" s="995"/>
      <c r="CL92" s="996"/>
      <c r="CM92" s="994"/>
      <c r="CN92" s="995"/>
      <c r="CO92" s="995"/>
      <c r="CP92" s="995"/>
      <c r="CQ92" s="996"/>
      <c r="CR92" s="994"/>
      <c r="CS92" s="995"/>
      <c r="CT92" s="995"/>
      <c r="CU92" s="995"/>
      <c r="CV92" s="996"/>
      <c r="CW92" s="994"/>
      <c r="CX92" s="995"/>
      <c r="CY92" s="995"/>
      <c r="CZ92" s="995"/>
      <c r="DA92" s="996"/>
      <c r="DB92" s="994"/>
      <c r="DC92" s="995"/>
      <c r="DD92" s="995"/>
      <c r="DE92" s="995"/>
      <c r="DF92" s="996"/>
      <c r="DG92" s="994"/>
      <c r="DH92" s="995"/>
      <c r="DI92" s="995"/>
      <c r="DJ92" s="995"/>
      <c r="DK92" s="996"/>
      <c r="DL92" s="994"/>
      <c r="DM92" s="995"/>
      <c r="DN92" s="995"/>
      <c r="DO92" s="995"/>
      <c r="DP92" s="996"/>
      <c r="DQ92" s="994"/>
      <c r="DR92" s="995"/>
      <c r="DS92" s="995"/>
      <c r="DT92" s="995"/>
      <c r="DU92" s="996"/>
      <c r="DV92" s="979"/>
      <c r="DW92" s="980"/>
      <c r="DX92" s="980"/>
      <c r="DY92" s="980"/>
      <c r="DZ92" s="98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91"/>
      <c r="BT93" s="992"/>
      <c r="BU93" s="992"/>
      <c r="BV93" s="992"/>
      <c r="BW93" s="992"/>
      <c r="BX93" s="992"/>
      <c r="BY93" s="992"/>
      <c r="BZ93" s="992"/>
      <c r="CA93" s="992"/>
      <c r="CB93" s="992"/>
      <c r="CC93" s="992"/>
      <c r="CD93" s="992"/>
      <c r="CE93" s="992"/>
      <c r="CF93" s="992"/>
      <c r="CG93" s="993"/>
      <c r="CH93" s="994"/>
      <c r="CI93" s="995"/>
      <c r="CJ93" s="995"/>
      <c r="CK93" s="995"/>
      <c r="CL93" s="996"/>
      <c r="CM93" s="994"/>
      <c r="CN93" s="995"/>
      <c r="CO93" s="995"/>
      <c r="CP93" s="995"/>
      <c r="CQ93" s="996"/>
      <c r="CR93" s="994"/>
      <c r="CS93" s="995"/>
      <c r="CT93" s="995"/>
      <c r="CU93" s="995"/>
      <c r="CV93" s="996"/>
      <c r="CW93" s="994"/>
      <c r="CX93" s="995"/>
      <c r="CY93" s="995"/>
      <c r="CZ93" s="995"/>
      <c r="DA93" s="996"/>
      <c r="DB93" s="994"/>
      <c r="DC93" s="995"/>
      <c r="DD93" s="995"/>
      <c r="DE93" s="995"/>
      <c r="DF93" s="996"/>
      <c r="DG93" s="994"/>
      <c r="DH93" s="995"/>
      <c r="DI93" s="995"/>
      <c r="DJ93" s="995"/>
      <c r="DK93" s="996"/>
      <c r="DL93" s="994"/>
      <c r="DM93" s="995"/>
      <c r="DN93" s="995"/>
      <c r="DO93" s="995"/>
      <c r="DP93" s="996"/>
      <c r="DQ93" s="994"/>
      <c r="DR93" s="995"/>
      <c r="DS93" s="995"/>
      <c r="DT93" s="995"/>
      <c r="DU93" s="996"/>
      <c r="DV93" s="979"/>
      <c r="DW93" s="980"/>
      <c r="DX93" s="980"/>
      <c r="DY93" s="980"/>
      <c r="DZ93" s="98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91"/>
      <c r="BT94" s="992"/>
      <c r="BU94" s="992"/>
      <c r="BV94" s="992"/>
      <c r="BW94" s="992"/>
      <c r="BX94" s="992"/>
      <c r="BY94" s="992"/>
      <c r="BZ94" s="992"/>
      <c r="CA94" s="992"/>
      <c r="CB94" s="992"/>
      <c r="CC94" s="992"/>
      <c r="CD94" s="992"/>
      <c r="CE94" s="992"/>
      <c r="CF94" s="992"/>
      <c r="CG94" s="993"/>
      <c r="CH94" s="994"/>
      <c r="CI94" s="995"/>
      <c r="CJ94" s="995"/>
      <c r="CK94" s="995"/>
      <c r="CL94" s="996"/>
      <c r="CM94" s="994"/>
      <c r="CN94" s="995"/>
      <c r="CO94" s="995"/>
      <c r="CP94" s="995"/>
      <c r="CQ94" s="996"/>
      <c r="CR94" s="994"/>
      <c r="CS94" s="995"/>
      <c r="CT94" s="995"/>
      <c r="CU94" s="995"/>
      <c r="CV94" s="996"/>
      <c r="CW94" s="994"/>
      <c r="CX94" s="995"/>
      <c r="CY94" s="995"/>
      <c r="CZ94" s="995"/>
      <c r="DA94" s="996"/>
      <c r="DB94" s="994"/>
      <c r="DC94" s="995"/>
      <c r="DD94" s="995"/>
      <c r="DE94" s="995"/>
      <c r="DF94" s="996"/>
      <c r="DG94" s="994"/>
      <c r="DH94" s="995"/>
      <c r="DI94" s="995"/>
      <c r="DJ94" s="995"/>
      <c r="DK94" s="996"/>
      <c r="DL94" s="994"/>
      <c r="DM94" s="995"/>
      <c r="DN94" s="995"/>
      <c r="DO94" s="995"/>
      <c r="DP94" s="996"/>
      <c r="DQ94" s="994"/>
      <c r="DR94" s="995"/>
      <c r="DS94" s="995"/>
      <c r="DT94" s="995"/>
      <c r="DU94" s="996"/>
      <c r="DV94" s="979"/>
      <c r="DW94" s="980"/>
      <c r="DX94" s="980"/>
      <c r="DY94" s="980"/>
      <c r="DZ94" s="98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91"/>
      <c r="BT95" s="992"/>
      <c r="BU95" s="992"/>
      <c r="BV95" s="992"/>
      <c r="BW95" s="992"/>
      <c r="BX95" s="992"/>
      <c r="BY95" s="992"/>
      <c r="BZ95" s="992"/>
      <c r="CA95" s="992"/>
      <c r="CB95" s="992"/>
      <c r="CC95" s="992"/>
      <c r="CD95" s="992"/>
      <c r="CE95" s="992"/>
      <c r="CF95" s="992"/>
      <c r="CG95" s="993"/>
      <c r="CH95" s="994"/>
      <c r="CI95" s="995"/>
      <c r="CJ95" s="995"/>
      <c r="CK95" s="995"/>
      <c r="CL95" s="996"/>
      <c r="CM95" s="994"/>
      <c r="CN95" s="995"/>
      <c r="CO95" s="995"/>
      <c r="CP95" s="995"/>
      <c r="CQ95" s="996"/>
      <c r="CR95" s="994"/>
      <c r="CS95" s="995"/>
      <c r="CT95" s="995"/>
      <c r="CU95" s="995"/>
      <c r="CV95" s="996"/>
      <c r="CW95" s="994"/>
      <c r="CX95" s="995"/>
      <c r="CY95" s="995"/>
      <c r="CZ95" s="995"/>
      <c r="DA95" s="996"/>
      <c r="DB95" s="994"/>
      <c r="DC95" s="995"/>
      <c r="DD95" s="995"/>
      <c r="DE95" s="995"/>
      <c r="DF95" s="996"/>
      <c r="DG95" s="994"/>
      <c r="DH95" s="995"/>
      <c r="DI95" s="995"/>
      <c r="DJ95" s="995"/>
      <c r="DK95" s="996"/>
      <c r="DL95" s="994"/>
      <c r="DM95" s="995"/>
      <c r="DN95" s="995"/>
      <c r="DO95" s="995"/>
      <c r="DP95" s="996"/>
      <c r="DQ95" s="994"/>
      <c r="DR95" s="995"/>
      <c r="DS95" s="995"/>
      <c r="DT95" s="995"/>
      <c r="DU95" s="996"/>
      <c r="DV95" s="979"/>
      <c r="DW95" s="980"/>
      <c r="DX95" s="980"/>
      <c r="DY95" s="980"/>
      <c r="DZ95" s="98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91"/>
      <c r="BT96" s="992"/>
      <c r="BU96" s="992"/>
      <c r="BV96" s="992"/>
      <c r="BW96" s="992"/>
      <c r="BX96" s="992"/>
      <c r="BY96" s="992"/>
      <c r="BZ96" s="992"/>
      <c r="CA96" s="992"/>
      <c r="CB96" s="992"/>
      <c r="CC96" s="992"/>
      <c r="CD96" s="992"/>
      <c r="CE96" s="992"/>
      <c r="CF96" s="992"/>
      <c r="CG96" s="993"/>
      <c r="CH96" s="994"/>
      <c r="CI96" s="995"/>
      <c r="CJ96" s="995"/>
      <c r="CK96" s="995"/>
      <c r="CL96" s="996"/>
      <c r="CM96" s="994"/>
      <c r="CN96" s="995"/>
      <c r="CO96" s="995"/>
      <c r="CP96" s="995"/>
      <c r="CQ96" s="996"/>
      <c r="CR96" s="994"/>
      <c r="CS96" s="995"/>
      <c r="CT96" s="995"/>
      <c r="CU96" s="995"/>
      <c r="CV96" s="996"/>
      <c r="CW96" s="994"/>
      <c r="CX96" s="995"/>
      <c r="CY96" s="995"/>
      <c r="CZ96" s="995"/>
      <c r="DA96" s="996"/>
      <c r="DB96" s="994"/>
      <c r="DC96" s="995"/>
      <c r="DD96" s="995"/>
      <c r="DE96" s="995"/>
      <c r="DF96" s="996"/>
      <c r="DG96" s="994"/>
      <c r="DH96" s="995"/>
      <c r="DI96" s="995"/>
      <c r="DJ96" s="995"/>
      <c r="DK96" s="996"/>
      <c r="DL96" s="994"/>
      <c r="DM96" s="995"/>
      <c r="DN96" s="995"/>
      <c r="DO96" s="995"/>
      <c r="DP96" s="996"/>
      <c r="DQ96" s="994"/>
      <c r="DR96" s="995"/>
      <c r="DS96" s="995"/>
      <c r="DT96" s="995"/>
      <c r="DU96" s="996"/>
      <c r="DV96" s="979"/>
      <c r="DW96" s="980"/>
      <c r="DX96" s="980"/>
      <c r="DY96" s="980"/>
      <c r="DZ96" s="98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91"/>
      <c r="BT97" s="992"/>
      <c r="BU97" s="992"/>
      <c r="BV97" s="992"/>
      <c r="BW97" s="992"/>
      <c r="BX97" s="992"/>
      <c r="BY97" s="992"/>
      <c r="BZ97" s="992"/>
      <c r="CA97" s="992"/>
      <c r="CB97" s="992"/>
      <c r="CC97" s="992"/>
      <c r="CD97" s="992"/>
      <c r="CE97" s="992"/>
      <c r="CF97" s="992"/>
      <c r="CG97" s="993"/>
      <c r="CH97" s="994"/>
      <c r="CI97" s="995"/>
      <c r="CJ97" s="995"/>
      <c r="CK97" s="995"/>
      <c r="CL97" s="996"/>
      <c r="CM97" s="994"/>
      <c r="CN97" s="995"/>
      <c r="CO97" s="995"/>
      <c r="CP97" s="995"/>
      <c r="CQ97" s="996"/>
      <c r="CR97" s="994"/>
      <c r="CS97" s="995"/>
      <c r="CT97" s="995"/>
      <c r="CU97" s="995"/>
      <c r="CV97" s="996"/>
      <c r="CW97" s="994"/>
      <c r="CX97" s="995"/>
      <c r="CY97" s="995"/>
      <c r="CZ97" s="995"/>
      <c r="DA97" s="996"/>
      <c r="DB97" s="994"/>
      <c r="DC97" s="995"/>
      <c r="DD97" s="995"/>
      <c r="DE97" s="995"/>
      <c r="DF97" s="996"/>
      <c r="DG97" s="994"/>
      <c r="DH97" s="995"/>
      <c r="DI97" s="995"/>
      <c r="DJ97" s="995"/>
      <c r="DK97" s="996"/>
      <c r="DL97" s="994"/>
      <c r="DM97" s="995"/>
      <c r="DN97" s="995"/>
      <c r="DO97" s="995"/>
      <c r="DP97" s="996"/>
      <c r="DQ97" s="994"/>
      <c r="DR97" s="995"/>
      <c r="DS97" s="995"/>
      <c r="DT97" s="995"/>
      <c r="DU97" s="996"/>
      <c r="DV97" s="979"/>
      <c r="DW97" s="980"/>
      <c r="DX97" s="980"/>
      <c r="DY97" s="980"/>
      <c r="DZ97" s="98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91"/>
      <c r="BT98" s="992"/>
      <c r="BU98" s="992"/>
      <c r="BV98" s="992"/>
      <c r="BW98" s="992"/>
      <c r="BX98" s="992"/>
      <c r="BY98" s="992"/>
      <c r="BZ98" s="992"/>
      <c r="CA98" s="992"/>
      <c r="CB98" s="992"/>
      <c r="CC98" s="992"/>
      <c r="CD98" s="992"/>
      <c r="CE98" s="992"/>
      <c r="CF98" s="992"/>
      <c r="CG98" s="993"/>
      <c r="CH98" s="994"/>
      <c r="CI98" s="995"/>
      <c r="CJ98" s="995"/>
      <c r="CK98" s="995"/>
      <c r="CL98" s="996"/>
      <c r="CM98" s="994"/>
      <c r="CN98" s="995"/>
      <c r="CO98" s="995"/>
      <c r="CP98" s="995"/>
      <c r="CQ98" s="996"/>
      <c r="CR98" s="994"/>
      <c r="CS98" s="995"/>
      <c r="CT98" s="995"/>
      <c r="CU98" s="995"/>
      <c r="CV98" s="996"/>
      <c r="CW98" s="994"/>
      <c r="CX98" s="995"/>
      <c r="CY98" s="995"/>
      <c r="CZ98" s="995"/>
      <c r="DA98" s="996"/>
      <c r="DB98" s="994"/>
      <c r="DC98" s="995"/>
      <c r="DD98" s="995"/>
      <c r="DE98" s="995"/>
      <c r="DF98" s="996"/>
      <c r="DG98" s="994"/>
      <c r="DH98" s="995"/>
      <c r="DI98" s="995"/>
      <c r="DJ98" s="995"/>
      <c r="DK98" s="996"/>
      <c r="DL98" s="994"/>
      <c r="DM98" s="995"/>
      <c r="DN98" s="995"/>
      <c r="DO98" s="995"/>
      <c r="DP98" s="996"/>
      <c r="DQ98" s="994"/>
      <c r="DR98" s="995"/>
      <c r="DS98" s="995"/>
      <c r="DT98" s="995"/>
      <c r="DU98" s="996"/>
      <c r="DV98" s="979"/>
      <c r="DW98" s="980"/>
      <c r="DX98" s="980"/>
      <c r="DY98" s="980"/>
      <c r="DZ98" s="98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91"/>
      <c r="BT99" s="992"/>
      <c r="BU99" s="992"/>
      <c r="BV99" s="992"/>
      <c r="BW99" s="992"/>
      <c r="BX99" s="992"/>
      <c r="BY99" s="992"/>
      <c r="BZ99" s="992"/>
      <c r="CA99" s="992"/>
      <c r="CB99" s="992"/>
      <c r="CC99" s="992"/>
      <c r="CD99" s="992"/>
      <c r="CE99" s="992"/>
      <c r="CF99" s="992"/>
      <c r="CG99" s="993"/>
      <c r="CH99" s="994"/>
      <c r="CI99" s="995"/>
      <c r="CJ99" s="995"/>
      <c r="CK99" s="995"/>
      <c r="CL99" s="996"/>
      <c r="CM99" s="994"/>
      <c r="CN99" s="995"/>
      <c r="CO99" s="995"/>
      <c r="CP99" s="995"/>
      <c r="CQ99" s="996"/>
      <c r="CR99" s="994"/>
      <c r="CS99" s="995"/>
      <c r="CT99" s="995"/>
      <c r="CU99" s="995"/>
      <c r="CV99" s="996"/>
      <c r="CW99" s="994"/>
      <c r="CX99" s="995"/>
      <c r="CY99" s="995"/>
      <c r="CZ99" s="995"/>
      <c r="DA99" s="996"/>
      <c r="DB99" s="994"/>
      <c r="DC99" s="995"/>
      <c r="DD99" s="995"/>
      <c r="DE99" s="995"/>
      <c r="DF99" s="996"/>
      <c r="DG99" s="994"/>
      <c r="DH99" s="995"/>
      <c r="DI99" s="995"/>
      <c r="DJ99" s="995"/>
      <c r="DK99" s="996"/>
      <c r="DL99" s="994"/>
      <c r="DM99" s="995"/>
      <c r="DN99" s="995"/>
      <c r="DO99" s="995"/>
      <c r="DP99" s="996"/>
      <c r="DQ99" s="994"/>
      <c r="DR99" s="995"/>
      <c r="DS99" s="995"/>
      <c r="DT99" s="995"/>
      <c r="DU99" s="996"/>
      <c r="DV99" s="979"/>
      <c r="DW99" s="980"/>
      <c r="DX99" s="980"/>
      <c r="DY99" s="980"/>
      <c r="DZ99" s="98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91"/>
      <c r="BT100" s="992"/>
      <c r="BU100" s="992"/>
      <c r="BV100" s="992"/>
      <c r="BW100" s="992"/>
      <c r="BX100" s="992"/>
      <c r="BY100" s="992"/>
      <c r="BZ100" s="992"/>
      <c r="CA100" s="992"/>
      <c r="CB100" s="992"/>
      <c r="CC100" s="992"/>
      <c r="CD100" s="992"/>
      <c r="CE100" s="992"/>
      <c r="CF100" s="992"/>
      <c r="CG100" s="993"/>
      <c r="CH100" s="994"/>
      <c r="CI100" s="995"/>
      <c r="CJ100" s="995"/>
      <c r="CK100" s="995"/>
      <c r="CL100" s="996"/>
      <c r="CM100" s="994"/>
      <c r="CN100" s="995"/>
      <c r="CO100" s="995"/>
      <c r="CP100" s="995"/>
      <c r="CQ100" s="996"/>
      <c r="CR100" s="994"/>
      <c r="CS100" s="995"/>
      <c r="CT100" s="995"/>
      <c r="CU100" s="995"/>
      <c r="CV100" s="996"/>
      <c r="CW100" s="994"/>
      <c r="CX100" s="995"/>
      <c r="CY100" s="995"/>
      <c r="CZ100" s="995"/>
      <c r="DA100" s="996"/>
      <c r="DB100" s="994"/>
      <c r="DC100" s="995"/>
      <c r="DD100" s="995"/>
      <c r="DE100" s="995"/>
      <c r="DF100" s="996"/>
      <c r="DG100" s="994"/>
      <c r="DH100" s="995"/>
      <c r="DI100" s="995"/>
      <c r="DJ100" s="995"/>
      <c r="DK100" s="996"/>
      <c r="DL100" s="994"/>
      <c r="DM100" s="995"/>
      <c r="DN100" s="995"/>
      <c r="DO100" s="995"/>
      <c r="DP100" s="996"/>
      <c r="DQ100" s="994"/>
      <c r="DR100" s="995"/>
      <c r="DS100" s="995"/>
      <c r="DT100" s="995"/>
      <c r="DU100" s="996"/>
      <c r="DV100" s="979"/>
      <c r="DW100" s="980"/>
      <c r="DX100" s="980"/>
      <c r="DY100" s="980"/>
      <c r="DZ100" s="98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91"/>
      <c r="BT101" s="992"/>
      <c r="BU101" s="992"/>
      <c r="BV101" s="992"/>
      <c r="BW101" s="992"/>
      <c r="BX101" s="992"/>
      <c r="BY101" s="992"/>
      <c r="BZ101" s="992"/>
      <c r="CA101" s="992"/>
      <c r="CB101" s="992"/>
      <c r="CC101" s="992"/>
      <c r="CD101" s="992"/>
      <c r="CE101" s="992"/>
      <c r="CF101" s="992"/>
      <c r="CG101" s="993"/>
      <c r="CH101" s="994"/>
      <c r="CI101" s="995"/>
      <c r="CJ101" s="995"/>
      <c r="CK101" s="995"/>
      <c r="CL101" s="996"/>
      <c r="CM101" s="994"/>
      <c r="CN101" s="995"/>
      <c r="CO101" s="995"/>
      <c r="CP101" s="995"/>
      <c r="CQ101" s="996"/>
      <c r="CR101" s="994"/>
      <c r="CS101" s="995"/>
      <c r="CT101" s="995"/>
      <c r="CU101" s="995"/>
      <c r="CV101" s="996"/>
      <c r="CW101" s="994"/>
      <c r="CX101" s="995"/>
      <c r="CY101" s="995"/>
      <c r="CZ101" s="995"/>
      <c r="DA101" s="996"/>
      <c r="DB101" s="994"/>
      <c r="DC101" s="995"/>
      <c r="DD101" s="995"/>
      <c r="DE101" s="995"/>
      <c r="DF101" s="996"/>
      <c r="DG101" s="994"/>
      <c r="DH101" s="995"/>
      <c r="DI101" s="995"/>
      <c r="DJ101" s="995"/>
      <c r="DK101" s="996"/>
      <c r="DL101" s="994"/>
      <c r="DM101" s="995"/>
      <c r="DN101" s="995"/>
      <c r="DO101" s="995"/>
      <c r="DP101" s="996"/>
      <c r="DQ101" s="994"/>
      <c r="DR101" s="995"/>
      <c r="DS101" s="995"/>
      <c r="DT101" s="995"/>
      <c r="DU101" s="996"/>
      <c r="DV101" s="979"/>
      <c r="DW101" s="980"/>
      <c r="DX101" s="980"/>
      <c r="DY101" s="980"/>
      <c r="DZ101" s="98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82" t="s">
        <v>408</v>
      </c>
      <c r="BS102" s="983"/>
      <c r="BT102" s="983"/>
      <c r="BU102" s="983"/>
      <c r="BV102" s="983"/>
      <c r="BW102" s="983"/>
      <c r="BX102" s="983"/>
      <c r="BY102" s="983"/>
      <c r="BZ102" s="983"/>
      <c r="CA102" s="983"/>
      <c r="CB102" s="983"/>
      <c r="CC102" s="983"/>
      <c r="CD102" s="983"/>
      <c r="CE102" s="983"/>
      <c r="CF102" s="983"/>
      <c r="CG102" s="984"/>
      <c r="CH102" s="985"/>
      <c r="CI102" s="986"/>
      <c r="CJ102" s="986"/>
      <c r="CK102" s="986"/>
      <c r="CL102" s="987"/>
      <c r="CM102" s="985"/>
      <c r="CN102" s="986"/>
      <c r="CO102" s="986"/>
      <c r="CP102" s="986"/>
      <c r="CQ102" s="987"/>
      <c r="CR102" s="988">
        <f>SUM(CR7:CV88)</f>
        <v>236</v>
      </c>
      <c r="CS102" s="989"/>
      <c r="CT102" s="989"/>
      <c r="CU102" s="989"/>
      <c r="CV102" s="990"/>
      <c r="CW102" s="988">
        <f>SUM(CW7:DA88)</f>
        <v>45</v>
      </c>
      <c r="CX102" s="989"/>
      <c r="CY102" s="989"/>
      <c r="CZ102" s="989"/>
      <c r="DA102" s="990"/>
      <c r="DB102" s="988" t="s">
        <v>573</v>
      </c>
      <c r="DC102" s="989"/>
      <c r="DD102" s="989"/>
      <c r="DE102" s="989"/>
      <c r="DF102" s="990"/>
      <c r="DG102" s="988" t="s">
        <v>573</v>
      </c>
      <c r="DH102" s="989"/>
      <c r="DI102" s="989"/>
      <c r="DJ102" s="989"/>
      <c r="DK102" s="990"/>
      <c r="DL102" s="988" t="s">
        <v>574</v>
      </c>
      <c r="DM102" s="989"/>
      <c r="DN102" s="989"/>
      <c r="DO102" s="989"/>
      <c r="DP102" s="990"/>
      <c r="DQ102" s="988" t="s">
        <v>575</v>
      </c>
      <c r="DR102" s="989"/>
      <c r="DS102" s="989"/>
      <c r="DT102" s="989"/>
      <c r="DU102" s="990"/>
      <c r="DV102" s="971"/>
      <c r="DW102" s="972"/>
      <c r="DX102" s="972"/>
      <c r="DY102" s="972"/>
      <c r="DZ102" s="97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74" t="s">
        <v>409</v>
      </c>
      <c r="BR103" s="974"/>
      <c r="BS103" s="974"/>
      <c r="BT103" s="974"/>
      <c r="BU103" s="974"/>
      <c r="BV103" s="974"/>
      <c r="BW103" s="974"/>
      <c r="BX103" s="974"/>
      <c r="BY103" s="974"/>
      <c r="BZ103" s="974"/>
      <c r="CA103" s="974"/>
      <c r="CB103" s="974"/>
      <c r="CC103" s="974"/>
      <c r="CD103" s="974"/>
      <c r="CE103" s="974"/>
      <c r="CF103" s="974"/>
      <c r="CG103" s="974"/>
      <c r="CH103" s="974"/>
      <c r="CI103" s="974"/>
      <c r="CJ103" s="974"/>
      <c r="CK103" s="974"/>
      <c r="CL103" s="974"/>
      <c r="CM103" s="974"/>
      <c r="CN103" s="974"/>
      <c r="CO103" s="974"/>
      <c r="CP103" s="974"/>
      <c r="CQ103" s="974"/>
      <c r="CR103" s="974"/>
      <c r="CS103" s="974"/>
      <c r="CT103" s="974"/>
      <c r="CU103" s="974"/>
      <c r="CV103" s="974"/>
      <c r="CW103" s="974"/>
      <c r="CX103" s="974"/>
      <c r="CY103" s="974"/>
      <c r="CZ103" s="974"/>
      <c r="DA103" s="974"/>
      <c r="DB103" s="974"/>
      <c r="DC103" s="974"/>
      <c r="DD103" s="974"/>
      <c r="DE103" s="974"/>
      <c r="DF103" s="974"/>
      <c r="DG103" s="974"/>
      <c r="DH103" s="974"/>
      <c r="DI103" s="974"/>
      <c r="DJ103" s="974"/>
      <c r="DK103" s="974"/>
      <c r="DL103" s="974"/>
      <c r="DM103" s="974"/>
      <c r="DN103" s="974"/>
      <c r="DO103" s="974"/>
      <c r="DP103" s="974"/>
      <c r="DQ103" s="974"/>
      <c r="DR103" s="974"/>
      <c r="DS103" s="974"/>
      <c r="DT103" s="974"/>
      <c r="DU103" s="974"/>
      <c r="DV103" s="974"/>
      <c r="DW103" s="974"/>
      <c r="DX103" s="974"/>
      <c r="DY103" s="974"/>
      <c r="DZ103" s="97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75" t="s">
        <v>410</v>
      </c>
      <c r="BR104" s="975"/>
      <c r="BS104" s="975"/>
      <c r="BT104" s="975"/>
      <c r="BU104" s="975"/>
      <c r="BV104" s="975"/>
      <c r="BW104" s="975"/>
      <c r="BX104" s="975"/>
      <c r="BY104" s="975"/>
      <c r="BZ104" s="975"/>
      <c r="CA104" s="975"/>
      <c r="CB104" s="975"/>
      <c r="CC104" s="975"/>
      <c r="CD104" s="975"/>
      <c r="CE104" s="975"/>
      <c r="CF104" s="975"/>
      <c r="CG104" s="975"/>
      <c r="CH104" s="975"/>
      <c r="CI104" s="975"/>
      <c r="CJ104" s="975"/>
      <c r="CK104" s="975"/>
      <c r="CL104" s="975"/>
      <c r="CM104" s="975"/>
      <c r="CN104" s="975"/>
      <c r="CO104" s="975"/>
      <c r="CP104" s="975"/>
      <c r="CQ104" s="975"/>
      <c r="CR104" s="975"/>
      <c r="CS104" s="975"/>
      <c r="CT104" s="975"/>
      <c r="CU104" s="975"/>
      <c r="CV104" s="975"/>
      <c r="CW104" s="975"/>
      <c r="CX104" s="975"/>
      <c r="CY104" s="975"/>
      <c r="CZ104" s="975"/>
      <c r="DA104" s="975"/>
      <c r="DB104" s="975"/>
      <c r="DC104" s="975"/>
      <c r="DD104" s="975"/>
      <c r="DE104" s="975"/>
      <c r="DF104" s="975"/>
      <c r="DG104" s="975"/>
      <c r="DH104" s="975"/>
      <c r="DI104" s="975"/>
      <c r="DJ104" s="975"/>
      <c r="DK104" s="975"/>
      <c r="DL104" s="975"/>
      <c r="DM104" s="975"/>
      <c r="DN104" s="975"/>
      <c r="DO104" s="975"/>
      <c r="DP104" s="975"/>
      <c r="DQ104" s="975"/>
      <c r="DR104" s="975"/>
      <c r="DS104" s="975"/>
      <c r="DT104" s="975"/>
      <c r="DU104" s="975"/>
      <c r="DV104" s="975"/>
      <c r="DW104" s="975"/>
      <c r="DX104" s="975"/>
      <c r="DY104" s="975"/>
      <c r="DZ104" s="97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76" t="s">
        <v>413</v>
      </c>
      <c r="B108" s="977"/>
      <c r="C108" s="977"/>
      <c r="D108" s="977"/>
      <c r="E108" s="977"/>
      <c r="F108" s="977"/>
      <c r="G108" s="977"/>
      <c r="H108" s="977"/>
      <c r="I108" s="977"/>
      <c r="J108" s="977"/>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8"/>
      <c r="AU108" s="976" t="s">
        <v>414</v>
      </c>
      <c r="AV108" s="977"/>
      <c r="AW108" s="977"/>
      <c r="AX108" s="977"/>
      <c r="AY108" s="977"/>
      <c r="AZ108" s="977"/>
      <c r="BA108" s="977"/>
      <c r="BB108" s="977"/>
      <c r="BC108" s="977"/>
      <c r="BD108" s="977"/>
      <c r="BE108" s="977"/>
      <c r="BF108" s="977"/>
      <c r="BG108" s="977"/>
      <c r="BH108" s="977"/>
      <c r="BI108" s="977"/>
      <c r="BJ108" s="977"/>
      <c r="BK108" s="977"/>
      <c r="BL108" s="977"/>
      <c r="BM108" s="977"/>
      <c r="BN108" s="977"/>
      <c r="BO108" s="977"/>
      <c r="BP108" s="977"/>
      <c r="BQ108" s="977"/>
      <c r="BR108" s="977"/>
      <c r="BS108" s="977"/>
      <c r="BT108" s="977"/>
      <c r="BU108" s="977"/>
      <c r="BV108" s="977"/>
      <c r="BW108" s="977"/>
      <c r="BX108" s="977"/>
      <c r="BY108" s="977"/>
      <c r="BZ108" s="977"/>
      <c r="CA108" s="977"/>
      <c r="CB108" s="977"/>
      <c r="CC108" s="977"/>
      <c r="CD108" s="977"/>
      <c r="CE108" s="977"/>
      <c r="CF108" s="977"/>
      <c r="CG108" s="977"/>
      <c r="CH108" s="977"/>
      <c r="CI108" s="977"/>
      <c r="CJ108" s="977"/>
      <c r="CK108" s="977"/>
      <c r="CL108" s="977"/>
      <c r="CM108" s="977"/>
      <c r="CN108" s="977"/>
      <c r="CO108" s="977"/>
      <c r="CP108" s="977"/>
      <c r="CQ108" s="977"/>
      <c r="CR108" s="977"/>
      <c r="CS108" s="977"/>
      <c r="CT108" s="977"/>
      <c r="CU108" s="977"/>
      <c r="CV108" s="977"/>
      <c r="CW108" s="977"/>
      <c r="CX108" s="977"/>
      <c r="CY108" s="977"/>
      <c r="CZ108" s="977"/>
      <c r="DA108" s="977"/>
      <c r="DB108" s="977"/>
      <c r="DC108" s="977"/>
      <c r="DD108" s="977"/>
      <c r="DE108" s="977"/>
      <c r="DF108" s="977"/>
      <c r="DG108" s="977"/>
      <c r="DH108" s="977"/>
      <c r="DI108" s="977"/>
      <c r="DJ108" s="977"/>
      <c r="DK108" s="977"/>
      <c r="DL108" s="977"/>
      <c r="DM108" s="977"/>
      <c r="DN108" s="977"/>
      <c r="DO108" s="977"/>
      <c r="DP108" s="977"/>
      <c r="DQ108" s="977"/>
      <c r="DR108" s="977"/>
      <c r="DS108" s="977"/>
      <c r="DT108" s="977"/>
      <c r="DU108" s="977"/>
      <c r="DV108" s="977"/>
      <c r="DW108" s="977"/>
      <c r="DX108" s="977"/>
      <c r="DY108" s="977"/>
      <c r="DZ108" s="978"/>
    </row>
    <row r="109" spans="1:131" s="199" customFormat="1" ht="26.25" customHeight="1" x14ac:dyDescent="0.15">
      <c r="A109" s="931" t="s">
        <v>415</v>
      </c>
      <c r="B109" s="932"/>
      <c r="C109" s="932"/>
      <c r="D109" s="932"/>
      <c r="E109" s="932"/>
      <c r="F109" s="932"/>
      <c r="G109" s="932"/>
      <c r="H109" s="932"/>
      <c r="I109" s="932"/>
      <c r="J109" s="932"/>
      <c r="K109" s="932"/>
      <c r="L109" s="932"/>
      <c r="M109" s="932"/>
      <c r="N109" s="932"/>
      <c r="O109" s="932"/>
      <c r="P109" s="932"/>
      <c r="Q109" s="932"/>
      <c r="R109" s="932"/>
      <c r="S109" s="932"/>
      <c r="T109" s="932"/>
      <c r="U109" s="932"/>
      <c r="V109" s="932"/>
      <c r="W109" s="932"/>
      <c r="X109" s="932"/>
      <c r="Y109" s="932"/>
      <c r="Z109" s="933"/>
      <c r="AA109" s="934" t="s">
        <v>416</v>
      </c>
      <c r="AB109" s="932"/>
      <c r="AC109" s="932"/>
      <c r="AD109" s="932"/>
      <c r="AE109" s="933"/>
      <c r="AF109" s="934" t="s">
        <v>289</v>
      </c>
      <c r="AG109" s="932"/>
      <c r="AH109" s="932"/>
      <c r="AI109" s="932"/>
      <c r="AJ109" s="933"/>
      <c r="AK109" s="934" t="s">
        <v>288</v>
      </c>
      <c r="AL109" s="932"/>
      <c r="AM109" s="932"/>
      <c r="AN109" s="932"/>
      <c r="AO109" s="933"/>
      <c r="AP109" s="934" t="s">
        <v>417</v>
      </c>
      <c r="AQ109" s="932"/>
      <c r="AR109" s="932"/>
      <c r="AS109" s="932"/>
      <c r="AT109" s="963"/>
      <c r="AU109" s="931" t="s">
        <v>415</v>
      </c>
      <c r="AV109" s="932"/>
      <c r="AW109" s="932"/>
      <c r="AX109" s="932"/>
      <c r="AY109" s="932"/>
      <c r="AZ109" s="932"/>
      <c r="BA109" s="932"/>
      <c r="BB109" s="932"/>
      <c r="BC109" s="932"/>
      <c r="BD109" s="932"/>
      <c r="BE109" s="932"/>
      <c r="BF109" s="932"/>
      <c r="BG109" s="932"/>
      <c r="BH109" s="932"/>
      <c r="BI109" s="932"/>
      <c r="BJ109" s="932"/>
      <c r="BK109" s="932"/>
      <c r="BL109" s="932"/>
      <c r="BM109" s="932"/>
      <c r="BN109" s="932"/>
      <c r="BO109" s="932"/>
      <c r="BP109" s="933"/>
      <c r="BQ109" s="934" t="s">
        <v>416</v>
      </c>
      <c r="BR109" s="932"/>
      <c r="BS109" s="932"/>
      <c r="BT109" s="932"/>
      <c r="BU109" s="933"/>
      <c r="BV109" s="934" t="s">
        <v>289</v>
      </c>
      <c r="BW109" s="932"/>
      <c r="BX109" s="932"/>
      <c r="BY109" s="932"/>
      <c r="BZ109" s="933"/>
      <c r="CA109" s="934" t="s">
        <v>288</v>
      </c>
      <c r="CB109" s="932"/>
      <c r="CC109" s="932"/>
      <c r="CD109" s="932"/>
      <c r="CE109" s="933"/>
      <c r="CF109" s="970" t="s">
        <v>417</v>
      </c>
      <c r="CG109" s="970"/>
      <c r="CH109" s="970"/>
      <c r="CI109" s="970"/>
      <c r="CJ109" s="970"/>
      <c r="CK109" s="934" t="s">
        <v>418</v>
      </c>
      <c r="CL109" s="932"/>
      <c r="CM109" s="932"/>
      <c r="CN109" s="932"/>
      <c r="CO109" s="932"/>
      <c r="CP109" s="932"/>
      <c r="CQ109" s="932"/>
      <c r="CR109" s="932"/>
      <c r="CS109" s="932"/>
      <c r="CT109" s="932"/>
      <c r="CU109" s="932"/>
      <c r="CV109" s="932"/>
      <c r="CW109" s="932"/>
      <c r="CX109" s="932"/>
      <c r="CY109" s="932"/>
      <c r="CZ109" s="932"/>
      <c r="DA109" s="932"/>
      <c r="DB109" s="932"/>
      <c r="DC109" s="932"/>
      <c r="DD109" s="932"/>
      <c r="DE109" s="932"/>
      <c r="DF109" s="933"/>
      <c r="DG109" s="934" t="s">
        <v>416</v>
      </c>
      <c r="DH109" s="932"/>
      <c r="DI109" s="932"/>
      <c r="DJ109" s="932"/>
      <c r="DK109" s="933"/>
      <c r="DL109" s="934" t="s">
        <v>289</v>
      </c>
      <c r="DM109" s="932"/>
      <c r="DN109" s="932"/>
      <c r="DO109" s="932"/>
      <c r="DP109" s="933"/>
      <c r="DQ109" s="934" t="s">
        <v>288</v>
      </c>
      <c r="DR109" s="932"/>
      <c r="DS109" s="932"/>
      <c r="DT109" s="932"/>
      <c r="DU109" s="933"/>
      <c r="DV109" s="934" t="s">
        <v>417</v>
      </c>
      <c r="DW109" s="932"/>
      <c r="DX109" s="932"/>
      <c r="DY109" s="932"/>
      <c r="DZ109" s="963"/>
    </row>
    <row r="110" spans="1:131" s="199" customFormat="1" ht="26.25" customHeight="1" x14ac:dyDescent="0.15">
      <c r="A110" s="836" t="s">
        <v>419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24">
        <v>5113580</v>
      </c>
      <c r="AB110" s="925"/>
      <c r="AC110" s="925"/>
      <c r="AD110" s="925"/>
      <c r="AE110" s="926"/>
      <c r="AF110" s="927">
        <v>4592314</v>
      </c>
      <c r="AG110" s="925"/>
      <c r="AH110" s="925"/>
      <c r="AI110" s="925"/>
      <c r="AJ110" s="926"/>
      <c r="AK110" s="927">
        <v>4391894</v>
      </c>
      <c r="AL110" s="925"/>
      <c r="AM110" s="925"/>
      <c r="AN110" s="925"/>
      <c r="AO110" s="926"/>
      <c r="AP110" s="928">
        <v>22.5</v>
      </c>
      <c r="AQ110" s="929"/>
      <c r="AR110" s="929"/>
      <c r="AS110" s="929"/>
      <c r="AT110" s="930"/>
      <c r="AU110" s="964" t="s">
        <v>61</v>
      </c>
      <c r="AV110" s="965"/>
      <c r="AW110" s="965"/>
      <c r="AX110" s="965"/>
      <c r="AY110" s="965"/>
      <c r="AZ110" s="890" t="s">
        <v>420</v>
      </c>
      <c r="BA110" s="837"/>
      <c r="BB110" s="837"/>
      <c r="BC110" s="837"/>
      <c r="BD110" s="837"/>
      <c r="BE110" s="837"/>
      <c r="BF110" s="837"/>
      <c r="BG110" s="837"/>
      <c r="BH110" s="837"/>
      <c r="BI110" s="837"/>
      <c r="BJ110" s="837"/>
      <c r="BK110" s="837"/>
      <c r="BL110" s="837"/>
      <c r="BM110" s="837"/>
      <c r="BN110" s="837"/>
      <c r="BO110" s="837"/>
      <c r="BP110" s="838"/>
      <c r="BQ110" s="891">
        <v>54293538</v>
      </c>
      <c r="BR110" s="872"/>
      <c r="BS110" s="872"/>
      <c r="BT110" s="872"/>
      <c r="BU110" s="872"/>
      <c r="BV110" s="872">
        <v>54634392</v>
      </c>
      <c r="BW110" s="872"/>
      <c r="BX110" s="872"/>
      <c r="BY110" s="872"/>
      <c r="BZ110" s="872"/>
      <c r="CA110" s="872">
        <v>58739722</v>
      </c>
      <c r="CB110" s="872"/>
      <c r="CC110" s="872"/>
      <c r="CD110" s="872"/>
      <c r="CE110" s="872"/>
      <c r="CF110" s="896">
        <v>300.7</v>
      </c>
      <c r="CG110" s="897"/>
      <c r="CH110" s="897"/>
      <c r="CI110" s="897"/>
      <c r="CJ110" s="897"/>
      <c r="CK110" s="960" t="s">
        <v>421</v>
      </c>
      <c r="CL110" s="846"/>
      <c r="CM110" s="921" t="s">
        <v>422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891" t="s">
        <v>223</v>
      </c>
      <c r="DH110" s="872"/>
      <c r="DI110" s="872"/>
      <c r="DJ110" s="872"/>
      <c r="DK110" s="872"/>
      <c r="DL110" s="872" t="s">
        <v>223</v>
      </c>
      <c r="DM110" s="872"/>
      <c r="DN110" s="872"/>
      <c r="DO110" s="872"/>
      <c r="DP110" s="872"/>
      <c r="DQ110" s="872" t="s">
        <v>223</v>
      </c>
      <c r="DR110" s="872"/>
      <c r="DS110" s="872"/>
      <c r="DT110" s="872"/>
      <c r="DU110" s="872"/>
      <c r="DV110" s="873" t="s">
        <v>223</v>
      </c>
      <c r="DW110" s="873"/>
      <c r="DX110" s="873"/>
      <c r="DY110" s="873"/>
      <c r="DZ110" s="874"/>
    </row>
    <row r="111" spans="1:131" s="199" customFormat="1" ht="26.25" customHeight="1" x14ac:dyDescent="0.15">
      <c r="A111" s="801" t="s">
        <v>423</v>
      </c>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959"/>
      <c r="AA111" s="952" t="s">
        <v>223</v>
      </c>
      <c r="AB111" s="953"/>
      <c r="AC111" s="953"/>
      <c r="AD111" s="953"/>
      <c r="AE111" s="954"/>
      <c r="AF111" s="955" t="s">
        <v>223</v>
      </c>
      <c r="AG111" s="953"/>
      <c r="AH111" s="953"/>
      <c r="AI111" s="953"/>
      <c r="AJ111" s="954"/>
      <c r="AK111" s="955" t="s">
        <v>223</v>
      </c>
      <c r="AL111" s="953"/>
      <c r="AM111" s="953"/>
      <c r="AN111" s="953"/>
      <c r="AO111" s="954"/>
      <c r="AP111" s="956" t="s">
        <v>223</v>
      </c>
      <c r="AQ111" s="957"/>
      <c r="AR111" s="957"/>
      <c r="AS111" s="957"/>
      <c r="AT111" s="958"/>
      <c r="AU111" s="966"/>
      <c r="AV111" s="967"/>
      <c r="AW111" s="967"/>
      <c r="AX111" s="967"/>
      <c r="AY111" s="967"/>
      <c r="AZ111" s="844" t="s">
        <v>424</v>
      </c>
      <c r="BA111" s="777"/>
      <c r="BB111" s="777"/>
      <c r="BC111" s="777"/>
      <c r="BD111" s="777"/>
      <c r="BE111" s="777"/>
      <c r="BF111" s="777"/>
      <c r="BG111" s="777"/>
      <c r="BH111" s="777"/>
      <c r="BI111" s="777"/>
      <c r="BJ111" s="777"/>
      <c r="BK111" s="777"/>
      <c r="BL111" s="777"/>
      <c r="BM111" s="777"/>
      <c r="BN111" s="777"/>
      <c r="BO111" s="777"/>
      <c r="BP111" s="778"/>
      <c r="BQ111" s="816">
        <v>554591</v>
      </c>
      <c r="BR111" s="817"/>
      <c r="BS111" s="817"/>
      <c r="BT111" s="817"/>
      <c r="BU111" s="817"/>
      <c r="BV111" s="817">
        <v>446709</v>
      </c>
      <c r="BW111" s="817"/>
      <c r="BX111" s="817"/>
      <c r="BY111" s="817"/>
      <c r="BZ111" s="817"/>
      <c r="CA111" s="817">
        <v>338827</v>
      </c>
      <c r="CB111" s="817"/>
      <c r="CC111" s="817"/>
      <c r="CD111" s="817"/>
      <c r="CE111" s="817"/>
      <c r="CF111" s="905">
        <v>1.7</v>
      </c>
      <c r="CG111" s="906"/>
      <c r="CH111" s="906"/>
      <c r="CI111" s="906"/>
      <c r="CJ111" s="906"/>
      <c r="CK111" s="961"/>
      <c r="CL111" s="848"/>
      <c r="CM111" s="851" t="s">
        <v>425</v>
      </c>
      <c r="CN111" s="852"/>
      <c r="CO111" s="852"/>
      <c r="CP111" s="852"/>
      <c r="CQ111" s="852"/>
      <c r="CR111" s="852"/>
      <c r="CS111" s="852"/>
      <c r="CT111" s="852"/>
      <c r="CU111" s="852"/>
      <c r="CV111" s="852"/>
      <c r="CW111" s="852"/>
      <c r="CX111" s="852"/>
      <c r="CY111" s="852"/>
      <c r="CZ111" s="852"/>
      <c r="DA111" s="852"/>
      <c r="DB111" s="852"/>
      <c r="DC111" s="852"/>
      <c r="DD111" s="852"/>
      <c r="DE111" s="852"/>
      <c r="DF111" s="853"/>
      <c r="DG111" s="816" t="s">
        <v>223</v>
      </c>
      <c r="DH111" s="817"/>
      <c r="DI111" s="817"/>
      <c r="DJ111" s="817"/>
      <c r="DK111" s="817"/>
      <c r="DL111" s="817" t="s">
        <v>223</v>
      </c>
      <c r="DM111" s="817"/>
      <c r="DN111" s="817"/>
      <c r="DO111" s="817"/>
      <c r="DP111" s="817"/>
      <c r="DQ111" s="817" t="s">
        <v>223</v>
      </c>
      <c r="DR111" s="817"/>
      <c r="DS111" s="817"/>
      <c r="DT111" s="817"/>
      <c r="DU111" s="817"/>
      <c r="DV111" s="823" t="s">
        <v>223</v>
      </c>
      <c r="DW111" s="823"/>
      <c r="DX111" s="823"/>
      <c r="DY111" s="823"/>
      <c r="DZ111" s="824"/>
    </row>
    <row r="112" spans="1:131" s="199" customFormat="1" ht="26.25" customHeight="1" x14ac:dyDescent="0.15">
      <c r="A112" s="946" t="s">
        <v>426</v>
      </c>
      <c r="B112" s="947"/>
      <c r="C112" s="777" t="s">
        <v>427</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06" t="s">
        <v>223</v>
      </c>
      <c r="AB112" s="807"/>
      <c r="AC112" s="807"/>
      <c r="AD112" s="807"/>
      <c r="AE112" s="808"/>
      <c r="AF112" s="809" t="s">
        <v>223</v>
      </c>
      <c r="AG112" s="807"/>
      <c r="AH112" s="807"/>
      <c r="AI112" s="807"/>
      <c r="AJ112" s="808"/>
      <c r="AK112" s="809" t="s">
        <v>223</v>
      </c>
      <c r="AL112" s="807"/>
      <c r="AM112" s="807"/>
      <c r="AN112" s="807"/>
      <c r="AO112" s="808"/>
      <c r="AP112" s="854" t="s">
        <v>223</v>
      </c>
      <c r="AQ112" s="855"/>
      <c r="AR112" s="855"/>
      <c r="AS112" s="855"/>
      <c r="AT112" s="856"/>
      <c r="AU112" s="966"/>
      <c r="AV112" s="967"/>
      <c r="AW112" s="967"/>
      <c r="AX112" s="967"/>
      <c r="AY112" s="967"/>
      <c r="AZ112" s="844" t="s">
        <v>428</v>
      </c>
      <c r="BA112" s="777"/>
      <c r="BB112" s="777"/>
      <c r="BC112" s="777"/>
      <c r="BD112" s="777"/>
      <c r="BE112" s="777"/>
      <c r="BF112" s="777"/>
      <c r="BG112" s="777"/>
      <c r="BH112" s="777"/>
      <c r="BI112" s="777"/>
      <c r="BJ112" s="777"/>
      <c r="BK112" s="777"/>
      <c r="BL112" s="777"/>
      <c r="BM112" s="777"/>
      <c r="BN112" s="777"/>
      <c r="BO112" s="777"/>
      <c r="BP112" s="778"/>
      <c r="BQ112" s="816">
        <v>17913104</v>
      </c>
      <c r="BR112" s="817"/>
      <c r="BS112" s="817"/>
      <c r="BT112" s="817"/>
      <c r="BU112" s="817"/>
      <c r="BV112" s="817">
        <v>15979285</v>
      </c>
      <c r="BW112" s="817"/>
      <c r="BX112" s="817"/>
      <c r="BY112" s="817"/>
      <c r="BZ112" s="817"/>
      <c r="CA112" s="817">
        <v>15700745</v>
      </c>
      <c r="CB112" s="817"/>
      <c r="CC112" s="817"/>
      <c r="CD112" s="817"/>
      <c r="CE112" s="817"/>
      <c r="CF112" s="905">
        <v>80.400000000000006</v>
      </c>
      <c r="CG112" s="906"/>
      <c r="CH112" s="906"/>
      <c r="CI112" s="906"/>
      <c r="CJ112" s="906"/>
      <c r="CK112" s="961"/>
      <c r="CL112" s="848"/>
      <c r="CM112" s="851" t="s">
        <v>429</v>
      </c>
      <c r="CN112" s="852"/>
      <c r="CO112" s="852"/>
      <c r="CP112" s="852"/>
      <c r="CQ112" s="852"/>
      <c r="CR112" s="852"/>
      <c r="CS112" s="852"/>
      <c r="CT112" s="852"/>
      <c r="CU112" s="852"/>
      <c r="CV112" s="852"/>
      <c r="CW112" s="852"/>
      <c r="CX112" s="852"/>
      <c r="CY112" s="852"/>
      <c r="CZ112" s="852"/>
      <c r="DA112" s="852"/>
      <c r="DB112" s="852"/>
      <c r="DC112" s="852"/>
      <c r="DD112" s="852"/>
      <c r="DE112" s="852"/>
      <c r="DF112" s="853"/>
      <c r="DG112" s="816" t="s">
        <v>223</v>
      </c>
      <c r="DH112" s="817"/>
      <c r="DI112" s="817"/>
      <c r="DJ112" s="817"/>
      <c r="DK112" s="817"/>
      <c r="DL112" s="817" t="s">
        <v>223</v>
      </c>
      <c r="DM112" s="817"/>
      <c r="DN112" s="817"/>
      <c r="DO112" s="817"/>
      <c r="DP112" s="817"/>
      <c r="DQ112" s="817" t="s">
        <v>223</v>
      </c>
      <c r="DR112" s="817"/>
      <c r="DS112" s="817"/>
      <c r="DT112" s="817"/>
      <c r="DU112" s="817"/>
      <c r="DV112" s="823" t="s">
        <v>223</v>
      </c>
      <c r="DW112" s="823"/>
      <c r="DX112" s="823"/>
      <c r="DY112" s="823"/>
      <c r="DZ112" s="824"/>
    </row>
    <row r="113" spans="1:130" s="199" customFormat="1" ht="26.25" customHeight="1" x14ac:dyDescent="0.15">
      <c r="A113" s="948"/>
      <c r="B113" s="949"/>
      <c r="C113" s="777" t="s">
        <v>430</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52">
        <v>1085669</v>
      </c>
      <c r="AB113" s="953"/>
      <c r="AC113" s="953"/>
      <c r="AD113" s="953"/>
      <c r="AE113" s="954"/>
      <c r="AF113" s="955">
        <v>1092490</v>
      </c>
      <c r="AG113" s="953"/>
      <c r="AH113" s="953"/>
      <c r="AI113" s="953"/>
      <c r="AJ113" s="954"/>
      <c r="AK113" s="955">
        <v>1070399</v>
      </c>
      <c r="AL113" s="953"/>
      <c r="AM113" s="953"/>
      <c r="AN113" s="953"/>
      <c r="AO113" s="954"/>
      <c r="AP113" s="956">
        <v>5.5</v>
      </c>
      <c r="AQ113" s="957"/>
      <c r="AR113" s="957"/>
      <c r="AS113" s="957"/>
      <c r="AT113" s="958"/>
      <c r="AU113" s="966"/>
      <c r="AV113" s="967"/>
      <c r="AW113" s="967"/>
      <c r="AX113" s="967"/>
      <c r="AY113" s="967"/>
      <c r="AZ113" s="844" t="s">
        <v>431</v>
      </c>
      <c r="BA113" s="777"/>
      <c r="BB113" s="777"/>
      <c r="BC113" s="777"/>
      <c r="BD113" s="777"/>
      <c r="BE113" s="777"/>
      <c r="BF113" s="777"/>
      <c r="BG113" s="777"/>
      <c r="BH113" s="777"/>
      <c r="BI113" s="777"/>
      <c r="BJ113" s="777"/>
      <c r="BK113" s="777"/>
      <c r="BL113" s="777"/>
      <c r="BM113" s="777"/>
      <c r="BN113" s="777"/>
      <c r="BO113" s="777"/>
      <c r="BP113" s="778"/>
      <c r="BQ113" s="816" t="s">
        <v>223</v>
      </c>
      <c r="BR113" s="817"/>
      <c r="BS113" s="817"/>
      <c r="BT113" s="817"/>
      <c r="BU113" s="817"/>
      <c r="BV113" s="817" t="s">
        <v>223</v>
      </c>
      <c r="BW113" s="817"/>
      <c r="BX113" s="817"/>
      <c r="BY113" s="817"/>
      <c r="BZ113" s="817"/>
      <c r="CA113" s="817" t="s">
        <v>223</v>
      </c>
      <c r="CB113" s="817"/>
      <c r="CC113" s="817"/>
      <c r="CD113" s="817"/>
      <c r="CE113" s="817"/>
      <c r="CF113" s="905" t="s">
        <v>223</v>
      </c>
      <c r="CG113" s="906"/>
      <c r="CH113" s="906"/>
      <c r="CI113" s="906"/>
      <c r="CJ113" s="906"/>
      <c r="CK113" s="961"/>
      <c r="CL113" s="848"/>
      <c r="CM113" s="851" t="s">
        <v>432</v>
      </c>
      <c r="CN113" s="852"/>
      <c r="CO113" s="852"/>
      <c r="CP113" s="852"/>
      <c r="CQ113" s="852"/>
      <c r="CR113" s="852"/>
      <c r="CS113" s="852"/>
      <c r="CT113" s="852"/>
      <c r="CU113" s="852"/>
      <c r="CV113" s="852"/>
      <c r="CW113" s="852"/>
      <c r="CX113" s="852"/>
      <c r="CY113" s="852"/>
      <c r="CZ113" s="852"/>
      <c r="DA113" s="852"/>
      <c r="DB113" s="852"/>
      <c r="DC113" s="852"/>
      <c r="DD113" s="852"/>
      <c r="DE113" s="852"/>
      <c r="DF113" s="853"/>
      <c r="DG113" s="806" t="s">
        <v>223</v>
      </c>
      <c r="DH113" s="807"/>
      <c r="DI113" s="807"/>
      <c r="DJ113" s="807"/>
      <c r="DK113" s="808"/>
      <c r="DL113" s="809" t="s">
        <v>223</v>
      </c>
      <c r="DM113" s="807"/>
      <c r="DN113" s="807"/>
      <c r="DO113" s="807"/>
      <c r="DP113" s="808"/>
      <c r="DQ113" s="809" t="s">
        <v>223</v>
      </c>
      <c r="DR113" s="807"/>
      <c r="DS113" s="807"/>
      <c r="DT113" s="807"/>
      <c r="DU113" s="808"/>
      <c r="DV113" s="854" t="s">
        <v>223</v>
      </c>
      <c r="DW113" s="855"/>
      <c r="DX113" s="855"/>
      <c r="DY113" s="855"/>
      <c r="DZ113" s="856"/>
    </row>
    <row r="114" spans="1:130" s="199" customFormat="1" ht="26.25" customHeight="1" x14ac:dyDescent="0.15">
      <c r="A114" s="948"/>
      <c r="B114" s="949"/>
      <c r="C114" s="777" t="s">
        <v>433</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06" t="s">
        <v>223</v>
      </c>
      <c r="AB114" s="807"/>
      <c r="AC114" s="807"/>
      <c r="AD114" s="807"/>
      <c r="AE114" s="808"/>
      <c r="AF114" s="809" t="s">
        <v>223</v>
      </c>
      <c r="AG114" s="807"/>
      <c r="AH114" s="807"/>
      <c r="AI114" s="807"/>
      <c r="AJ114" s="808"/>
      <c r="AK114" s="809" t="s">
        <v>223</v>
      </c>
      <c r="AL114" s="807"/>
      <c r="AM114" s="807"/>
      <c r="AN114" s="807"/>
      <c r="AO114" s="808"/>
      <c r="AP114" s="854" t="s">
        <v>223</v>
      </c>
      <c r="AQ114" s="855"/>
      <c r="AR114" s="855"/>
      <c r="AS114" s="855"/>
      <c r="AT114" s="856"/>
      <c r="AU114" s="966"/>
      <c r="AV114" s="967"/>
      <c r="AW114" s="967"/>
      <c r="AX114" s="967"/>
      <c r="AY114" s="967"/>
      <c r="AZ114" s="844" t="s">
        <v>434</v>
      </c>
      <c r="BA114" s="777"/>
      <c r="BB114" s="777"/>
      <c r="BC114" s="777"/>
      <c r="BD114" s="777"/>
      <c r="BE114" s="777"/>
      <c r="BF114" s="777"/>
      <c r="BG114" s="777"/>
      <c r="BH114" s="777"/>
      <c r="BI114" s="777"/>
      <c r="BJ114" s="777"/>
      <c r="BK114" s="777"/>
      <c r="BL114" s="777"/>
      <c r="BM114" s="777"/>
      <c r="BN114" s="777"/>
      <c r="BO114" s="777"/>
      <c r="BP114" s="778"/>
      <c r="BQ114" s="816">
        <v>6726052</v>
      </c>
      <c r="BR114" s="817"/>
      <c r="BS114" s="817"/>
      <c r="BT114" s="817"/>
      <c r="BU114" s="817"/>
      <c r="BV114" s="817">
        <v>6236157</v>
      </c>
      <c r="BW114" s="817"/>
      <c r="BX114" s="817"/>
      <c r="BY114" s="817"/>
      <c r="BZ114" s="817"/>
      <c r="CA114" s="817">
        <v>5989567</v>
      </c>
      <c r="CB114" s="817"/>
      <c r="CC114" s="817"/>
      <c r="CD114" s="817"/>
      <c r="CE114" s="817"/>
      <c r="CF114" s="905">
        <v>30.7</v>
      </c>
      <c r="CG114" s="906"/>
      <c r="CH114" s="906"/>
      <c r="CI114" s="906"/>
      <c r="CJ114" s="906"/>
      <c r="CK114" s="961"/>
      <c r="CL114" s="848"/>
      <c r="CM114" s="851" t="s">
        <v>435</v>
      </c>
      <c r="CN114" s="852"/>
      <c r="CO114" s="852"/>
      <c r="CP114" s="852"/>
      <c r="CQ114" s="852"/>
      <c r="CR114" s="852"/>
      <c r="CS114" s="852"/>
      <c r="CT114" s="852"/>
      <c r="CU114" s="852"/>
      <c r="CV114" s="852"/>
      <c r="CW114" s="852"/>
      <c r="CX114" s="852"/>
      <c r="CY114" s="852"/>
      <c r="CZ114" s="852"/>
      <c r="DA114" s="852"/>
      <c r="DB114" s="852"/>
      <c r="DC114" s="852"/>
      <c r="DD114" s="852"/>
      <c r="DE114" s="852"/>
      <c r="DF114" s="853"/>
      <c r="DG114" s="806" t="s">
        <v>223</v>
      </c>
      <c r="DH114" s="807"/>
      <c r="DI114" s="807"/>
      <c r="DJ114" s="807"/>
      <c r="DK114" s="808"/>
      <c r="DL114" s="809" t="s">
        <v>223</v>
      </c>
      <c r="DM114" s="807"/>
      <c r="DN114" s="807"/>
      <c r="DO114" s="807"/>
      <c r="DP114" s="808"/>
      <c r="DQ114" s="809" t="s">
        <v>223</v>
      </c>
      <c r="DR114" s="807"/>
      <c r="DS114" s="807"/>
      <c r="DT114" s="807"/>
      <c r="DU114" s="808"/>
      <c r="DV114" s="854" t="s">
        <v>223</v>
      </c>
      <c r="DW114" s="855"/>
      <c r="DX114" s="855"/>
      <c r="DY114" s="855"/>
      <c r="DZ114" s="856"/>
    </row>
    <row r="115" spans="1:130" s="199" customFormat="1" ht="26.25" customHeight="1" x14ac:dyDescent="0.15">
      <c r="A115" s="948"/>
      <c r="B115" s="949"/>
      <c r="C115" s="777" t="s">
        <v>436</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52">
        <v>130158</v>
      </c>
      <c r="AB115" s="953"/>
      <c r="AC115" s="953"/>
      <c r="AD115" s="953"/>
      <c r="AE115" s="954"/>
      <c r="AF115" s="955">
        <v>113313</v>
      </c>
      <c r="AG115" s="953"/>
      <c r="AH115" s="953"/>
      <c r="AI115" s="953"/>
      <c r="AJ115" s="954"/>
      <c r="AK115" s="955">
        <v>111911</v>
      </c>
      <c r="AL115" s="953"/>
      <c r="AM115" s="953"/>
      <c r="AN115" s="953"/>
      <c r="AO115" s="954"/>
      <c r="AP115" s="956">
        <v>0.6</v>
      </c>
      <c r="AQ115" s="957"/>
      <c r="AR115" s="957"/>
      <c r="AS115" s="957"/>
      <c r="AT115" s="958"/>
      <c r="AU115" s="966"/>
      <c r="AV115" s="967"/>
      <c r="AW115" s="967"/>
      <c r="AX115" s="967"/>
      <c r="AY115" s="967"/>
      <c r="AZ115" s="844" t="s">
        <v>437</v>
      </c>
      <c r="BA115" s="777"/>
      <c r="BB115" s="777"/>
      <c r="BC115" s="777"/>
      <c r="BD115" s="777"/>
      <c r="BE115" s="777"/>
      <c r="BF115" s="777"/>
      <c r="BG115" s="777"/>
      <c r="BH115" s="777"/>
      <c r="BI115" s="777"/>
      <c r="BJ115" s="777"/>
      <c r="BK115" s="777"/>
      <c r="BL115" s="777"/>
      <c r="BM115" s="777"/>
      <c r="BN115" s="777"/>
      <c r="BO115" s="777"/>
      <c r="BP115" s="778"/>
      <c r="BQ115" s="816" t="s">
        <v>223</v>
      </c>
      <c r="BR115" s="817"/>
      <c r="BS115" s="817"/>
      <c r="BT115" s="817"/>
      <c r="BU115" s="817"/>
      <c r="BV115" s="817" t="s">
        <v>223</v>
      </c>
      <c r="BW115" s="817"/>
      <c r="BX115" s="817"/>
      <c r="BY115" s="817"/>
      <c r="BZ115" s="817"/>
      <c r="CA115" s="817" t="s">
        <v>223</v>
      </c>
      <c r="CB115" s="817"/>
      <c r="CC115" s="817"/>
      <c r="CD115" s="817"/>
      <c r="CE115" s="817"/>
      <c r="CF115" s="905" t="s">
        <v>223</v>
      </c>
      <c r="CG115" s="906"/>
      <c r="CH115" s="906"/>
      <c r="CI115" s="906"/>
      <c r="CJ115" s="906"/>
      <c r="CK115" s="961"/>
      <c r="CL115" s="848"/>
      <c r="CM115" s="844" t="s">
        <v>438</v>
      </c>
      <c r="CN115" s="945"/>
      <c r="CO115" s="945"/>
      <c r="CP115" s="945"/>
      <c r="CQ115" s="945"/>
      <c r="CR115" s="945"/>
      <c r="CS115" s="945"/>
      <c r="CT115" s="945"/>
      <c r="CU115" s="945"/>
      <c r="CV115" s="945"/>
      <c r="CW115" s="945"/>
      <c r="CX115" s="945"/>
      <c r="CY115" s="945"/>
      <c r="CZ115" s="945"/>
      <c r="DA115" s="945"/>
      <c r="DB115" s="945"/>
      <c r="DC115" s="945"/>
      <c r="DD115" s="945"/>
      <c r="DE115" s="945"/>
      <c r="DF115" s="778"/>
      <c r="DG115" s="806" t="s">
        <v>223</v>
      </c>
      <c r="DH115" s="807"/>
      <c r="DI115" s="807"/>
      <c r="DJ115" s="807"/>
      <c r="DK115" s="808"/>
      <c r="DL115" s="809" t="s">
        <v>223</v>
      </c>
      <c r="DM115" s="807"/>
      <c r="DN115" s="807"/>
      <c r="DO115" s="807"/>
      <c r="DP115" s="808"/>
      <c r="DQ115" s="809" t="s">
        <v>223</v>
      </c>
      <c r="DR115" s="807"/>
      <c r="DS115" s="807"/>
      <c r="DT115" s="807"/>
      <c r="DU115" s="808"/>
      <c r="DV115" s="854" t="s">
        <v>223</v>
      </c>
      <c r="DW115" s="855"/>
      <c r="DX115" s="855"/>
      <c r="DY115" s="855"/>
      <c r="DZ115" s="856"/>
    </row>
    <row r="116" spans="1:130" s="199" customFormat="1" ht="26.25" customHeight="1" x14ac:dyDescent="0.15">
      <c r="A116" s="950"/>
      <c r="B116" s="951"/>
      <c r="C116" s="910" t="s">
        <v>439</v>
      </c>
      <c r="D116" s="910"/>
      <c r="E116" s="910"/>
      <c r="F116" s="910"/>
      <c r="G116" s="910"/>
      <c r="H116" s="910"/>
      <c r="I116" s="910"/>
      <c r="J116" s="910"/>
      <c r="K116" s="910"/>
      <c r="L116" s="910"/>
      <c r="M116" s="910"/>
      <c r="N116" s="910"/>
      <c r="O116" s="910"/>
      <c r="P116" s="910"/>
      <c r="Q116" s="910"/>
      <c r="R116" s="910"/>
      <c r="S116" s="910"/>
      <c r="T116" s="910"/>
      <c r="U116" s="910"/>
      <c r="V116" s="910"/>
      <c r="W116" s="910"/>
      <c r="X116" s="910"/>
      <c r="Y116" s="910"/>
      <c r="Z116" s="911"/>
      <c r="AA116" s="806">
        <v>297</v>
      </c>
      <c r="AB116" s="807"/>
      <c r="AC116" s="807"/>
      <c r="AD116" s="807"/>
      <c r="AE116" s="808"/>
      <c r="AF116" s="809">
        <v>173</v>
      </c>
      <c r="AG116" s="807"/>
      <c r="AH116" s="807"/>
      <c r="AI116" s="807"/>
      <c r="AJ116" s="808"/>
      <c r="AK116" s="809">
        <v>1540</v>
      </c>
      <c r="AL116" s="807"/>
      <c r="AM116" s="807"/>
      <c r="AN116" s="807"/>
      <c r="AO116" s="808"/>
      <c r="AP116" s="854">
        <v>0</v>
      </c>
      <c r="AQ116" s="855"/>
      <c r="AR116" s="855"/>
      <c r="AS116" s="855"/>
      <c r="AT116" s="856"/>
      <c r="AU116" s="966"/>
      <c r="AV116" s="967"/>
      <c r="AW116" s="967"/>
      <c r="AX116" s="967"/>
      <c r="AY116" s="967"/>
      <c r="AZ116" s="893" t="s">
        <v>440</v>
      </c>
      <c r="BA116" s="894"/>
      <c r="BB116" s="894"/>
      <c r="BC116" s="894"/>
      <c r="BD116" s="894"/>
      <c r="BE116" s="894"/>
      <c r="BF116" s="894"/>
      <c r="BG116" s="894"/>
      <c r="BH116" s="894"/>
      <c r="BI116" s="894"/>
      <c r="BJ116" s="894"/>
      <c r="BK116" s="894"/>
      <c r="BL116" s="894"/>
      <c r="BM116" s="894"/>
      <c r="BN116" s="894"/>
      <c r="BO116" s="894"/>
      <c r="BP116" s="895"/>
      <c r="BQ116" s="816" t="s">
        <v>223</v>
      </c>
      <c r="BR116" s="817"/>
      <c r="BS116" s="817"/>
      <c r="BT116" s="817"/>
      <c r="BU116" s="817"/>
      <c r="BV116" s="817" t="s">
        <v>223</v>
      </c>
      <c r="BW116" s="817"/>
      <c r="BX116" s="817"/>
      <c r="BY116" s="817"/>
      <c r="BZ116" s="817"/>
      <c r="CA116" s="817" t="s">
        <v>223</v>
      </c>
      <c r="CB116" s="817"/>
      <c r="CC116" s="817"/>
      <c r="CD116" s="817"/>
      <c r="CE116" s="817"/>
      <c r="CF116" s="905" t="s">
        <v>223</v>
      </c>
      <c r="CG116" s="906"/>
      <c r="CH116" s="906"/>
      <c r="CI116" s="906"/>
      <c r="CJ116" s="906"/>
      <c r="CK116" s="961"/>
      <c r="CL116" s="848"/>
      <c r="CM116" s="851" t="s">
        <v>441</v>
      </c>
      <c r="CN116" s="852"/>
      <c r="CO116" s="852"/>
      <c r="CP116" s="852"/>
      <c r="CQ116" s="852"/>
      <c r="CR116" s="852"/>
      <c r="CS116" s="852"/>
      <c r="CT116" s="852"/>
      <c r="CU116" s="852"/>
      <c r="CV116" s="852"/>
      <c r="CW116" s="852"/>
      <c r="CX116" s="852"/>
      <c r="CY116" s="852"/>
      <c r="CZ116" s="852"/>
      <c r="DA116" s="852"/>
      <c r="DB116" s="852"/>
      <c r="DC116" s="852"/>
      <c r="DD116" s="852"/>
      <c r="DE116" s="852"/>
      <c r="DF116" s="853"/>
      <c r="DG116" s="806">
        <v>327180</v>
      </c>
      <c r="DH116" s="807"/>
      <c r="DI116" s="807"/>
      <c r="DJ116" s="807"/>
      <c r="DK116" s="808"/>
      <c r="DL116" s="809">
        <v>256530</v>
      </c>
      <c r="DM116" s="807"/>
      <c r="DN116" s="807"/>
      <c r="DO116" s="807"/>
      <c r="DP116" s="808"/>
      <c r="DQ116" s="809">
        <v>185880</v>
      </c>
      <c r="DR116" s="807"/>
      <c r="DS116" s="807"/>
      <c r="DT116" s="807"/>
      <c r="DU116" s="808"/>
      <c r="DV116" s="854">
        <v>1</v>
      </c>
      <c r="DW116" s="855"/>
      <c r="DX116" s="855"/>
      <c r="DY116" s="855"/>
      <c r="DZ116" s="856"/>
    </row>
    <row r="117" spans="1:130" s="199" customFormat="1" ht="26.25" customHeight="1" x14ac:dyDescent="0.15">
      <c r="A117" s="931" t="s">
        <v>171</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907" t="s">
        <v>442</v>
      </c>
      <c r="Z117" s="933"/>
      <c r="AA117" s="938">
        <v>6329704</v>
      </c>
      <c r="AB117" s="939"/>
      <c r="AC117" s="939"/>
      <c r="AD117" s="939"/>
      <c r="AE117" s="940"/>
      <c r="AF117" s="941">
        <v>5798290</v>
      </c>
      <c r="AG117" s="939"/>
      <c r="AH117" s="939"/>
      <c r="AI117" s="939"/>
      <c r="AJ117" s="940"/>
      <c r="AK117" s="941">
        <v>5575744</v>
      </c>
      <c r="AL117" s="939"/>
      <c r="AM117" s="939"/>
      <c r="AN117" s="939"/>
      <c r="AO117" s="940"/>
      <c r="AP117" s="942"/>
      <c r="AQ117" s="943"/>
      <c r="AR117" s="943"/>
      <c r="AS117" s="943"/>
      <c r="AT117" s="944"/>
      <c r="AU117" s="966"/>
      <c r="AV117" s="967"/>
      <c r="AW117" s="967"/>
      <c r="AX117" s="967"/>
      <c r="AY117" s="967"/>
      <c r="AZ117" s="893" t="s">
        <v>443</v>
      </c>
      <c r="BA117" s="894"/>
      <c r="BB117" s="894"/>
      <c r="BC117" s="894"/>
      <c r="BD117" s="894"/>
      <c r="BE117" s="894"/>
      <c r="BF117" s="894"/>
      <c r="BG117" s="894"/>
      <c r="BH117" s="894"/>
      <c r="BI117" s="894"/>
      <c r="BJ117" s="894"/>
      <c r="BK117" s="894"/>
      <c r="BL117" s="894"/>
      <c r="BM117" s="894"/>
      <c r="BN117" s="894"/>
      <c r="BO117" s="894"/>
      <c r="BP117" s="895"/>
      <c r="BQ117" s="816" t="s">
        <v>223</v>
      </c>
      <c r="BR117" s="817"/>
      <c r="BS117" s="817"/>
      <c r="BT117" s="817"/>
      <c r="BU117" s="817"/>
      <c r="BV117" s="817" t="s">
        <v>223</v>
      </c>
      <c r="BW117" s="817"/>
      <c r="BX117" s="817"/>
      <c r="BY117" s="817"/>
      <c r="BZ117" s="817"/>
      <c r="CA117" s="817" t="s">
        <v>223</v>
      </c>
      <c r="CB117" s="817"/>
      <c r="CC117" s="817"/>
      <c r="CD117" s="817"/>
      <c r="CE117" s="817"/>
      <c r="CF117" s="905" t="s">
        <v>223</v>
      </c>
      <c r="CG117" s="906"/>
      <c r="CH117" s="906"/>
      <c r="CI117" s="906"/>
      <c r="CJ117" s="906"/>
      <c r="CK117" s="961"/>
      <c r="CL117" s="848"/>
      <c r="CM117" s="851" t="s">
        <v>444</v>
      </c>
      <c r="CN117" s="852"/>
      <c r="CO117" s="852"/>
      <c r="CP117" s="852"/>
      <c r="CQ117" s="852"/>
      <c r="CR117" s="852"/>
      <c r="CS117" s="852"/>
      <c r="CT117" s="852"/>
      <c r="CU117" s="852"/>
      <c r="CV117" s="852"/>
      <c r="CW117" s="852"/>
      <c r="CX117" s="852"/>
      <c r="CY117" s="852"/>
      <c r="CZ117" s="852"/>
      <c r="DA117" s="852"/>
      <c r="DB117" s="852"/>
      <c r="DC117" s="852"/>
      <c r="DD117" s="852"/>
      <c r="DE117" s="852"/>
      <c r="DF117" s="853"/>
      <c r="DG117" s="806" t="s">
        <v>223</v>
      </c>
      <c r="DH117" s="807"/>
      <c r="DI117" s="807"/>
      <c r="DJ117" s="807"/>
      <c r="DK117" s="808"/>
      <c r="DL117" s="809" t="s">
        <v>223</v>
      </c>
      <c r="DM117" s="807"/>
      <c r="DN117" s="807"/>
      <c r="DO117" s="807"/>
      <c r="DP117" s="808"/>
      <c r="DQ117" s="809" t="s">
        <v>223</v>
      </c>
      <c r="DR117" s="807"/>
      <c r="DS117" s="807"/>
      <c r="DT117" s="807"/>
      <c r="DU117" s="808"/>
      <c r="DV117" s="854" t="s">
        <v>223</v>
      </c>
      <c r="DW117" s="855"/>
      <c r="DX117" s="855"/>
      <c r="DY117" s="855"/>
      <c r="DZ117" s="856"/>
    </row>
    <row r="118" spans="1:130" s="199" customFormat="1" ht="26.25" customHeight="1" x14ac:dyDescent="0.15">
      <c r="A118" s="931" t="s">
        <v>418</v>
      </c>
      <c r="B118" s="932"/>
      <c r="C118" s="932"/>
      <c r="D118" s="932"/>
      <c r="E118" s="932"/>
      <c r="F118" s="932"/>
      <c r="G118" s="932"/>
      <c r="H118" s="932"/>
      <c r="I118" s="932"/>
      <c r="J118" s="932"/>
      <c r="K118" s="932"/>
      <c r="L118" s="932"/>
      <c r="M118" s="932"/>
      <c r="N118" s="932"/>
      <c r="O118" s="932"/>
      <c r="P118" s="932"/>
      <c r="Q118" s="932"/>
      <c r="R118" s="932"/>
      <c r="S118" s="932"/>
      <c r="T118" s="932"/>
      <c r="U118" s="932"/>
      <c r="V118" s="932"/>
      <c r="W118" s="932"/>
      <c r="X118" s="932"/>
      <c r="Y118" s="932"/>
      <c r="Z118" s="933"/>
      <c r="AA118" s="934" t="s">
        <v>416</v>
      </c>
      <c r="AB118" s="932"/>
      <c r="AC118" s="932"/>
      <c r="AD118" s="932"/>
      <c r="AE118" s="933"/>
      <c r="AF118" s="934" t="s">
        <v>289</v>
      </c>
      <c r="AG118" s="932"/>
      <c r="AH118" s="932"/>
      <c r="AI118" s="932"/>
      <c r="AJ118" s="933"/>
      <c r="AK118" s="934" t="s">
        <v>288</v>
      </c>
      <c r="AL118" s="932"/>
      <c r="AM118" s="932"/>
      <c r="AN118" s="932"/>
      <c r="AO118" s="933"/>
      <c r="AP118" s="935" t="s">
        <v>417</v>
      </c>
      <c r="AQ118" s="936"/>
      <c r="AR118" s="936"/>
      <c r="AS118" s="936"/>
      <c r="AT118" s="937"/>
      <c r="AU118" s="966"/>
      <c r="AV118" s="967"/>
      <c r="AW118" s="967"/>
      <c r="AX118" s="967"/>
      <c r="AY118" s="967"/>
      <c r="AZ118" s="909" t="s">
        <v>445</v>
      </c>
      <c r="BA118" s="910"/>
      <c r="BB118" s="910"/>
      <c r="BC118" s="910"/>
      <c r="BD118" s="910"/>
      <c r="BE118" s="910"/>
      <c r="BF118" s="910"/>
      <c r="BG118" s="910"/>
      <c r="BH118" s="910"/>
      <c r="BI118" s="910"/>
      <c r="BJ118" s="910"/>
      <c r="BK118" s="910"/>
      <c r="BL118" s="910"/>
      <c r="BM118" s="910"/>
      <c r="BN118" s="910"/>
      <c r="BO118" s="910"/>
      <c r="BP118" s="911"/>
      <c r="BQ118" s="912" t="s">
        <v>223</v>
      </c>
      <c r="BR118" s="875"/>
      <c r="BS118" s="875"/>
      <c r="BT118" s="875"/>
      <c r="BU118" s="875"/>
      <c r="BV118" s="875" t="s">
        <v>223</v>
      </c>
      <c r="BW118" s="875"/>
      <c r="BX118" s="875"/>
      <c r="BY118" s="875"/>
      <c r="BZ118" s="875"/>
      <c r="CA118" s="875" t="s">
        <v>223</v>
      </c>
      <c r="CB118" s="875"/>
      <c r="CC118" s="875"/>
      <c r="CD118" s="875"/>
      <c r="CE118" s="875"/>
      <c r="CF118" s="905" t="s">
        <v>223</v>
      </c>
      <c r="CG118" s="906"/>
      <c r="CH118" s="906"/>
      <c r="CI118" s="906"/>
      <c r="CJ118" s="906"/>
      <c r="CK118" s="961"/>
      <c r="CL118" s="848"/>
      <c r="CM118" s="851" t="s">
        <v>446</v>
      </c>
      <c r="CN118" s="852"/>
      <c r="CO118" s="852"/>
      <c r="CP118" s="852"/>
      <c r="CQ118" s="852"/>
      <c r="CR118" s="852"/>
      <c r="CS118" s="852"/>
      <c r="CT118" s="852"/>
      <c r="CU118" s="852"/>
      <c r="CV118" s="852"/>
      <c r="CW118" s="852"/>
      <c r="CX118" s="852"/>
      <c r="CY118" s="852"/>
      <c r="CZ118" s="852"/>
      <c r="DA118" s="852"/>
      <c r="DB118" s="852"/>
      <c r="DC118" s="852"/>
      <c r="DD118" s="852"/>
      <c r="DE118" s="852"/>
      <c r="DF118" s="853"/>
      <c r="DG118" s="806" t="s">
        <v>223</v>
      </c>
      <c r="DH118" s="807"/>
      <c r="DI118" s="807"/>
      <c r="DJ118" s="807"/>
      <c r="DK118" s="808"/>
      <c r="DL118" s="809" t="s">
        <v>223</v>
      </c>
      <c r="DM118" s="807"/>
      <c r="DN118" s="807"/>
      <c r="DO118" s="807"/>
      <c r="DP118" s="808"/>
      <c r="DQ118" s="809" t="s">
        <v>223</v>
      </c>
      <c r="DR118" s="807"/>
      <c r="DS118" s="807"/>
      <c r="DT118" s="807"/>
      <c r="DU118" s="808"/>
      <c r="DV118" s="854" t="s">
        <v>223</v>
      </c>
      <c r="DW118" s="855"/>
      <c r="DX118" s="855"/>
      <c r="DY118" s="855"/>
      <c r="DZ118" s="856"/>
    </row>
    <row r="119" spans="1:130" s="199" customFormat="1" ht="26.25" customHeight="1" x14ac:dyDescent="0.15">
      <c r="A119" s="845" t="s">
        <v>421</v>
      </c>
      <c r="B119" s="846"/>
      <c r="C119" s="921" t="s">
        <v>422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924" t="s">
        <v>223</v>
      </c>
      <c r="AB119" s="925"/>
      <c r="AC119" s="925"/>
      <c r="AD119" s="925"/>
      <c r="AE119" s="926"/>
      <c r="AF119" s="927" t="s">
        <v>223</v>
      </c>
      <c r="AG119" s="925"/>
      <c r="AH119" s="925"/>
      <c r="AI119" s="925"/>
      <c r="AJ119" s="926"/>
      <c r="AK119" s="927" t="s">
        <v>223</v>
      </c>
      <c r="AL119" s="925"/>
      <c r="AM119" s="925"/>
      <c r="AN119" s="925"/>
      <c r="AO119" s="926"/>
      <c r="AP119" s="928" t="s">
        <v>223</v>
      </c>
      <c r="AQ119" s="929"/>
      <c r="AR119" s="929"/>
      <c r="AS119" s="929"/>
      <c r="AT119" s="930"/>
      <c r="AU119" s="968"/>
      <c r="AV119" s="969"/>
      <c r="AW119" s="969"/>
      <c r="AX119" s="969"/>
      <c r="AY119" s="969"/>
      <c r="AZ119" s="230" t="s">
        <v>171</v>
      </c>
      <c r="BA119" s="230"/>
      <c r="BB119" s="230"/>
      <c r="BC119" s="230"/>
      <c r="BD119" s="230"/>
      <c r="BE119" s="230"/>
      <c r="BF119" s="230"/>
      <c r="BG119" s="230"/>
      <c r="BH119" s="230"/>
      <c r="BI119" s="230"/>
      <c r="BJ119" s="230"/>
      <c r="BK119" s="230"/>
      <c r="BL119" s="230"/>
      <c r="BM119" s="230"/>
      <c r="BN119" s="230"/>
      <c r="BO119" s="907" t="s">
        <v>447</v>
      </c>
      <c r="BP119" s="908"/>
      <c r="BQ119" s="912">
        <v>79487285</v>
      </c>
      <c r="BR119" s="875"/>
      <c r="BS119" s="875"/>
      <c r="BT119" s="875"/>
      <c r="BU119" s="875"/>
      <c r="BV119" s="875">
        <v>77296543</v>
      </c>
      <c r="BW119" s="875"/>
      <c r="BX119" s="875"/>
      <c r="BY119" s="875"/>
      <c r="BZ119" s="875"/>
      <c r="CA119" s="875">
        <v>80768861</v>
      </c>
      <c r="CB119" s="875"/>
      <c r="CC119" s="875"/>
      <c r="CD119" s="875"/>
      <c r="CE119" s="875"/>
      <c r="CF119" s="773"/>
      <c r="CG119" s="774"/>
      <c r="CH119" s="774"/>
      <c r="CI119" s="774"/>
      <c r="CJ119" s="864"/>
      <c r="CK119" s="962"/>
      <c r="CL119" s="850"/>
      <c r="CM119" s="868" t="s">
        <v>448</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89">
        <v>227411</v>
      </c>
      <c r="DH119" s="790"/>
      <c r="DI119" s="790"/>
      <c r="DJ119" s="790"/>
      <c r="DK119" s="791"/>
      <c r="DL119" s="792">
        <v>190179</v>
      </c>
      <c r="DM119" s="790"/>
      <c r="DN119" s="790"/>
      <c r="DO119" s="790"/>
      <c r="DP119" s="791"/>
      <c r="DQ119" s="792">
        <v>152947</v>
      </c>
      <c r="DR119" s="790"/>
      <c r="DS119" s="790"/>
      <c r="DT119" s="790"/>
      <c r="DU119" s="791"/>
      <c r="DV119" s="878">
        <v>0.8</v>
      </c>
      <c r="DW119" s="879"/>
      <c r="DX119" s="879"/>
      <c r="DY119" s="879"/>
      <c r="DZ119" s="880"/>
    </row>
    <row r="120" spans="1:130" s="199" customFormat="1" ht="26.25" customHeight="1" x14ac:dyDescent="0.15">
      <c r="A120" s="847"/>
      <c r="B120" s="848"/>
      <c r="C120" s="851" t="s">
        <v>425</v>
      </c>
      <c r="D120" s="852"/>
      <c r="E120" s="852"/>
      <c r="F120" s="852"/>
      <c r="G120" s="852"/>
      <c r="H120" s="852"/>
      <c r="I120" s="852"/>
      <c r="J120" s="852"/>
      <c r="K120" s="852"/>
      <c r="L120" s="852"/>
      <c r="M120" s="852"/>
      <c r="N120" s="852"/>
      <c r="O120" s="852"/>
      <c r="P120" s="852"/>
      <c r="Q120" s="852"/>
      <c r="R120" s="852"/>
      <c r="S120" s="852"/>
      <c r="T120" s="852"/>
      <c r="U120" s="852"/>
      <c r="V120" s="852"/>
      <c r="W120" s="852"/>
      <c r="X120" s="852"/>
      <c r="Y120" s="852"/>
      <c r="Z120" s="853"/>
      <c r="AA120" s="806" t="s">
        <v>223</v>
      </c>
      <c r="AB120" s="807"/>
      <c r="AC120" s="807"/>
      <c r="AD120" s="807"/>
      <c r="AE120" s="808"/>
      <c r="AF120" s="809" t="s">
        <v>223</v>
      </c>
      <c r="AG120" s="807"/>
      <c r="AH120" s="807"/>
      <c r="AI120" s="807"/>
      <c r="AJ120" s="808"/>
      <c r="AK120" s="809" t="s">
        <v>223</v>
      </c>
      <c r="AL120" s="807"/>
      <c r="AM120" s="807"/>
      <c r="AN120" s="807"/>
      <c r="AO120" s="808"/>
      <c r="AP120" s="854" t="s">
        <v>223</v>
      </c>
      <c r="AQ120" s="855"/>
      <c r="AR120" s="855"/>
      <c r="AS120" s="855"/>
      <c r="AT120" s="856"/>
      <c r="AU120" s="913" t="s">
        <v>449</v>
      </c>
      <c r="AV120" s="914"/>
      <c r="AW120" s="914"/>
      <c r="AX120" s="914"/>
      <c r="AY120" s="915"/>
      <c r="AZ120" s="890" t="s">
        <v>450</v>
      </c>
      <c r="BA120" s="837"/>
      <c r="BB120" s="837"/>
      <c r="BC120" s="837"/>
      <c r="BD120" s="837"/>
      <c r="BE120" s="837"/>
      <c r="BF120" s="837"/>
      <c r="BG120" s="837"/>
      <c r="BH120" s="837"/>
      <c r="BI120" s="837"/>
      <c r="BJ120" s="837"/>
      <c r="BK120" s="837"/>
      <c r="BL120" s="837"/>
      <c r="BM120" s="837"/>
      <c r="BN120" s="837"/>
      <c r="BO120" s="837"/>
      <c r="BP120" s="838"/>
      <c r="BQ120" s="891">
        <v>9040300</v>
      </c>
      <c r="BR120" s="872"/>
      <c r="BS120" s="872"/>
      <c r="BT120" s="872"/>
      <c r="BU120" s="872"/>
      <c r="BV120" s="872">
        <v>10214830</v>
      </c>
      <c r="BW120" s="872"/>
      <c r="BX120" s="872"/>
      <c r="BY120" s="872"/>
      <c r="BZ120" s="872"/>
      <c r="CA120" s="872">
        <v>9710601</v>
      </c>
      <c r="CB120" s="872"/>
      <c r="CC120" s="872"/>
      <c r="CD120" s="872"/>
      <c r="CE120" s="872"/>
      <c r="CF120" s="896">
        <v>49.7</v>
      </c>
      <c r="CG120" s="897"/>
      <c r="CH120" s="897"/>
      <c r="CI120" s="897"/>
      <c r="CJ120" s="897"/>
      <c r="CK120" s="898" t="s">
        <v>451</v>
      </c>
      <c r="CL120" s="882"/>
      <c r="CM120" s="882"/>
      <c r="CN120" s="882"/>
      <c r="CO120" s="883"/>
      <c r="CP120" s="902" t="s">
        <v>397</v>
      </c>
      <c r="CQ120" s="903"/>
      <c r="CR120" s="903"/>
      <c r="CS120" s="903"/>
      <c r="CT120" s="903"/>
      <c r="CU120" s="903"/>
      <c r="CV120" s="903"/>
      <c r="CW120" s="903"/>
      <c r="CX120" s="903"/>
      <c r="CY120" s="903"/>
      <c r="CZ120" s="903"/>
      <c r="DA120" s="903"/>
      <c r="DB120" s="903"/>
      <c r="DC120" s="903"/>
      <c r="DD120" s="903"/>
      <c r="DE120" s="903"/>
      <c r="DF120" s="904"/>
      <c r="DG120" s="891">
        <v>8306801</v>
      </c>
      <c r="DH120" s="872"/>
      <c r="DI120" s="872"/>
      <c r="DJ120" s="872"/>
      <c r="DK120" s="872"/>
      <c r="DL120" s="872">
        <v>7797557</v>
      </c>
      <c r="DM120" s="872"/>
      <c r="DN120" s="872"/>
      <c r="DO120" s="872"/>
      <c r="DP120" s="872"/>
      <c r="DQ120" s="872">
        <v>7262454</v>
      </c>
      <c r="DR120" s="872"/>
      <c r="DS120" s="872"/>
      <c r="DT120" s="872"/>
      <c r="DU120" s="872"/>
      <c r="DV120" s="873">
        <v>37.200000000000003</v>
      </c>
      <c r="DW120" s="873"/>
      <c r="DX120" s="873"/>
      <c r="DY120" s="873"/>
      <c r="DZ120" s="874"/>
    </row>
    <row r="121" spans="1:130" s="199" customFormat="1" ht="26.25" customHeight="1" x14ac:dyDescent="0.15">
      <c r="A121" s="847"/>
      <c r="B121" s="848"/>
      <c r="C121" s="893" t="s">
        <v>452</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06" t="s">
        <v>223</v>
      </c>
      <c r="AB121" s="807"/>
      <c r="AC121" s="807"/>
      <c r="AD121" s="807"/>
      <c r="AE121" s="808"/>
      <c r="AF121" s="809" t="s">
        <v>223</v>
      </c>
      <c r="AG121" s="807"/>
      <c r="AH121" s="807"/>
      <c r="AI121" s="807"/>
      <c r="AJ121" s="808"/>
      <c r="AK121" s="809" t="s">
        <v>223</v>
      </c>
      <c r="AL121" s="807"/>
      <c r="AM121" s="807"/>
      <c r="AN121" s="807"/>
      <c r="AO121" s="808"/>
      <c r="AP121" s="854" t="s">
        <v>223</v>
      </c>
      <c r="AQ121" s="855"/>
      <c r="AR121" s="855"/>
      <c r="AS121" s="855"/>
      <c r="AT121" s="856"/>
      <c r="AU121" s="916"/>
      <c r="AV121" s="917"/>
      <c r="AW121" s="917"/>
      <c r="AX121" s="917"/>
      <c r="AY121" s="918"/>
      <c r="AZ121" s="844" t="s">
        <v>453</v>
      </c>
      <c r="BA121" s="777"/>
      <c r="BB121" s="777"/>
      <c r="BC121" s="777"/>
      <c r="BD121" s="777"/>
      <c r="BE121" s="777"/>
      <c r="BF121" s="777"/>
      <c r="BG121" s="777"/>
      <c r="BH121" s="777"/>
      <c r="BI121" s="777"/>
      <c r="BJ121" s="777"/>
      <c r="BK121" s="777"/>
      <c r="BL121" s="777"/>
      <c r="BM121" s="777"/>
      <c r="BN121" s="777"/>
      <c r="BO121" s="777"/>
      <c r="BP121" s="778"/>
      <c r="BQ121" s="816">
        <v>1949882</v>
      </c>
      <c r="BR121" s="817"/>
      <c r="BS121" s="817"/>
      <c r="BT121" s="817"/>
      <c r="BU121" s="817"/>
      <c r="BV121" s="817">
        <v>775047</v>
      </c>
      <c r="BW121" s="817"/>
      <c r="BX121" s="817"/>
      <c r="BY121" s="817"/>
      <c r="BZ121" s="817"/>
      <c r="CA121" s="817">
        <v>651984</v>
      </c>
      <c r="CB121" s="817"/>
      <c r="CC121" s="817"/>
      <c r="CD121" s="817"/>
      <c r="CE121" s="817"/>
      <c r="CF121" s="905">
        <v>3.3</v>
      </c>
      <c r="CG121" s="906"/>
      <c r="CH121" s="906"/>
      <c r="CI121" s="906"/>
      <c r="CJ121" s="906"/>
      <c r="CK121" s="899"/>
      <c r="CL121" s="885"/>
      <c r="CM121" s="885"/>
      <c r="CN121" s="885"/>
      <c r="CO121" s="886"/>
      <c r="CP121" s="865" t="s">
        <v>400</v>
      </c>
      <c r="CQ121" s="866"/>
      <c r="CR121" s="866"/>
      <c r="CS121" s="866"/>
      <c r="CT121" s="866"/>
      <c r="CU121" s="866"/>
      <c r="CV121" s="866"/>
      <c r="CW121" s="866"/>
      <c r="CX121" s="866"/>
      <c r="CY121" s="866"/>
      <c r="CZ121" s="866"/>
      <c r="DA121" s="866"/>
      <c r="DB121" s="866"/>
      <c r="DC121" s="866"/>
      <c r="DD121" s="866"/>
      <c r="DE121" s="866"/>
      <c r="DF121" s="867"/>
      <c r="DG121" s="816">
        <v>6448818</v>
      </c>
      <c r="DH121" s="817"/>
      <c r="DI121" s="817"/>
      <c r="DJ121" s="817"/>
      <c r="DK121" s="817"/>
      <c r="DL121" s="817">
        <v>5041967</v>
      </c>
      <c r="DM121" s="817"/>
      <c r="DN121" s="817"/>
      <c r="DO121" s="817"/>
      <c r="DP121" s="817"/>
      <c r="DQ121" s="817">
        <v>4800563</v>
      </c>
      <c r="DR121" s="817"/>
      <c r="DS121" s="817"/>
      <c r="DT121" s="817"/>
      <c r="DU121" s="817"/>
      <c r="DV121" s="823">
        <v>24.6</v>
      </c>
      <c r="DW121" s="823"/>
      <c r="DX121" s="823"/>
      <c r="DY121" s="823"/>
      <c r="DZ121" s="824"/>
    </row>
    <row r="122" spans="1:130" s="199" customFormat="1" ht="26.25" customHeight="1" x14ac:dyDescent="0.15">
      <c r="A122" s="847"/>
      <c r="B122" s="848"/>
      <c r="C122" s="851" t="s">
        <v>435</v>
      </c>
      <c r="D122" s="852"/>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3"/>
      <c r="AA122" s="806" t="s">
        <v>223</v>
      </c>
      <c r="AB122" s="807"/>
      <c r="AC122" s="807"/>
      <c r="AD122" s="807"/>
      <c r="AE122" s="808"/>
      <c r="AF122" s="809" t="s">
        <v>223</v>
      </c>
      <c r="AG122" s="807"/>
      <c r="AH122" s="807"/>
      <c r="AI122" s="807"/>
      <c r="AJ122" s="808"/>
      <c r="AK122" s="809" t="s">
        <v>223</v>
      </c>
      <c r="AL122" s="807"/>
      <c r="AM122" s="807"/>
      <c r="AN122" s="807"/>
      <c r="AO122" s="808"/>
      <c r="AP122" s="854" t="s">
        <v>223</v>
      </c>
      <c r="AQ122" s="855"/>
      <c r="AR122" s="855"/>
      <c r="AS122" s="855"/>
      <c r="AT122" s="856"/>
      <c r="AU122" s="916"/>
      <c r="AV122" s="917"/>
      <c r="AW122" s="917"/>
      <c r="AX122" s="917"/>
      <c r="AY122" s="918"/>
      <c r="AZ122" s="909" t="s">
        <v>454</v>
      </c>
      <c r="BA122" s="910"/>
      <c r="BB122" s="910"/>
      <c r="BC122" s="910"/>
      <c r="BD122" s="910"/>
      <c r="BE122" s="910"/>
      <c r="BF122" s="910"/>
      <c r="BG122" s="910"/>
      <c r="BH122" s="910"/>
      <c r="BI122" s="910"/>
      <c r="BJ122" s="910"/>
      <c r="BK122" s="910"/>
      <c r="BL122" s="910"/>
      <c r="BM122" s="910"/>
      <c r="BN122" s="910"/>
      <c r="BO122" s="910"/>
      <c r="BP122" s="911"/>
      <c r="BQ122" s="912">
        <v>42934076</v>
      </c>
      <c r="BR122" s="875"/>
      <c r="BS122" s="875"/>
      <c r="BT122" s="875"/>
      <c r="BU122" s="875"/>
      <c r="BV122" s="875">
        <v>44231252</v>
      </c>
      <c r="BW122" s="875"/>
      <c r="BX122" s="875"/>
      <c r="BY122" s="875"/>
      <c r="BZ122" s="875"/>
      <c r="CA122" s="875">
        <v>44373325</v>
      </c>
      <c r="CB122" s="875"/>
      <c r="CC122" s="875"/>
      <c r="CD122" s="875"/>
      <c r="CE122" s="875"/>
      <c r="CF122" s="876">
        <v>227.2</v>
      </c>
      <c r="CG122" s="877"/>
      <c r="CH122" s="877"/>
      <c r="CI122" s="877"/>
      <c r="CJ122" s="877"/>
      <c r="CK122" s="899"/>
      <c r="CL122" s="885"/>
      <c r="CM122" s="885"/>
      <c r="CN122" s="885"/>
      <c r="CO122" s="886"/>
      <c r="CP122" s="865" t="s">
        <v>390</v>
      </c>
      <c r="CQ122" s="866"/>
      <c r="CR122" s="866"/>
      <c r="CS122" s="866"/>
      <c r="CT122" s="866"/>
      <c r="CU122" s="866"/>
      <c r="CV122" s="866"/>
      <c r="CW122" s="866"/>
      <c r="CX122" s="866"/>
      <c r="CY122" s="866"/>
      <c r="CZ122" s="866"/>
      <c r="DA122" s="866"/>
      <c r="DB122" s="866"/>
      <c r="DC122" s="866"/>
      <c r="DD122" s="866"/>
      <c r="DE122" s="866"/>
      <c r="DF122" s="867"/>
      <c r="DG122" s="816">
        <v>1686843</v>
      </c>
      <c r="DH122" s="817"/>
      <c r="DI122" s="817"/>
      <c r="DJ122" s="817"/>
      <c r="DK122" s="817"/>
      <c r="DL122" s="817">
        <v>1775409</v>
      </c>
      <c r="DM122" s="817"/>
      <c r="DN122" s="817"/>
      <c r="DO122" s="817"/>
      <c r="DP122" s="817"/>
      <c r="DQ122" s="817">
        <v>1955556</v>
      </c>
      <c r="DR122" s="817"/>
      <c r="DS122" s="817"/>
      <c r="DT122" s="817"/>
      <c r="DU122" s="817"/>
      <c r="DV122" s="823">
        <v>10</v>
      </c>
      <c r="DW122" s="823"/>
      <c r="DX122" s="823"/>
      <c r="DY122" s="823"/>
      <c r="DZ122" s="824"/>
    </row>
    <row r="123" spans="1:130" s="199" customFormat="1" ht="26.25" customHeight="1" x14ac:dyDescent="0.15">
      <c r="A123" s="847"/>
      <c r="B123" s="848"/>
      <c r="C123" s="851" t="s">
        <v>441</v>
      </c>
      <c r="D123" s="852"/>
      <c r="E123" s="852"/>
      <c r="F123" s="852"/>
      <c r="G123" s="852"/>
      <c r="H123" s="852"/>
      <c r="I123" s="852"/>
      <c r="J123" s="852"/>
      <c r="K123" s="852"/>
      <c r="L123" s="852"/>
      <c r="M123" s="852"/>
      <c r="N123" s="852"/>
      <c r="O123" s="852"/>
      <c r="P123" s="852"/>
      <c r="Q123" s="852"/>
      <c r="R123" s="852"/>
      <c r="S123" s="852"/>
      <c r="T123" s="852"/>
      <c r="U123" s="852"/>
      <c r="V123" s="852"/>
      <c r="W123" s="852"/>
      <c r="X123" s="852"/>
      <c r="Y123" s="852"/>
      <c r="Z123" s="853"/>
      <c r="AA123" s="806">
        <v>90571</v>
      </c>
      <c r="AB123" s="807"/>
      <c r="AC123" s="807"/>
      <c r="AD123" s="807"/>
      <c r="AE123" s="808"/>
      <c r="AF123" s="809">
        <v>74117</v>
      </c>
      <c r="AG123" s="807"/>
      <c r="AH123" s="807"/>
      <c r="AI123" s="807"/>
      <c r="AJ123" s="808"/>
      <c r="AK123" s="809">
        <v>73111</v>
      </c>
      <c r="AL123" s="807"/>
      <c r="AM123" s="807"/>
      <c r="AN123" s="807"/>
      <c r="AO123" s="808"/>
      <c r="AP123" s="854">
        <v>0.4</v>
      </c>
      <c r="AQ123" s="855"/>
      <c r="AR123" s="855"/>
      <c r="AS123" s="855"/>
      <c r="AT123" s="856"/>
      <c r="AU123" s="919"/>
      <c r="AV123" s="920"/>
      <c r="AW123" s="920"/>
      <c r="AX123" s="920"/>
      <c r="AY123" s="920"/>
      <c r="AZ123" s="230" t="s">
        <v>171</v>
      </c>
      <c r="BA123" s="230"/>
      <c r="BB123" s="230"/>
      <c r="BC123" s="230"/>
      <c r="BD123" s="230"/>
      <c r="BE123" s="230"/>
      <c r="BF123" s="230"/>
      <c r="BG123" s="230"/>
      <c r="BH123" s="230"/>
      <c r="BI123" s="230"/>
      <c r="BJ123" s="230"/>
      <c r="BK123" s="230"/>
      <c r="BL123" s="230"/>
      <c r="BM123" s="230"/>
      <c r="BN123" s="230"/>
      <c r="BO123" s="907" t="s">
        <v>455</v>
      </c>
      <c r="BP123" s="908"/>
      <c r="BQ123" s="862">
        <v>53924258</v>
      </c>
      <c r="BR123" s="863"/>
      <c r="BS123" s="863"/>
      <c r="BT123" s="863"/>
      <c r="BU123" s="863"/>
      <c r="BV123" s="863">
        <v>55221129</v>
      </c>
      <c r="BW123" s="863"/>
      <c r="BX123" s="863"/>
      <c r="BY123" s="863"/>
      <c r="BZ123" s="863"/>
      <c r="CA123" s="863">
        <v>54735910</v>
      </c>
      <c r="CB123" s="863"/>
      <c r="CC123" s="863"/>
      <c r="CD123" s="863"/>
      <c r="CE123" s="863"/>
      <c r="CF123" s="773"/>
      <c r="CG123" s="774"/>
      <c r="CH123" s="774"/>
      <c r="CI123" s="774"/>
      <c r="CJ123" s="864"/>
      <c r="CK123" s="899"/>
      <c r="CL123" s="885"/>
      <c r="CM123" s="885"/>
      <c r="CN123" s="885"/>
      <c r="CO123" s="886"/>
      <c r="CP123" s="865" t="s">
        <v>393</v>
      </c>
      <c r="CQ123" s="866"/>
      <c r="CR123" s="866"/>
      <c r="CS123" s="866"/>
      <c r="CT123" s="866"/>
      <c r="CU123" s="866"/>
      <c r="CV123" s="866"/>
      <c r="CW123" s="866"/>
      <c r="CX123" s="866"/>
      <c r="CY123" s="866"/>
      <c r="CZ123" s="866"/>
      <c r="DA123" s="866"/>
      <c r="DB123" s="866"/>
      <c r="DC123" s="866"/>
      <c r="DD123" s="866"/>
      <c r="DE123" s="866"/>
      <c r="DF123" s="867"/>
      <c r="DG123" s="806">
        <v>909077</v>
      </c>
      <c r="DH123" s="807"/>
      <c r="DI123" s="807"/>
      <c r="DJ123" s="807"/>
      <c r="DK123" s="808"/>
      <c r="DL123" s="809">
        <v>837661</v>
      </c>
      <c r="DM123" s="807"/>
      <c r="DN123" s="807"/>
      <c r="DO123" s="807"/>
      <c r="DP123" s="808"/>
      <c r="DQ123" s="809">
        <v>784233</v>
      </c>
      <c r="DR123" s="807"/>
      <c r="DS123" s="807"/>
      <c r="DT123" s="807"/>
      <c r="DU123" s="808"/>
      <c r="DV123" s="854">
        <v>4</v>
      </c>
      <c r="DW123" s="855"/>
      <c r="DX123" s="855"/>
      <c r="DY123" s="855"/>
      <c r="DZ123" s="856"/>
    </row>
    <row r="124" spans="1:130" s="199" customFormat="1" ht="26.25" customHeight="1" thickBot="1" x14ac:dyDescent="0.2">
      <c r="A124" s="847"/>
      <c r="B124" s="848"/>
      <c r="C124" s="851" t="s">
        <v>444</v>
      </c>
      <c r="D124" s="852"/>
      <c r="E124" s="852"/>
      <c r="F124" s="852"/>
      <c r="G124" s="852"/>
      <c r="H124" s="852"/>
      <c r="I124" s="852"/>
      <c r="J124" s="852"/>
      <c r="K124" s="852"/>
      <c r="L124" s="852"/>
      <c r="M124" s="852"/>
      <c r="N124" s="852"/>
      <c r="O124" s="852"/>
      <c r="P124" s="852"/>
      <c r="Q124" s="852"/>
      <c r="R124" s="852"/>
      <c r="S124" s="852"/>
      <c r="T124" s="852"/>
      <c r="U124" s="852"/>
      <c r="V124" s="852"/>
      <c r="W124" s="852"/>
      <c r="X124" s="852"/>
      <c r="Y124" s="852"/>
      <c r="Z124" s="853"/>
      <c r="AA124" s="806" t="s">
        <v>223</v>
      </c>
      <c r="AB124" s="807"/>
      <c r="AC124" s="807"/>
      <c r="AD124" s="807"/>
      <c r="AE124" s="808"/>
      <c r="AF124" s="809" t="s">
        <v>223</v>
      </c>
      <c r="AG124" s="807"/>
      <c r="AH124" s="807"/>
      <c r="AI124" s="807"/>
      <c r="AJ124" s="808"/>
      <c r="AK124" s="809" t="s">
        <v>223</v>
      </c>
      <c r="AL124" s="807"/>
      <c r="AM124" s="807"/>
      <c r="AN124" s="807"/>
      <c r="AO124" s="808"/>
      <c r="AP124" s="854" t="s">
        <v>223</v>
      </c>
      <c r="AQ124" s="855"/>
      <c r="AR124" s="855"/>
      <c r="AS124" s="855"/>
      <c r="AT124" s="856"/>
      <c r="AU124" s="857" t="s">
        <v>456</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v>131</v>
      </c>
      <c r="BR124" s="861"/>
      <c r="BS124" s="861"/>
      <c r="BT124" s="861"/>
      <c r="BU124" s="861"/>
      <c r="BV124" s="861">
        <v>110.9</v>
      </c>
      <c r="BW124" s="861"/>
      <c r="BX124" s="861"/>
      <c r="BY124" s="861"/>
      <c r="BZ124" s="861"/>
      <c r="CA124" s="861">
        <v>133.19999999999999</v>
      </c>
      <c r="CB124" s="861"/>
      <c r="CC124" s="861"/>
      <c r="CD124" s="861"/>
      <c r="CE124" s="861"/>
      <c r="CF124" s="751"/>
      <c r="CG124" s="752"/>
      <c r="CH124" s="752"/>
      <c r="CI124" s="752"/>
      <c r="CJ124" s="892"/>
      <c r="CK124" s="900"/>
      <c r="CL124" s="900"/>
      <c r="CM124" s="900"/>
      <c r="CN124" s="900"/>
      <c r="CO124" s="901"/>
      <c r="CP124" s="865" t="s">
        <v>457</v>
      </c>
      <c r="CQ124" s="866"/>
      <c r="CR124" s="866"/>
      <c r="CS124" s="866"/>
      <c r="CT124" s="866"/>
      <c r="CU124" s="866"/>
      <c r="CV124" s="866"/>
      <c r="CW124" s="866"/>
      <c r="CX124" s="866"/>
      <c r="CY124" s="866"/>
      <c r="CZ124" s="866"/>
      <c r="DA124" s="866"/>
      <c r="DB124" s="866"/>
      <c r="DC124" s="866"/>
      <c r="DD124" s="866"/>
      <c r="DE124" s="866"/>
      <c r="DF124" s="867"/>
      <c r="DG124" s="789">
        <v>561565</v>
      </c>
      <c r="DH124" s="790"/>
      <c r="DI124" s="790"/>
      <c r="DJ124" s="790"/>
      <c r="DK124" s="791"/>
      <c r="DL124" s="792">
        <v>526691</v>
      </c>
      <c r="DM124" s="790"/>
      <c r="DN124" s="790"/>
      <c r="DO124" s="790"/>
      <c r="DP124" s="791"/>
      <c r="DQ124" s="792">
        <v>778687</v>
      </c>
      <c r="DR124" s="790"/>
      <c r="DS124" s="790"/>
      <c r="DT124" s="790"/>
      <c r="DU124" s="791"/>
      <c r="DV124" s="878">
        <v>4</v>
      </c>
      <c r="DW124" s="879"/>
      <c r="DX124" s="879"/>
      <c r="DY124" s="879"/>
      <c r="DZ124" s="880"/>
    </row>
    <row r="125" spans="1:130" s="199" customFormat="1" ht="26.25" customHeight="1" x14ac:dyDescent="0.15">
      <c r="A125" s="847"/>
      <c r="B125" s="848"/>
      <c r="C125" s="851" t="s">
        <v>446</v>
      </c>
      <c r="D125" s="852"/>
      <c r="E125" s="852"/>
      <c r="F125" s="852"/>
      <c r="G125" s="852"/>
      <c r="H125" s="852"/>
      <c r="I125" s="852"/>
      <c r="J125" s="852"/>
      <c r="K125" s="852"/>
      <c r="L125" s="852"/>
      <c r="M125" s="852"/>
      <c r="N125" s="852"/>
      <c r="O125" s="852"/>
      <c r="P125" s="852"/>
      <c r="Q125" s="852"/>
      <c r="R125" s="852"/>
      <c r="S125" s="852"/>
      <c r="T125" s="852"/>
      <c r="U125" s="852"/>
      <c r="V125" s="852"/>
      <c r="W125" s="852"/>
      <c r="X125" s="852"/>
      <c r="Y125" s="852"/>
      <c r="Z125" s="853"/>
      <c r="AA125" s="806" t="s">
        <v>223</v>
      </c>
      <c r="AB125" s="807"/>
      <c r="AC125" s="807"/>
      <c r="AD125" s="807"/>
      <c r="AE125" s="808"/>
      <c r="AF125" s="809" t="s">
        <v>223</v>
      </c>
      <c r="AG125" s="807"/>
      <c r="AH125" s="807"/>
      <c r="AI125" s="807"/>
      <c r="AJ125" s="808"/>
      <c r="AK125" s="809" t="s">
        <v>223</v>
      </c>
      <c r="AL125" s="807"/>
      <c r="AM125" s="807"/>
      <c r="AN125" s="807"/>
      <c r="AO125" s="808"/>
      <c r="AP125" s="854" t="s">
        <v>223</v>
      </c>
      <c r="AQ125" s="855"/>
      <c r="AR125" s="855"/>
      <c r="AS125" s="855"/>
      <c r="AT125" s="85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81" t="s">
        <v>458</v>
      </c>
      <c r="CL125" s="882"/>
      <c r="CM125" s="882"/>
      <c r="CN125" s="882"/>
      <c r="CO125" s="883"/>
      <c r="CP125" s="890" t="s">
        <v>459</v>
      </c>
      <c r="CQ125" s="837"/>
      <c r="CR125" s="837"/>
      <c r="CS125" s="837"/>
      <c r="CT125" s="837"/>
      <c r="CU125" s="837"/>
      <c r="CV125" s="837"/>
      <c r="CW125" s="837"/>
      <c r="CX125" s="837"/>
      <c r="CY125" s="837"/>
      <c r="CZ125" s="837"/>
      <c r="DA125" s="837"/>
      <c r="DB125" s="837"/>
      <c r="DC125" s="837"/>
      <c r="DD125" s="837"/>
      <c r="DE125" s="837"/>
      <c r="DF125" s="838"/>
      <c r="DG125" s="891" t="s">
        <v>223</v>
      </c>
      <c r="DH125" s="872"/>
      <c r="DI125" s="872"/>
      <c r="DJ125" s="872"/>
      <c r="DK125" s="872"/>
      <c r="DL125" s="872" t="s">
        <v>223</v>
      </c>
      <c r="DM125" s="872"/>
      <c r="DN125" s="872"/>
      <c r="DO125" s="872"/>
      <c r="DP125" s="872"/>
      <c r="DQ125" s="872" t="s">
        <v>223</v>
      </c>
      <c r="DR125" s="872"/>
      <c r="DS125" s="872"/>
      <c r="DT125" s="872"/>
      <c r="DU125" s="872"/>
      <c r="DV125" s="873" t="s">
        <v>223</v>
      </c>
      <c r="DW125" s="873"/>
      <c r="DX125" s="873"/>
      <c r="DY125" s="873"/>
      <c r="DZ125" s="874"/>
    </row>
    <row r="126" spans="1:130" s="199" customFormat="1" ht="26.25" customHeight="1" thickBot="1" x14ac:dyDescent="0.2">
      <c r="A126" s="847"/>
      <c r="B126" s="848"/>
      <c r="C126" s="851" t="s">
        <v>448</v>
      </c>
      <c r="D126" s="852"/>
      <c r="E126" s="852"/>
      <c r="F126" s="852"/>
      <c r="G126" s="852"/>
      <c r="H126" s="852"/>
      <c r="I126" s="852"/>
      <c r="J126" s="852"/>
      <c r="K126" s="852"/>
      <c r="L126" s="852"/>
      <c r="M126" s="852"/>
      <c r="N126" s="852"/>
      <c r="O126" s="852"/>
      <c r="P126" s="852"/>
      <c r="Q126" s="852"/>
      <c r="R126" s="852"/>
      <c r="S126" s="852"/>
      <c r="T126" s="852"/>
      <c r="U126" s="852"/>
      <c r="V126" s="852"/>
      <c r="W126" s="852"/>
      <c r="X126" s="852"/>
      <c r="Y126" s="852"/>
      <c r="Z126" s="853"/>
      <c r="AA126" s="806">
        <v>39587</v>
      </c>
      <c r="AB126" s="807"/>
      <c r="AC126" s="807"/>
      <c r="AD126" s="807"/>
      <c r="AE126" s="808"/>
      <c r="AF126" s="809">
        <v>39196</v>
      </c>
      <c r="AG126" s="807"/>
      <c r="AH126" s="807"/>
      <c r="AI126" s="807"/>
      <c r="AJ126" s="808"/>
      <c r="AK126" s="809">
        <v>38800</v>
      </c>
      <c r="AL126" s="807"/>
      <c r="AM126" s="807"/>
      <c r="AN126" s="807"/>
      <c r="AO126" s="808"/>
      <c r="AP126" s="854">
        <v>0.2</v>
      </c>
      <c r="AQ126" s="855"/>
      <c r="AR126" s="855"/>
      <c r="AS126" s="855"/>
      <c r="AT126" s="85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84"/>
      <c r="CL126" s="885"/>
      <c r="CM126" s="885"/>
      <c r="CN126" s="885"/>
      <c r="CO126" s="886"/>
      <c r="CP126" s="844" t="s">
        <v>460</v>
      </c>
      <c r="CQ126" s="777"/>
      <c r="CR126" s="777"/>
      <c r="CS126" s="777"/>
      <c r="CT126" s="777"/>
      <c r="CU126" s="777"/>
      <c r="CV126" s="777"/>
      <c r="CW126" s="777"/>
      <c r="CX126" s="777"/>
      <c r="CY126" s="777"/>
      <c r="CZ126" s="777"/>
      <c r="DA126" s="777"/>
      <c r="DB126" s="777"/>
      <c r="DC126" s="777"/>
      <c r="DD126" s="777"/>
      <c r="DE126" s="777"/>
      <c r="DF126" s="778"/>
      <c r="DG126" s="816" t="s">
        <v>223</v>
      </c>
      <c r="DH126" s="817"/>
      <c r="DI126" s="817"/>
      <c r="DJ126" s="817"/>
      <c r="DK126" s="817"/>
      <c r="DL126" s="817" t="s">
        <v>223</v>
      </c>
      <c r="DM126" s="817"/>
      <c r="DN126" s="817"/>
      <c r="DO126" s="817"/>
      <c r="DP126" s="817"/>
      <c r="DQ126" s="817" t="s">
        <v>223</v>
      </c>
      <c r="DR126" s="817"/>
      <c r="DS126" s="817"/>
      <c r="DT126" s="817"/>
      <c r="DU126" s="817"/>
      <c r="DV126" s="823" t="s">
        <v>223</v>
      </c>
      <c r="DW126" s="823"/>
      <c r="DX126" s="823"/>
      <c r="DY126" s="823"/>
      <c r="DZ126" s="824"/>
    </row>
    <row r="127" spans="1:130" s="199" customFormat="1" ht="26.25" customHeight="1" x14ac:dyDescent="0.15">
      <c r="A127" s="849"/>
      <c r="B127" s="850"/>
      <c r="C127" s="868" t="s">
        <v>461</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806" t="s">
        <v>223</v>
      </c>
      <c r="AB127" s="807"/>
      <c r="AC127" s="807"/>
      <c r="AD127" s="807"/>
      <c r="AE127" s="808"/>
      <c r="AF127" s="809" t="s">
        <v>223</v>
      </c>
      <c r="AG127" s="807"/>
      <c r="AH127" s="807"/>
      <c r="AI127" s="807"/>
      <c r="AJ127" s="808"/>
      <c r="AK127" s="809" t="s">
        <v>223</v>
      </c>
      <c r="AL127" s="807"/>
      <c r="AM127" s="807"/>
      <c r="AN127" s="807"/>
      <c r="AO127" s="808"/>
      <c r="AP127" s="854" t="s">
        <v>223</v>
      </c>
      <c r="AQ127" s="855"/>
      <c r="AR127" s="855"/>
      <c r="AS127" s="855"/>
      <c r="AT127" s="856"/>
      <c r="AU127" s="235"/>
      <c r="AV127" s="235"/>
      <c r="AW127" s="235"/>
      <c r="AX127" s="871" t="s">
        <v>462</v>
      </c>
      <c r="AY127" s="841"/>
      <c r="AZ127" s="841"/>
      <c r="BA127" s="841"/>
      <c r="BB127" s="841"/>
      <c r="BC127" s="841"/>
      <c r="BD127" s="841"/>
      <c r="BE127" s="842"/>
      <c r="BF127" s="840" t="s">
        <v>463</v>
      </c>
      <c r="BG127" s="841"/>
      <c r="BH127" s="841"/>
      <c r="BI127" s="841"/>
      <c r="BJ127" s="841"/>
      <c r="BK127" s="841"/>
      <c r="BL127" s="842"/>
      <c r="BM127" s="840" t="s">
        <v>464</v>
      </c>
      <c r="BN127" s="841"/>
      <c r="BO127" s="841"/>
      <c r="BP127" s="841"/>
      <c r="BQ127" s="841"/>
      <c r="BR127" s="841"/>
      <c r="BS127" s="842"/>
      <c r="BT127" s="840" t="s">
        <v>465</v>
      </c>
      <c r="BU127" s="841"/>
      <c r="BV127" s="841"/>
      <c r="BW127" s="841"/>
      <c r="BX127" s="841"/>
      <c r="BY127" s="841"/>
      <c r="BZ127" s="843"/>
      <c r="CA127" s="235"/>
      <c r="CB127" s="235"/>
      <c r="CC127" s="235"/>
      <c r="CD127" s="236"/>
      <c r="CE127" s="236"/>
      <c r="CF127" s="236"/>
      <c r="CG127" s="233"/>
      <c r="CH127" s="233"/>
      <c r="CI127" s="233"/>
      <c r="CJ127" s="234"/>
      <c r="CK127" s="884"/>
      <c r="CL127" s="885"/>
      <c r="CM127" s="885"/>
      <c r="CN127" s="885"/>
      <c r="CO127" s="886"/>
      <c r="CP127" s="844" t="s">
        <v>466</v>
      </c>
      <c r="CQ127" s="777"/>
      <c r="CR127" s="777"/>
      <c r="CS127" s="777"/>
      <c r="CT127" s="777"/>
      <c r="CU127" s="777"/>
      <c r="CV127" s="777"/>
      <c r="CW127" s="777"/>
      <c r="CX127" s="777"/>
      <c r="CY127" s="777"/>
      <c r="CZ127" s="777"/>
      <c r="DA127" s="777"/>
      <c r="DB127" s="777"/>
      <c r="DC127" s="777"/>
      <c r="DD127" s="777"/>
      <c r="DE127" s="777"/>
      <c r="DF127" s="778"/>
      <c r="DG127" s="816" t="s">
        <v>223</v>
      </c>
      <c r="DH127" s="817"/>
      <c r="DI127" s="817"/>
      <c r="DJ127" s="817"/>
      <c r="DK127" s="817"/>
      <c r="DL127" s="817" t="s">
        <v>223</v>
      </c>
      <c r="DM127" s="817"/>
      <c r="DN127" s="817"/>
      <c r="DO127" s="817"/>
      <c r="DP127" s="817"/>
      <c r="DQ127" s="817" t="s">
        <v>223</v>
      </c>
      <c r="DR127" s="817"/>
      <c r="DS127" s="817"/>
      <c r="DT127" s="817"/>
      <c r="DU127" s="817"/>
      <c r="DV127" s="823" t="s">
        <v>223</v>
      </c>
      <c r="DW127" s="823"/>
      <c r="DX127" s="823"/>
      <c r="DY127" s="823"/>
      <c r="DZ127" s="824"/>
    </row>
    <row r="128" spans="1:130" s="199" customFormat="1" ht="26.25" customHeight="1" thickBot="1" x14ac:dyDescent="0.2">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829">
        <v>166386</v>
      </c>
      <c r="AB128" s="830"/>
      <c r="AC128" s="830"/>
      <c r="AD128" s="830"/>
      <c r="AE128" s="831"/>
      <c r="AF128" s="832">
        <v>144250</v>
      </c>
      <c r="AG128" s="830"/>
      <c r="AH128" s="830"/>
      <c r="AI128" s="830"/>
      <c r="AJ128" s="831"/>
      <c r="AK128" s="832">
        <v>138141</v>
      </c>
      <c r="AL128" s="830"/>
      <c r="AM128" s="830"/>
      <c r="AN128" s="830"/>
      <c r="AO128" s="831"/>
      <c r="AP128" s="833"/>
      <c r="AQ128" s="834"/>
      <c r="AR128" s="834"/>
      <c r="AS128" s="834"/>
      <c r="AT128" s="835"/>
      <c r="AU128" s="235"/>
      <c r="AV128" s="235"/>
      <c r="AW128" s="235"/>
      <c r="AX128" s="836" t="s">
        <v>469</v>
      </c>
      <c r="AY128" s="837"/>
      <c r="AZ128" s="837"/>
      <c r="BA128" s="837"/>
      <c r="BB128" s="837"/>
      <c r="BC128" s="837"/>
      <c r="BD128" s="837"/>
      <c r="BE128" s="838"/>
      <c r="BF128" s="813" t="s">
        <v>223</v>
      </c>
      <c r="BG128" s="814"/>
      <c r="BH128" s="814"/>
      <c r="BI128" s="814"/>
      <c r="BJ128" s="814"/>
      <c r="BK128" s="814"/>
      <c r="BL128" s="839"/>
      <c r="BM128" s="813">
        <v>12.21</v>
      </c>
      <c r="BN128" s="814"/>
      <c r="BO128" s="814"/>
      <c r="BP128" s="814"/>
      <c r="BQ128" s="814"/>
      <c r="BR128" s="814"/>
      <c r="BS128" s="839"/>
      <c r="BT128" s="813">
        <v>20</v>
      </c>
      <c r="BU128" s="814"/>
      <c r="BV128" s="814"/>
      <c r="BW128" s="814"/>
      <c r="BX128" s="814"/>
      <c r="BY128" s="814"/>
      <c r="BZ128" s="815"/>
      <c r="CA128" s="236"/>
      <c r="CB128" s="236"/>
      <c r="CC128" s="236"/>
      <c r="CD128" s="236"/>
      <c r="CE128" s="236"/>
      <c r="CF128" s="236"/>
      <c r="CG128" s="233"/>
      <c r="CH128" s="233"/>
      <c r="CI128" s="233"/>
      <c r="CJ128" s="234"/>
      <c r="CK128" s="887"/>
      <c r="CL128" s="888"/>
      <c r="CM128" s="888"/>
      <c r="CN128" s="888"/>
      <c r="CO128" s="889"/>
      <c r="CP128" s="818" t="s">
        <v>470</v>
      </c>
      <c r="CQ128" s="755"/>
      <c r="CR128" s="755"/>
      <c r="CS128" s="755"/>
      <c r="CT128" s="755"/>
      <c r="CU128" s="755"/>
      <c r="CV128" s="755"/>
      <c r="CW128" s="755"/>
      <c r="CX128" s="755"/>
      <c r="CY128" s="755"/>
      <c r="CZ128" s="755"/>
      <c r="DA128" s="755"/>
      <c r="DB128" s="755"/>
      <c r="DC128" s="755"/>
      <c r="DD128" s="755"/>
      <c r="DE128" s="755"/>
      <c r="DF128" s="756"/>
      <c r="DG128" s="819" t="s">
        <v>112</v>
      </c>
      <c r="DH128" s="820"/>
      <c r="DI128" s="820"/>
      <c r="DJ128" s="820"/>
      <c r="DK128" s="820"/>
      <c r="DL128" s="820" t="s">
        <v>223</v>
      </c>
      <c r="DM128" s="820"/>
      <c r="DN128" s="820"/>
      <c r="DO128" s="820"/>
      <c r="DP128" s="820"/>
      <c r="DQ128" s="820" t="s">
        <v>223</v>
      </c>
      <c r="DR128" s="820"/>
      <c r="DS128" s="820"/>
      <c r="DT128" s="820"/>
      <c r="DU128" s="820"/>
      <c r="DV128" s="821" t="s">
        <v>223</v>
      </c>
      <c r="DW128" s="821"/>
      <c r="DX128" s="821"/>
      <c r="DY128" s="821"/>
      <c r="DZ128" s="822"/>
    </row>
    <row r="129" spans="1:131" s="199" customFormat="1" ht="26.25" customHeight="1" x14ac:dyDescent="0.15">
      <c r="A129" s="801" t="s">
        <v>91</v>
      </c>
      <c r="B129" s="802"/>
      <c r="C129" s="802"/>
      <c r="D129" s="802"/>
      <c r="E129" s="802"/>
      <c r="F129" s="802"/>
      <c r="G129" s="802"/>
      <c r="H129" s="802"/>
      <c r="I129" s="802"/>
      <c r="J129" s="802"/>
      <c r="K129" s="802"/>
      <c r="L129" s="802"/>
      <c r="M129" s="802"/>
      <c r="N129" s="802"/>
      <c r="O129" s="802"/>
      <c r="P129" s="802"/>
      <c r="Q129" s="802"/>
      <c r="R129" s="802"/>
      <c r="S129" s="802"/>
      <c r="T129" s="802"/>
      <c r="U129" s="802"/>
      <c r="V129" s="802"/>
      <c r="W129" s="803" t="s">
        <v>471</v>
      </c>
      <c r="X129" s="804"/>
      <c r="Y129" s="804"/>
      <c r="Z129" s="805"/>
      <c r="AA129" s="806">
        <v>23376662</v>
      </c>
      <c r="AB129" s="807"/>
      <c r="AC129" s="807"/>
      <c r="AD129" s="807"/>
      <c r="AE129" s="808"/>
      <c r="AF129" s="809">
        <v>23567130</v>
      </c>
      <c r="AG129" s="807"/>
      <c r="AH129" s="807"/>
      <c r="AI129" s="807"/>
      <c r="AJ129" s="808"/>
      <c r="AK129" s="809">
        <v>23218045</v>
      </c>
      <c r="AL129" s="807"/>
      <c r="AM129" s="807"/>
      <c r="AN129" s="807"/>
      <c r="AO129" s="808"/>
      <c r="AP129" s="810"/>
      <c r="AQ129" s="811"/>
      <c r="AR129" s="811"/>
      <c r="AS129" s="811"/>
      <c r="AT129" s="812"/>
      <c r="AU129" s="237"/>
      <c r="AV129" s="237"/>
      <c r="AW129" s="237"/>
      <c r="AX129" s="776" t="s">
        <v>472</v>
      </c>
      <c r="AY129" s="777"/>
      <c r="AZ129" s="777"/>
      <c r="BA129" s="777"/>
      <c r="BB129" s="777"/>
      <c r="BC129" s="777"/>
      <c r="BD129" s="777"/>
      <c r="BE129" s="778"/>
      <c r="BF129" s="796" t="s">
        <v>223</v>
      </c>
      <c r="BG129" s="797"/>
      <c r="BH129" s="797"/>
      <c r="BI129" s="797"/>
      <c r="BJ129" s="797"/>
      <c r="BK129" s="797"/>
      <c r="BL129" s="798"/>
      <c r="BM129" s="796">
        <v>17.21</v>
      </c>
      <c r="BN129" s="797"/>
      <c r="BO129" s="797"/>
      <c r="BP129" s="797"/>
      <c r="BQ129" s="797"/>
      <c r="BR129" s="797"/>
      <c r="BS129" s="798"/>
      <c r="BT129" s="796">
        <v>30</v>
      </c>
      <c r="BU129" s="799"/>
      <c r="BV129" s="799"/>
      <c r="BW129" s="799"/>
      <c r="BX129" s="799"/>
      <c r="BY129" s="799"/>
      <c r="BZ129" s="8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801" t="s">
        <v>473</v>
      </c>
      <c r="B130" s="802"/>
      <c r="C130" s="802"/>
      <c r="D130" s="802"/>
      <c r="E130" s="802"/>
      <c r="F130" s="802"/>
      <c r="G130" s="802"/>
      <c r="H130" s="802"/>
      <c r="I130" s="802"/>
      <c r="J130" s="802"/>
      <c r="K130" s="802"/>
      <c r="L130" s="802"/>
      <c r="M130" s="802"/>
      <c r="N130" s="802"/>
      <c r="O130" s="802"/>
      <c r="P130" s="802"/>
      <c r="Q130" s="802"/>
      <c r="R130" s="802"/>
      <c r="S130" s="802"/>
      <c r="T130" s="802"/>
      <c r="U130" s="802"/>
      <c r="V130" s="802"/>
      <c r="W130" s="803" t="s">
        <v>474</v>
      </c>
      <c r="X130" s="804"/>
      <c r="Y130" s="804"/>
      <c r="Z130" s="805"/>
      <c r="AA130" s="806">
        <v>3875252</v>
      </c>
      <c r="AB130" s="807"/>
      <c r="AC130" s="807"/>
      <c r="AD130" s="807"/>
      <c r="AE130" s="808"/>
      <c r="AF130" s="809">
        <v>3672298</v>
      </c>
      <c r="AG130" s="807"/>
      <c r="AH130" s="807"/>
      <c r="AI130" s="807"/>
      <c r="AJ130" s="808"/>
      <c r="AK130" s="809">
        <v>3685154</v>
      </c>
      <c r="AL130" s="807"/>
      <c r="AM130" s="807"/>
      <c r="AN130" s="807"/>
      <c r="AO130" s="808"/>
      <c r="AP130" s="810"/>
      <c r="AQ130" s="811"/>
      <c r="AR130" s="811"/>
      <c r="AS130" s="811"/>
      <c r="AT130" s="812"/>
      <c r="AU130" s="237"/>
      <c r="AV130" s="237"/>
      <c r="AW130" s="237"/>
      <c r="AX130" s="776" t="s">
        <v>475</v>
      </c>
      <c r="AY130" s="777"/>
      <c r="AZ130" s="777"/>
      <c r="BA130" s="777"/>
      <c r="BB130" s="777"/>
      <c r="BC130" s="777"/>
      <c r="BD130" s="777"/>
      <c r="BE130" s="778"/>
      <c r="BF130" s="779">
        <v>10.199999999999999</v>
      </c>
      <c r="BG130" s="780"/>
      <c r="BH130" s="780"/>
      <c r="BI130" s="780"/>
      <c r="BJ130" s="780"/>
      <c r="BK130" s="780"/>
      <c r="BL130" s="781"/>
      <c r="BM130" s="779">
        <v>25</v>
      </c>
      <c r="BN130" s="780"/>
      <c r="BO130" s="780"/>
      <c r="BP130" s="780"/>
      <c r="BQ130" s="780"/>
      <c r="BR130" s="780"/>
      <c r="BS130" s="781"/>
      <c r="BT130" s="779">
        <v>35</v>
      </c>
      <c r="BU130" s="782"/>
      <c r="BV130" s="782"/>
      <c r="BW130" s="782"/>
      <c r="BX130" s="782"/>
      <c r="BY130" s="782"/>
      <c r="BZ130" s="78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84"/>
      <c r="B131" s="785"/>
      <c r="C131" s="785"/>
      <c r="D131" s="785"/>
      <c r="E131" s="785"/>
      <c r="F131" s="785"/>
      <c r="G131" s="785"/>
      <c r="H131" s="785"/>
      <c r="I131" s="785"/>
      <c r="J131" s="785"/>
      <c r="K131" s="785"/>
      <c r="L131" s="785"/>
      <c r="M131" s="785"/>
      <c r="N131" s="785"/>
      <c r="O131" s="785"/>
      <c r="P131" s="785"/>
      <c r="Q131" s="785"/>
      <c r="R131" s="785"/>
      <c r="S131" s="785"/>
      <c r="T131" s="785"/>
      <c r="U131" s="785"/>
      <c r="V131" s="785"/>
      <c r="W131" s="786" t="s">
        <v>476</v>
      </c>
      <c r="X131" s="787"/>
      <c r="Y131" s="787"/>
      <c r="Z131" s="788"/>
      <c r="AA131" s="789">
        <v>19501410</v>
      </c>
      <c r="AB131" s="790"/>
      <c r="AC131" s="790"/>
      <c r="AD131" s="790"/>
      <c r="AE131" s="791"/>
      <c r="AF131" s="792">
        <v>19894832</v>
      </c>
      <c r="AG131" s="790"/>
      <c r="AH131" s="790"/>
      <c r="AI131" s="790"/>
      <c r="AJ131" s="791"/>
      <c r="AK131" s="792">
        <v>19532891</v>
      </c>
      <c r="AL131" s="790"/>
      <c r="AM131" s="790"/>
      <c r="AN131" s="790"/>
      <c r="AO131" s="791"/>
      <c r="AP131" s="793"/>
      <c r="AQ131" s="794"/>
      <c r="AR131" s="794"/>
      <c r="AS131" s="794"/>
      <c r="AT131" s="795"/>
      <c r="AU131" s="237"/>
      <c r="AV131" s="237"/>
      <c r="AW131" s="237"/>
      <c r="AX131" s="754" t="s">
        <v>477</v>
      </c>
      <c r="AY131" s="755"/>
      <c r="AZ131" s="755"/>
      <c r="BA131" s="755"/>
      <c r="BB131" s="755"/>
      <c r="BC131" s="755"/>
      <c r="BD131" s="755"/>
      <c r="BE131" s="756"/>
      <c r="BF131" s="757">
        <v>133.19999999999999</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63" t="s">
        <v>478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479</v>
      </c>
      <c r="W132" s="767"/>
      <c r="X132" s="767"/>
      <c r="Y132" s="767"/>
      <c r="Z132" s="768"/>
      <c r="AA132" s="769">
        <v>11.732823420000001</v>
      </c>
      <c r="AB132" s="770"/>
      <c r="AC132" s="770"/>
      <c r="AD132" s="770"/>
      <c r="AE132" s="771"/>
      <c r="AF132" s="772">
        <v>9.9610893919999999</v>
      </c>
      <c r="AG132" s="770"/>
      <c r="AH132" s="770"/>
      <c r="AI132" s="770"/>
      <c r="AJ132" s="771"/>
      <c r="AK132" s="772">
        <v>8.9717850779999999</v>
      </c>
      <c r="AL132" s="770"/>
      <c r="AM132" s="770"/>
      <c r="AN132" s="770"/>
      <c r="AO132" s="771"/>
      <c r="AP132" s="773"/>
      <c r="AQ132" s="774"/>
      <c r="AR132" s="774"/>
      <c r="AS132" s="774"/>
      <c r="AT132" s="77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46" t="s">
        <v>480</v>
      </c>
      <c r="W133" s="746"/>
      <c r="X133" s="746"/>
      <c r="Y133" s="746"/>
      <c r="Z133" s="747"/>
      <c r="AA133" s="748">
        <v>12.6</v>
      </c>
      <c r="AB133" s="749"/>
      <c r="AC133" s="749"/>
      <c r="AD133" s="749"/>
      <c r="AE133" s="750"/>
      <c r="AF133" s="748">
        <v>11.4</v>
      </c>
      <c r="AG133" s="749"/>
      <c r="AH133" s="749"/>
      <c r="AI133" s="749"/>
      <c r="AJ133" s="750"/>
      <c r="AK133" s="748">
        <v>10.199999999999999</v>
      </c>
      <c r="AL133" s="749"/>
      <c r="AM133" s="749"/>
      <c r="AN133" s="749"/>
      <c r="AO133" s="750"/>
      <c r="AP133" s="751"/>
      <c r="AQ133" s="752"/>
      <c r="AR133" s="752"/>
      <c r="AS133" s="752"/>
      <c r="AT133" s="75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B73:P73"/>
    <mergeCell ref="BS8:CG8"/>
    <mergeCell ref="BS7:CG7"/>
    <mergeCell ref="BS9:CG9"/>
    <mergeCell ref="BS10:CG10"/>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2" t="s">
        <v>483</v>
      </c>
      <c r="L7" s="256"/>
      <c r="M7" s="257" t="s">
        <v>484</v>
      </c>
      <c r="N7" s="258"/>
    </row>
    <row r="8" spans="1:16" x14ac:dyDescent="0.15">
      <c r="A8" s="250"/>
      <c r="B8" s="246"/>
      <c r="C8" s="246"/>
      <c r="D8" s="246"/>
      <c r="E8" s="246"/>
      <c r="F8" s="246"/>
      <c r="G8" s="259"/>
      <c r="H8" s="260"/>
      <c r="I8" s="260"/>
      <c r="J8" s="261"/>
      <c r="K8" s="1153"/>
      <c r="L8" s="262" t="s">
        <v>485</v>
      </c>
      <c r="M8" s="263" t="s">
        <v>486</v>
      </c>
      <c r="N8" s="264" t="s">
        <v>487</v>
      </c>
    </row>
    <row r="9" spans="1:16" x14ac:dyDescent="0.15">
      <c r="A9" s="250"/>
      <c r="B9" s="246"/>
      <c r="C9" s="246"/>
      <c r="D9" s="246"/>
      <c r="E9" s="246"/>
      <c r="F9" s="246"/>
      <c r="G9" s="1166" t="s">
        <v>488</v>
      </c>
      <c r="H9" s="1167"/>
      <c r="I9" s="1167"/>
      <c r="J9" s="1168"/>
      <c r="K9" s="265">
        <v>6559409</v>
      </c>
      <c r="L9" s="266">
        <v>73314</v>
      </c>
      <c r="M9" s="267">
        <v>62051</v>
      </c>
      <c r="N9" s="268">
        <v>18.2</v>
      </c>
    </row>
    <row r="10" spans="1:16" x14ac:dyDescent="0.15">
      <c r="A10" s="250"/>
      <c r="B10" s="246"/>
      <c r="C10" s="246"/>
      <c r="D10" s="246"/>
      <c r="E10" s="246"/>
      <c r="F10" s="246"/>
      <c r="G10" s="1166" t="s">
        <v>489</v>
      </c>
      <c r="H10" s="1167"/>
      <c r="I10" s="1167"/>
      <c r="J10" s="1168"/>
      <c r="K10" s="269">
        <v>591434</v>
      </c>
      <c r="L10" s="270">
        <v>6610</v>
      </c>
      <c r="M10" s="271">
        <v>5713</v>
      </c>
      <c r="N10" s="272">
        <v>15.7</v>
      </c>
    </row>
    <row r="11" spans="1:16" ht="13.5" customHeight="1" x14ac:dyDescent="0.15">
      <c r="A11" s="250"/>
      <c r="B11" s="246"/>
      <c r="C11" s="246"/>
      <c r="D11" s="246"/>
      <c r="E11" s="246"/>
      <c r="F11" s="246"/>
      <c r="G11" s="1166" t="s">
        <v>490</v>
      </c>
      <c r="H11" s="1167"/>
      <c r="I11" s="1167"/>
      <c r="J11" s="1168"/>
      <c r="K11" s="269">
        <v>6059</v>
      </c>
      <c r="L11" s="270">
        <v>68</v>
      </c>
      <c r="M11" s="271">
        <v>5796</v>
      </c>
      <c r="N11" s="272">
        <v>-98.8</v>
      </c>
    </row>
    <row r="12" spans="1:16" ht="13.5" customHeight="1" x14ac:dyDescent="0.15">
      <c r="A12" s="250"/>
      <c r="B12" s="246"/>
      <c r="C12" s="246"/>
      <c r="D12" s="246"/>
      <c r="E12" s="246"/>
      <c r="F12" s="246"/>
      <c r="G12" s="1166" t="s">
        <v>491</v>
      </c>
      <c r="H12" s="1167"/>
      <c r="I12" s="1167"/>
      <c r="J12" s="1168"/>
      <c r="K12" s="269" t="s">
        <v>492</v>
      </c>
      <c r="L12" s="270" t="s">
        <v>492</v>
      </c>
      <c r="M12" s="271">
        <v>1167</v>
      </c>
      <c r="N12" s="272" t="s">
        <v>492</v>
      </c>
    </row>
    <row r="13" spans="1:16" ht="13.5" customHeight="1" x14ac:dyDescent="0.15">
      <c r="A13" s="250"/>
      <c r="B13" s="246"/>
      <c r="C13" s="246"/>
      <c r="D13" s="246"/>
      <c r="E13" s="246"/>
      <c r="F13" s="246"/>
      <c r="G13" s="1166" t="s">
        <v>493</v>
      </c>
      <c r="H13" s="1167"/>
      <c r="I13" s="1167"/>
      <c r="J13" s="1168"/>
      <c r="K13" s="269" t="s">
        <v>492</v>
      </c>
      <c r="L13" s="270" t="s">
        <v>492</v>
      </c>
      <c r="M13" s="271">
        <v>0</v>
      </c>
      <c r="N13" s="272" t="s">
        <v>492</v>
      </c>
    </row>
    <row r="14" spans="1:16" ht="13.5" customHeight="1" x14ac:dyDescent="0.15">
      <c r="A14" s="250"/>
      <c r="B14" s="246"/>
      <c r="C14" s="246"/>
      <c r="D14" s="246"/>
      <c r="E14" s="246"/>
      <c r="F14" s="246"/>
      <c r="G14" s="1166" t="s">
        <v>494</v>
      </c>
      <c r="H14" s="1167"/>
      <c r="I14" s="1167"/>
      <c r="J14" s="1168"/>
      <c r="K14" s="269">
        <v>473227</v>
      </c>
      <c r="L14" s="270">
        <v>5289</v>
      </c>
      <c r="M14" s="271">
        <v>2337</v>
      </c>
      <c r="N14" s="272">
        <v>126.3</v>
      </c>
    </row>
    <row r="15" spans="1:16" ht="13.5" customHeight="1" x14ac:dyDescent="0.15">
      <c r="A15" s="250"/>
      <c r="B15" s="246"/>
      <c r="C15" s="246"/>
      <c r="D15" s="246"/>
      <c r="E15" s="246"/>
      <c r="F15" s="246"/>
      <c r="G15" s="1166" t="s">
        <v>495</v>
      </c>
      <c r="H15" s="1167"/>
      <c r="I15" s="1167"/>
      <c r="J15" s="1168"/>
      <c r="K15" s="269">
        <v>314632</v>
      </c>
      <c r="L15" s="270">
        <v>3517</v>
      </c>
      <c r="M15" s="271">
        <v>1594</v>
      </c>
      <c r="N15" s="272">
        <v>120.6</v>
      </c>
    </row>
    <row r="16" spans="1:16" x14ac:dyDescent="0.15">
      <c r="A16" s="250"/>
      <c r="B16" s="246"/>
      <c r="C16" s="246"/>
      <c r="D16" s="246"/>
      <c r="E16" s="246"/>
      <c r="F16" s="246"/>
      <c r="G16" s="1169" t="s">
        <v>496</v>
      </c>
      <c r="H16" s="1170"/>
      <c r="I16" s="1170"/>
      <c r="J16" s="1171"/>
      <c r="K16" s="270">
        <v>-740048</v>
      </c>
      <c r="L16" s="270">
        <v>-8271</v>
      </c>
      <c r="M16" s="271">
        <v>-5993</v>
      </c>
      <c r="N16" s="272">
        <v>38</v>
      </c>
    </row>
    <row r="17" spans="1:16" x14ac:dyDescent="0.15">
      <c r="A17" s="250"/>
      <c r="B17" s="246"/>
      <c r="C17" s="246"/>
      <c r="D17" s="246"/>
      <c r="E17" s="246"/>
      <c r="F17" s="246"/>
      <c r="G17" s="1169" t="s">
        <v>171</v>
      </c>
      <c r="H17" s="1170"/>
      <c r="I17" s="1170"/>
      <c r="J17" s="1171"/>
      <c r="K17" s="270">
        <v>7204713</v>
      </c>
      <c r="L17" s="270">
        <v>80527</v>
      </c>
      <c r="M17" s="271">
        <v>72665</v>
      </c>
      <c r="N17" s="272">
        <v>10.8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63" t="s">
        <v>501</v>
      </c>
      <c r="H21" s="1164"/>
      <c r="I21" s="1164"/>
      <c r="J21" s="1165"/>
      <c r="K21" s="282">
        <v>9.1300000000000008</v>
      </c>
      <c r="L21" s="283">
        <v>7.22</v>
      </c>
      <c r="M21" s="284">
        <v>1.91</v>
      </c>
      <c r="N21" s="251"/>
      <c r="O21" s="285"/>
      <c r="P21" s="281"/>
    </row>
    <row r="22" spans="1:16" s="286" customFormat="1" x14ac:dyDescent="0.15">
      <c r="A22" s="281"/>
      <c r="B22" s="251"/>
      <c r="C22" s="251"/>
      <c r="D22" s="251"/>
      <c r="E22" s="251"/>
      <c r="F22" s="251"/>
      <c r="G22" s="1163" t="s">
        <v>502</v>
      </c>
      <c r="H22" s="1164"/>
      <c r="I22" s="1164"/>
      <c r="J22" s="1165"/>
      <c r="K22" s="287">
        <v>98.3</v>
      </c>
      <c r="L22" s="288">
        <v>98.4</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2" t="s">
        <v>483</v>
      </c>
      <c r="L30" s="256"/>
      <c r="M30" s="257" t="s">
        <v>484</v>
      </c>
      <c r="N30" s="258"/>
    </row>
    <row r="31" spans="1:16" x14ac:dyDescent="0.15">
      <c r="A31" s="250"/>
      <c r="B31" s="246"/>
      <c r="C31" s="246"/>
      <c r="D31" s="246"/>
      <c r="E31" s="246"/>
      <c r="F31" s="246"/>
      <c r="G31" s="259"/>
      <c r="H31" s="260"/>
      <c r="I31" s="260"/>
      <c r="J31" s="261"/>
      <c r="K31" s="1153"/>
      <c r="L31" s="262" t="s">
        <v>485</v>
      </c>
      <c r="M31" s="263" t="s">
        <v>486</v>
      </c>
      <c r="N31" s="264" t="s">
        <v>487</v>
      </c>
    </row>
    <row r="32" spans="1:16" ht="27" customHeight="1" x14ac:dyDescent="0.15">
      <c r="A32" s="250"/>
      <c r="B32" s="246"/>
      <c r="C32" s="246"/>
      <c r="D32" s="246"/>
      <c r="E32" s="246"/>
      <c r="F32" s="246"/>
      <c r="G32" s="1154" t="s">
        <v>506</v>
      </c>
      <c r="H32" s="1155"/>
      <c r="I32" s="1155"/>
      <c r="J32" s="1156"/>
      <c r="K32" s="296">
        <v>4391894</v>
      </c>
      <c r="L32" s="296">
        <v>49088</v>
      </c>
      <c r="M32" s="297">
        <v>39687</v>
      </c>
      <c r="N32" s="298">
        <v>23.7</v>
      </c>
    </row>
    <row r="33" spans="1:16" ht="13.5" customHeight="1" x14ac:dyDescent="0.15">
      <c r="A33" s="250"/>
      <c r="B33" s="246"/>
      <c r="C33" s="246"/>
      <c r="D33" s="246"/>
      <c r="E33" s="246"/>
      <c r="F33" s="246"/>
      <c r="G33" s="1154" t="s">
        <v>507</v>
      </c>
      <c r="H33" s="1155"/>
      <c r="I33" s="1155"/>
      <c r="J33" s="1156"/>
      <c r="K33" s="296" t="s">
        <v>492</v>
      </c>
      <c r="L33" s="296" t="s">
        <v>492</v>
      </c>
      <c r="M33" s="297" t="s">
        <v>492</v>
      </c>
      <c r="N33" s="298" t="s">
        <v>492</v>
      </c>
    </row>
    <row r="34" spans="1:16" ht="27" customHeight="1" x14ac:dyDescent="0.15">
      <c r="A34" s="250"/>
      <c r="B34" s="246"/>
      <c r="C34" s="246"/>
      <c r="D34" s="246"/>
      <c r="E34" s="246"/>
      <c r="F34" s="246"/>
      <c r="G34" s="1154" t="s">
        <v>508</v>
      </c>
      <c r="H34" s="1155"/>
      <c r="I34" s="1155"/>
      <c r="J34" s="1156"/>
      <c r="K34" s="296" t="s">
        <v>492</v>
      </c>
      <c r="L34" s="296" t="s">
        <v>492</v>
      </c>
      <c r="M34" s="297">
        <v>56</v>
      </c>
      <c r="N34" s="298" t="s">
        <v>492</v>
      </c>
    </row>
    <row r="35" spans="1:16" ht="27" customHeight="1" x14ac:dyDescent="0.15">
      <c r="A35" s="250"/>
      <c r="B35" s="246"/>
      <c r="C35" s="246"/>
      <c r="D35" s="246"/>
      <c r="E35" s="246"/>
      <c r="F35" s="246"/>
      <c r="G35" s="1154" t="s">
        <v>509</v>
      </c>
      <c r="H35" s="1155"/>
      <c r="I35" s="1155"/>
      <c r="J35" s="1156"/>
      <c r="K35" s="296">
        <v>1070399</v>
      </c>
      <c r="L35" s="296">
        <v>11964</v>
      </c>
      <c r="M35" s="297">
        <v>13696</v>
      </c>
      <c r="N35" s="298">
        <v>-12.6</v>
      </c>
    </row>
    <row r="36" spans="1:16" ht="27" customHeight="1" x14ac:dyDescent="0.15">
      <c r="A36" s="250"/>
      <c r="B36" s="246"/>
      <c r="C36" s="246"/>
      <c r="D36" s="246"/>
      <c r="E36" s="246"/>
      <c r="F36" s="246"/>
      <c r="G36" s="1154" t="s">
        <v>510</v>
      </c>
      <c r="H36" s="1155"/>
      <c r="I36" s="1155"/>
      <c r="J36" s="1156"/>
      <c r="K36" s="296" t="s">
        <v>492</v>
      </c>
      <c r="L36" s="296" t="s">
        <v>492</v>
      </c>
      <c r="M36" s="297">
        <v>1733</v>
      </c>
      <c r="N36" s="298" t="s">
        <v>492</v>
      </c>
    </row>
    <row r="37" spans="1:16" ht="13.5" customHeight="1" x14ac:dyDescent="0.15">
      <c r="A37" s="250"/>
      <c r="B37" s="246"/>
      <c r="C37" s="246"/>
      <c r="D37" s="246"/>
      <c r="E37" s="246"/>
      <c r="F37" s="246"/>
      <c r="G37" s="1154" t="s">
        <v>511</v>
      </c>
      <c r="H37" s="1155"/>
      <c r="I37" s="1155"/>
      <c r="J37" s="1156"/>
      <c r="K37" s="296">
        <v>111911</v>
      </c>
      <c r="L37" s="296">
        <v>1251</v>
      </c>
      <c r="M37" s="297">
        <v>790</v>
      </c>
      <c r="N37" s="298">
        <v>58.4</v>
      </c>
    </row>
    <row r="38" spans="1:16" ht="27" customHeight="1" x14ac:dyDescent="0.15">
      <c r="A38" s="250"/>
      <c r="B38" s="246"/>
      <c r="C38" s="246"/>
      <c r="D38" s="246"/>
      <c r="E38" s="246"/>
      <c r="F38" s="246"/>
      <c r="G38" s="1157" t="s">
        <v>512</v>
      </c>
      <c r="H38" s="1158"/>
      <c r="I38" s="1158"/>
      <c r="J38" s="1159"/>
      <c r="K38" s="299">
        <v>1540</v>
      </c>
      <c r="L38" s="299">
        <v>17</v>
      </c>
      <c r="M38" s="300">
        <v>1</v>
      </c>
      <c r="N38" s="301">
        <v>1600</v>
      </c>
      <c r="O38" s="295"/>
    </row>
    <row r="39" spans="1:16" x14ac:dyDescent="0.15">
      <c r="A39" s="250"/>
      <c r="B39" s="246"/>
      <c r="C39" s="246"/>
      <c r="D39" s="246"/>
      <c r="E39" s="246"/>
      <c r="F39" s="246"/>
      <c r="G39" s="1157" t="s">
        <v>513</v>
      </c>
      <c r="H39" s="1158"/>
      <c r="I39" s="1158"/>
      <c r="J39" s="1159"/>
      <c r="K39" s="302">
        <v>-138141</v>
      </c>
      <c r="L39" s="302">
        <v>-1544</v>
      </c>
      <c r="M39" s="303">
        <v>-5521</v>
      </c>
      <c r="N39" s="304">
        <v>-72</v>
      </c>
      <c r="O39" s="295"/>
    </row>
    <row r="40" spans="1:16" ht="27" customHeight="1" x14ac:dyDescent="0.15">
      <c r="A40" s="250"/>
      <c r="B40" s="246"/>
      <c r="C40" s="246"/>
      <c r="D40" s="246"/>
      <c r="E40" s="246"/>
      <c r="F40" s="246"/>
      <c r="G40" s="1154" t="s">
        <v>514</v>
      </c>
      <c r="H40" s="1155"/>
      <c r="I40" s="1155"/>
      <c r="J40" s="1156"/>
      <c r="K40" s="302">
        <v>-3685154</v>
      </c>
      <c r="L40" s="302">
        <v>-41189</v>
      </c>
      <c r="M40" s="303">
        <v>-35785</v>
      </c>
      <c r="N40" s="304">
        <v>15.1</v>
      </c>
      <c r="O40" s="295"/>
    </row>
    <row r="41" spans="1:16" x14ac:dyDescent="0.15">
      <c r="A41" s="250"/>
      <c r="B41" s="246"/>
      <c r="C41" s="246"/>
      <c r="D41" s="246"/>
      <c r="E41" s="246"/>
      <c r="F41" s="246"/>
      <c r="G41" s="1160" t="s">
        <v>283</v>
      </c>
      <c r="H41" s="1161"/>
      <c r="I41" s="1161"/>
      <c r="J41" s="1162"/>
      <c r="K41" s="296">
        <v>1752449</v>
      </c>
      <c r="L41" s="302">
        <v>19587</v>
      </c>
      <c r="M41" s="303">
        <v>14658</v>
      </c>
      <c r="N41" s="304">
        <v>33.6</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47" t="s">
        <v>483</v>
      </c>
      <c r="J49" s="1149" t="s">
        <v>518</v>
      </c>
      <c r="K49" s="1150"/>
      <c r="L49" s="1150"/>
      <c r="M49" s="1150"/>
      <c r="N49" s="1151"/>
    </row>
    <row r="50" spans="1:14" x14ac:dyDescent="0.15">
      <c r="A50" s="250"/>
      <c r="B50" s="246"/>
      <c r="C50" s="246"/>
      <c r="D50" s="246"/>
      <c r="E50" s="246"/>
      <c r="F50" s="246"/>
      <c r="G50" s="314"/>
      <c r="H50" s="315"/>
      <c r="I50" s="1148"/>
      <c r="J50" s="316" t="s">
        <v>519</v>
      </c>
      <c r="K50" s="317" t="s">
        <v>520</v>
      </c>
      <c r="L50" s="318" t="s">
        <v>521</v>
      </c>
      <c r="M50" s="319" t="s">
        <v>522</v>
      </c>
      <c r="N50" s="320" t="s">
        <v>523</v>
      </c>
    </row>
    <row r="51" spans="1:14" x14ac:dyDescent="0.15">
      <c r="A51" s="250"/>
      <c r="B51" s="246"/>
      <c r="C51" s="246"/>
      <c r="D51" s="246"/>
      <c r="E51" s="246"/>
      <c r="F51" s="246"/>
      <c r="G51" s="312" t="s">
        <v>524</v>
      </c>
      <c r="H51" s="313"/>
      <c r="I51" s="321">
        <v>6444399</v>
      </c>
      <c r="J51" s="322">
        <v>69949</v>
      </c>
      <c r="K51" s="323">
        <v>16.2</v>
      </c>
      <c r="L51" s="324">
        <v>52678</v>
      </c>
      <c r="M51" s="325">
        <v>1.9</v>
      </c>
      <c r="N51" s="326">
        <v>14.3</v>
      </c>
    </row>
    <row r="52" spans="1:14" x14ac:dyDescent="0.15">
      <c r="A52" s="250"/>
      <c r="B52" s="246"/>
      <c r="C52" s="246"/>
      <c r="D52" s="246"/>
      <c r="E52" s="246"/>
      <c r="F52" s="246"/>
      <c r="G52" s="327"/>
      <c r="H52" s="328" t="s">
        <v>525</v>
      </c>
      <c r="I52" s="329">
        <v>3293391</v>
      </c>
      <c r="J52" s="330">
        <v>35747</v>
      </c>
      <c r="K52" s="331">
        <v>61.9</v>
      </c>
      <c r="L52" s="332">
        <v>30185</v>
      </c>
      <c r="M52" s="333">
        <v>12.2</v>
      </c>
      <c r="N52" s="334">
        <v>49.7</v>
      </c>
    </row>
    <row r="53" spans="1:14" x14ac:dyDescent="0.15">
      <c r="A53" s="250"/>
      <c r="B53" s="246"/>
      <c r="C53" s="246"/>
      <c r="D53" s="246"/>
      <c r="E53" s="246"/>
      <c r="F53" s="246"/>
      <c r="G53" s="312" t="s">
        <v>526</v>
      </c>
      <c r="H53" s="313"/>
      <c r="I53" s="321">
        <v>7045736</v>
      </c>
      <c r="J53" s="322">
        <v>76859</v>
      </c>
      <c r="K53" s="323">
        <v>9.9</v>
      </c>
      <c r="L53" s="324">
        <v>69560</v>
      </c>
      <c r="M53" s="325">
        <v>32</v>
      </c>
      <c r="N53" s="326">
        <v>-22.1</v>
      </c>
    </row>
    <row r="54" spans="1:14" x14ac:dyDescent="0.15">
      <c r="A54" s="250"/>
      <c r="B54" s="246"/>
      <c r="C54" s="246"/>
      <c r="D54" s="246"/>
      <c r="E54" s="246"/>
      <c r="F54" s="246"/>
      <c r="G54" s="327"/>
      <c r="H54" s="328" t="s">
        <v>525</v>
      </c>
      <c r="I54" s="329">
        <v>4316411</v>
      </c>
      <c r="J54" s="330">
        <v>47086</v>
      </c>
      <c r="K54" s="331">
        <v>31.7</v>
      </c>
      <c r="L54" s="332">
        <v>35305</v>
      </c>
      <c r="M54" s="333">
        <v>17</v>
      </c>
      <c r="N54" s="334">
        <v>14.7</v>
      </c>
    </row>
    <row r="55" spans="1:14" x14ac:dyDescent="0.15">
      <c r="A55" s="250"/>
      <c r="B55" s="246"/>
      <c r="C55" s="246"/>
      <c r="D55" s="246"/>
      <c r="E55" s="246"/>
      <c r="F55" s="246"/>
      <c r="G55" s="312" t="s">
        <v>527</v>
      </c>
      <c r="H55" s="313"/>
      <c r="I55" s="321">
        <v>8518243</v>
      </c>
      <c r="J55" s="322">
        <v>93631</v>
      </c>
      <c r="K55" s="323">
        <v>21.8</v>
      </c>
      <c r="L55" s="324">
        <v>65988</v>
      </c>
      <c r="M55" s="325">
        <v>-5.0999999999999996</v>
      </c>
      <c r="N55" s="326">
        <v>26.9</v>
      </c>
    </row>
    <row r="56" spans="1:14" x14ac:dyDescent="0.15">
      <c r="A56" s="250"/>
      <c r="B56" s="246"/>
      <c r="C56" s="246"/>
      <c r="D56" s="246"/>
      <c r="E56" s="246"/>
      <c r="F56" s="246"/>
      <c r="G56" s="327"/>
      <c r="H56" s="328" t="s">
        <v>525</v>
      </c>
      <c r="I56" s="329">
        <v>6007367</v>
      </c>
      <c r="J56" s="330">
        <v>66032</v>
      </c>
      <c r="K56" s="331">
        <v>40.200000000000003</v>
      </c>
      <c r="L56" s="332">
        <v>36473</v>
      </c>
      <c r="M56" s="333">
        <v>3.3</v>
      </c>
      <c r="N56" s="334">
        <v>36.9</v>
      </c>
    </row>
    <row r="57" spans="1:14" x14ac:dyDescent="0.15">
      <c r="A57" s="250"/>
      <c r="B57" s="246"/>
      <c r="C57" s="246"/>
      <c r="D57" s="246"/>
      <c r="E57" s="246"/>
      <c r="F57" s="246"/>
      <c r="G57" s="312" t="s">
        <v>528</v>
      </c>
      <c r="H57" s="313"/>
      <c r="I57" s="321">
        <v>6156178</v>
      </c>
      <c r="J57" s="322">
        <v>68219</v>
      </c>
      <c r="K57" s="323">
        <v>-27.1</v>
      </c>
      <c r="L57" s="324">
        <v>54227</v>
      </c>
      <c r="M57" s="325">
        <v>-17.8</v>
      </c>
      <c r="N57" s="326">
        <v>-9.3000000000000007</v>
      </c>
    </row>
    <row r="58" spans="1:14" x14ac:dyDescent="0.15">
      <c r="A58" s="250"/>
      <c r="B58" s="246"/>
      <c r="C58" s="246"/>
      <c r="D58" s="246"/>
      <c r="E58" s="246"/>
      <c r="F58" s="246"/>
      <c r="G58" s="327"/>
      <c r="H58" s="328" t="s">
        <v>525</v>
      </c>
      <c r="I58" s="329">
        <v>3088646</v>
      </c>
      <c r="J58" s="330">
        <v>34226</v>
      </c>
      <c r="K58" s="331">
        <v>-48.2</v>
      </c>
      <c r="L58" s="332">
        <v>29694</v>
      </c>
      <c r="M58" s="333">
        <v>-18.600000000000001</v>
      </c>
      <c r="N58" s="334">
        <v>-29.6</v>
      </c>
    </row>
    <row r="59" spans="1:14" x14ac:dyDescent="0.15">
      <c r="A59" s="250"/>
      <c r="B59" s="246"/>
      <c r="C59" s="246"/>
      <c r="D59" s="246"/>
      <c r="E59" s="246"/>
      <c r="F59" s="246"/>
      <c r="G59" s="312" t="s">
        <v>529</v>
      </c>
      <c r="H59" s="313"/>
      <c r="I59" s="321">
        <v>11373250</v>
      </c>
      <c r="J59" s="322">
        <v>127118</v>
      </c>
      <c r="K59" s="323">
        <v>86.3</v>
      </c>
      <c r="L59" s="324">
        <v>57295</v>
      </c>
      <c r="M59" s="325">
        <v>5.7</v>
      </c>
      <c r="N59" s="326">
        <v>80.599999999999994</v>
      </c>
    </row>
    <row r="60" spans="1:14" x14ac:dyDescent="0.15">
      <c r="A60" s="250"/>
      <c r="B60" s="246"/>
      <c r="C60" s="246"/>
      <c r="D60" s="246"/>
      <c r="E60" s="246"/>
      <c r="F60" s="246"/>
      <c r="G60" s="327"/>
      <c r="H60" s="328" t="s">
        <v>525</v>
      </c>
      <c r="I60" s="335">
        <v>7931490</v>
      </c>
      <c r="J60" s="330">
        <v>88650</v>
      </c>
      <c r="K60" s="331">
        <v>159</v>
      </c>
      <c r="L60" s="332">
        <v>32771</v>
      </c>
      <c r="M60" s="333">
        <v>10.4</v>
      </c>
      <c r="N60" s="334">
        <v>148.6</v>
      </c>
    </row>
    <row r="61" spans="1:14" x14ac:dyDescent="0.15">
      <c r="A61" s="250"/>
      <c r="B61" s="246"/>
      <c r="C61" s="246"/>
      <c r="D61" s="246"/>
      <c r="E61" s="246"/>
      <c r="F61" s="246"/>
      <c r="G61" s="312" t="s">
        <v>530</v>
      </c>
      <c r="H61" s="336"/>
      <c r="I61" s="337">
        <v>7907561</v>
      </c>
      <c r="J61" s="338">
        <v>87155</v>
      </c>
      <c r="K61" s="339">
        <v>21.4</v>
      </c>
      <c r="L61" s="340">
        <v>59950</v>
      </c>
      <c r="M61" s="341">
        <v>3.3</v>
      </c>
      <c r="N61" s="326">
        <v>18.100000000000001</v>
      </c>
    </row>
    <row r="62" spans="1:14" x14ac:dyDescent="0.15">
      <c r="A62" s="250"/>
      <c r="B62" s="246"/>
      <c r="C62" s="246"/>
      <c r="D62" s="246"/>
      <c r="E62" s="246"/>
      <c r="F62" s="246"/>
      <c r="G62" s="327"/>
      <c r="H62" s="328" t="s">
        <v>525</v>
      </c>
      <c r="I62" s="329">
        <v>4927461</v>
      </c>
      <c r="J62" s="330">
        <v>54348</v>
      </c>
      <c r="K62" s="331">
        <v>48.9</v>
      </c>
      <c r="L62" s="332">
        <v>32886</v>
      </c>
      <c r="M62" s="333">
        <v>4.9000000000000004</v>
      </c>
      <c r="N62" s="334">
        <v>44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22.73</v>
      </c>
      <c r="G47" s="12">
        <v>27.93</v>
      </c>
      <c r="H47" s="12">
        <v>29.11</v>
      </c>
      <c r="I47" s="12">
        <v>28.9</v>
      </c>
      <c r="J47" s="13">
        <v>29.35</v>
      </c>
    </row>
    <row r="48" spans="2:10" ht="57.75" customHeight="1" x14ac:dyDescent="0.15">
      <c r="B48" s="14"/>
      <c r="C48" s="1174" t="s">
        <v>4</v>
      </c>
      <c r="D48" s="1174"/>
      <c r="E48" s="1175"/>
      <c r="F48" s="15">
        <v>4.84</v>
      </c>
      <c r="G48" s="16">
        <v>6.37</v>
      </c>
      <c r="H48" s="16">
        <v>7.93</v>
      </c>
      <c r="I48" s="16">
        <v>8.84</v>
      </c>
      <c r="J48" s="17">
        <v>8.65</v>
      </c>
    </row>
    <row r="49" spans="2:10" ht="57.75" customHeight="1" thickBot="1" x14ac:dyDescent="0.2">
      <c r="B49" s="18"/>
      <c r="C49" s="1176" t="s">
        <v>5</v>
      </c>
      <c r="D49" s="1176"/>
      <c r="E49" s="1177"/>
      <c r="F49" s="19">
        <v>5.22</v>
      </c>
      <c r="G49" s="20">
        <v>6.92</v>
      </c>
      <c r="H49" s="20">
        <v>2.62</v>
      </c>
      <c r="I49" s="20">
        <v>1</v>
      </c>
      <c r="J49" s="21">
        <v>3.09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2018-03-01T06:23:46Z</cp:lastPrinted>
  <dcterms:created xsi:type="dcterms:W3CDTF">2018-01-24T06:08:56Z</dcterms:created>
  <dcterms:modified xsi:type="dcterms:W3CDTF">2018-11-19T00:36:40Z</dcterms:modified>
</cp:coreProperties>
</file>