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41" i="9" l="1"/>
  <c r="BG40" i="9"/>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CO39" i="9"/>
  <c r="AM39" i="9"/>
  <c r="U39" i="9"/>
  <c r="C39" i="9"/>
  <c r="CO38" i="9"/>
  <c r="AM38" i="9"/>
  <c r="C38" i="9"/>
  <c r="AM37" i="9"/>
  <c r="C37" i="9"/>
  <c r="AM36" i="9"/>
  <c r="C36" i="9"/>
  <c r="AM35" i="9"/>
  <c r="C35" i="9"/>
  <c r="CO34" i="9"/>
  <c r="CO35" i="9" s="1"/>
  <c r="CO36" i="9" s="1"/>
  <c r="CO37" i="9" s="1"/>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l="1"/>
  <c r="AM34" i="9"/>
  <c r="BE34" i="9" l="1"/>
  <c r="BE35" i="9" s="1"/>
  <c r="BE36" i="9" s="1"/>
  <c r="BE37" i="9" s="1"/>
  <c r="BE38" i="9" s="1"/>
  <c r="BE39" i="9" s="1"/>
  <c r="BE40" i="9" s="1"/>
  <c r="BE41" i="9" s="1"/>
</calcChain>
</file>

<file path=xl/sharedStrings.xml><?xml version="1.0" encoding="utf-8"?>
<sst xmlns="http://schemas.openxmlformats.org/spreadsheetml/2006/main" count="1166" uniqueCount="590">
  <si>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</si>
  <si>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</si>
  <si>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</si>
  <si>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</si>
  <si>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</si>
  <si>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</si>
  <si>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</si>
  <si>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</si>
  <si>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</si>
  <si>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</si>
  <si>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</si>
  <si>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</si>
  <si>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</si>
  <si>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</si>
  <si>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</si>
  <si>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</si>
  <si>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</si>
  <si>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</si>
  <si>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</si>
  <si>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</si>
  <si>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</si>
  <si>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</si>
  <si>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</si>
  <si>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</si>
  <si>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</si>
  <si>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</si>
  <si>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</si>
  <si>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</si>
  <si>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</si>
  <si>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</si>
  <si>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</si>
  <si>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</si>
  <si>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</si>
  <si>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</si>
  <si>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</si>
  <si>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</si>
  <si>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</si>
  <si>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</si>
  <si>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</si>
  <si>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</si>
  <si>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</si>
  <si>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</si>
  <si>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</si>
  <si>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</si>
  <si>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</si>
  <si>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</si>
  <si>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</si>
  <si>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</si>
  <si>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</si>
  <si>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</si>
  <si>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</si>
  <si>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</si>
  <si>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</si>
  <si>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</si>
  <si>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</si>
  <si>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</si>
  <si>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</si>
  <si>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</si>
  <si>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</si>
  <si>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</si>
  <si>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</si>
  <si>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</si>
  <si>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</si>
  <si>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</si>
  <si>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</si>
  <si>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</si>
  <si>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</si>
  <si>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</si>
  <si>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</si>
  <si>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</si>
  <si>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</si>
  <si>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</si>
  <si>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</si>
  <si>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</si>
  <si>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</si>
  <si>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</si>
  <si>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</si>
  <si>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</si>
  <si>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</si>
  <si>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</si>
  <si>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</si>
  <si>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</si>
  <si>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伊予市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</si>
  <si>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</si>
  <si>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</si>
  <si>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</si>
  <si>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</si>
  <si>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</si>
  <si>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</si>
  <si>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</si>
  <si>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</si>
  <si>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</si>
  <si>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</si>
  <si>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</si>
  <si>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</si>
  <si>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</si>
  <si>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</si>
  <si>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</si>
  <si>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</si>
  <si>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</si>
  <si>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</si>
  <si>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</si>
  <si>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</si>
  <si>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</si>
  <si>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</si>
  <si>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</si>
  <si>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</si>
  <si>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</si>
  <si>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</si>
  <si>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</si>
  <si>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</si>
  <si>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</si>
  <si>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</si>
  <si>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</si>
  <si>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</si>
  <si>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</si>
  <si>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</si>
  <si>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</si>
  <si>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</si>
  <si>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</si>
  <si>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</si>
  <si>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</si>
  <si>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</si>
  <si>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</si>
  <si>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</si>
  <si>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</si>
  <si>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</si>
  <si>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</si>
  <si>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</si>
  <si>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</si>
  <si>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</si>
  <si>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</si>
  <si>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</si>
  <si>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</si>
  <si>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</si>
  <si>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</si>
  <si>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</si>
  <si>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</si>
  <si>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</si>
  <si>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</si>
  <si>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</si>
  <si>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</si>
  <si>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</si>
  <si>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</si>
  <si>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</si>
  <si>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</si>
  <si>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</si>
  <si>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</si>
  <si>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</si>
  <si>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</si>
  <si>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</si>
  <si>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</si>
  <si>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</si>
  <si>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</si>
  <si>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</si>
  <si>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</si>
  <si>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</si>
  <si>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</si>
  <si>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</si>
  <si>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</si>
  <si>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</si>
  <si>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</si>
  <si>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</si>
  <si>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</si>
  <si>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</si>
  <si>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</si>
  <si>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</si>
  <si>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</si>
  <si>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</si>
  <si>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</si>
  <si>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</si>
  <si>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</si>
  <si>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</si>
  <si>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</si>
  <si>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</si>
  <si>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</si>
  <si>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</si>
  <si>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</si>
  <si>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</si>
  <si>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</si>
  <si>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</si>
  <si>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</si>
  <si>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</si>
  <si>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</si>
  <si>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</si>
  <si>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</si>
  <si>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</si>
  <si>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</si>
  <si>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</si>
  <si>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</si>
  <si>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</si>
  <si>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</si>
  <si>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</si>
  <si>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</si>
  <si>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</si>
  <si>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</si>
  <si>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</si>
  <si>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愛媛県伊予市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</si>
  <si>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</si>
  <si>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</si>
  <si>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</si>
  <si>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</si>
  <si>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</si>
  <si>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</si>
  <si>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</si>
  <si>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</si>
  <si>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</si>
  <si>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</si>
  <si>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</si>
  <si>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</si>
  <si>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</si>
  <si>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</si>
  <si>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</si>
  <si>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</si>
  <si>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</si>
  <si>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</si>
  <si>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</si>
  <si>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</si>
  <si>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</si>
  <si>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</si>
  <si>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</si>
  <si>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</si>
  <si>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</si>
  <si>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</si>
  <si>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</si>
  <si>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</si>
  <si>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</si>
  <si>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</si>
  <si>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</si>
  <si>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</si>
  <si>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</si>
  <si>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</si>
  <si>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</si>
  <si>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</si>
  <si>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</si>
  <si>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</si>
  <si>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</si>
  <si>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</si>
  <si>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</si>
  <si>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</si>
  <si>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</si>
  <si>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</si>
  <si>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</si>
  <si>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</si>
  <si>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</si>
  <si>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</si>
  <si>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</si>
  <si>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</si>
  <si>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</si>
  <si>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</si>
  <si>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</si>
  <si>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</si>
  <si>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</si>
  <si>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</si>
  <si>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</si>
  <si>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</si>
  <si>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</si>
  <si>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</si>
  <si>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</si>
  <si>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</si>
  <si>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</si>
  <si>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</si>
  <si>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</si>
  <si>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</si>
  <si>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</si>
  <si>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</si>
  <si>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</si>
  <si>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</si>
  <si>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</si>
  <si>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</si>
  <si>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</si>
  <si>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</si>
  <si>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</si>
  <si>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</si>
  <si>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</si>
  <si>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</si>
  <si>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</si>
  <si>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</si>
  <si>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</si>
  <si>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</si>
  <si>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</si>
  <si>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</si>
  <si>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</si>
  <si>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</si>
  <si>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</si>
  <si>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</si>
  <si>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</si>
  <si>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</si>
  <si>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</si>
  <si>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</si>
  <si>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</si>
  <si>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</si>
  <si>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</si>
  <si>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</si>
  <si>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</si>
  <si>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</si>
  <si>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</si>
  <si>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</si>
  <si>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</si>
  <si>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</si>
  <si>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</si>
  <si>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</si>
  <si>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</si>
  <si>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</si>
  <si>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</si>
  <si>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</si>
  <si>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</si>
  <si>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</si>
  <si>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</si>
  <si>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</si>
  <si>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</si>
  <si>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</si>
  <si>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</si>
  <si>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</si>
  <si>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</si>
  <si>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</si>
  <si>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</si>
  <si>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</si>
  <si>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</si>
  <si>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</si>
  <si>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</si>
  <si>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</si>
  <si>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</si>
  <si>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</si>
  <si>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</si>
  <si>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</si>
  <si>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</si>
  <si>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</si>
  <si>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</si>
  <si>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</si>
  <si>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</si>
  <si>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</si>
  <si>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</si>
  <si>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</si>
  <si>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</si>
  <si>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</si>
  <si>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</si>
  <si>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</si>
  <si>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</si>
  <si>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</si>
  <si>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</si>
  <si>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</si>
  <si>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</si>
  <si>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</si>
  <si>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</si>
  <si>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</si>
  <si>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愛媛県伊予市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</si>
  <si>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</si>
  <si>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</si>
  <si>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</si>
  <si>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</si>
  <si>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</si>
  <si>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</si>
  <si>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</si>
  <si>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</si>
  <si>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</si>
  <si>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</si>
  <si>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</si>
  <si>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</si>
  <si>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</si>
  <si>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</si>
  <si>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</si>
  <si>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</si>
  <si>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</si>
  <si>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</si>
  <si>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</si>
  <si>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</si>
  <si>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</si>
  <si>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</si>
  <si>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</si>
  <si>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</si>
  <si>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</si>
  <si>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</si>
  <si>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</si>
  <si>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</si>
  <si>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</si>
  <si>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</si>
  <si>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</si>
  <si>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</si>
  <si>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</si>
  <si>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</si>
  <si>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</si>
  <si>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</si>
  <si>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</si>
  <si>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</si>
  <si>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</si>
  <si>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</si>
  <si>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簡易水道特別会計</t>
    <phoneticPr fontId="5"/>
  </si>
  <si>
    <t>法非適用企業</t>
    <phoneticPr fontId="5"/>
  </si>
  <si>
    <t>飲料水供給施設特別会計</t>
    <phoneticPr fontId="5"/>
  </si>
  <si>
    <t>伊予港上屋特別会計</t>
    <phoneticPr fontId="5"/>
  </si>
  <si>
    <t>公共下水道特別会計</t>
    <phoneticPr fontId="5"/>
  </si>
  <si>
    <t>特定環境保全公共下水道特別会計</t>
    <phoneticPr fontId="5"/>
  </si>
  <si>
    <t>農業集落排水特別会計</t>
    <phoneticPr fontId="5"/>
  </si>
  <si>
    <t>浄化槽整備特別会計</t>
    <phoneticPr fontId="5"/>
  </si>
  <si>
    <t>都市総合文化施設運営事業特別会計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</si>
  <si>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</si>
  <si>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</si>
  <si>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</si>
  <si>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</si>
  <si>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</si>
  <si>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</si>
  <si>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</si>
  <si>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</si>
  <si>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</si>
  <si>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</si>
  <si>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</si>
  <si>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</si>
  <si>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</si>
  <si>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</si>
  <si>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</si>
  <si>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</si>
  <si>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</si>
  <si>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</si>
  <si>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</si>
  <si>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</si>
  <si>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</si>
  <si>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</si>
  <si>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</si>
  <si>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</si>
  <si>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</si>
  <si>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</si>
  <si>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</si>
  <si>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</si>
  <si>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</si>
  <si>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</si>
  <si>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</si>
  <si>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</si>
  <si>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</si>
  <si>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</si>
  <si>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</si>
  <si>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</si>
  <si>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</si>
  <si>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</si>
  <si>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</si>
  <si>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</si>
  <si>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</si>
  <si>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</si>
  <si>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</si>
  <si>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</si>
  <si>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</si>
  <si>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</si>
  <si>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</si>
  <si>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</si>
  <si>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</si>
  <si>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</si>
  <si>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</si>
  <si>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</si>
  <si>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</si>
  <si>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</si>
  <si>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</si>
  <si>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</si>
  <si>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</si>
  <si>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</si>
  <si>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</si>
  <si>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</si>
  <si>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</si>
  <si>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</si>
  <si>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</si>
  <si>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</si>
  <si>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</si>
  <si>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</si>
  <si>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</si>
  <si>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</si>
  <si>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</si>
  <si>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</si>
  <si>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</si>
  <si>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</si>
  <si>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</si>
  <si>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</si>
  <si>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</si>
  <si>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</si>
  <si>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</si>
  <si>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</si>
  <si>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</si>
  <si>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</si>
  <si>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</si>
  <si>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</si>
  <si>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</si>
  <si>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</si>
  <si>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</si>
  <si>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</si>
  <si>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</si>
  <si>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</si>
  <si>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</si>
  <si>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</si>
  <si>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</si>
  <si>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</si>
  <si>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</si>
  <si>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</si>
  <si>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</si>
  <si>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</si>
  <si>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</si>
  <si>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</si>
  <si>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</si>
  <si>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</si>
  <si>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</si>
  <si>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</si>
  <si>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</si>
  <si>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</si>
  <si>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</si>
  <si>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</si>
  <si>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</si>
  <si>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</si>
  <si>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</si>
  <si>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</si>
  <si>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</si>
  <si>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</si>
  <si>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</si>
  <si>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</si>
  <si>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</si>
  <si>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</si>
  <si>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</si>
  <si>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</si>
  <si>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</si>
  <si>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</si>
  <si>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</si>
  <si>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</si>
  <si>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</si>
  <si>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</si>
  <si>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</si>
  <si>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</si>
  <si>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</si>
  <si>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</si>
  <si>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</si>
  <si>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</si>
  <si>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</si>
  <si>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</si>
  <si>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</si>
  <si>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</si>
  <si>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</si>
  <si>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2.82</t>
  </si>
  <si>
    <t>▲ 0.43</t>
  </si>
  <si>
    <t>▲ 1.68</t>
  </si>
  <si>
    <t>▲ 2.00</t>
  </si>
  <si>
    <t>水道事業会計</t>
  </si>
  <si>
    <t>一般会計</t>
  </si>
  <si>
    <t>国民健康保険特別会計（事業勘定）</t>
  </si>
  <si>
    <t>▲ 0.01</t>
  </si>
  <si>
    <t>▲ 0.17</t>
  </si>
  <si>
    <t>介護保険特別会計</t>
  </si>
  <si>
    <t>後期高齢者医療特別会計</t>
  </si>
  <si>
    <t>都市総合文化施設運営事業特別会計</t>
  </si>
  <si>
    <t>伊予港上屋特別会計</t>
  </si>
  <si>
    <t>簡易水道特別会計</t>
  </si>
  <si>
    <t>▲ 0.00</t>
  </si>
  <si>
    <t>その他会計（赤字）</t>
  </si>
  <si>
    <t>その他会計（黒字）</t>
  </si>
  <si>
    <t>-</t>
    <phoneticPr fontId="2"/>
  </si>
  <si>
    <t>-</t>
    <phoneticPr fontId="2"/>
  </si>
  <si>
    <t>-</t>
    <phoneticPr fontId="2"/>
  </si>
  <si>
    <t>-</t>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</si>
  <si>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30"/>
  </si>
  <si>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30"/>
  </si>
  <si>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30"/>
  </si>
  <si>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30"/>
  </si>
  <si>
    <t>愛媛県市町総合事務組合（退職手当事業分）</t>
    <rPh sb="0" eb="3">
      <t>エヒメケン</t>
    </rPh>
    <rPh sb="3" eb="4">
      <t>シ</t>
    </rPh>
    <rPh sb="4" eb="5">
      <t>チョウ</t>
    </rPh>
    <rPh sb="5" eb="7">
      <t>ソウゴウ</t>
    </rPh>
    <rPh sb="7" eb="9">
      <t>ジム</t>
    </rPh>
    <rPh sb="9" eb="11">
      <t>クミアイ</t>
    </rPh>
    <rPh sb="12" eb="14">
      <t>タイショク</t>
    </rPh>
    <rPh sb="14" eb="16">
      <t>テアテ</t>
    </rPh>
    <rPh sb="16" eb="18">
      <t>ジギョウ</t>
    </rPh>
    <rPh sb="18" eb="19">
      <t>ブン</t>
    </rPh>
    <phoneticPr fontId="30"/>
  </si>
  <si>
    <t>愛媛県市町総合事務組合（消防補償事業分）</t>
    <rPh sb="0" eb="3">
      <t>エヒメケン</t>
    </rPh>
    <rPh sb="3" eb="4">
      <t>シ</t>
    </rPh>
    <rPh sb="4" eb="5">
      <t>チョウ</t>
    </rPh>
    <rPh sb="5" eb="7">
      <t>ソウゴウ</t>
    </rPh>
    <rPh sb="7" eb="9">
      <t>ジム</t>
    </rPh>
    <rPh sb="9" eb="11">
      <t>クミアイ</t>
    </rPh>
    <rPh sb="12" eb="14">
      <t>ショウボウ</t>
    </rPh>
    <rPh sb="14" eb="16">
      <t>ホショウ</t>
    </rPh>
    <rPh sb="16" eb="18">
      <t>ジギョウ</t>
    </rPh>
    <rPh sb="18" eb="19">
      <t>ブン</t>
    </rPh>
    <phoneticPr fontId="30"/>
  </si>
  <si>
    <t>愛媛県市町総合事務組合（交通災害事業分）</t>
    <rPh sb="0" eb="3">
      <t>エヒメケン</t>
    </rPh>
    <rPh sb="3" eb="4">
      <t>シ</t>
    </rPh>
    <rPh sb="4" eb="5">
      <t>チョウ</t>
    </rPh>
    <rPh sb="5" eb="7">
      <t>ソウゴウ</t>
    </rPh>
    <rPh sb="7" eb="9">
      <t>ジム</t>
    </rPh>
    <rPh sb="9" eb="11">
      <t>クミアイ</t>
    </rPh>
    <rPh sb="12" eb="14">
      <t>コウツウ</t>
    </rPh>
    <rPh sb="14" eb="16">
      <t>サイガイ</t>
    </rPh>
    <rPh sb="16" eb="18">
      <t>ジギョウ</t>
    </rPh>
    <rPh sb="18" eb="19">
      <t>ブン</t>
    </rPh>
    <phoneticPr fontId="30"/>
  </si>
  <si>
    <t>愛媛県市町総合事務組合（自治会館事業分）</t>
    <rPh sb="0" eb="3">
      <t>エヒメケン</t>
    </rPh>
    <rPh sb="3" eb="4">
      <t>シ</t>
    </rPh>
    <rPh sb="4" eb="5">
      <t>チョウ</t>
    </rPh>
    <rPh sb="5" eb="7">
      <t>ソウゴウ</t>
    </rPh>
    <rPh sb="7" eb="9">
      <t>ジム</t>
    </rPh>
    <rPh sb="9" eb="11">
      <t>クミアイ</t>
    </rPh>
    <rPh sb="12" eb="14">
      <t>ジチ</t>
    </rPh>
    <rPh sb="14" eb="16">
      <t>カイカン</t>
    </rPh>
    <rPh sb="16" eb="18">
      <t>ジギョウ</t>
    </rPh>
    <rPh sb="18" eb="19">
      <t>ブン</t>
    </rPh>
    <phoneticPr fontId="30"/>
  </si>
  <si>
    <t>愛媛県市町総合事務組合（議員公務災害事業分）</t>
    <rPh sb="0" eb="3">
      <t>エヒメケン</t>
    </rPh>
    <rPh sb="3" eb="4">
      <t>シ</t>
    </rPh>
    <rPh sb="4" eb="5">
      <t>チョウ</t>
    </rPh>
    <rPh sb="5" eb="7">
      <t>ソウゴウ</t>
    </rPh>
    <rPh sb="7" eb="9">
      <t>ジム</t>
    </rPh>
    <rPh sb="9" eb="11">
      <t>クミアイ</t>
    </rPh>
    <rPh sb="12" eb="14">
      <t>ギイン</t>
    </rPh>
    <rPh sb="14" eb="16">
      <t>コウム</t>
    </rPh>
    <rPh sb="16" eb="18">
      <t>サイガイ</t>
    </rPh>
    <rPh sb="18" eb="20">
      <t>ジギョウ</t>
    </rPh>
    <rPh sb="20" eb="21">
      <t>ブン</t>
    </rPh>
    <phoneticPr fontId="30"/>
  </si>
  <si>
    <t>愛媛県市町総合事務組合（共通経費分）</t>
    <rPh sb="0" eb="3">
      <t>エヒメケン</t>
    </rPh>
    <rPh sb="3" eb="4">
      <t>シ</t>
    </rPh>
    <rPh sb="4" eb="5">
      <t>チョウ</t>
    </rPh>
    <rPh sb="5" eb="7">
      <t>ソウゴウ</t>
    </rPh>
    <rPh sb="7" eb="9">
      <t>ジム</t>
    </rPh>
    <rPh sb="9" eb="11">
      <t>クミアイ</t>
    </rPh>
    <rPh sb="12" eb="14">
      <t>キョウツウ</t>
    </rPh>
    <rPh sb="14" eb="16">
      <t>ケイヒ</t>
    </rPh>
    <rPh sb="16" eb="17">
      <t>ブン</t>
    </rPh>
    <phoneticPr fontId="30"/>
  </si>
  <si>
    <t>伊予市松前町共立衛生組合</t>
    <rPh sb="0" eb="3">
      <t>イヨシ</t>
    </rPh>
    <rPh sb="3" eb="6">
      <t>マサキチョウ</t>
    </rPh>
    <rPh sb="6" eb="8">
      <t>キョウリツ</t>
    </rPh>
    <rPh sb="8" eb="10">
      <t>エイセイ</t>
    </rPh>
    <rPh sb="10" eb="12">
      <t>クミアイ</t>
    </rPh>
    <phoneticPr fontId="30"/>
  </si>
  <si>
    <t>伊予市・伊予郡養護老人ホーム組合</t>
    <rPh sb="0" eb="3">
      <t>イヨシ</t>
    </rPh>
    <rPh sb="4" eb="7">
      <t>イヨグン</t>
    </rPh>
    <rPh sb="7" eb="9">
      <t>ヨウゴ</t>
    </rPh>
    <rPh sb="9" eb="11">
      <t>ロウジン</t>
    </rPh>
    <rPh sb="14" eb="16">
      <t>クミアイ</t>
    </rPh>
    <phoneticPr fontId="30"/>
  </si>
  <si>
    <t>大洲・喜多衛生事務組合</t>
    <rPh sb="0" eb="2">
      <t>オオズ</t>
    </rPh>
    <rPh sb="3" eb="5">
      <t>キタ</t>
    </rPh>
    <rPh sb="5" eb="7">
      <t>エイセイ</t>
    </rPh>
    <rPh sb="7" eb="9">
      <t>ジム</t>
    </rPh>
    <rPh sb="9" eb="11">
      <t>クミアイ</t>
    </rPh>
    <phoneticPr fontId="30"/>
  </si>
  <si>
    <t>伊予地区ごみ処理施設管理組合</t>
    <rPh sb="0" eb="2">
      <t>イヨ</t>
    </rPh>
    <rPh sb="2" eb="4">
      <t>チク</t>
    </rPh>
    <rPh sb="6" eb="8">
      <t>ショリ</t>
    </rPh>
    <rPh sb="8" eb="10">
      <t>シセツ</t>
    </rPh>
    <rPh sb="10" eb="12">
      <t>カンリ</t>
    </rPh>
    <rPh sb="12" eb="14">
      <t>クミアイ</t>
    </rPh>
    <phoneticPr fontId="30"/>
  </si>
  <si>
    <t>伊予消防等事務組合</t>
    <rPh sb="0" eb="2">
      <t>イヨ</t>
    </rPh>
    <rPh sb="2" eb="4">
      <t>ショウボウ</t>
    </rPh>
    <rPh sb="4" eb="5">
      <t>トウ</t>
    </rPh>
    <rPh sb="5" eb="7">
      <t>ジム</t>
    </rPh>
    <rPh sb="7" eb="9">
      <t>クミアイ</t>
    </rPh>
    <phoneticPr fontId="30"/>
  </si>
  <si>
    <t>愛媛地方税滞納整理機構</t>
    <rPh sb="0" eb="2">
      <t>エヒメ</t>
    </rPh>
    <rPh sb="2" eb="5">
      <t>チホウゼイ</t>
    </rPh>
    <rPh sb="5" eb="7">
      <t>タイノウ</t>
    </rPh>
    <rPh sb="7" eb="9">
      <t>セイリ</t>
    </rPh>
    <rPh sb="9" eb="11">
      <t>キコウ</t>
    </rPh>
    <phoneticPr fontId="30"/>
  </si>
  <si>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30"/>
  </si>
  <si>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</si>
  <si>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株式会社　まちづくり郡中</t>
    <rPh sb="0" eb="4">
      <t>カブシキガイシャ</t>
    </rPh>
    <rPh sb="10" eb="12">
      <t>グンチュウ</t>
    </rPh>
    <phoneticPr fontId="2"/>
  </si>
  <si>
    <t>株式会社　プロシーズ</t>
    <rPh sb="0" eb="4">
      <t>カブシキガイシャ</t>
    </rPh>
    <phoneticPr fontId="2"/>
  </si>
  <si>
    <t>株式会社　シーサイドふたみ</t>
    <rPh sb="0" eb="4">
      <t>カブシキガイシャ</t>
    </rPh>
    <phoneticPr fontId="2"/>
  </si>
  <si>
    <t>-</t>
    <phoneticPr fontId="2"/>
  </si>
  <si>
    <t>-</t>
    <phoneticPr fontId="2"/>
  </si>
  <si>
    <t>伊予市外二町共有物組合</t>
    <rPh sb="0" eb="3">
      <t>イヨシ</t>
    </rPh>
    <rPh sb="3" eb="4">
      <t>ホカ</t>
    </rPh>
    <rPh sb="4" eb="6">
      <t>ニチョウ</t>
    </rPh>
    <rPh sb="6" eb="9">
      <t>キョウユウブツ</t>
    </rPh>
    <rPh sb="9" eb="11">
      <t>クミアイ</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</si>
  <si>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</si>
  <si>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</si>
  <si>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</si>
  <si>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</si>
  <si>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と比べて高い水準にある。これは、公共施設等総合管理計画において、平成２８年度以降４０年間で、施設総量を２０％縮減するという目標を設定しているが、現在のところ本格化しておらず具体化はこれからとなっているためである。今後、公共施設等の集約化・複合化を積極的に進め、維持管理に要する経費を減少することに努め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ルイジ</t>
    </rPh>
    <rPh sb="23" eb="25">
      <t>ダンタイ</t>
    </rPh>
    <rPh sb="26" eb="27">
      <t>クラ</t>
    </rPh>
    <rPh sb="29" eb="30">
      <t>タカ</t>
    </rPh>
    <rPh sb="31" eb="33">
      <t>スイジュン</t>
    </rPh>
    <rPh sb="41" eb="43">
      <t>コウキョウ</t>
    </rPh>
    <rPh sb="43" eb="45">
      <t>シセツ</t>
    </rPh>
    <rPh sb="45" eb="46">
      <t>トウ</t>
    </rPh>
    <rPh sb="46" eb="48">
      <t>ソウゴウ</t>
    </rPh>
    <rPh sb="48" eb="50">
      <t>カンリ</t>
    </rPh>
    <rPh sb="50" eb="52">
      <t>ケイカク</t>
    </rPh>
    <rPh sb="57" eb="59">
      <t>ヘイセイ</t>
    </rPh>
    <rPh sb="61" eb="63">
      <t>ネンド</t>
    </rPh>
    <rPh sb="63" eb="65">
      <t>イコウ</t>
    </rPh>
    <rPh sb="67" eb="69">
      <t>ネンカン</t>
    </rPh>
    <rPh sb="71" eb="73">
      <t>シセツ</t>
    </rPh>
    <rPh sb="73" eb="75">
      <t>ソウリョウ</t>
    </rPh>
    <rPh sb="79" eb="81">
      <t>シュクゲン</t>
    </rPh>
    <rPh sb="86" eb="88">
      <t>モクヒョウ</t>
    </rPh>
    <rPh sb="89" eb="91">
      <t>セッテイ</t>
    </rPh>
    <rPh sb="97" eb="99">
      <t>ゲンザイ</t>
    </rPh>
    <rPh sb="103" eb="106">
      <t>ホンカクカ</t>
    </rPh>
    <rPh sb="111" eb="114">
      <t>グタイカ</t>
    </rPh>
    <rPh sb="131" eb="133">
      <t>コンゴ</t>
    </rPh>
    <rPh sb="134" eb="136">
      <t>コウキョウ</t>
    </rPh>
    <rPh sb="136" eb="138">
      <t>シセツ</t>
    </rPh>
    <rPh sb="138" eb="139">
      <t>トウ</t>
    </rPh>
    <rPh sb="140" eb="143">
      <t>シュウヤクカ</t>
    </rPh>
    <rPh sb="144" eb="147">
      <t>フクゴウカ</t>
    </rPh>
    <rPh sb="148" eb="151">
      <t>セッキョクテキ</t>
    </rPh>
    <rPh sb="152" eb="153">
      <t>スス</t>
    </rPh>
    <rPh sb="155" eb="157">
      <t>イジ</t>
    </rPh>
    <rPh sb="157" eb="159">
      <t>カンリ</t>
    </rPh>
    <rPh sb="160" eb="161">
      <t>ヨウ</t>
    </rPh>
    <rPh sb="163" eb="165">
      <t>ケイヒ</t>
    </rPh>
    <rPh sb="166" eb="168">
      <t>ゲンショウ</t>
    </rPh>
    <rPh sb="173" eb="174">
      <t>ツト</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</si>
  <si>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</si>
  <si>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</si>
  <si>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</si>
  <si>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</si>
  <si>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</si>
  <si>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</si>
  <si>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近年減少傾向にあるが、将来負担比率については上昇傾向にある。将来負担比率が上昇している主な要因としては、平成２６年度から２９年度にかけて行った本庁舎の建替え事業に際し、合計で３３億円の地方債を発行したことが考えられる。これらの地方債の償還は平成３２年度から始まり、実質公債費比率が上昇していくことが考えられるため、これまで以上に公債費の適正化に取り組んでいく必要がある。</t>
    <rPh sb="0" eb="2">
      <t>ジッシツ</t>
    </rPh>
    <rPh sb="2" eb="5">
      <t>コウサイヒ</t>
    </rPh>
    <rPh sb="5" eb="7">
      <t>ヒリツ</t>
    </rPh>
    <rPh sb="8" eb="10">
      <t>ルイジ</t>
    </rPh>
    <rPh sb="10" eb="12">
      <t>ダンタイ</t>
    </rPh>
    <rPh sb="13" eb="15">
      <t>ヒカク</t>
    </rPh>
    <rPh sb="17" eb="18">
      <t>ヒク</t>
    </rPh>
    <rPh sb="19" eb="21">
      <t>スイジュン</t>
    </rPh>
    <rPh sb="25" eb="27">
      <t>キンネン</t>
    </rPh>
    <rPh sb="27" eb="29">
      <t>ゲンショウ</t>
    </rPh>
    <rPh sb="29" eb="31">
      <t>ケイコウ</t>
    </rPh>
    <rPh sb="36" eb="38">
      <t>ショウライ</t>
    </rPh>
    <rPh sb="38" eb="40">
      <t>フタン</t>
    </rPh>
    <rPh sb="40" eb="42">
      <t>ヒリツ</t>
    </rPh>
    <rPh sb="47" eb="49">
      <t>ジョウショウ</t>
    </rPh>
    <rPh sb="49" eb="51">
      <t>ケイコウ</t>
    </rPh>
    <rPh sb="55" eb="57">
      <t>ショウライ</t>
    </rPh>
    <rPh sb="57" eb="59">
      <t>フタン</t>
    </rPh>
    <rPh sb="59" eb="61">
      <t>ヒリツ</t>
    </rPh>
    <rPh sb="62" eb="64">
      <t>ジョウショウ</t>
    </rPh>
    <rPh sb="68" eb="69">
      <t>オモ</t>
    </rPh>
    <rPh sb="70" eb="72">
      <t>ヨウイン</t>
    </rPh>
    <rPh sb="77" eb="79">
      <t>ヘイセイ</t>
    </rPh>
    <rPh sb="81" eb="83">
      <t>ネンド</t>
    </rPh>
    <rPh sb="87" eb="89">
      <t>ネンド</t>
    </rPh>
    <rPh sb="93" eb="94">
      <t>オコナ</t>
    </rPh>
    <rPh sb="96" eb="98">
      <t>ホンチョウ</t>
    </rPh>
    <rPh sb="98" eb="99">
      <t>シャ</t>
    </rPh>
    <rPh sb="100" eb="102">
      <t>タテカ</t>
    </rPh>
    <rPh sb="103" eb="105">
      <t>ジギョウ</t>
    </rPh>
    <rPh sb="106" eb="107">
      <t>サイ</t>
    </rPh>
    <rPh sb="109" eb="111">
      <t>ゴウケイ</t>
    </rPh>
    <rPh sb="114" eb="116">
      <t>オクエン</t>
    </rPh>
    <rPh sb="117" eb="120">
      <t>チホウサイ</t>
    </rPh>
    <rPh sb="121" eb="123">
      <t>ハッコウ</t>
    </rPh>
    <rPh sb="128" eb="129">
      <t>カンガ</t>
    </rPh>
    <rPh sb="138" eb="141">
      <t>チホウサイ</t>
    </rPh>
    <rPh sb="142" eb="144">
      <t>ショウカン</t>
    </rPh>
    <rPh sb="145" eb="147">
      <t>ヘイセイ</t>
    </rPh>
    <rPh sb="149" eb="151">
      <t>ネンド</t>
    </rPh>
    <rPh sb="153" eb="154">
      <t>ハジ</t>
    </rPh>
    <rPh sb="157" eb="159">
      <t>ジッシツ</t>
    </rPh>
    <rPh sb="159" eb="162">
      <t>コウサイヒ</t>
    </rPh>
    <rPh sb="162" eb="164">
      <t>ヒリツ</t>
    </rPh>
    <rPh sb="165" eb="167">
      <t>ジョウショウ</t>
    </rPh>
    <rPh sb="174" eb="175">
      <t>カンガ</t>
    </rPh>
    <rPh sb="186" eb="188">
      <t>イジョウ</t>
    </rPh>
    <rPh sb="189" eb="192">
      <t>コウサイヒ</t>
    </rPh>
    <rPh sb="193" eb="194">
      <t>テキ</t>
    </rPh>
    <rPh sb="194" eb="195">
      <t>セイ</t>
    </rPh>
    <rPh sb="195" eb="196">
      <t>カ</t>
    </rPh>
    <rPh sb="197" eb="198">
      <t>ト</t>
    </rPh>
    <rPh sb="199" eb="200">
      <t>ク</t>
    </rPh>
    <rPh sb="204" eb="206">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</si>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</sst>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1" xfId="32" applyNumberFormat="1" applyFont="1" applyFill="1" applyBorder="1" applyAlignment="1" applyProtection="1">
      <alignment horizontal="right" vertical="center" shrinkToFit="1"/>
    </xf>
    <xf numFmtId="177" fontId="26" fillId="5" borderId="172"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0"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9"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12"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71715</c:v>
                </c:pt>
                <c:pt idx="1">
                  <c:v>74713</c:v>
                </c:pt>
                <c:pt idx="2">
                  <c:v>58020</c:v>
                </c:pt>
                <c:pt idx="3">
                  <c:v>98280</c:v>
                </c:pt>
                <c:pt idx="4">
                  <c:v>81779</c:v>
                </c:pt>
              </c:numCache>
            </c:numRef>
          </c:val>
          <c:smooth val="0"/>
        </c:ser>
        <c:dLbls>
          <c:showLegendKey val="0"/>
          <c:showVal val="0"/>
          <c:showCatName val="0"/>
          <c:showSerName val="0"/>
          <c:showPercent val="0"/>
          <c:showBubbleSize val="0"/>
        </c:dLbls>
        <c:marker val="1"/>
        <c:smooth val="0"/>
        <c:axId val="148807040"/>
        <c:axId val="149562880"/>
      </c:lineChart>
      <c:catAx>
        <c:axId val="148807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562880"/>
        <c:crosses val="autoZero"/>
        <c:auto val="1"/>
        <c:lblAlgn val="ctr"/>
        <c:lblOffset val="100"/>
        <c:tickLblSkip val="1"/>
        <c:tickMarkSkip val="1"/>
        <c:noMultiLvlLbl val="0"/>
      </c:catAx>
      <c:valAx>
        <c:axId val="1495628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807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5.85</c:v>
                </c:pt>
                <c:pt idx="1">
                  <c:v>5.91</c:v>
                </c:pt>
                <c:pt idx="2">
                  <c:v>5.47</c:v>
                </c:pt>
                <c:pt idx="3">
                  <c:v>7.68</c:v>
                </c:pt>
                <c:pt idx="4">
                  <c:v>7.12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20.09</c:v>
                </c:pt>
                <c:pt idx="1">
                  <c:v>21.54</c:v>
                </c:pt>
                <c:pt idx="2">
                  <c:v>21.53</c:v>
                </c:pt>
                <c:pt idx="3">
                  <c:v>17.41</c:v>
                </c:pt>
                <c:pt idx="4">
                  <c:v>16.170000000000002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6547712"/>
        <c:axId val="156549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-2.82</c:v>
                </c:pt>
                <c:pt idx="1">
                  <c:v>1.54</c:v>
                </c:pt>
                <c:pt idx="2">
                  <c:v>-0.43</c:v>
                </c:pt>
                <c:pt idx="3">
                  <c:v>-1.68</c:v>
                </c:pt>
                <c:pt idx="4">
                  <c:v>-2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6547712"/>
        <c:axId val="156549888"/>
      </c:lineChart>
      <c:catAx>
        <c:axId val="15654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549888"/>
        <c:crosses val="autoZero"/>
        <c:auto val="1"/>
        <c:lblAlgn val="ctr"/>
        <c:lblOffset val="100"/>
        <c:tickLblSkip val="1"/>
        <c:tickMarkSkip val="1"/>
        <c:noMultiLvlLbl val="0"/>
      </c:catAx>
      <c:valAx>
        <c:axId val="15654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54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伊予港上屋特別会計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都市総合文化施設運営事業特別会計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0.13</c:v>
                </c:pt>
                <c:pt idx="4">
                  <c:v>#N/A</c:v>
                </c:pt>
                <c:pt idx="5">
                  <c:v>0.11</c:v>
                </c:pt>
                <c:pt idx="6">
                  <c:v>#N/A</c:v>
                </c:pt>
                <c:pt idx="7">
                  <c:v>0.13</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0.19</c:v>
                </c:pt>
                <c:pt idx="4">
                  <c:v>#N/A</c:v>
                </c:pt>
                <c:pt idx="5">
                  <c:v>0.18</c:v>
                </c:pt>
                <c:pt idx="6">
                  <c:v>#N/A</c:v>
                </c:pt>
                <c:pt idx="7">
                  <c:v>0.17</c:v>
                </c:pt>
                <c:pt idx="8">
                  <c:v>#N/A</c:v>
                </c:pt>
                <c:pt idx="9">
                  <c:v>0.19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1.29</c:v>
                </c:pt>
                <c:pt idx="4">
                  <c:v>#N/A</c:v>
                </c:pt>
                <c:pt idx="5">
                  <c:v>0.56999999999999995</c:v>
                </c:pt>
                <c:pt idx="6">
                  <c:v>#N/A</c:v>
                </c:pt>
                <c:pt idx="7">
                  <c:v>0.56000000000000005</c:v>
                </c:pt>
                <c:pt idx="8">
                  <c:v>#N/A</c:v>
                </c:pt>
                <c:pt idx="9">
                  <c:v>0.41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0.01</c:v>
                </c:pt>
                <c:pt idx="3">
                  <c:v>#N/A</c:v>
                </c:pt>
                <c:pt idx="4">
                  <c:v>#N/A</c:v>
                </c:pt>
                <c:pt idx="5">
                  <c:v>0</c:v>
                </c:pt>
                <c:pt idx="6">
                  <c:v>0.17</c:v>
                </c:pt>
                <c:pt idx="7">
                  <c:v>#N/A</c:v>
                </c:pt>
                <c:pt idx="8">
                  <c:v>#N/A</c:v>
                </c:pt>
                <c:pt idx="9">
                  <c:v>2.23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5.85</c:v>
                </c:pt>
                <c:pt idx="2">
                  <c:v>#N/A</c:v>
                </c:pt>
                <c:pt idx="3">
                  <c:v>5.91</c:v>
                </c:pt>
                <c:pt idx="4">
                  <c:v>#N/A</c:v>
                </c:pt>
                <c:pt idx="5">
                  <c:v>5.46</c:v>
                </c:pt>
                <c:pt idx="6">
                  <c:v>#N/A</c:v>
                </c:pt>
                <c:pt idx="7">
                  <c:v>7.68</c:v>
                </c:pt>
                <c:pt idx="8">
                  <c:v>#N/A</c:v>
                </c:pt>
                <c:pt idx="9">
                  <c:v>7.12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6.98</c:v>
                </c:pt>
                <c:pt idx="2">
                  <c:v>#N/A</c:v>
                </c:pt>
                <c:pt idx="3">
                  <c:v>7.52</c:v>
                </c:pt>
                <c:pt idx="4">
                  <c:v>#N/A</c:v>
                </c:pt>
                <c:pt idx="5">
                  <c:v>8.23</c:v>
                </c:pt>
                <c:pt idx="6">
                  <c:v>#N/A</c:v>
                </c:pt>
                <c:pt idx="7">
                  <c:v>8.44</c:v>
                </c:pt>
                <c:pt idx="8">
                  <c:v>#N/A</c:v>
                </c:pt>
                <c:pt idx="9">
                  <c:v>8.75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5422720"/>
        <c:axId val="135424256"/>
      </c:barChart>
      <c:catAx>
        <c:axId val="13542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424256"/>
        <c:crosses val="autoZero"/>
        <c:auto val="1"/>
        <c:lblAlgn val="ctr"/>
        <c:lblOffset val="100"/>
        <c:tickLblSkip val="1"/>
        <c:tickMarkSkip val="1"/>
        <c:noMultiLvlLbl val="0"/>
      </c:catAx>
      <c:valAx>
        <c:axId val="13542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22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1669</c:v>
                </c:pt>
                <c:pt idx="5">
                  <c:v>1596</c:v>
                </c:pt>
                <c:pt idx="8">
                  <c:v>1677</c:v>
                </c:pt>
                <c:pt idx="11">
                  <c:v>1723</c:v>
                </c:pt>
                <c:pt idx="14">
                  <c:v>1736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24</c:v>
                </c:pt>
                <c:pt idx="6">
                  <c:v>24</c:v>
                </c:pt>
                <c:pt idx="9">
                  <c:v>23</c:v>
                </c:pt>
                <c:pt idx="12">
                  <c:v>22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254</c:v>
                </c:pt>
                <c:pt idx="3">
                  <c:v>166</c:v>
                </c:pt>
                <c:pt idx="6">
                  <c:v>118</c:v>
                </c:pt>
                <c:pt idx="9">
                  <c:v>91</c:v>
                </c:pt>
                <c:pt idx="12">
                  <c:v>102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499</c:v>
                </c:pt>
                <c:pt idx="3">
                  <c:v>525</c:v>
                </c:pt>
                <c:pt idx="6">
                  <c:v>539</c:v>
                </c:pt>
                <c:pt idx="9">
                  <c:v>530</c:v>
                </c:pt>
                <c:pt idx="12">
                  <c:v>574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2028</c:v>
                </c:pt>
                <c:pt idx="3">
                  <c:v>1886</c:v>
                </c:pt>
                <c:pt idx="6">
                  <c:v>1831</c:v>
                </c:pt>
                <c:pt idx="9">
                  <c:v>1772</c:v>
                </c:pt>
                <c:pt idx="12">
                  <c:v>1704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7134848"/>
        <c:axId val="157136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1138</c:v>
                </c:pt>
                <c:pt idx="2">
                  <c:v>#N/A</c:v>
                </c:pt>
                <c:pt idx="3">
                  <c:v>#N/A</c:v>
                </c:pt>
                <c:pt idx="4">
                  <c:v>1006</c:v>
                </c:pt>
                <c:pt idx="5">
                  <c:v>#N/A</c:v>
                </c:pt>
                <c:pt idx="6">
                  <c:v>#N/A</c:v>
                </c:pt>
                <c:pt idx="7">
                  <c:v>835</c:v>
                </c:pt>
                <c:pt idx="8">
                  <c:v>#N/A</c:v>
                </c:pt>
                <c:pt idx="9">
                  <c:v>#N/A</c:v>
                </c:pt>
                <c:pt idx="10">
                  <c:v>693</c:v>
                </c:pt>
                <c:pt idx="11">
                  <c:v>#N/A</c:v>
                </c:pt>
                <c:pt idx="12">
                  <c:v>#N/A</c:v>
                </c:pt>
                <c:pt idx="13">
                  <c:v>666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7134848"/>
        <c:axId val="157136768"/>
      </c:lineChart>
      <c:catAx>
        <c:axId val="15713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136768"/>
        <c:crosses val="autoZero"/>
        <c:auto val="1"/>
        <c:lblAlgn val="ctr"/>
        <c:lblOffset val="100"/>
        <c:tickLblSkip val="1"/>
        <c:tickMarkSkip val="1"/>
        <c:noMultiLvlLbl val="0"/>
      </c:catAx>
      <c:valAx>
        <c:axId val="15713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3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18648</c:v>
                </c:pt>
                <c:pt idx="5">
                  <c:v>18886</c:v>
                </c:pt>
                <c:pt idx="8">
                  <c:v>19335</c:v>
                </c:pt>
                <c:pt idx="11">
                  <c:v>20539</c:v>
                </c:pt>
                <c:pt idx="14">
                  <c:v>21262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c:v>
                </c:pt>
                <c:pt idx="5">
                  <c:v>6</c:v>
                </c:pt>
                <c:pt idx="8">
                  <c:v>4</c:v>
                </c:pt>
                <c:pt idx="11">
                  <c:v>3</c:v>
                </c:pt>
                <c:pt idx="14">
                  <c:v>187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5320</c:v>
                </c:pt>
                <c:pt idx="5">
                  <c:v>5214</c:v>
                </c:pt>
                <c:pt idx="8">
                  <c:v>5160</c:v>
                </c:pt>
                <c:pt idx="11">
                  <c:v>4418</c:v>
                </c:pt>
                <c:pt idx="14">
                  <c:v>4044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2982</c:v>
                </c:pt>
                <c:pt idx="3">
                  <c:v>2752</c:v>
                </c:pt>
                <c:pt idx="6">
                  <c:v>2512</c:v>
                </c:pt>
                <c:pt idx="9">
                  <c:v>2261</c:v>
                </c:pt>
                <c:pt idx="12">
                  <c:v>2156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574</c:v>
                </c:pt>
                <c:pt idx="3">
                  <c:v>495</c:v>
                </c:pt>
                <c:pt idx="6">
                  <c:v>506</c:v>
                </c:pt>
                <c:pt idx="9">
                  <c:v>798</c:v>
                </c:pt>
                <c:pt idx="12">
                  <c:v>714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7139</c:v>
                </c:pt>
                <c:pt idx="3">
                  <c:v>7008</c:v>
                </c:pt>
                <c:pt idx="6">
                  <c:v>7037</c:v>
                </c:pt>
                <c:pt idx="9">
                  <c:v>6897</c:v>
                </c:pt>
                <c:pt idx="12">
                  <c:v>6852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62</c:v>
                </c:pt>
                <c:pt idx="3">
                  <c:v>46</c:v>
                </c:pt>
                <c:pt idx="6">
                  <c:v>31</c:v>
                </c:pt>
                <c:pt idx="9">
                  <c:v>15</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18310</c:v>
                </c:pt>
                <c:pt idx="3">
                  <c:v>18531</c:v>
                </c:pt>
                <c:pt idx="6">
                  <c:v>18896</c:v>
                </c:pt>
                <c:pt idx="9">
                  <c:v>20671</c:v>
                </c:pt>
                <c:pt idx="12">
                  <c:v>21739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7043328"/>
        <c:axId val="157049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5092</c:v>
                </c:pt>
                <c:pt idx="2">
                  <c:v>#N/A</c:v>
                </c:pt>
                <c:pt idx="3">
                  <c:v>#N/A</c:v>
                </c:pt>
                <c:pt idx="4">
                  <c:v>4728</c:v>
                </c:pt>
                <c:pt idx="5">
                  <c:v>#N/A</c:v>
                </c:pt>
                <c:pt idx="6">
                  <c:v>#N/A</c:v>
                </c:pt>
                <c:pt idx="7">
                  <c:v>4483</c:v>
                </c:pt>
                <c:pt idx="8">
                  <c:v>#N/A</c:v>
                </c:pt>
                <c:pt idx="9">
                  <c:v>#N/A</c:v>
                </c:pt>
                <c:pt idx="10">
                  <c:v>5683</c:v>
                </c:pt>
                <c:pt idx="11">
                  <c:v>#N/A</c:v>
                </c:pt>
                <c:pt idx="12">
                  <c:v>#N/A</c:v>
                </c:pt>
                <c:pt idx="13">
                  <c:v>5970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7043328"/>
        <c:axId val="157049600"/>
      </c:lineChart>
      <c:catAx>
        <c:axId val="15704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049600"/>
        <c:crosses val="autoZero"/>
        <c:auto val="1"/>
        <c:lblAlgn val="ctr"/>
        <c:lblOffset val="100"/>
        <c:tickLblSkip val="1"/>
        <c:tickMarkSkip val="1"/>
        <c:noMultiLvlLbl val="0"/>
      </c:catAx>
      <c:valAx>
        <c:axId val="15704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4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{D1C75928-9D49-4888-9E68-60B21AAEA8DD}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{57F3D8B5-B6F2-4028-B040-8D420BD46B64}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{F7B8E204-A87F-4E4E-950C-27C8273B9592}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{2FD0A492-880D-4ADD-A238-FA2DBE77A6D5}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{3241445C-4CBC-490F-9408-6748ADE2C029}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56.8</c:v>
                </c:pt>
              </c:numCache>
            </c:numRef>
          </c:xVal>
          <c:yVal>
            <c:numRef>
              <c:f>公会計指標分析・財政指標組合せ分析表!$K$51:$O$51</c:f>
              <c:numCache>
                <c:formatCode>#,##0.0;"▲ "#,##0.0</c:formatCode>
                <c:ptCount val="5"/>
                <c:pt idx="3">
                  <c:v>61.2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{61A32C0D-BAA7-4BEE-B912-A386A0C500D9}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{8AEC131C-5379-4C87-A57D-C1AB36FAF12A}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{B325A840-8A6B-4A10-B035-2E45D3338074}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{22658E8A-0DE0-43B1-A5C7-C06CE114213F}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{DD7AAD77-8923-46A4-B805-56734B77CFE9}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7649920"/>
        <c:axId val="160236672"/>
      </c:scatterChart>
      <c:valAx>
        <c:axId val="157649920"/>
        <c:scaling>
          <c:orientation val="minMax"/>
          <c:max val="57.2"/>
          <c:min val="52.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236672"/>
        <c:crosses val="autoZero"/>
        <c:crossBetween val="midCat"/>
      </c:valAx>
      <c:valAx>
        <c:axId val="160236672"/>
        <c:scaling>
          <c:orientation val="minMax"/>
          <c:max val="61.7"/>
          <c:min val="58.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649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{2482E832-A4F8-4AC5-BDF8-73AAF54612B4}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{B35FC0C4-BE92-446A-8B75-1FAA0B882592}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{A3D877AE-3741-47C8-8589-1D9796CB9EB8}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{F82FDED6-3972-471C-A86D-26E62617029B}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{18B8315C-3262-498A-87BE-28C936A37FB1}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12.1</c:v>
                </c:pt>
                <c:pt idx="2">
                  <c:v>10.7</c:v>
                </c:pt>
                <c:pt idx="3">
                  <c:v>9.1</c:v>
                </c:pt>
                <c:pt idx="4">
                  <c:v>7.9</c:v>
                </c:pt>
              </c:numCache>
            </c:numRef>
          </c:xVal>
          <c:yVal>
            <c:numRef>
              <c:f>公会計指標分析・財政指標組合せ分析表!$K$73:$O$73</c:f>
              <c:numCache>
                <c:formatCode>#,##0.0;"▲ "#,##0.0</c:formatCode>
                <c:ptCount val="5"/>
                <c:pt idx="0">
                  <c:v>55.3</c:v>
                </c:pt>
                <c:pt idx="1">
                  <c:v>50.9</c:v>
                </c:pt>
                <c:pt idx="2">
                  <c:v>48.6</c:v>
                </c:pt>
                <c:pt idx="3">
                  <c:v>61.2</c:v>
                </c:pt>
                <c:pt idx="4">
                  <c:v>65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{97890FEF-ED10-4767-858D-7262E0B1B6C6}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{4A0E734B-5D28-4015-A8B9-43C100C377F4}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{90C35B36-EE5E-4B8D-A990-26C93C8263F0}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{9B788672-8BF0-451F-9EC4-66FB84801A96}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{3263B7CB-7C1A-4E3E-BE30-5497DFAF6DBD}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0271360"/>
        <c:axId val="160441472"/>
      </c:scatterChart>
      <c:valAx>
        <c:axId val="160271360"/>
        <c:scaling>
          <c:orientation val="minMax"/>
          <c:max val="13.29999999999999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441472"/>
        <c:crosses val="autoZero"/>
        <c:crossBetween val="midCat"/>
      </c:valAx>
      <c:valAx>
        <c:axId val="160441472"/>
        <c:scaling>
          <c:orientation val="minMax"/>
          <c:max val="8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271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の実質公債費比率の分子は、地方債償還の進捗に伴い年々減少してきている。新たな地方債借入にあっては過疎対策事業債等の交付税算入のある地方債のみ選択するなど、分子の抑制に努めている。今後は大型施設整備事業に伴い元利償還金の増加が見込まれるため、起債にあたっては緊急度や住民ニーズを十分考慮し、将来にわたり持続可能な財政基盤を構築できるよう努める。また、新たな債務負担行為の設定にも十分注意する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本市では、地方債を発行する場合は過疎対策事業債等の交付税措置のある財源的に有利な地方債を活用している。</a:t>
          </a:r>
          <a:endParaRPr lang="ja-JP" altLang="ja-JP">
            <a:effectLst/>
          </a:endParaRPr>
        </a:p>
        <a:p>
          <a:r>
            <a:rPr kumimoji="1" lang="ja-JP" altLang="ja-JP" sz="1100">
              <a:solidFill>
                <a:schemeClr val="dk1"/>
              </a:solidFill>
              <a:effectLst/>
              <a:latin typeface="+mn-lt"/>
              <a:ea typeface="+mn-ea"/>
              <a:cs typeface="+mn-cs"/>
            </a:rPr>
            <a:t>上記の取り組みにより一般会計等にかかる地方債の現在高は増加傾向にあるが、将来負担額から控除される基準財政需要額算入見込額が増加し、将来負担比率の分子は</a:t>
          </a:r>
          <a:r>
            <a:rPr kumimoji="1" lang="ja-JP" altLang="en-US" sz="1100">
              <a:solidFill>
                <a:schemeClr val="dk1"/>
              </a:solidFill>
              <a:effectLst/>
              <a:latin typeface="+mn-lt"/>
              <a:ea typeface="+mn-ea"/>
              <a:cs typeface="+mn-cs"/>
            </a:rPr>
            <a:t>微増しているものの</a:t>
          </a:r>
          <a:r>
            <a:rPr kumimoji="1" lang="ja-JP" altLang="ja-JP" sz="1100">
              <a:solidFill>
                <a:schemeClr val="dk1"/>
              </a:solidFill>
              <a:effectLst/>
              <a:latin typeface="+mn-lt"/>
              <a:ea typeface="+mn-ea"/>
              <a:cs typeface="+mn-cs"/>
            </a:rPr>
            <a:t>、健全な財政を維持できているものと考えている。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今後の方向性として、一部事務組合への負担に十分留意しながら財政運営を行う</a:t>
          </a:r>
          <a:r>
            <a:rPr kumimoji="1" lang="ja-JP" altLang="en-US" sz="1100">
              <a:solidFill>
                <a:schemeClr val="dk1"/>
              </a:solidFill>
              <a:effectLst/>
              <a:latin typeface="+mn-lt"/>
              <a:ea typeface="+mn-ea"/>
              <a:cs typeface="+mn-cs"/>
            </a:rPr>
            <a:t>ものとする</a:t>
          </a:r>
          <a:r>
            <a:rPr kumimoji="1" lang="ja-JP" altLang="ja-JP" sz="1100">
              <a:solidFill>
                <a:schemeClr val="dk1"/>
              </a:solidFill>
              <a:effectLst/>
              <a:latin typeface="+mn-lt"/>
              <a:ea typeface="+mn-ea"/>
              <a:cs typeface="+mn-cs"/>
            </a:rPr>
            <a:t>。また、充当可能な基金の現在高が年々減少していることにも注意し</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今後も将来負担額を抑制するとともに、充当可能財源等の増加を図り将来負担比率の減少に努める。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37,859
37,633
194.44
19,036,471
18,078,953
775,233
10,884,871
21,739,465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当市では、平成２８年度に策定した公共施設等総合管理計画において、今後４０年間で施設総量を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老朽化した施設の集約化・複合化や除却を進めることとしているが、現在のところ具体的には進んでいない状況である。そのため有形固定資産減価償却率については、類似団体平均と比較すると高い水準にある。</a:t>
          </a:r>
          <a:endParaRPr lang="ja-JP" altLang="ja-JP">
            <a:effectLst/>
          </a:endParaRPr>
        </a:p>
        <a:p>
          <a:r>
            <a:rPr kumimoji="1" lang="ja-JP" altLang="ja-JP" sz="1100">
              <a:solidFill>
                <a:schemeClr val="dk1"/>
              </a:solidFill>
              <a:effectLst/>
              <a:latin typeface="+mn-lt"/>
              <a:ea typeface="+mn-ea"/>
              <a:cs typeface="+mn-cs"/>
            </a:rPr>
            <a:t>今後積極的に計画実施に向けて取り組んでいく。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99060</xdr:rowOff>
    </xdr:from>
    <xdr:to>
      <xdr:col>3</xdr:col>
      <xdr:colOff>511175</xdr:colOff>
      <xdr:row>30</xdr:row>
      <xdr:rowOff>29210</xdr:rowOff>
    </xdr:to>
    <xdr:sp macro="" textlink="">
      <xdr:nvSpPr>
        <xdr:cNvPr id="77" name="円/楕円 76"/>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45737</xdr:rowOff>
    </xdr:from>
    <xdr:ext cx="405111" cy="259045"/>
    <xdr:sp macro="" textlink="">
      <xdr:nvSpPr>
        <xdr:cNvPr id="79" name="n_1mainValue有形固定資産減価償却率"/>
        <xdr:cNvSpPr txBox="1"/>
      </xdr:nvSpPr>
      <xdr:spPr>
        <a:xfrm>
          <a:off x="3836043"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37,859
37,633
194.44
19,036,471
18,078,953
775,233
10,884,871
21,739,465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48260</xdr:rowOff>
    </xdr:from>
    <xdr:to>
      <xdr:col>5</xdr:col>
      <xdr:colOff>409575</xdr:colOff>
      <xdr:row>33</xdr:row>
      <xdr:rowOff>149860</xdr:rowOff>
    </xdr:to>
    <xdr:sp macro="" textlink="">
      <xdr:nvSpPr>
        <xdr:cNvPr id="66" name="円/楕円 65"/>
        <xdr:cNvSpPr/>
      </xdr:nvSpPr>
      <xdr:spPr>
        <a:xfrm>
          <a:off x="3746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166387</xdr:rowOff>
    </xdr:from>
    <xdr:ext cx="405111" cy="259045"/>
    <xdr:sp macro="" textlink="">
      <xdr:nvSpPr>
        <xdr:cNvPr id="68" name="n_1mainValue【道路】&#10;有形固定資産減価償却率"/>
        <xdr:cNvSpPr txBox="1"/>
      </xdr:nvSpPr>
      <xdr:spPr>
        <a:xfrm>
          <a:off x="3582043"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76652</xdr:rowOff>
    </xdr:from>
    <xdr:to>
      <xdr:col>14</xdr:col>
      <xdr:colOff>79375</xdr:colOff>
      <xdr:row>40</xdr:row>
      <xdr:rowOff>6802</xdr:rowOff>
    </xdr:to>
    <xdr:sp macro="" textlink="">
      <xdr:nvSpPr>
        <xdr:cNvPr id="103" name="円/楕円 102"/>
        <xdr:cNvSpPr/>
      </xdr:nvSpPr>
      <xdr:spPr>
        <a:xfrm>
          <a:off x="9588500" y="67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169379</xdr:rowOff>
    </xdr:from>
    <xdr:ext cx="534377" cy="259045"/>
    <xdr:sp macro="" textlink="">
      <xdr:nvSpPr>
        <xdr:cNvPr id="105" name="n_1mainValue【道路】&#10;一人当たり延長"/>
        <xdr:cNvSpPr txBox="1"/>
      </xdr:nvSpPr>
      <xdr:spPr>
        <a:xfrm>
          <a:off x="9359410" y="68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105410</xdr:rowOff>
    </xdr:from>
    <xdr:to>
      <xdr:col>5</xdr:col>
      <xdr:colOff>409575</xdr:colOff>
      <xdr:row>60</xdr:row>
      <xdr:rowOff>35560</xdr:rowOff>
    </xdr:to>
    <xdr:sp macro="" textlink="">
      <xdr:nvSpPr>
        <xdr:cNvPr id="143" name="円/楕円 142"/>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26687</xdr:rowOff>
    </xdr:from>
    <xdr:ext cx="405111" cy="259045"/>
    <xdr:sp macro="" textlink="">
      <xdr:nvSpPr>
        <xdr:cNvPr id="145" name="n_1mainValue【橋りょう・トンネル】&#10;有形固定資産減価償却率"/>
        <xdr:cNvSpPr txBox="1"/>
      </xdr:nvSpPr>
      <xdr:spPr>
        <a:xfrm>
          <a:off x="3582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76835</xdr:rowOff>
    </xdr:from>
    <xdr:to>
      <xdr:col>14</xdr:col>
      <xdr:colOff>79375</xdr:colOff>
      <xdr:row>64</xdr:row>
      <xdr:rowOff>6985</xdr:rowOff>
    </xdr:to>
    <xdr:sp macro="" textlink="">
      <xdr:nvSpPr>
        <xdr:cNvPr id="182" name="円/楕円 181"/>
        <xdr:cNvSpPr/>
      </xdr:nvSpPr>
      <xdr:spPr>
        <a:xfrm>
          <a:off x="9588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3"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169562</xdr:rowOff>
    </xdr:from>
    <xdr:ext cx="534377" cy="259045"/>
    <xdr:sp macro="" textlink="">
      <xdr:nvSpPr>
        <xdr:cNvPr id="184" name="n_1mainValue【橋りょう・トンネル】&#10;一人当たり有形固定資産（償却資産）額"/>
        <xdr:cNvSpPr txBox="1"/>
      </xdr:nvSpPr>
      <xdr:spPr>
        <a:xfrm>
          <a:off x="9359411" y="1097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87885</xdr:rowOff>
    </xdr:from>
    <xdr:to>
      <xdr:col>5</xdr:col>
      <xdr:colOff>409575</xdr:colOff>
      <xdr:row>82</xdr:row>
      <xdr:rowOff>18035</xdr:rowOff>
    </xdr:to>
    <xdr:sp macro="" textlink="">
      <xdr:nvSpPr>
        <xdr:cNvPr id="220" name="円/楕円 219"/>
        <xdr:cNvSpPr/>
      </xdr:nvSpPr>
      <xdr:spPr>
        <a:xfrm>
          <a:off x="3746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34562</xdr:rowOff>
    </xdr:from>
    <xdr:ext cx="405111" cy="259045"/>
    <xdr:sp macro="" textlink="">
      <xdr:nvSpPr>
        <xdr:cNvPr id="222" name="n_1mainValue【公営住宅】&#10;有形固定資産減価償却率"/>
        <xdr:cNvSpPr txBox="1"/>
      </xdr:nvSpPr>
      <xdr:spPr>
        <a:xfrm>
          <a:off x="3582043"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110744</xdr:rowOff>
    </xdr:from>
    <xdr:to>
      <xdr:col>14</xdr:col>
      <xdr:colOff>79375</xdr:colOff>
      <xdr:row>84</xdr:row>
      <xdr:rowOff>40894</xdr:rowOff>
    </xdr:to>
    <xdr:sp macro="" textlink="">
      <xdr:nvSpPr>
        <xdr:cNvPr id="257" name="円/楕円 256"/>
        <xdr:cNvSpPr/>
      </xdr:nvSpPr>
      <xdr:spPr>
        <a:xfrm>
          <a:off x="9588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5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32021</xdr:rowOff>
    </xdr:from>
    <xdr:ext cx="469744" cy="259045"/>
    <xdr:sp macro="" textlink="">
      <xdr:nvSpPr>
        <xdr:cNvPr id="259" name="n_1mainValue【公営住宅】&#10;一人当たり面積"/>
        <xdr:cNvSpPr txBox="1"/>
      </xdr:nvSpPr>
      <xdr:spPr>
        <a:xfrm>
          <a:off x="93917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1" name="直線コネクタ 280"/>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2"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3" name="直線コネクタ 282"/>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4"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5" name="直線コネクタ 284"/>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6"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7" name="フローチャート : 判断 286"/>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88" name="フローチャート : 判断 287"/>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153415</xdr:rowOff>
    </xdr:from>
    <xdr:to>
      <xdr:col>5</xdr:col>
      <xdr:colOff>409575</xdr:colOff>
      <xdr:row>103</xdr:row>
      <xdr:rowOff>83565</xdr:rowOff>
    </xdr:to>
    <xdr:sp macro="" textlink="">
      <xdr:nvSpPr>
        <xdr:cNvPr id="294" name="円/楕円 293"/>
        <xdr:cNvSpPr/>
      </xdr:nvSpPr>
      <xdr:spPr>
        <a:xfrm>
          <a:off x="3746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148099</xdr:rowOff>
    </xdr:from>
    <xdr:ext cx="405111" cy="259045"/>
    <xdr:sp macro="" textlink="">
      <xdr:nvSpPr>
        <xdr:cNvPr id="295"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74692</xdr:rowOff>
    </xdr:from>
    <xdr:ext cx="405111" cy="259045"/>
    <xdr:sp macro="" textlink="">
      <xdr:nvSpPr>
        <xdr:cNvPr id="296" name="n_1mainValue【港湾・漁港】&#10;有形固定資産減価償却率"/>
        <xdr:cNvSpPr txBox="1"/>
      </xdr:nvSpPr>
      <xdr:spPr>
        <a:xfrm>
          <a:off x="3582043" y="177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8" name="テキスト ボックス 3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0" name="テキスト ボックス 3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2" name="テキスト ボックス 3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4" name="テキスト ボックス 3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6" name="テキスト ボックス 31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8" name="テキスト ボックス 3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0" name="直線コネクタ 319"/>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1"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2" name="直線コネクタ 321"/>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3"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4" name="直線コネクタ 323"/>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5"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6" name="フローチャート : 判断 325"/>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7" name="フローチャート : 判断 326"/>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55449</xdr:rowOff>
    </xdr:from>
    <xdr:to>
      <xdr:col>14</xdr:col>
      <xdr:colOff>79375</xdr:colOff>
      <xdr:row>104</xdr:row>
      <xdr:rowOff>157049</xdr:rowOff>
    </xdr:to>
    <xdr:sp macro="" textlink="">
      <xdr:nvSpPr>
        <xdr:cNvPr id="333" name="円/楕円 332"/>
        <xdr:cNvSpPr/>
      </xdr:nvSpPr>
      <xdr:spPr>
        <a:xfrm>
          <a:off x="9588500" y="1788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4"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104</xdr:row>
      <xdr:rowOff>148176</xdr:rowOff>
    </xdr:from>
    <xdr:ext cx="599010" cy="259045"/>
    <xdr:sp macro="" textlink="">
      <xdr:nvSpPr>
        <xdr:cNvPr id="335" name="n_1mainValue【港湾・漁港】&#10;一人当たり有形固定資産（償却資産）額"/>
        <xdr:cNvSpPr txBox="1"/>
      </xdr:nvSpPr>
      <xdr:spPr>
        <a:xfrm>
          <a:off x="9327094" y="1797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192,113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0" name="直線コネクタ 35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2" name="直線コネクタ 36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4" name="直線コネクタ 36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6" name="フローチャート : 判断 36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7" name="フローチャート : 判断 36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44450</xdr:rowOff>
    </xdr:from>
    <xdr:to>
      <xdr:col>22</xdr:col>
      <xdr:colOff>415925</xdr:colOff>
      <xdr:row>36</xdr:row>
      <xdr:rowOff>146050</xdr:rowOff>
    </xdr:to>
    <xdr:sp macro="" textlink="">
      <xdr:nvSpPr>
        <xdr:cNvPr id="373" name="円/楕円 372"/>
        <xdr:cNvSpPr/>
      </xdr:nvSpPr>
      <xdr:spPr>
        <a:xfrm>
          <a:off x="1543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74"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162577</xdr:rowOff>
    </xdr:from>
    <xdr:ext cx="405111" cy="259045"/>
    <xdr:sp macro="" textlink="">
      <xdr:nvSpPr>
        <xdr:cNvPr id="375" name="n_1mainValue【認定こども園・幼稚園・保育所】&#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7" name="直線コネクタ 39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9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99" name="直線コネクタ 39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1" name="直線コネクタ 40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3" name="フローチャート : 判断 40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4" name="フローチャート : 判断 403"/>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80264</xdr:rowOff>
    </xdr:from>
    <xdr:to>
      <xdr:col>31</xdr:col>
      <xdr:colOff>85725</xdr:colOff>
      <xdr:row>39</xdr:row>
      <xdr:rowOff>10414</xdr:rowOff>
    </xdr:to>
    <xdr:sp macro="" textlink="">
      <xdr:nvSpPr>
        <xdr:cNvPr id="410" name="円/楕円 409"/>
        <xdr:cNvSpPr/>
      </xdr:nvSpPr>
      <xdr:spPr>
        <a:xfrm>
          <a:off x="21272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1"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26941</xdr:rowOff>
    </xdr:from>
    <xdr:ext cx="469744" cy="259045"/>
    <xdr:sp macro="" textlink="">
      <xdr:nvSpPr>
        <xdr:cNvPr id="412" name="n_1mainValue【認定こども園・幼稚園・保育所】&#10;一人当たり面積"/>
        <xdr:cNvSpPr txBox="1"/>
      </xdr:nvSpPr>
      <xdr:spPr>
        <a:xfrm>
          <a:off x="210757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3" name="テキスト ボックス 4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4" name="直線コネクタ 4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5" name="テキスト ボックス 4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6" name="直線コネクタ 4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7" name="テキスト ボックス 4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8" name="直線コネクタ 4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9" name="テキスト ボックス 4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0" name="直線コネクタ 4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1" name="テキスト ボックス 4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5" name="直線コネクタ 43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7" name="直線コネクタ 43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3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39" name="直線コネクタ 43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1" name="フローチャート : 判断 44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2" name="フローチャート : 判断 44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47498</xdr:rowOff>
    </xdr:from>
    <xdr:to>
      <xdr:col>22</xdr:col>
      <xdr:colOff>415925</xdr:colOff>
      <xdr:row>59</xdr:row>
      <xdr:rowOff>149098</xdr:rowOff>
    </xdr:to>
    <xdr:sp macro="" textlink="">
      <xdr:nvSpPr>
        <xdr:cNvPr id="448" name="円/楕円 447"/>
        <xdr:cNvSpPr/>
      </xdr:nvSpPr>
      <xdr:spPr>
        <a:xfrm>
          <a:off x="15430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449"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140225</xdr:rowOff>
    </xdr:from>
    <xdr:ext cx="405111" cy="259045"/>
    <xdr:sp macro="" textlink="">
      <xdr:nvSpPr>
        <xdr:cNvPr id="450" name="n_1mainValue【学校施設】&#10;有形固定資産減価償却率"/>
        <xdr:cNvSpPr txBox="1"/>
      </xdr:nvSpPr>
      <xdr:spPr>
        <a:xfrm>
          <a:off x="15266043"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4" name="直線コネクタ 47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6" name="直線コネクタ 47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78" name="直線コネクタ 47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7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0" name="フローチャート : 判断 47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1" name="フローチャート : 判断 480"/>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14160</xdr:rowOff>
    </xdr:from>
    <xdr:to>
      <xdr:col>31</xdr:col>
      <xdr:colOff>85725</xdr:colOff>
      <xdr:row>62</xdr:row>
      <xdr:rowOff>115760</xdr:rowOff>
    </xdr:to>
    <xdr:sp macro="" textlink="">
      <xdr:nvSpPr>
        <xdr:cNvPr id="487" name="円/楕円 486"/>
        <xdr:cNvSpPr/>
      </xdr:nvSpPr>
      <xdr:spPr>
        <a:xfrm>
          <a:off x="21272500" y="106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88"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106887</xdr:rowOff>
    </xdr:from>
    <xdr:ext cx="469744" cy="259045"/>
    <xdr:sp macro="" textlink="">
      <xdr:nvSpPr>
        <xdr:cNvPr id="489" name="n_1mainValue【学校施設】&#10;一人当たり面積"/>
        <xdr:cNvSpPr txBox="1"/>
      </xdr:nvSpPr>
      <xdr:spPr>
        <a:xfrm>
          <a:off x="21075727" y="1073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0" name="テキスト ボックス 49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1" name="直線コネクタ 5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2" name="テキスト ボックス 50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3" name="直線コネクタ 5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4" name="テキスト ボックス 5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5" name="直線コネクタ 5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6" name="テキスト ボックス 5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7" name="直線コネクタ 5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8" name="テキスト ボックス 5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9" name="直線コネクタ 5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0" name="テキスト ボックス 50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4" name="直線コネクタ 51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16" name="直線コネクタ 51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8" name="直線コネクタ 51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19"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0" name="フローチャート : 判断 51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21" name="フローチャート : 判断 520"/>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97789</xdr:rowOff>
    </xdr:from>
    <xdr:to>
      <xdr:col>22</xdr:col>
      <xdr:colOff>415925</xdr:colOff>
      <xdr:row>79</xdr:row>
      <xdr:rowOff>27939</xdr:rowOff>
    </xdr:to>
    <xdr:sp macro="" textlink="">
      <xdr:nvSpPr>
        <xdr:cNvPr id="527" name="円/楕円 526"/>
        <xdr:cNvSpPr/>
      </xdr:nvSpPr>
      <xdr:spPr>
        <a:xfrm>
          <a:off x="15430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528"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44466</xdr:rowOff>
    </xdr:from>
    <xdr:ext cx="405111" cy="259045"/>
    <xdr:sp macro="" textlink="">
      <xdr:nvSpPr>
        <xdr:cNvPr id="529" name="n_1mainValue【児童館】&#10;有形固定資産減価償却率"/>
        <xdr:cNvSpPr txBox="1"/>
      </xdr:nvSpPr>
      <xdr:spPr>
        <a:xfrm>
          <a:off x="15266043"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0" name="直線コネクタ 5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1" name="テキスト ボックス 5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2" name="直線コネクタ 5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3" name="テキスト ボックス 5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4" name="直線コネクタ 5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5" name="テキスト ボックス 5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6" name="直線コネクタ 5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7" name="テキスト ボックス 5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1" name="直線コネクタ 550"/>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2"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3" name="直線コネクタ 55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4"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5" name="直線コネクタ 554"/>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56"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57" name="フローチャート : 判断 556"/>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58" name="フローチャート : 判断 557"/>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9" name="テキスト ボックス 5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0" name="テキスト ボックス 5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1" name="テキスト ボックス 5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2" name="テキスト ボックス 5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3" name="テキスト ボックス 5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124461</xdr:rowOff>
    </xdr:from>
    <xdr:to>
      <xdr:col>31</xdr:col>
      <xdr:colOff>85725</xdr:colOff>
      <xdr:row>85</xdr:row>
      <xdr:rowOff>54611</xdr:rowOff>
    </xdr:to>
    <xdr:sp macro="" textlink="">
      <xdr:nvSpPr>
        <xdr:cNvPr id="564" name="円/楕円 563"/>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65"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45738</xdr:rowOff>
    </xdr:from>
    <xdr:ext cx="469744" cy="259045"/>
    <xdr:sp macro="" textlink="">
      <xdr:nvSpPr>
        <xdr:cNvPr id="566"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7" name="正方形/長方形 5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8" name="正方形/長方形 5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9" name="正方形/長方形 5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0" name="正方形/長方形 5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1" name="正方形/長方形 5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2" name="正方形/長方形 5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3" name="正方形/長方形 5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4" name="正方形/長方形 5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5" name="テキスト ボックス 5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6" name="直線コネクタ 5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7" name="テキスト ボックス 57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8" name="直線コネクタ 5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9" name="テキスト ボックス 57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0" name="直線コネクタ 5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1" name="テキスト ボックス 5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2" name="直線コネクタ 5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3" name="テキスト ボックス 5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4" name="直線コネクタ 5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5" name="テキスト ボックス 5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6" name="直線コネクタ 5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7" name="テキスト ボックス 5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8" name="直線コネクタ 5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9" name="テキスト ボックス 58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3" name="直線コネクタ 59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5" name="直線コネクタ 59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9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97" name="直線コネクタ 59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9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99" name="フローチャート : 判断 59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00" name="フローチャート : 判断 59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1" name="テキスト ボックス 6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2" name="テキスト ボックス 6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3" name="テキスト ボックス 6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4" name="テキスト ボックス 6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5" name="テキスト ボックス 6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44994</xdr:rowOff>
    </xdr:from>
    <xdr:to>
      <xdr:col>22</xdr:col>
      <xdr:colOff>415925</xdr:colOff>
      <xdr:row>100</xdr:row>
      <xdr:rowOff>146594</xdr:rowOff>
    </xdr:to>
    <xdr:sp macro="" textlink="">
      <xdr:nvSpPr>
        <xdr:cNvPr id="606" name="円/楕円 605"/>
        <xdr:cNvSpPr/>
      </xdr:nvSpPr>
      <xdr:spPr>
        <a:xfrm>
          <a:off x="154305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607"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163121</xdr:rowOff>
    </xdr:from>
    <xdr:ext cx="405111" cy="259045"/>
    <xdr:sp macro="" textlink="">
      <xdr:nvSpPr>
        <xdr:cNvPr id="608" name="n_1mainValue【公民館】&#10;有形固定資産減価償却率"/>
        <xdr:cNvSpPr txBox="1"/>
      </xdr:nvSpPr>
      <xdr:spPr>
        <a:xfrm>
          <a:off x="15266043" y="1696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9" name="直線コネクタ 6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0" name="テキスト ボックス 6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1" name="直線コネクタ 6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2" name="テキスト ボックス 6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3" name="直線コネクタ 6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4" name="テキスト ボックス 6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5" name="直線コネクタ 6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6" name="テキスト ボックス 6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0" name="直線コネクタ 62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2" name="直線コネクタ 63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4" name="直線コネクタ 63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36" name="フローチャート : 判断 63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37" name="フローチャート : 判断 636"/>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91694</xdr:rowOff>
    </xdr:from>
    <xdr:to>
      <xdr:col>31</xdr:col>
      <xdr:colOff>85725</xdr:colOff>
      <xdr:row>107</xdr:row>
      <xdr:rowOff>21844</xdr:rowOff>
    </xdr:to>
    <xdr:sp macro="" textlink="">
      <xdr:nvSpPr>
        <xdr:cNvPr id="643" name="円/楕円 642"/>
        <xdr:cNvSpPr/>
      </xdr:nvSpPr>
      <xdr:spPr>
        <a:xfrm>
          <a:off x="21272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644"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12971</xdr:rowOff>
    </xdr:from>
    <xdr:ext cx="469744" cy="259045"/>
    <xdr:sp macro="" textlink="">
      <xdr:nvSpPr>
        <xdr:cNvPr id="645" name="n_1mainValue【公民館】&#10;一人当たり面積"/>
        <xdr:cNvSpPr txBox="1"/>
      </xdr:nvSpPr>
      <xdr:spPr>
        <a:xfrm>
          <a:off x="21075727"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類似団体と比較して特に有形固定資産減価償却率が高くなっている施設は、道路、児童館、公民館であり、特に低くなっている施設は、港湾・漁港、学校施設である。</a:t>
          </a:r>
          <a:endParaRPr lang="ja-JP" altLang="ja-JP" sz="1400">
            <a:effectLst/>
          </a:endParaRPr>
        </a:p>
        <a:p>
          <a:r>
            <a:rPr kumimoji="1" lang="ja-JP" altLang="ja-JP" sz="1100">
              <a:solidFill>
                <a:schemeClr val="dk1"/>
              </a:solidFill>
              <a:effectLst/>
              <a:latin typeface="+mn-lt"/>
              <a:ea typeface="+mn-ea"/>
              <a:cs typeface="+mn-cs"/>
            </a:rPr>
            <a:t>　児童館については、愛媛県から譲渡を受け改修したもので取得時から老朽施設であった上、その後改修を行っていないものである。公民館についても、市町村合併以前の建設時から更新していないものである。今後、公共施設等総合管理計画を基に計画的な施設管理を行い、費用負担の縮減及び平準化を図るものとする。</a:t>
          </a:r>
          <a:endParaRPr lang="ja-JP" altLang="ja-JP" sz="1400">
            <a:effectLst/>
          </a:endParaRPr>
        </a:p>
        <a:p>
          <a:r>
            <a:rPr kumimoji="1" lang="ja-JP" altLang="ja-JP" sz="1100">
              <a:solidFill>
                <a:schemeClr val="dk1"/>
              </a:solidFill>
              <a:effectLst/>
              <a:latin typeface="+mn-lt"/>
              <a:ea typeface="+mn-ea"/>
              <a:cs typeface="+mn-cs"/>
            </a:rPr>
            <a:t>　学校施設については、市内全小中学校において耐震補強工事を行ったことと併せて、一部改築を行ったことにより有形固定資産減価償却率が低くなっており、今後の維持管理費用についても減少を見込んで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37,859
37,633
194.44
19,036,471
18,078,953
775,233
10,884,871
21,739,465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66222</xdr:rowOff>
    </xdr:from>
    <xdr:to>
      <xdr:col>5</xdr:col>
      <xdr:colOff>409575</xdr:colOff>
      <xdr:row>35</xdr:row>
      <xdr:rowOff>167822</xdr:rowOff>
    </xdr:to>
    <xdr:sp macro="" textlink="">
      <xdr:nvSpPr>
        <xdr:cNvPr id="72" name="円/楕円 71"/>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12899</xdr:rowOff>
    </xdr:from>
    <xdr:ext cx="405111" cy="259045"/>
    <xdr:sp macro="" textlink="">
      <xdr:nvSpPr>
        <xdr:cNvPr id="73" name="n_1mainValue【図書館】&#10;有形固定資産減価償却率"/>
        <xdr:cNvSpPr txBox="1"/>
      </xdr:nvSpPr>
      <xdr:spPr>
        <a:xfrm>
          <a:off x="3582043"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6"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25400</xdr:rowOff>
    </xdr:from>
    <xdr:to>
      <xdr:col>14</xdr:col>
      <xdr:colOff>79375</xdr:colOff>
      <xdr:row>40</xdr:row>
      <xdr:rowOff>127000</xdr:rowOff>
    </xdr:to>
    <xdr:sp macro="" textlink="">
      <xdr:nvSpPr>
        <xdr:cNvPr id="112" name="円/楕円 111"/>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13"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6"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38735</xdr:rowOff>
    </xdr:from>
    <xdr:to>
      <xdr:col>5</xdr:col>
      <xdr:colOff>409575</xdr:colOff>
      <xdr:row>60</xdr:row>
      <xdr:rowOff>140335</xdr:rowOff>
    </xdr:to>
    <xdr:sp macro="" textlink="">
      <xdr:nvSpPr>
        <xdr:cNvPr id="152" name="円/楕円 151"/>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131462</xdr:rowOff>
    </xdr:from>
    <xdr:ext cx="405111" cy="259045"/>
    <xdr:sp macro="" textlink="">
      <xdr:nvSpPr>
        <xdr:cNvPr id="153" name="n_1mainValue【体育館・プール】&#10;有形固定資産減価償却率"/>
        <xdr:cNvSpPr txBox="1"/>
      </xdr:nvSpPr>
      <xdr:spPr>
        <a:xfrm>
          <a:off x="3582043"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170180</xdr:rowOff>
    </xdr:from>
    <xdr:to>
      <xdr:col>14</xdr:col>
      <xdr:colOff>79375</xdr:colOff>
      <xdr:row>61</xdr:row>
      <xdr:rowOff>100330</xdr:rowOff>
    </xdr:to>
    <xdr:sp macro="" textlink="">
      <xdr:nvSpPr>
        <xdr:cNvPr id="191" name="円/楕円 190"/>
        <xdr:cNvSpPr/>
      </xdr:nvSpPr>
      <xdr:spPr>
        <a:xfrm>
          <a:off x="9588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116857</xdr:rowOff>
    </xdr:from>
    <xdr:ext cx="469744" cy="259045"/>
    <xdr:sp macro="" textlink="">
      <xdr:nvSpPr>
        <xdr:cNvPr id="192" name="n_1mainValue【体育館・プール】&#10;一人当たり面積"/>
        <xdr:cNvSpPr txBox="1"/>
      </xdr:nvSpPr>
      <xdr:spPr>
        <a:xfrm>
          <a:off x="9391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5"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120650</xdr:rowOff>
    </xdr:from>
    <xdr:to>
      <xdr:col>5</xdr:col>
      <xdr:colOff>409575</xdr:colOff>
      <xdr:row>79</xdr:row>
      <xdr:rowOff>50800</xdr:rowOff>
    </xdr:to>
    <xdr:sp macro="" textlink="">
      <xdr:nvSpPr>
        <xdr:cNvPr id="231" name="円/楕円 230"/>
        <xdr:cNvSpPr/>
      </xdr:nvSpPr>
      <xdr:spPr>
        <a:xfrm>
          <a:off x="3746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67327</xdr:rowOff>
    </xdr:from>
    <xdr:ext cx="405111" cy="259045"/>
    <xdr:sp macro="" textlink="">
      <xdr:nvSpPr>
        <xdr:cNvPr id="232" name="n_1mainValue【福祉施設】&#10;有形固定資産減価償却率"/>
        <xdr:cNvSpPr txBox="1"/>
      </xdr:nvSpPr>
      <xdr:spPr>
        <a:xfrm>
          <a:off x="3582043"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158404</xdr:rowOff>
    </xdr:from>
    <xdr:ext cx="469744" cy="259045"/>
    <xdr:sp macro="" textlink="">
      <xdr:nvSpPr>
        <xdr:cNvPr id="266" name="n_1aveValue【福祉施設】&#10;一人当たり面積"/>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168548</xdr:rowOff>
    </xdr:from>
    <xdr:to>
      <xdr:col>14</xdr:col>
      <xdr:colOff>79375</xdr:colOff>
      <xdr:row>84</xdr:row>
      <xdr:rowOff>98698</xdr:rowOff>
    </xdr:to>
    <xdr:sp macro="" textlink="">
      <xdr:nvSpPr>
        <xdr:cNvPr id="272" name="円/楕円 271"/>
        <xdr:cNvSpPr/>
      </xdr:nvSpPr>
      <xdr:spPr>
        <a:xfrm>
          <a:off x="9588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115225</xdr:rowOff>
    </xdr:from>
    <xdr:ext cx="469744" cy="259045"/>
    <xdr:sp macro="" textlink="">
      <xdr:nvSpPr>
        <xdr:cNvPr id="273" name="n_1mainValue【福祉施設】&#10;一人当たり面積"/>
        <xdr:cNvSpPr txBox="1"/>
      </xdr:nvSpPr>
      <xdr:spPr>
        <a:xfrm>
          <a:off x="93917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115207</xdr:rowOff>
    </xdr:from>
    <xdr:to>
      <xdr:col>5</xdr:col>
      <xdr:colOff>409575</xdr:colOff>
      <xdr:row>102</xdr:row>
      <xdr:rowOff>45357</xdr:rowOff>
    </xdr:to>
    <xdr:sp macro="" textlink="">
      <xdr:nvSpPr>
        <xdr:cNvPr id="313" name="円/楕円 312"/>
        <xdr:cNvSpPr/>
      </xdr:nvSpPr>
      <xdr:spPr>
        <a:xfrm>
          <a:off x="3746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61884</xdr:rowOff>
    </xdr:from>
    <xdr:ext cx="405111" cy="259045"/>
    <xdr:sp macro="" textlink="">
      <xdr:nvSpPr>
        <xdr:cNvPr id="314" name="n_1mainValue【市民会館】&#10;有形固定資産減価償却率"/>
        <xdr:cNvSpPr txBox="1"/>
      </xdr:nvSpPr>
      <xdr:spPr>
        <a:xfrm>
          <a:off x="3582043"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6"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114936</xdr:rowOff>
    </xdr:from>
    <xdr:to>
      <xdr:col>14</xdr:col>
      <xdr:colOff>79375</xdr:colOff>
      <xdr:row>108</xdr:row>
      <xdr:rowOff>45086</xdr:rowOff>
    </xdr:to>
    <xdr:sp macro="" textlink="">
      <xdr:nvSpPr>
        <xdr:cNvPr id="352" name="円/楕円 351"/>
        <xdr:cNvSpPr/>
      </xdr:nvSpPr>
      <xdr:spPr>
        <a:xfrm>
          <a:off x="9588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36213</xdr:rowOff>
    </xdr:from>
    <xdr:ext cx="469744" cy="259045"/>
    <xdr:sp macro="" textlink="">
      <xdr:nvSpPr>
        <xdr:cNvPr id="353" name="n_1mainValue【市民会館】&#10;一人当たり面積"/>
        <xdr:cNvSpPr txBox="1"/>
      </xdr:nvSpPr>
      <xdr:spPr>
        <a:xfrm>
          <a:off x="93917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9" name="正方形/長方形 36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0" name="直線コネクタ 3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1" name="テキスト ボックス 38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2" name="直線コネクタ 3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3" name="テキスト ボックス 3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4" name="直線コネクタ 3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5" name="テキスト ボックス 3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6" name="直線コネクタ 3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7" name="テキスト ボックス 3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8" name="直線コネクタ 3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9" name="テキスト ボックス 3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0" name="直線コネクタ 3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1" name="テキスト ボックス 3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161925</xdr:rowOff>
    </xdr:from>
    <xdr:to>
      <xdr:col>23</xdr:col>
      <xdr:colOff>516889</xdr:colOff>
      <xdr:row>61</xdr:row>
      <xdr:rowOff>53340</xdr:rowOff>
    </xdr:to>
    <xdr:cxnSp macro="">
      <xdr:nvCxnSpPr>
        <xdr:cNvPr id="393" name="直線コネクタ 392"/>
        <xdr:cNvCxnSpPr/>
      </xdr:nvCxnSpPr>
      <xdr:spPr>
        <a:xfrm flipV="1">
          <a:off x="16318864" y="9763125"/>
          <a:ext cx="0" cy="748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57167</xdr:rowOff>
    </xdr:from>
    <xdr:ext cx="405111" cy="259045"/>
    <xdr:sp macro="" textlink="">
      <xdr:nvSpPr>
        <xdr:cNvPr id="394" name="【保健センター・保健所】&#10;有形固定資産減価償却率最小値テキスト"/>
        <xdr:cNvSpPr txBox="1"/>
      </xdr:nvSpPr>
      <xdr:spPr>
        <a:xfrm>
          <a:off x="164084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61</xdr:row>
      <xdr:rowOff>53340</xdr:rowOff>
    </xdr:from>
    <xdr:to>
      <xdr:col>23</xdr:col>
      <xdr:colOff>606425</xdr:colOff>
      <xdr:row>61</xdr:row>
      <xdr:rowOff>53340</xdr:rowOff>
    </xdr:to>
    <xdr:cxnSp macro="">
      <xdr:nvCxnSpPr>
        <xdr:cNvPr id="395" name="直線コネクタ 394"/>
        <xdr:cNvCxnSpPr/>
      </xdr:nvCxnSpPr>
      <xdr:spPr>
        <a:xfrm>
          <a:off x="16230600" y="1051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108602</xdr:rowOff>
    </xdr:from>
    <xdr:ext cx="405111" cy="259045"/>
    <xdr:sp macro="" textlink="">
      <xdr:nvSpPr>
        <xdr:cNvPr id="396" name="【保健センター・保健所】&#10;有形固定資産減価償却率最大値テキスト"/>
        <xdr:cNvSpPr txBox="1"/>
      </xdr:nvSpPr>
      <xdr:spPr>
        <a:xfrm>
          <a:off x="164084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161925</xdr:rowOff>
    </xdr:from>
    <xdr:to>
      <xdr:col>23</xdr:col>
      <xdr:colOff>606425</xdr:colOff>
      <xdr:row>56</xdr:row>
      <xdr:rowOff>161925</xdr:rowOff>
    </xdr:to>
    <xdr:cxnSp macro="">
      <xdr:nvCxnSpPr>
        <xdr:cNvPr id="397" name="直線コネクタ 396"/>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98"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99" name="フローチャート : 判断 398"/>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65405</xdr:rowOff>
    </xdr:from>
    <xdr:to>
      <xdr:col>22</xdr:col>
      <xdr:colOff>415925</xdr:colOff>
      <xdr:row>59</xdr:row>
      <xdr:rowOff>167005</xdr:rowOff>
    </xdr:to>
    <xdr:sp macro="" textlink="">
      <xdr:nvSpPr>
        <xdr:cNvPr id="400" name="フローチャート : 判断 399"/>
        <xdr:cNvSpPr/>
      </xdr:nvSpPr>
      <xdr:spPr>
        <a:xfrm>
          <a:off x="15430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12082</xdr:rowOff>
    </xdr:from>
    <xdr:ext cx="405111" cy="259045"/>
    <xdr:sp macro="" textlink="">
      <xdr:nvSpPr>
        <xdr:cNvPr id="401" name="n_1aveValue【保健センター・保健所】&#10;有形固定資産減価償却率"/>
        <xdr:cNvSpPr txBox="1"/>
      </xdr:nvSpPr>
      <xdr:spPr>
        <a:xfrm>
          <a:off x="15266043"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133985</xdr:rowOff>
    </xdr:from>
    <xdr:to>
      <xdr:col>22</xdr:col>
      <xdr:colOff>415925</xdr:colOff>
      <xdr:row>63</xdr:row>
      <xdr:rowOff>64135</xdr:rowOff>
    </xdr:to>
    <xdr:sp macro="" textlink="">
      <xdr:nvSpPr>
        <xdr:cNvPr id="407" name="円/楕円 406"/>
        <xdr:cNvSpPr/>
      </xdr:nvSpPr>
      <xdr:spPr>
        <a:xfrm>
          <a:off x="15430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55262</xdr:rowOff>
    </xdr:from>
    <xdr:ext cx="405111" cy="259045"/>
    <xdr:sp macro="" textlink="">
      <xdr:nvSpPr>
        <xdr:cNvPr id="408" name="n_1mainValue【保健センター・保健所】&#10;有形固定資産減価償却率"/>
        <xdr:cNvSpPr txBox="1"/>
      </xdr:nvSpPr>
      <xdr:spPr>
        <a:xfrm>
          <a:off x="15266043"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6" name="正方形/長方形 4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7" name="テキスト ボックス 4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8" name="直線コネクタ 4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9" name="直線コネクタ 41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0" name="テキスト ボックス 41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1" name="直線コネクタ 42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2" name="テキスト ボックス 42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3" name="直線コネクタ 42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4" name="テキスト ボックス 42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5" name="直線コネクタ 42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6" name="テキスト ボックス 42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7" name="直線コネクタ 42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8" name="テキスト ボックス 42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9" name="直線コネクタ 42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0" name="テキスト ボックス 42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4" name="直線コネクタ 433"/>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5"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6" name="直線コネクタ 43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7"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8" name="直線コネクタ 437"/>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9"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40" name="フローチャート : 判断 439"/>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41" name="フローチャート : 判断 440"/>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442" name="n_1ave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3" name="テキスト ボックス 4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4" name="テキスト ボックス 4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5" name="テキスト ボックス 4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6" name="テキスト ボックス 4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7" name="テキスト ボックス 4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6350</xdr:rowOff>
    </xdr:from>
    <xdr:to>
      <xdr:col>31</xdr:col>
      <xdr:colOff>85725</xdr:colOff>
      <xdr:row>57</xdr:row>
      <xdr:rowOff>107950</xdr:rowOff>
    </xdr:to>
    <xdr:sp macro="" textlink="">
      <xdr:nvSpPr>
        <xdr:cNvPr id="448" name="円/楕円 447"/>
        <xdr:cNvSpPr/>
      </xdr:nvSpPr>
      <xdr:spPr>
        <a:xfrm>
          <a:off x="2127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124477</xdr:rowOff>
    </xdr:from>
    <xdr:ext cx="469744" cy="259045"/>
    <xdr:sp macro="" textlink="">
      <xdr:nvSpPr>
        <xdr:cNvPr id="449" name="n_1mainValue【保健センター・保健所】&#10;一人当たり面積"/>
        <xdr:cNvSpPr txBox="1"/>
      </xdr:nvSpPr>
      <xdr:spPr>
        <a:xfrm>
          <a:off x="210757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7" name="正方形/長方形 4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8" name="テキスト ボックス 4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9" name="直線コネクタ 4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60" name="直線コネクタ 4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61" name="テキスト ボックス 46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2" name="直線コネクタ 4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3" name="テキスト ボックス 4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4" name="直線コネクタ 4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5" name="テキスト ボックス 4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6" name="直線コネクタ 4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7" name="テキスト ボックス 4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8" name="直線コネクタ 4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9" name="テキスト ボックス 46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0" name="直線コネクタ 4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1" name="テキスト ボックス 4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3" name="直線コネクタ 472"/>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4"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5" name="直線コネクタ 474"/>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6"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7" name="直線コネクタ 476"/>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8"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9" name="フローチャート : 判断 478"/>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80" name="フローチャート : 判断 47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81"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2" name="テキスト ボックス 4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3" name="テキスト ボックス 4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4" name="テキスト ボックス 4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5" name="テキスト ボックス 4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6" name="テキスト ボックス 4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6350</xdr:rowOff>
    </xdr:from>
    <xdr:to>
      <xdr:col>22</xdr:col>
      <xdr:colOff>415925</xdr:colOff>
      <xdr:row>82</xdr:row>
      <xdr:rowOff>107950</xdr:rowOff>
    </xdr:to>
    <xdr:sp macro="" textlink="">
      <xdr:nvSpPr>
        <xdr:cNvPr id="487" name="円/楕円 486"/>
        <xdr:cNvSpPr/>
      </xdr:nvSpPr>
      <xdr:spPr>
        <a:xfrm>
          <a:off x="15430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99077</xdr:rowOff>
    </xdr:from>
    <xdr:ext cx="405111" cy="259045"/>
    <xdr:sp macro="" textlink="">
      <xdr:nvSpPr>
        <xdr:cNvPr id="488" name="n_1mainValue【消防施設】&#10;有形固定資産減価償却率"/>
        <xdr:cNvSpPr txBox="1"/>
      </xdr:nvSpPr>
      <xdr:spPr>
        <a:xfrm>
          <a:off x="15266043"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9" name="直線コネクタ 4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00" name="テキスト ボックス 4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01" name="直線コネクタ 5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2" name="テキスト ボックス 5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3" name="直線コネクタ 5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4" name="テキスト ボックス 5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5" name="直線コネクタ 5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6" name="テキスト ボックス 5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7" name="直線コネクタ 5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8" name="テキスト ボックス 5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9" name="直線コネクタ 5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10" name="テキスト ボックス 5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4" name="直線コネクタ 513"/>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5"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6" name="直線コネクタ 515"/>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7"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8" name="直線コネクタ 517"/>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9"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20" name="フローチャート : 判断 519"/>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21" name="フローチャート : 判断 520"/>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22"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3" name="テキスト ボックス 5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4" name="テキスト ボックス 5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5" name="テキスト ボックス 5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6" name="テキスト ボックス 5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7" name="テキスト ボックス 5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67311</xdr:rowOff>
    </xdr:from>
    <xdr:to>
      <xdr:col>31</xdr:col>
      <xdr:colOff>85725</xdr:colOff>
      <xdr:row>81</xdr:row>
      <xdr:rowOff>168911</xdr:rowOff>
    </xdr:to>
    <xdr:sp macro="" textlink="">
      <xdr:nvSpPr>
        <xdr:cNvPr id="528" name="円/楕円 527"/>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160038</xdr:rowOff>
    </xdr:from>
    <xdr:ext cx="469744" cy="259045"/>
    <xdr:sp macro="" textlink="">
      <xdr:nvSpPr>
        <xdr:cNvPr id="529" name="n_1mainValue【消防施設】&#10;一人当たり面積"/>
        <xdr:cNvSpPr txBox="1"/>
      </xdr:nvSpPr>
      <xdr:spPr>
        <a:xfrm>
          <a:off x="21075727" y="1404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40" name="直線コネクタ 5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41" name="テキスト ボックス 54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2" name="直線コネクタ 5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3" name="テキスト ボックス 5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4" name="直線コネクタ 5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5" name="テキスト ボックス 5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6" name="直線コネクタ 5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7" name="テキスト ボックス 5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8" name="直線コネクタ 5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9" name="テキスト ボックス 54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3" name="直線コネクタ 552"/>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4"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5" name="直線コネクタ 554"/>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6"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7" name="直線コネクタ 556"/>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8"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9" name="フローチャート : 判断 558"/>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60" name="フローチャート : 判断 559"/>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561"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151130</xdr:rowOff>
    </xdr:from>
    <xdr:to>
      <xdr:col>22</xdr:col>
      <xdr:colOff>415925</xdr:colOff>
      <xdr:row>104</xdr:row>
      <xdr:rowOff>81280</xdr:rowOff>
    </xdr:to>
    <xdr:sp macro="" textlink="">
      <xdr:nvSpPr>
        <xdr:cNvPr id="567" name="円/楕円 566"/>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72407</xdr:rowOff>
    </xdr:from>
    <xdr:ext cx="405111" cy="259045"/>
    <xdr:sp macro="" textlink="">
      <xdr:nvSpPr>
        <xdr:cNvPr id="568" name="n_1mainValue【庁舎】&#10;有形固定資産減価償却率"/>
        <xdr:cNvSpPr txBox="1"/>
      </xdr:nvSpPr>
      <xdr:spPr>
        <a:xfrm>
          <a:off x="15266043"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6" name="正方形/長方形 5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9" name="テキスト ボックス 5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3" name="直線コネクタ 592"/>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4"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5" name="直線コネクタ 594"/>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6"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7" name="直線コネクタ 596"/>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8"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9" name="フローチャート : 判断 598"/>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00" name="フローチャート : 判断 599"/>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601"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2" name="テキスト ボックス 6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3" name="テキスト ボックス 6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4" name="テキスト ボックス 6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5" name="テキスト ボックス 6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6" name="テキスト ボックス 6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52070</xdr:rowOff>
    </xdr:from>
    <xdr:to>
      <xdr:col>31</xdr:col>
      <xdr:colOff>85725</xdr:colOff>
      <xdr:row>106</xdr:row>
      <xdr:rowOff>153670</xdr:rowOff>
    </xdr:to>
    <xdr:sp macro="" textlink="">
      <xdr:nvSpPr>
        <xdr:cNvPr id="607" name="円/楕円 606"/>
        <xdr:cNvSpPr/>
      </xdr:nvSpPr>
      <xdr:spPr>
        <a:xfrm>
          <a:off x="2127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144797</xdr:rowOff>
    </xdr:from>
    <xdr:ext cx="469744" cy="259045"/>
    <xdr:sp macro="" textlink="">
      <xdr:nvSpPr>
        <xdr:cNvPr id="608" name="n_1mainValue【庁舎】&#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類似団体と比較して特に有形固定資産減価償却率が高くなっている施設は、図書館、福祉施設、市民会館であり、低くなっている施設は、保健センター、消防施設、庁舎である。　図書館については、平成２８年度から３２年度までの継続事業で、文化ホール等との複合施設として建替えを行う計画である。福祉施設としての老人憩いの家等、及び市民会館としての中山農業総合センターの老朽化が著しいため、今後中山農業総合センターの除却を行い、その跡地に老人憩いの家と集会施設を併設した複合施設の建設を計画している。</a:t>
          </a:r>
          <a:endParaRPr lang="ja-JP" altLang="ja-JP" sz="1400">
            <a:effectLst/>
          </a:endParaRPr>
        </a:p>
        <a:p>
          <a:r>
            <a:rPr kumimoji="1" lang="ja-JP" altLang="ja-JP" sz="1100">
              <a:solidFill>
                <a:schemeClr val="dk1"/>
              </a:solidFill>
              <a:effectLst/>
              <a:latin typeface="+mn-lt"/>
              <a:ea typeface="+mn-ea"/>
              <a:cs typeface="+mn-cs"/>
            </a:rPr>
            <a:t>　保健センター、消防施設については平成２４年度に建替え済み。庁舎については、平成２９年度に建替えを行っている。ともに今後維持管理経費の抑制に努めることとしている。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37,859
37,633
194.44
19,036,471
18,078,953
775,233
10,884,871
21,739,465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人口の減少に加え、大企業や商業集積地域がない等の要因により、財政基盤が弱く財政力指数は</a:t>
          </a:r>
          <a:r>
            <a:rPr kumimoji="1" lang="en-US" altLang="ja-JP" sz="1100">
              <a:solidFill>
                <a:schemeClr val="dk1"/>
              </a:solidFill>
              <a:effectLst/>
              <a:latin typeface="+mn-lt"/>
              <a:ea typeface="+mn-ea"/>
              <a:cs typeface="+mn-cs"/>
            </a:rPr>
            <a:t>0.43</a:t>
          </a:r>
          <a:r>
            <a:rPr kumimoji="1" lang="ja-JP" altLang="ja-JP" sz="1100">
              <a:solidFill>
                <a:schemeClr val="dk1"/>
              </a:solidFill>
              <a:effectLst/>
              <a:latin typeface="+mn-lt"/>
              <a:ea typeface="+mn-ea"/>
              <a:cs typeface="+mn-cs"/>
            </a:rPr>
            <a:t>と類似団体より</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上回っているものの経年の変動はない。緊急に必要な事業の峻別や投資的経費の抑制等による歳出の徹底的な見直しを実施するとともに、税収の徴収率向上及びふるさと納税の推進等による歳入確保の一層の推進を図り、財政の健全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7" name="直線コネクタ 76"/>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8"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90" name="テキスト ボックス 89"/>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類似団体の平均値との比較では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％下回っているが、愛媛県平均と比べると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％上回っている。社会保障関係経費の増加は顕著で、</a:t>
          </a:r>
          <a:r>
            <a:rPr kumimoji="1" lang="ja-JP" altLang="en-US" sz="1100">
              <a:solidFill>
                <a:schemeClr val="dk1"/>
              </a:solidFill>
              <a:effectLst/>
              <a:latin typeface="+mn-lt"/>
              <a:ea typeface="+mn-ea"/>
              <a:cs typeface="+mn-cs"/>
            </a:rPr>
            <a:t>特に生活保護費及び老人福祉費が増加している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事務事業の見直しを更に進めるとともに、全ての事務事業の優先度を厳しく点検し、優先度の低い事務事業について計画的に廃止・縮小を進め、経常経費の削減を図り、現在の水準よりさらに改善に努める。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117566</xdr:rowOff>
    </xdr:from>
    <xdr:to>
      <xdr:col>7</xdr:col>
      <xdr:colOff>152400</xdr:colOff>
      <xdr:row>59</xdr:row>
      <xdr:rowOff>148590</xdr:rowOff>
    </xdr:to>
    <xdr:cxnSp macro="">
      <xdr:nvCxnSpPr>
        <xdr:cNvPr id="133" name="直線コネクタ 132"/>
        <xdr:cNvCxnSpPr/>
      </xdr:nvCxnSpPr>
      <xdr:spPr>
        <a:xfrm>
          <a:off x="4114800" y="1023311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117566</xdr:rowOff>
    </xdr:from>
    <xdr:to>
      <xdr:col>6</xdr:col>
      <xdr:colOff>0</xdr:colOff>
      <xdr:row>59</xdr:row>
      <xdr:rowOff>155484</xdr:rowOff>
    </xdr:to>
    <xdr:cxnSp macro="">
      <xdr:nvCxnSpPr>
        <xdr:cNvPr id="136" name="直線コネクタ 135"/>
        <xdr:cNvCxnSpPr/>
      </xdr:nvCxnSpPr>
      <xdr:spPr>
        <a:xfrm flipV="1">
          <a:off x="3225800" y="1023311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58965</xdr:rowOff>
    </xdr:from>
    <xdr:to>
      <xdr:col>4</xdr:col>
      <xdr:colOff>482600</xdr:colOff>
      <xdr:row>59</xdr:row>
      <xdr:rowOff>155484</xdr:rowOff>
    </xdr:to>
    <xdr:cxnSp macro="">
      <xdr:nvCxnSpPr>
        <xdr:cNvPr id="139" name="直線コネクタ 138"/>
        <xdr:cNvCxnSpPr/>
      </xdr:nvCxnSpPr>
      <xdr:spPr>
        <a:xfrm>
          <a:off x="2336800" y="10174515"/>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58965</xdr:rowOff>
    </xdr:from>
    <xdr:to>
      <xdr:col>3</xdr:col>
      <xdr:colOff>279400</xdr:colOff>
      <xdr:row>59</xdr:row>
      <xdr:rowOff>103777</xdr:rowOff>
    </xdr:to>
    <xdr:cxnSp macro="">
      <xdr:nvCxnSpPr>
        <xdr:cNvPr id="142" name="直線コネクタ 141"/>
        <xdr:cNvCxnSpPr/>
      </xdr:nvCxnSpPr>
      <xdr:spPr>
        <a:xfrm flipV="1">
          <a:off x="1447800" y="10174515"/>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97790</xdr:rowOff>
    </xdr:from>
    <xdr:to>
      <xdr:col>7</xdr:col>
      <xdr:colOff>203200</xdr:colOff>
      <xdr:row>60</xdr:row>
      <xdr:rowOff>27940</xdr:rowOff>
    </xdr:to>
    <xdr:sp macro="" textlink="">
      <xdr:nvSpPr>
        <xdr:cNvPr id="152" name="円/楕円 151"/>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114317</xdr:rowOff>
    </xdr:from>
    <xdr:ext cx="762000" cy="259045"/>
    <xdr:sp macro="" textlink="">
      <xdr:nvSpPr>
        <xdr:cNvPr id="153" name="財政構造の弾力性該当値テキスト"/>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66766</xdr:rowOff>
    </xdr:from>
    <xdr:to>
      <xdr:col>6</xdr:col>
      <xdr:colOff>50800</xdr:colOff>
      <xdr:row>59</xdr:row>
      <xdr:rowOff>168366</xdr:rowOff>
    </xdr:to>
    <xdr:sp macro="" textlink="">
      <xdr:nvSpPr>
        <xdr:cNvPr id="154" name="円/楕円 153"/>
        <xdr:cNvSpPr/>
      </xdr:nvSpPr>
      <xdr:spPr>
        <a:xfrm>
          <a:off x="4064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55" name="テキスト ボックス 154"/>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104684</xdr:rowOff>
    </xdr:from>
    <xdr:to>
      <xdr:col>4</xdr:col>
      <xdr:colOff>533400</xdr:colOff>
      <xdr:row>60</xdr:row>
      <xdr:rowOff>34834</xdr:rowOff>
    </xdr:to>
    <xdr:sp macro="" textlink="">
      <xdr:nvSpPr>
        <xdr:cNvPr id="156" name="円/楕円 155"/>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45011</xdr:rowOff>
    </xdr:from>
    <xdr:ext cx="762000" cy="259045"/>
    <xdr:sp macro="" textlink="">
      <xdr:nvSpPr>
        <xdr:cNvPr id="157" name="テキスト ボックス 156"/>
        <xdr:cNvSpPr txBox="1"/>
      </xdr:nvSpPr>
      <xdr:spPr>
        <a:xfrm>
          <a:off x="2844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8165</xdr:rowOff>
    </xdr:from>
    <xdr:to>
      <xdr:col>3</xdr:col>
      <xdr:colOff>330200</xdr:colOff>
      <xdr:row>59</xdr:row>
      <xdr:rowOff>109765</xdr:rowOff>
    </xdr:to>
    <xdr:sp macro="" textlink="">
      <xdr:nvSpPr>
        <xdr:cNvPr id="158" name="円/楕円 157"/>
        <xdr:cNvSpPr/>
      </xdr:nvSpPr>
      <xdr:spPr>
        <a:xfrm>
          <a:off x="2286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119942</xdr:rowOff>
    </xdr:from>
    <xdr:ext cx="762000" cy="259045"/>
    <xdr:sp macro="" textlink="">
      <xdr:nvSpPr>
        <xdr:cNvPr id="159" name="テキスト ボックス 158"/>
        <xdr:cNvSpPr txBox="1"/>
      </xdr:nvSpPr>
      <xdr:spPr>
        <a:xfrm>
          <a:off x="1955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52977</xdr:rowOff>
    </xdr:from>
    <xdr:to>
      <xdr:col>2</xdr:col>
      <xdr:colOff>127000</xdr:colOff>
      <xdr:row>59</xdr:row>
      <xdr:rowOff>154577</xdr:rowOff>
    </xdr:to>
    <xdr:sp macro="" textlink="">
      <xdr:nvSpPr>
        <xdr:cNvPr id="160" name="円/楕円 159"/>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164754</xdr:rowOff>
    </xdr:from>
    <xdr:ext cx="762000" cy="259045"/>
    <xdr:sp macro="" textlink="">
      <xdr:nvSpPr>
        <xdr:cNvPr id="161" name="テキスト ボックス 160"/>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[144,808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19,216</a:t>
          </a:r>
          <a:r>
            <a:rPr kumimoji="1" lang="ja-JP" altLang="ja-JP" sz="1100">
              <a:solidFill>
                <a:schemeClr val="dk1"/>
              </a:solidFill>
              <a:effectLst/>
              <a:latin typeface="+mn-lt"/>
              <a:ea typeface="+mn-ea"/>
              <a:cs typeface="+mn-cs"/>
            </a:rPr>
            <a:t>円下回っているが、愛媛県平均と比較すると</a:t>
          </a:r>
          <a:r>
            <a:rPr kumimoji="1" lang="en-US" altLang="ja-JP" sz="1100">
              <a:solidFill>
                <a:schemeClr val="dk1"/>
              </a:solidFill>
              <a:effectLst/>
              <a:latin typeface="+mn-lt"/>
              <a:ea typeface="+mn-ea"/>
              <a:cs typeface="+mn-cs"/>
            </a:rPr>
            <a:t>20,202</a:t>
          </a:r>
          <a:r>
            <a:rPr kumimoji="1" lang="ja-JP" altLang="ja-JP" sz="1100">
              <a:solidFill>
                <a:schemeClr val="dk1"/>
              </a:solidFill>
              <a:effectLst/>
              <a:latin typeface="+mn-lt"/>
              <a:ea typeface="+mn-ea"/>
              <a:cs typeface="+mn-cs"/>
            </a:rPr>
            <a:t>円上回っている。その主な要因は主に物件費・補助費にあり、保有する公共施設数が多く、その維持管理に費用がかかっていること、及び経常的な補助費の削減が進まないためである。今後の抑制を図るため、予算編成時から厳密な事務事業の選別に務め、特に公共施設の更新等、後年度に多額の物件費を生じる案件については、慎重な判断を行う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40182</xdr:rowOff>
    </xdr:from>
    <xdr:to>
      <xdr:col>7</xdr:col>
      <xdr:colOff>152400</xdr:colOff>
      <xdr:row>82</xdr:row>
      <xdr:rowOff>102172</xdr:rowOff>
    </xdr:to>
    <xdr:cxnSp macro="">
      <xdr:nvCxnSpPr>
        <xdr:cNvPr id="196" name="直線コネクタ 195"/>
        <xdr:cNvCxnSpPr/>
      </xdr:nvCxnSpPr>
      <xdr:spPr>
        <a:xfrm>
          <a:off x="4114800" y="14099082"/>
          <a:ext cx="838200" cy="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40182</xdr:rowOff>
    </xdr:from>
    <xdr:to>
      <xdr:col>6</xdr:col>
      <xdr:colOff>0</xdr:colOff>
      <xdr:row>82</xdr:row>
      <xdr:rowOff>46963</xdr:rowOff>
    </xdr:to>
    <xdr:cxnSp macro="">
      <xdr:nvCxnSpPr>
        <xdr:cNvPr id="199" name="直線コネクタ 198"/>
        <xdr:cNvCxnSpPr/>
      </xdr:nvCxnSpPr>
      <xdr:spPr>
        <a:xfrm flipV="1">
          <a:off x="3225800" y="14099082"/>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92149</xdr:rowOff>
    </xdr:from>
    <xdr:to>
      <xdr:col>4</xdr:col>
      <xdr:colOff>482600</xdr:colOff>
      <xdr:row>82</xdr:row>
      <xdr:rowOff>46963</xdr:rowOff>
    </xdr:to>
    <xdr:cxnSp macro="">
      <xdr:nvCxnSpPr>
        <xdr:cNvPr id="202" name="直線コネクタ 201"/>
        <xdr:cNvCxnSpPr/>
      </xdr:nvCxnSpPr>
      <xdr:spPr>
        <a:xfrm>
          <a:off x="2336800" y="13979599"/>
          <a:ext cx="8890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79536</xdr:rowOff>
    </xdr:from>
    <xdr:to>
      <xdr:col>3</xdr:col>
      <xdr:colOff>279400</xdr:colOff>
      <xdr:row>81</xdr:row>
      <xdr:rowOff>92149</xdr:rowOff>
    </xdr:to>
    <xdr:cxnSp macro="">
      <xdr:nvCxnSpPr>
        <xdr:cNvPr id="205" name="直線コネクタ 204"/>
        <xdr:cNvCxnSpPr/>
      </xdr:nvCxnSpPr>
      <xdr:spPr>
        <a:xfrm>
          <a:off x="1447800" y="13966986"/>
          <a:ext cx="889000" cy="1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51372</xdr:rowOff>
    </xdr:from>
    <xdr:to>
      <xdr:col>7</xdr:col>
      <xdr:colOff>203200</xdr:colOff>
      <xdr:row>82</xdr:row>
      <xdr:rowOff>152972</xdr:rowOff>
    </xdr:to>
    <xdr:sp macro="" textlink="">
      <xdr:nvSpPr>
        <xdr:cNvPr id="215" name="円/楕円 214"/>
        <xdr:cNvSpPr/>
      </xdr:nvSpPr>
      <xdr:spPr>
        <a:xfrm>
          <a:off x="4902200" y="141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67899</xdr:rowOff>
    </xdr:from>
    <xdr:ext cx="762000" cy="259045"/>
    <xdr:sp macro="" textlink="">
      <xdr:nvSpPr>
        <xdr:cNvPr id="216" name="人件費・物件費等の状況該当値テキスト"/>
        <xdr:cNvSpPr txBox="1"/>
      </xdr:nvSpPr>
      <xdr:spPr>
        <a:xfrm>
          <a:off x="5041900" y="1395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144,808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160832</xdr:rowOff>
    </xdr:from>
    <xdr:to>
      <xdr:col>6</xdr:col>
      <xdr:colOff>50800</xdr:colOff>
      <xdr:row>82</xdr:row>
      <xdr:rowOff>90982</xdr:rowOff>
    </xdr:to>
    <xdr:sp macro="" textlink="">
      <xdr:nvSpPr>
        <xdr:cNvPr id="217" name="円/楕円 216"/>
        <xdr:cNvSpPr/>
      </xdr:nvSpPr>
      <xdr:spPr>
        <a:xfrm>
          <a:off x="4064000" y="1404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101159</xdr:rowOff>
    </xdr:from>
    <xdr:ext cx="736600" cy="259045"/>
    <xdr:sp macro="" textlink="">
      <xdr:nvSpPr>
        <xdr:cNvPr id="218" name="テキスト ボックス 217"/>
        <xdr:cNvSpPr txBox="1"/>
      </xdr:nvSpPr>
      <xdr:spPr>
        <a:xfrm>
          <a:off x="3733800" y="1381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167613</xdr:rowOff>
    </xdr:from>
    <xdr:to>
      <xdr:col>4</xdr:col>
      <xdr:colOff>533400</xdr:colOff>
      <xdr:row>82</xdr:row>
      <xdr:rowOff>97763</xdr:rowOff>
    </xdr:to>
    <xdr:sp macro="" textlink="">
      <xdr:nvSpPr>
        <xdr:cNvPr id="219" name="円/楕円 218"/>
        <xdr:cNvSpPr/>
      </xdr:nvSpPr>
      <xdr:spPr>
        <a:xfrm>
          <a:off x="3175000" y="140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107940</xdr:rowOff>
    </xdr:from>
    <xdr:ext cx="762000" cy="259045"/>
    <xdr:sp macro="" textlink="">
      <xdr:nvSpPr>
        <xdr:cNvPr id="220" name="テキスト ボックス 219"/>
        <xdr:cNvSpPr txBox="1"/>
      </xdr:nvSpPr>
      <xdr:spPr>
        <a:xfrm>
          <a:off x="2844800" y="1382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41349</xdr:rowOff>
    </xdr:from>
    <xdr:to>
      <xdr:col>3</xdr:col>
      <xdr:colOff>330200</xdr:colOff>
      <xdr:row>81</xdr:row>
      <xdr:rowOff>142949</xdr:rowOff>
    </xdr:to>
    <xdr:sp macro="" textlink="">
      <xdr:nvSpPr>
        <xdr:cNvPr id="221" name="円/楕円 220"/>
        <xdr:cNvSpPr/>
      </xdr:nvSpPr>
      <xdr:spPr>
        <a:xfrm>
          <a:off x="2286000" y="139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153126</xdr:rowOff>
    </xdr:from>
    <xdr:ext cx="762000" cy="259045"/>
    <xdr:sp macro="" textlink="">
      <xdr:nvSpPr>
        <xdr:cNvPr id="222" name="テキスト ボックス 221"/>
        <xdr:cNvSpPr txBox="1"/>
      </xdr:nvSpPr>
      <xdr:spPr>
        <a:xfrm>
          <a:off x="1955800" y="1369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28736</xdr:rowOff>
    </xdr:from>
    <xdr:to>
      <xdr:col>2</xdr:col>
      <xdr:colOff>127000</xdr:colOff>
      <xdr:row>81</xdr:row>
      <xdr:rowOff>130336</xdr:rowOff>
    </xdr:to>
    <xdr:sp macro="" textlink="">
      <xdr:nvSpPr>
        <xdr:cNvPr id="223" name="円/楕円 222"/>
        <xdr:cNvSpPr/>
      </xdr:nvSpPr>
      <xdr:spPr>
        <a:xfrm>
          <a:off x="1397000" y="139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140513</xdr:rowOff>
    </xdr:from>
    <xdr:ext cx="762000" cy="259045"/>
    <xdr:sp macro="" textlink="">
      <xdr:nvSpPr>
        <xdr:cNvPr id="224" name="テキスト ボックス 223"/>
        <xdr:cNvSpPr txBox="1"/>
      </xdr:nvSpPr>
      <xdr:spPr>
        <a:xfrm>
          <a:off x="1066800" y="136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全国市平均より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ポイント下回っており、類似団体平均と比べても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とも各種手当の総点検による縮減</a:t>
          </a:r>
          <a:r>
            <a:rPr kumimoji="1" lang="ja-JP" altLang="en-US" sz="1100">
              <a:solidFill>
                <a:schemeClr val="dk1"/>
              </a:solidFill>
              <a:effectLst/>
              <a:latin typeface="+mn-lt"/>
              <a:ea typeface="+mn-ea"/>
              <a:cs typeface="+mn-cs"/>
            </a:rPr>
            <a:t>、特に働き方改革による時間外勤務手当の縮減</a:t>
          </a:r>
          <a:r>
            <a:rPr kumimoji="1" lang="ja-JP" altLang="ja-JP" sz="1100">
              <a:solidFill>
                <a:schemeClr val="dk1"/>
              </a:solidFill>
              <a:effectLst/>
              <a:latin typeface="+mn-lt"/>
              <a:ea typeface="+mn-ea"/>
              <a:cs typeface="+mn-cs"/>
            </a:rPr>
            <a:t>努力を行うともに、地域の民間企業等の平均給与の状況を踏まえ、給与の適正化に努める。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13123</xdr:rowOff>
    </xdr:to>
    <xdr:cxnSp macro="">
      <xdr:nvCxnSpPr>
        <xdr:cNvPr id="258" name="直線コネクタ 257"/>
        <xdr:cNvCxnSpPr/>
      </xdr:nvCxnSpPr>
      <xdr:spPr>
        <a:xfrm flipV="1">
          <a:off x="16179800" y="147417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21166</xdr:rowOff>
    </xdr:to>
    <xdr:cxnSp macro="">
      <xdr:nvCxnSpPr>
        <xdr:cNvPr id="261" name="直線コネクタ 260"/>
        <xdr:cNvCxnSpPr/>
      </xdr:nvCxnSpPr>
      <xdr:spPr>
        <a:xfrm flipV="1">
          <a:off x="15290800" y="147578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21166</xdr:rowOff>
    </xdr:to>
    <xdr:cxnSp macro="">
      <xdr:nvCxnSpPr>
        <xdr:cNvPr id="264" name="直線コネクタ 263"/>
        <xdr:cNvCxnSpPr/>
      </xdr:nvCxnSpPr>
      <xdr:spPr>
        <a:xfrm>
          <a:off x="14401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134196</xdr:rowOff>
    </xdr:to>
    <xdr:cxnSp macro="">
      <xdr:nvCxnSpPr>
        <xdr:cNvPr id="267" name="直線コネクタ 266"/>
        <xdr:cNvCxnSpPr/>
      </xdr:nvCxnSpPr>
      <xdr:spPr>
        <a:xfrm flipV="1">
          <a:off x="13512800" y="14765866"/>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7" name="円/楕円 276"/>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134214</xdr:rowOff>
    </xdr:from>
    <xdr:ext cx="762000" cy="259045"/>
    <xdr:sp macro="" textlink="">
      <xdr:nvSpPr>
        <xdr:cNvPr id="278"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9" name="円/楕円 278"/>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74100</xdr:rowOff>
    </xdr:from>
    <xdr:ext cx="736600" cy="259045"/>
    <xdr:sp macro="" textlink="">
      <xdr:nvSpPr>
        <xdr:cNvPr id="280" name="テキスト ボックス 279"/>
        <xdr:cNvSpPr txBox="1"/>
      </xdr:nvSpPr>
      <xdr:spPr>
        <a:xfrm>
          <a:off x="15798800" y="144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1" name="円/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82" name="テキスト ボックス 281"/>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3" name="円/楕円 282"/>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56743</xdr:rowOff>
    </xdr:from>
    <xdr:ext cx="762000" cy="259045"/>
    <xdr:sp macro="" textlink="">
      <xdr:nvSpPr>
        <xdr:cNvPr id="284" name="テキスト ボックス 283"/>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5" name="円/楕円 284"/>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6" name="テキスト ボックス 285"/>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人下回っているが、愛媛県平均と比較すると</a:t>
          </a:r>
          <a:r>
            <a:rPr kumimoji="1" lang="en-US" altLang="ja-JP" sz="1100">
              <a:solidFill>
                <a:schemeClr val="dk1"/>
              </a:solidFill>
              <a:effectLst/>
              <a:latin typeface="+mn-lt"/>
              <a:ea typeface="+mn-ea"/>
              <a:cs typeface="+mn-cs"/>
            </a:rPr>
            <a:t>0.61</a:t>
          </a:r>
          <a:r>
            <a:rPr kumimoji="1" lang="ja-JP" altLang="ja-JP" sz="1100">
              <a:solidFill>
                <a:schemeClr val="dk1"/>
              </a:solidFill>
              <a:effectLst/>
              <a:latin typeface="+mn-lt"/>
              <a:ea typeface="+mn-ea"/>
              <a:cs typeface="+mn-cs"/>
            </a:rPr>
            <a:t>人上回っている。第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次伊予市定員適正化計画（平成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人の削減を行い、適正人員数に達したとの判断から、平成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次計画ではほぼ同数を維持する計画としている。今後住民サービスの低下を招かないよう適性な定員管理に努める。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42394</xdr:rowOff>
    </xdr:from>
    <xdr:to>
      <xdr:col>24</xdr:col>
      <xdr:colOff>558800</xdr:colOff>
      <xdr:row>61</xdr:row>
      <xdr:rowOff>86058</xdr:rowOff>
    </xdr:to>
    <xdr:cxnSp macro="">
      <xdr:nvCxnSpPr>
        <xdr:cNvPr id="323" name="直線コネクタ 322"/>
        <xdr:cNvCxnSpPr/>
      </xdr:nvCxnSpPr>
      <xdr:spPr>
        <a:xfrm>
          <a:off x="16179800" y="10500844"/>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33201</xdr:rowOff>
    </xdr:from>
    <xdr:to>
      <xdr:col>23</xdr:col>
      <xdr:colOff>406400</xdr:colOff>
      <xdr:row>61</xdr:row>
      <xdr:rowOff>42394</xdr:rowOff>
    </xdr:to>
    <xdr:cxnSp macro="">
      <xdr:nvCxnSpPr>
        <xdr:cNvPr id="326" name="直線コネクタ 325"/>
        <xdr:cNvCxnSpPr/>
      </xdr:nvCxnSpPr>
      <xdr:spPr>
        <a:xfrm>
          <a:off x="15290800" y="10491651"/>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9072</xdr:rowOff>
    </xdr:from>
    <xdr:to>
      <xdr:col>22</xdr:col>
      <xdr:colOff>203200</xdr:colOff>
      <xdr:row>61</xdr:row>
      <xdr:rowOff>33201</xdr:rowOff>
    </xdr:to>
    <xdr:cxnSp macro="">
      <xdr:nvCxnSpPr>
        <xdr:cNvPr id="329" name="直線コネクタ 328"/>
        <xdr:cNvCxnSpPr/>
      </xdr:nvCxnSpPr>
      <xdr:spPr>
        <a:xfrm>
          <a:off x="14401800" y="1046752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9072</xdr:rowOff>
    </xdr:from>
    <xdr:to>
      <xdr:col>21</xdr:col>
      <xdr:colOff>0</xdr:colOff>
      <xdr:row>61</xdr:row>
      <xdr:rowOff>14817</xdr:rowOff>
    </xdr:to>
    <xdr:cxnSp macro="">
      <xdr:nvCxnSpPr>
        <xdr:cNvPr id="332" name="直線コネクタ 331"/>
        <xdr:cNvCxnSpPr/>
      </xdr:nvCxnSpPr>
      <xdr:spPr>
        <a:xfrm flipV="1">
          <a:off x="13512800" y="1046752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35258</xdr:rowOff>
    </xdr:from>
    <xdr:to>
      <xdr:col>24</xdr:col>
      <xdr:colOff>609600</xdr:colOff>
      <xdr:row>61</xdr:row>
      <xdr:rowOff>136858</xdr:rowOff>
    </xdr:to>
    <xdr:sp macro="" textlink="">
      <xdr:nvSpPr>
        <xdr:cNvPr id="342" name="円/楕円 341"/>
        <xdr:cNvSpPr/>
      </xdr:nvSpPr>
      <xdr:spPr>
        <a:xfrm>
          <a:off x="169672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51785</xdr:rowOff>
    </xdr:from>
    <xdr:ext cx="762000" cy="259045"/>
    <xdr:sp macro="" textlink="">
      <xdr:nvSpPr>
        <xdr:cNvPr id="343" name="定員管理の状況該当値テキスト"/>
        <xdr:cNvSpPr txBox="1"/>
      </xdr:nvSpPr>
      <xdr:spPr>
        <a:xfrm>
          <a:off x="171069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163044</xdr:rowOff>
    </xdr:from>
    <xdr:to>
      <xdr:col>23</xdr:col>
      <xdr:colOff>457200</xdr:colOff>
      <xdr:row>61</xdr:row>
      <xdr:rowOff>93194</xdr:rowOff>
    </xdr:to>
    <xdr:sp macro="" textlink="">
      <xdr:nvSpPr>
        <xdr:cNvPr id="344" name="円/楕円 343"/>
        <xdr:cNvSpPr/>
      </xdr:nvSpPr>
      <xdr:spPr>
        <a:xfrm>
          <a:off x="16129000" y="10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103371</xdr:rowOff>
    </xdr:from>
    <xdr:ext cx="736600" cy="259045"/>
    <xdr:sp macro="" textlink="">
      <xdr:nvSpPr>
        <xdr:cNvPr id="345" name="テキスト ボックス 344"/>
        <xdr:cNvSpPr txBox="1"/>
      </xdr:nvSpPr>
      <xdr:spPr>
        <a:xfrm>
          <a:off x="15798800" y="10218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153851</xdr:rowOff>
    </xdr:from>
    <xdr:to>
      <xdr:col>22</xdr:col>
      <xdr:colOff>254000</xdr:colOff>
      <xdr:row>61</xdr:row>
      <xdr:rowOff>84001</xdr:rowOff>
    </xdr:to>
    <xdr:sp macro="" textlink="">
      <xdr:nvSpPr>
        <xdr:cNvPr id="346" name="円/楕円 345"/>
        <xdr:cNvSpPr/>
      </xdr:nvSpPr>
      <xdr:spPr>
        <a:xfrm>
          <a:off x="15240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94178</xdr:rowOff>
    </xdr:from>
    <xdr:ext cx="762000" cy="259045"/>
    <xdr:sp macro="" textlink="">
      <xdr:nvSpPr>
        <xdr:cNvPr id="347" name="テキスト ボックス 346"/>
        <xdr:cNvSpPr txBox="1"/>
      </xdr:nvSpPr>
      <xdr:spPr>
        <a:xfrm>
          <a:off x="14909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129722</xdr:rowOff>
    </xdr:from>
    <xdr:to>
      <xdr:col>21</xdr:col>
      <xdr:colOff>50800</xdr:colOff>
      <xdr:row>61</xdr:row>
      <xdr:rowOff>59872</xdr:rowOff>
    </xdr:to>
    <xdr:sp macro="" textlink="">
      <xdr:nvSpPr>
        <xdr:cNvPr id="348" name="円/楕円 347"/>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70049</xdr:rowOff>
    </xdr:from>
    <xdr:ext cx="762000" cy="259045"/>
    <xdr:sp macro="" textlink="">
      <xdr:nvSpPr>
        <xdr:cNvPr id="349" name="テキスト ボックス 348"/>
        <xdr:cNvSpPr txBox="1"/>
      </xdr:nvSpPr>
      <xdr:spPr>
        <a:xfrm>
          <a:off x="14020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135467</xdr:rowOff>
    </xdr:from>
    <xdr:to>
      <xdr:col>19</xdr:col>
      <xdr:colOff>533400</xdr:colOff>
      <xdr:row>61</xdr:row>
      <xdr:rowOff>65617</xdr:rowOff>
    </xdr:to>
    <xdr:sp macro="" textlink="">
      <xdr:nvSpPr>
        <xdr:cNvPr id="350" name="円/楕円 349"/>
        <xdr:cNvSpPr/>
      </xdr:nvSpPr>
      <xdr:spPr>
        <a:xfrm>
          <a:off x="13462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75794</xdr:rowOff>
    </xdr:from>
    <xdr:ext cx="762000" cy="259045"/>
    <xdr:sp macro="" textlink="">
      <xdr:nvSpPr>
        <xdr:cNvPr id="351" name="テキスト ボックス 350"/>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特例債・臨時財政対策債以外の市債の償還が進んでいるため、実質公債費負担比率は改善しているが、今後新市建設計画の進捗に伴い比率の上昇が予想される。大型建設事業の実施にあたっては、市民ニーズを的確に把握し内容を精査して、起債に大きく頼ることのない財政運営に努めるとともに、新規借入額をその年度の元金償還額以内に抑え、地方債残高の増加を抑制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167322</xdr:rowOff>
    </xdr:from>
    <xdr:to>
      <xdr:col>24</xdr:col>
      <xdr:colOff>558800</xdr:colOff>
      <xdr:row>37</xdr:row>
      <xdr:rowOff>20003</xdr:rowOff>
    </xdr:to>
    <xdr:cxnSp macro="">
      <xdr:nvCxnSpPr>
        <xdr:cNvPr id="385" name="直線コネクタ 384"/>
        <xdr:cNvCxnSpPr/>
      </xdr:nvCxnSpPr>
      <xdr:spPr>
        <a:xfrm flipV="1">
          <a:off x="16179800" y="633952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152099</xdr:rowOff>
    </xdr:from>
    <xdr:ext cx="762000" cy="259045"/>
    <xdr:sp macro="" textlink="">
      <xdr:nvSpPr>
        <xdr:cNvPr id="386" name="公債費負担の状況平均値テキスト"/>
        <xdr:cNvSpPr txBox="1"/>
      </xdr:nvSpPr>
      <xdr:spPr>
        <a:xfrm>
          <a:off x="17106900" y="6324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20003</xdr:rowOff>
    </xdr:from>
    <xdr:to>
      <xdr:col>23</xdr:col>
      <xdr:colOff>406400</xdr:colOff>
      <xdr:row>37</xdr:row>
      <xdr:rowOff>52176</xdr:rowOff>
    </xdr:to>
    <xdr:cxnSp macro="">
      <xdr:nvCxnSpPr>
        <xdr:cNvPr id="388" name="直線コネクタ 387"/>
        <xdr:cNvCxnSpPr/>
      </xdr:nvCxnSpPr>
      <xdr:spPr>
        <a:xfrm flipV="1">
          <a:off x="15290800" y="636365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52176</xdr:rowOff>
    </xdr:from>
    <xdr:to>
      <xdr:col>22</xdr:col>
      <xdr:colOff>203200</xdr:colOff>
      <xdr:row>37</xdr:row>
      <xdr:rowOff>80328</xdr:rowOff>
    </xdr:to>
    <xdr:cxnSp macro="">
      <xdr:nvCxnSpPr>
        <xdr:cNvPr id="391" name="直線コネクタ 390"/>
        <xdr:cNvCxnSpPr/>
      </xdr:nvCxnSpPr>
      <xdr:spPr>
        <a:xfrm flipV="1">
          <a:off x="14401800" y="63958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80328</xdr:rowOff>
    </xdr:from>
    <xdr:to>
      <xdr:col>21</xdr:col>
      <xdr:colOff>0</xdr:colOff>
      <xdr:row>37</xdr:row>
      <xdr:rowOff>94403</xdr:rowOff>
    </xdr:to>
    <xdr:cxnSp macro="">
      <xdr:nvCxnSpPr>
        <xdr:cNvPr id="394" name="直線コネクタ 393"/>
        <xdr:cNvCxnSpPr/>
      </xdr:nvCxnSpPr>
      <xdr:spPr>
        <a:xfrm flipV="1">
          <a:off x="13512800" y="6423978"/>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116522</xdr:rowOff>
    </xdr:from>
    <xdr:to>
      <xdr:col>24</xdr:col>
      <xdr:colOff>609600</xdr:colOff>
      <xdr:row>37</xdr:row>
      <xdr:rowOff>46672</xdr:rowOff>
    </xdr:to>
    <xdr:sp macro="" textlink="">
      <xdr:nvSpPr>
        <xdr:cNvPr id="404" name="円/楕円 403"/>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37799</xdr:rowOff>
    </xdr:from>
    <xdr:ext cx="762000" cy="259045"/>
    <xdr:sp macro="" textlink="">
      <xdr:nvSpPr>
        <xdr:cNvPr id="405" name="公債費負担の状況該当値テキスト"/>
        <xdr:cNvSpPr txBox="1"/>
      </xdr:nvSpPr>
      <xdr:spPr>
        <a:xfrm>
          <a:off x="17106900" y="620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140653</xdr:rowOff>
    </xdr:from>
    <xdr:to>
      <xdr:col>23</xdr:col>
      <xdr:colOff>457200</xdr:colOff>
      <xdr:row>37</xdr:row>
      <xdr:rowOff>70803</xdr:rowOff>
    </xdr:to>
    <xdr:sp macro="" textlink="">
      <xdr:nvSpPr>
        <xdr:cNvPr id="406" name="円/楕円 405"/>
        <xdr:cNvSpPr/>
      </xdr:nvSpPr>
      <xdr:spPr>
        <a:xfrm>
          <a:off x="16129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80980</xdr:rowOff>
    </xdr:from>
    <xdr:ext cx="736600" cy="259045"/>
    <xdr:sp macro="" textlink="">
      <xdr:nvSpPr>
        <xdr:cNvPr id="407" name="テキスト ボックス 406"/>
        <xdr:cNvSpPr txBox="1"/>
      </xdr:nvSpPr>
      <xdr:spPr>
        <a:xfrm>
          <a:off x="15798800" y="608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1376</xdr:rowOff>
    </xdr:from>
    <xdr:to>
      <xdr:col>22</xdr:col>
      <xdr:colOff>254000</xdr:colOff>
      <xdr:row>37</xdr:row>
      <xdr:rowOff>102976</xdr:rowOff>
    </xdr:to>
    <xdr:sp macro="" textlink="">
      <xdr:nvSpPr>
        <xdr:cNvPr id="408" name="円/楕円 407"/>
        <xdr:cNvSpPr/>
      </xdr:nvSpPr>
      <xdr:spPr>
        <a:xfrm>
          <a:off x="15240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113153</xdr:rowOff>
    </xdr:from>
    <xdr:ext cx="762000" cy="259045"/>
    <xdr:sp macro="" textlink="">
      <xdr:nvSpPr>
        <xdr:cNvPr id="409" name="テキスト ボックス 408"/>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29528</xdr:rowOff>
    </xdr:from>
    <xdr:to>
      <xdr:col>21</xdr:col>
      <xdr:colOff>50800</xdr:colOff>
      <xdr:row>37</xdr:row>
      <xdr:rowOff>131128</xdr:rowOff>
    </xdr:to>
    <xdr:sp macro="" textlink="">
      <xdr:nvSpPr>
        <xdr:cNvPr id="410" name="円/楕円 409"/>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115905</xdr:rowOff>
    </xdr:from>
    <xdr:ext cx="762000" cy="259045"/>
    <xdr:sp macro="" textlink="">
      <xdr:nvSpPr>
        <xdr:cNvPr id="411" name="テキスト ボックス 410"/>
        <xdr:cNvSpPr txBox="1"/>
      </xdr:nvSpPr>
      <xdr:spPr>
        <a:xfrm>
          <a:off x="14020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412" name="円/楕円 411"/>
        <xdr:cNvSpPr/>
      </xdr:nvSpPr>
      <xdr:spPr>
        <a:xfrm>
          <a:off x="13462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413" name="テキスト ボックス 412"/>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類似団体との比較では</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％上回っており、前年度との比較では</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と、大きく悪化している。新市建設計画に定める大型施設整備事業実施に伴い新規の地方債発行が増加したこと、及び財政調整基金の取崩しを行ったこと等の要因による。今後事業の実施にあたっては、事業内容精査の上、後世への負担を軽減するよう歳出規模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27026</xdr:rowOff>
    </xdr:from>
    <xdr:to>
      <xdr:col>24</xdr:col>
      <xdr:colOff>558800</xdr:colOff>
      <xdr:row>15</xdr:row>
      <xdr:rowOff>36195</xdr:rowOff>
    </xdr:to>
    <xdr:cxnSp macro="">
      <xdr:nvCxnSpPr>
        <xdr:cNvPr id="445" name="直線コネクタ 444"/>
        <xdr:cNvCxnSpPr/>
      </xdr:nvCxnSpPr>
      <xdr:spPr>
        <a:xfrm>
          <a:off x="16179800" y="2598776"/>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168072</xdr:rowOff>
    </xdr:from>
    <xdr:to>
      <xdr:col>23</xdr:col>
      <xdr:colOff>406400</xdr:colOff>
      <xdr:row>15</xdr:row>
      <xdr:rowOff>27026</xdr:rowOff>
    </xdr:to>
    <xdr:cxnSp macro="">
      <xdr:nvCxnSpPr>
        <xdr:cNvPr id="448" name="直線コネクタ 447"/>
        <xdr:cNvCxnSpPr/>
      </xdr:nvCxnSpPr>
      <xdr:spPr>
        <a:xfrm>
          <a:off x="15290800" y="2568372"/>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168072</xdr:rowOff>
    </xdr:from>
    <xdr:to>
      <xdr:col>22</xdr:col>
      <xdr:colOff>203200</xdr:colOff>
      <xdr:row>15</xdr:row>
      <xdr:rowOff>2172</xdr:rowOff>
    </xdr:to>
    <xdr:cxnSp macro="">
      <xdr:nvCxnSpPr>
        <xdr:cNvPr id="451" name="直線コネクタ 450"/>
        <xdr:cNvCxnSpPr/>
      </xdr:nvCxnSpPr>
      <xdr:spPr>
        <a:xfrm flipV="1">
          <a:off x="14401800" y="2568372"/>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2172</xdr:rowOff>
    </xdr:from>
    <xdr:to>
      <xdr:col>21</xdr:col>
      <xdr:colOff>0</xdr:colOff>
      <xdr:row>15</xdr:row>
      <xdr:rowOff>12789</xdr:rowOff>
    </xdr:to>
    <xdr:cxnSp macro="">
      <xdr:nvCxnSpPr>
        <xdr:cNvPr id="454" name="直線コネクタ 453"/>
        <xdr:cNvCxnSpPr/>
      </xdr:nvCxnSpPr>
      <xdr:spPr>
        <a:xfrm flipV="1">
          <a:off x="13512800" y="257392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8" name="テキスト ボックス 457"/>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156845</xdr:rowOff>
    </xdr:from>
    <xdr:to>
      <xdr:col>24</xdr:col>
      <xdr:colOff>609600</xdr:colOff>
      <xdr:row>15</xdr:row>
      <xdr:rowOff>86995</xdr:rowOff>
    </xdr:to>
    <xdr:sp macro="" textlink="">
      <xdr:nvSpPr>
        <xdr:cNvPr id="464" name="円/楕円 463"/>
        <xdr:cNvSpPr/>
      </xdr:nvSpPr>
      <xdr:spPr>
        <a:xfrm>
          <a:off x="169672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128922</xdr:rowOff>
    </xdr:from>
    <xdr:ext cx="762000" cy="259045"/>
    <xdr:sp macro="" textlink="">
      <xdr:nvSpPr>
        <xdr:cNvPr id="465" name="将来負担の状況該当値テキスト"/>
        <xdr:cNvSpPr txBox="1"/>
      </xdr:nvSpPr>
      <xdr:spPr>
        <a:xfrm>
          <a:off x="17106900" y="252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147676</xdr:rowOff>
    </xdr:from>
    <xdr:to>
      <xdr:col>23</xdr:col>
      <xdr:colOff>457200</xdr:colOff>
      <xdr:row>15</xdr:row>
      <xdr:rowOff>77826</xdr:rowOff>
    </xdr:to>
    <xdr:sp macro="" textlink="">
      <xdr:nvSpPr>
        <xdr:cNvPr id="466" name="円/楕円 465"/>
        <xdr:cNvSpPr/>
      </xdr:nvSpPr>
      <xdr:spPr>
        <a:xfrm>
          <a:off x="16129000" y="25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62603</xdr:rowOff>
    </xdr:from>
    <xdr:ext cx="736600" cy="259045"/>
    <xdr:sp macro="" textlink="">
      <xdr:nvSpPr>
        <xdr:cNvPr id="467" name="テキスト ボックス 466"/>
        <xdr:cNvSpPr txBox="1"/>
      </xdr:nvSpPr>
      <xdr:spPr>
        <a:xfrm>
          <a:off x="15798800" y="2634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117272</xdr:rowOff>
    </xdr:from>
    <xdr:to>
      <xdr:col>22</xdr:col>
      <xdr:colOff>254000</xdr:colOff>
      <xdr:row>15</xdr:row>
      <xdr:rowOff>47422</xdr:rowOff>
    </xdr:to>
    <xdr:sp macro="" textlink="">
      <xdr:nvSpPr>
        <xdr:cNvPr id="468" name="円/楕円 467"/>
        <xdr:cNvSpPr/>
      </xdr:nvSpPr>
      <xdr:spPr>
        <a:xfrm>
          <a:off x="15240000" y="25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69" name="テキスト ボックス 468"/>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122822</xdr:rowOff>
    </xdr:from>
    <xdr:to>
      <xdr:col>21</xdr:col>
      <xdr:colOff>50800</xdr:colOff>
      <xdr:row>15</xdr:row>
      <xdr:rowOff>52972</xdr:rowOff>
    </xdr:to>
    <xdr:sp macro="" textlink="">
      <xdr:nvSpPr>
        <xdr:cNvPr id="470" name="円/楕円 469"/>
        <xdr:cNvSpPr/>
      </xdr:nvSpPr>
      <xdr:spPr>
        <a:xfrm>
          <a:off x="14351000" y="25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63149</xdr:rowOff>
    </xdr:from>
    <xdr:ext cx="762000" cy="259045"/>
    <xdr:sp macro="" textlink="">
      <xdr:nvSpPr>
        <xdr:cNvPr id="471" name="テキスト ボックス 470"/>
        <xdr:cNvSpPr txBox="1"/>
      </xdr:nvSpPr>
      <xdr:spPr>
        <a:xfrm>
          <a:off x="14020800" y="229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133439</xdr:rowOff>
    </xdr:from>
    <xdr:to>
      <xdr:col>19</xdr:col>
      <xdr:colOff>533400</xdr:colOff>
      <xdr:row>15</xdr:row>
      <xdr:rowOff>63589</xdr:rowOff>
    </xdr:to>
    <xdr:sp macro="" textlink="">
      <xdr:nvSpPr>
        <xdr:cNvPr id="472" name="円/楕円 471"/>
        <xdr:cNvSpPr/>
      </xdr:nvSpPr>
      <xdr:spPr>
        <a:xfrm>
          <a:off x="13462000" y="25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73766</xdr:rowOff>
    </xdr:from>
    <xdr:ext cx="762000" cy="259045"/>
    <xdr:sp macro="" textlink="">
      <xdr:nvSpPr>
        <xdr:cNvPr id="473" name="テキスト ボックス 472"/>
        <xdr:cNvSpPr txBox="1"/>
      </xdr:nvSpPr>
      <xdr:spPr>
        <a:xfrm>
          <a:off x="13131800" y="23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37,859
37,633
194.44
19,036,471
18,078,953
775,233
10,884,871
21,739,465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ポイント、愛媛県平均との比較では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ポイントと、それぞれ下回っている。新規採用を控えるとともに、退職者不補充により職員数を削減してきたことによるものである</a:t>
          </a:r>
          <a:r>
            <a:rPr kumimoji="1" lang="ja-JP" altLang="en-US" sz="1100">
              <a:solidFill>
                <a:schemeClr val="dk1"/>
              </a:solidFill>
              <a:effectLst/>
              <a:latin typeface="+mn-lt"/>
              <a:ea typeface="+mn-ea"/>
              <a:cs typeface="+mn-cs"/>
            </a:rPr>
            <a:t>が、事務量の増加に伴い時間外勤務手当は増加傾向にある。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は、第</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次定員適正化計画に基づき適性な人員管理に努め、各種手当を含めた人件費抑制に繋げていくよう</a:t>
          </a:r>
          <a:r>
            <a:rPr kumimoji="1" lang="ja-JP" altLang="ja-JP" sz="110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36</xdr:row>
      <xdr:rowOff>58420</xdr:rowOff>
    </xdr:to>
    <xdr:cxnSp macro="">
      <xdr:nvCxnSpPr>
        <xdr:cNvPr id="66" name="直線コネクタ 65"/>
        <xdr:cNvCxnSpPr/>
      </xdr:nvCxnSpPr>
      <xdr:spPr>
        <a:xfrm>
          <a:off x="3987800" y="6131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35</xdr:row>
      <xdr:rowOff>168910</xdr:rowOff>
    </xdr:to>
    <xdr:cxnSp macro="">
      <xdr:nvCxnSpPr>
        <xdr:cNvPr id="69" name="直線コネクタ 68"/>
        <xdr:cNvCxnSpPr/>
      </xdr:nvCxnSpPr>
      <xdr:spPr>
        <a:xfrm flipV="1">
          <a:off x="3098800" y="613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35</xdr:row>
      <xdr:rowOff>168910</xdr:rowOff>
    </xdr:to>
    <xdr:cxnSp macro="">
      <xdr:nvCxnSpPr>
        <xdr:cNvPr id="72" name="直線コネクタ 71"/>
        <xdr:cNvCxnSpPr/>
      </xdr:nvCxnSpPr>
      <xdr:spPr>
        <a:xfrm>
          <a:off x="2209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20320</xdr:rowOff>
    </xdr:to>
    <xdr:cxnSp macro="">
      <xdr:nvCxnSpPr>
        <xdr:cNvPr id="75" name="直線コネクタ 74"/>
        <xdr:cNvCxnSpPr/>
      </xdr:nvCxnSpPr>
      <xdr:spPr>
        <a:xfrm flipV="1">
          <a:off x="1320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5" name="円/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9" name="円/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1" name="円/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ポイント上回り、類似団体内最大値となっている。愛媛県平均との比較でも</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ポイント上回っている。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職員数削減の影響により、逆に臨時職員賃金が増加傾向にあることが、物件費上昇の一因と考えられる。</a:t>
          </a:r>
          <a:r>
            <a:rPr kumimoji="1" lang="ja-JP" altLang="en-US" sz="1100">
              <a:solidFill>
                <a:schemeClr val="dk1"/>
              </a:solidFill>
              <a:effectLst/>
              <a:latin typeface="+mn-lt"/>
              <a:ea typeface="+mn-ea"/>
              <a:cs typeface="+mn-cs"/>
            </a:rPr>
            <a:t>また、公共施設の維持管理に多額の経費がかかっている。</a:t>
          </a:r>
          <a:r>
            <a:rPr kumimoji="1" lang="ja-JP" altLang="ja-JP" sz="1100">
              <a:solidFill>
                <a:schemeClr val="dk1"/>
              </a:solidFill>
              <a:effectLst/>
              <a:latin typeface="+mn-lt"/>
              <a:ea typeface="+mn-ea"/>
              <a:cs typeface="+mn-cs"/>
            </a:rPr>
            <a:t>今後は民間でも実施可能な業務の民間委託による経費の圧着を図るとともに、より一層事務事業の見直し等により歳出の抑制に努める。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132443</xdr:rowOff>
    </xdr:from>
    <xdr:to>
      <xdr:col>24</xdr:col>
      <xdr:colOff>31750</xdr:colOff>
      <xdr:row>21</xdr:row>
      <xdr:rowOff>80736</xdr:rowOff>
    </xdr:to>
    <xdr:cxnSp macro="">
      <xdr:nvCxnSpPr>
        <xdr:cNvPr id="129" name="直線コネクタ 128"/>
        <xdr:cNvCxnSpPr/>
      </xdr:nvCxnSpPr>
      <xdr:spPr>
        <a:xfrm>
          <a:off x="15671800" y="35614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132443</xdr:rowOff>
    </xdr:from>
    <xdr:to>
      <xdr:col>22</xdr:col>
      <xdr:colOff>565150</xdr:colOff>
      <xdr:row>21</xdr:row>
      <xdr:rowOff>26307</xdr:rowOff>
    </xdr:to>
    <xdr:cxnSp macro="">
      <xdr:nvCxnSpPr>
        <xdr:cNvPr id="132" name="直線コネクタ 131"/>
        <xdr:cNvCxnSpPr/>
      </xdr:nvCxnSpPr>
      <xdr:spPr>
        <a:xfrm flipV="1">
          <a:off x="14782800" y="3561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135164</xdr:rowOff>
    </xdr:from>
    <xdr:to>
      <xdr:col>21</xdr:col>
      <xdr:colOff>361950</xdr:colOff>
      <xdr:row>21</xdr:row>
      <xdr:rowOff>26307</xdr:rowOff>
    </xdr:to>
    <xdr:cxnSp macro="">
      <xdr:nvCxnSpPr>
        <xdr:cNvPr id="135" name="直線コネクタ 134"/>
        <xdr:cNvCxnSpPr/>
      </xdr:nvCxnSpPr>
      <xdr:spPr>
        <a:xfrm>
          <a:off x="13893800" y="3049814"/>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15421</xdr:rowOff>
    </xdr:from>
    <xdr:to>
      <xdr:col>20</xdr:col>
      <xdr:colOff>158750</xdr:colOff>
      <xdr:row>17</xdr:row>
      <xdr:rowOff>135164</xdr:rowOff>
    </xdr:to>
    <xdr:cxnSp macro="">
      <xdr:nvCxnSpPr>
        <xdr:cNvPr id="138" name="直線コネクタ 137"/>
        <xdr:cNvCxnSpPr/>
      </xdr:nvCxnSpPr>
      <xdr:spPr>
        <a:xfrm>
          <a:off x="13004800" y="29300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29936</xdr:rowOff>
    </xdr:from>
    <xdr:to>
      <xdr:col>24</xdr:col>
      <xdr:colOff>82550</xdr:colOff>
      <xdr:row>21</xdr:row>
      <xdr:rowOff>131536</xdr:rowOff>
    </xdr:to>
    <xdr:sp macro="" textlink="">
      <xdr:nvSpPr>
        <xdr:cNvPr id="148" name="円/楕円 147"/>
        <xdr:cNvSpPr/>
      </xdr:nvSpPr>
      <xdr:spPr>
        <a:xfrm>
          <a:off x="16459200" y="36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109963</xdr:rowOff>
    </xdr:from>
    <xdr:ext cx="762000" cy="259045"/>
    <xdr:sp macro="" textlink="">
      <xdr:nvSpPr>
        <xdr:cNvPr id="149" name="物件費該当値テキスト"/>
        <xdr:cNvSpPr txBox="1"/>
      </xdr:nvSpPr>
      <xdr:spPr>
        <a:xfrm>
          <a:off x="16598900" y="353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81643</xdr:rowOff>
    </xdr:from>
    <xdr:to>
      <xdr:col>22</xdr:col>
      <xdr:colOff>615950</xdr:colOff>
      <xdr:row>21</xdr:row>
      <xdr:rowOff>11793</xdr:rowOff>
    </xdr:to>
    <xdr:sp macro="" textlink="">
      <xdr:nvSpPr>
        <xdr:cNvPr id="150" name="円/楕円 149"/>
        <xdr:cNvSpPr/>
      </xdr:nvSpPr>
      <xdr:spPr>
        <a:xfrm>
          <a:off x="15621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168020</xdr:rowOff>
    </xdr:from>
    <xdr:ext cx="736600" cy="259045"/>
    <xdr:sp macro="" textlink="">
      <xdr:nvSpPr>
        <xdr:cNvPr id="151" name="テキスト ボックス 150"/>
        <xdr:cNvSpPr txBox="1"/>
      </xdr:nvSpPr>
      <xdr:spPr>
        <a:xfrm>
          <a:off x="15290800" y="359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146957</xdr:rowOff>
    </xdr:from>
    <xdr:to>
      <xdr:col>21</xdr:col>
      <xdr:colOff>412750</xdr:colOff>
      <xdr:row>21</xdr:row>
      <xdr:rowOff>77107</xdr:rowOff>
    </xdr:to>
    <xdr:sp macro="" textlink="">
      <xdr:nvSpPr>
        <xdr:cNvPr id="152" name="円/楕円 151"/>
        <xdr:cNvSpPr/>
      </xdr:nvSpPr>
      <xdr:spPr>
        <a:xfrm>
          <a:off x="14732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61884</xdr:rowOff>
    </xdr:from>
    <xdr:ext cx="762000" cy="259045"/>
    <xdr:sp macro="" textlink="">
      <xdr:nvSpPr>
        <xdr:cNvPr id="153" name="テキスト ボックス 152"/>
        <xdr:cNvSpPr txBox="1"/>
      </xdr:nvSpPr>
      <xdr:spPr>
        <a:xfrm>
          <a:off x="14401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84364</xdr:rowOff>
    </xdr:from>
    <xdr:to>
      <xdr:col>20</xdr:col>
      <xdr:colOff>209550</xdr:colOff>
      <xdr:row>18</xdr:row>
      <xdr:rowOff>14514</xdr:rowOff>
    </xdr:to>
    <xdr:sp macro="" textlink="">
      <xdr:nvSpPr>
        <xdr:cNvPr id="154" name="円/楕円 153"/>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170741</xdr:rowOff>
    </xdr:from>
    <xdr:ext cx="762000" cy="259045"/>
    <xdr:sp macro="" textlink="">
      <xdr:nvSpPr>
        <xdr:cNvPr id="155" name="テキスト ボックス 154"/>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136071</xdr:rowOff>
    </xdr:from>
    <xdr:to>
      <xdr:col>19</xdr:col>
      <xdr:colOff>6350</xdr:colOff>
      <xdr:row>17</xdr:row>
      <xdr:rowOff>66221</xdr:rowOff>
    </xdr:to>
    <xdr:sp macro="" textlink="">
      <xdr:nvSpPr>
        <xdr:cNvPr id="156" name="円/楕円 155"/>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50998</xdr:rowOff>
    </xdr:from>
    <xdr:ext cx="762000" cy="259045"/>
    <xdr:sp macro="" textlink="">
      <xdr:nvSpPr>
        <xdr:cNvPr id="157" name="テキスト ボックス 156"/>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ポイント、愛媛県平均と比べると</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ポイントそれぞれ低くなっている</a:t>
          </a:r>
          <a:r>
            <a:rPr kumimoji="1" lang="ja-JP" altLang="en-US" sz="1100">
              <a:solidFill>
                <a:schemeClr val="dk1"/>
              </a:solidFill>
              <a:effectLst/>
              <a:latin typeface="+mn-lt"/>
              <a:ea typeface="+mn-ea"/>
              <a:cs typeface="+mn-cs"/>
            </a:rPr>
            <a:t>るものの、年々増加しており</a:t>
          </a:r>
          <a:r>
            <a:rPr kumimoji="1" lang="ja-JP" altLang="ja-JP" sz="1100">
              <a:solidFill>
                <a:schemeClr val="dk1"/>
              </a:solidFill>
              <a:effectLst/>
              <a:latin typeface="+mn-lt"/>
              <a:ea typeface="+mn-ea"/>
              <a:cs typeface="+mn-cs"/>
            </a:rPr>
            <a:t>今後も増加傾向にあると考えられる。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生活困窮者、高齢者、児童、心身障害者等に対する支援については、サービスの低下をもたらすことなく適正な経費の支出に努める</a:t>
          </a:r>
          <a:r>
            <a:rPr kumimoji="1" lang="ja-JP" altLang="en-US" sz="1100">
              <a:solidFill>
                <a:schemeClr val="dk1"/>
              </a:solidFill>
              <a:effectLst/>
              <a:latin typeface="+mn-lt"/>
              <a:ea typeface="+mn-ea"/>
              <a:cs typeface="+mn-cs"/>
            </a:rPr>
            <a:t>ことで、財政を圧迫する上昇傾向に歯止めをかけるよう努める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55</xdr:row>
      <xdr:rowOff>42635</xdr:rowOff>
    </xdr:to>
    <xdr:cxnSp macro="">
      <xdr:nvCxnSpPr>
        <xdr:cNvPr id="192" name="直線コネクタ 191"/>
        <xdr:cNvCxnSpPr/>
      </xdr:nvCxnSpPr>
      <xdr:spPr>
        <a:xfrm>
          <a:off x="3987800" y="93744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83457</xdr:rowOff>
    </xdr:from>
    <xdr:to>
      <xdr:col>5</xdr:col>
      <xdr:colOff>549275</xdr:colOff>
      <xdr:row>54</xdr:row>
      <xdr:rowOff>116115</xdr:rowOff>
    </xdr:to>
    <xdr:cxnSp macro="">
      <xdr:nvCxnSpPr>
        <xdr:cNvPr id="195" name="直線コネクタ 194"/>
        <xdr:cNvCxnSpPr/>
      </xdr:nvCxnSpPr>
      <xdr:spPr>
        <a:xfrm>
          <a:off x="3098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83457</xdr:rowOff>
    </xdr:from>
    <xdr:to>
      <xdr:col>4</xdr:col>
      <xdr:colOff>346075</xdr:colOff>
      <xdr:row>55</xdr:row>
      <xdr:rowOff>107950</xdr:rowOff>
    </xdr:to>
    <xdr:cxnSp macro="">
      <xdr:nvCxnSpPr>
        <xdr:cNvPr id="198" name="直線コネクタ 197"/>
        <xdr:cNvCxnSpPr/>
      </xdr:nvCxnSpPr>
      <xdr:spPr>
        <a:xfrm flipV="1">
          <a:off x="2209800" y="93417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118835</xdr:rowOff>
    </xdr:to>
    <xdr:cxnSp macro="">
      <xdr:nvCxnSpPr>
        <xdr:cNvPr id="201" name="直線コネクタ 200"/>
        <xdr:cNvCxnSpPr/>
      </xdr:nvCxnSpPr>
      <xdr:spPr>
        <a:xfrm flipV="1">
          <a:off x="1320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11" name="円/楕円 210"/>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12"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13" name="円/楕円 212"/>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4" name="テキスト ボックス 213"/>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32657</xdr:rowOff>
    </xdr:from>
    <xdr:to>
      <xdr:col>4</xdr:col>
      <xdr:colOff>396875</xdr:colOff>
      <xdr:row>54</xdr:row>
      <xdr:rowOff>134257</xdr:rowOff>
    </xdr:to>
    <xdr:sp macro="" textlink="">
      <xdr:nvSpPr>
        <xdr:cNvPr id="215" name="円/楕円 214"/>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144434</xdr:rowOff>
    </xdr:from>
    <xdr:ext cx="762000" cy="259045"/>
    <xdr:sp macro="" textlink="">
      <xdr:nvSpPr>
        <xdr:cNvPr id="216" name="テキスト ボックス 215"/>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7" name="円/楕円 21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8" name="テキスト ボックス 21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9" name="円/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ポイント下回っており、愛媛県平均より</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が、前年度比較では増加している現状である。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繰出金について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、国民健康保険特別会計において</a:t>
          </a:r>
          <a:r>
            <a:rPr kumimoji="1" lang="ja-JP" altLang="en-US" sz="1100">
              <a:solidFill>
                <a:schemeClr val="dk1"/>
              </a:solidFill>
              <a:effectLst/>
              <a:latin typeface="+mn-lt"/>
              <a:ea typeface="+mn-ea"/>
              <a:cs typeface="+mn-cs"/>
            </a:rPr>
            <a:t>、今後、愛媛県も保険者となり財政運営の責任主体となることから、今後の動向を注視しつつ適正化に努めるとともに、</a:t>
          </a:r>
          <a:r>
            <a:rPr kumimoji="1" lang="ja-JP" altLang="ja-JP" sz="1100">
              <a:solidFill>
                <a:schemeClr val="dk1"/>
              </a:solidFill>
              <a:effectLst/>
              <a:latin typeface="+mn-lt"/>
              <a:ea typeface="+mn-ea"/>
              <a:cs typeface="+mn-cs"/>
            </a:rPr>
            <a:t>保険税率の適正化を図り普通会計の赤字補てんを減らしていくように努める。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また下水道事業においては、経費を削減するとともに、独立採算の原則に立ち返った料金設定により健全化を図る。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88900</xdr:rowOff>
    </xdr:from>
    <xdr:to>
      <xdr:col>24</xdr:col>
      <xdr:colOff>31750</xdr:colOff>
      <xdr:row>52</xdr:row>
      <xdr:rowOff>142240</xdr:rowOff>
    </xdr:to>
    <xdr:cxnSp macro="">
      <xdr:nvCxnSpPr>
        <xdr:cNvPr id="253" name="直線コネクタ 252"/>
        <xdr:cNvCxnSpPr/>
      </xdr:nvCxnSpPr>
      <xdr:spPr>
        <a:xfrm>
          <a:off x="15671800" y="9004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88900</xdr:rowOff>
    </xdr:from>
    <xdr:to>
      <xdr:col>22</xdr:col>
      <xdr:colOff>565150</xdr:colOff>
      <xdr:row>52</xdr:row>
      <xdr:rowOff>104140</xdr:rowOff>
    </xdr:to>
    <xdr:cxnSp macro="">
      <xdr:nvCxnSpPr>
        <xdr:cNvPr id="256" name="直線コネクタ 255"/>
        <xdr:cNvCxnSpPr/>
      </xdr:nvCxnSpPr>
      <xdr:spPr>
        <a:xfrm flipV="1">
          <a:off x="14782800" y="9004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104140</xdr:rowOff>
    </xdr:from>
    <xdr:to>
      <xdr:col>21</xdr:col>
      <xdr:colOff>361950</xdr:colOff>
      <xdr:row>54</xdr:row>
      <xdr:rowOff>142240</xdr:rowOff>
    </xdr:to>
    <xdr:cxnSp macro="">
      <xdr:nvCxnSpPr>
        <xdr:cNvPr id="259" name="直線コネクタ 258"/>
        <xdr:cNvCxnSpPr/>
      </xdr:nvCxnSpPr>
      <xdr:spPr>
        <a:xfrm flipV="1">
          <a:off x="13893800" y="901954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66040</xdr:rowOff>
    </xdr:from>
    <xdr:to>
      <xdr:col>20</xdr:col>
      <xdr:colOff>158750</xdr:colOff>
      <xdr:row>54</xdr:row>
      <xdr:rowOff>142240</xdr:rowOff>
    </xdr:to>
    <xdr:cxnSp macro="">
      <xdr:nvCxnSpPr>
        <xdr:cNvPr id="262" name="直線コネクタ 261"/>
        <xdr:cNvCxnSpPr/>
      </xdr:nvCxnSpPr>
      <xdr:spPr>
        <a:xfrm>
          <a:off x="13004800" y="9324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91440</xdr:rowOff>
    </xdr:from>
    <xdr:to>
      <xdr:col>24</xdr:col>
      <xdr:colOff>82550</xdr:colOff>
      <xdr:row>53</xdr:row>
      <xdr:rowOff>21590</xdr:rowOff>
    </xdr:to>
    <xdr:sp macro="" textlink="">
      <xdr:nvSpPr>
        <xdr:cNvPr id="272" name="円/楕円 271"/>
        <xdr:cNvSpPr/>
      </xdr:nvSpPr>
      <xdr:spPr>
        <a:xfrm>
          <a:off x="16459200" y="90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17</xdr:rowOff>
    </xdr:from>
    <xdr:ext cx="762000" cy="259045"/>
    <xdr:sp macro="" textlink="">
      <xdr:nvSpPr>
        <xdr:cNvPr id="273" name="その他該当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38100</xdr:rowOff>
    </xdr:from>
    <xdr:to>
      <xdr:col>22</xdr:col>
      <xdr:colOff>615950</xdr:colOff>
      <xdr:row>52</xdr:row>
      <xdr:rowOff>139700</xdr:rowOff>
    </xdr:to>
    <xdr:sp macro="" textlink="">
      <xdr:nvSpPr>
        <xdr:cNvPr id="274" name="円/楕円 273"/>
        <xdr:cNvSpPr/>
      </xdr:nvSpPr>
      <xdr:spPr>
        <a:xfrm>
          <a:off x="15621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50</xdr:row>
      <xdr:rowOff>149877</xdr:rowOff>
    </xdr:from>
    <xdr:ext cx="736600" cy="259045"/>
    <xdr:sp macro="" textlink="">
      <xdr:nvSpPr>
        <xdr:cNvPr id="275" name="テキスト ボックス 274"/>
        <xdr:cNvSpPr txBox="1"/>
      </xdr:nvSpPr>
      <xdr:spPr>
        <a:xfrm>
          <a:off x="15290800" y="872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53340</xdr:rowOff>
    </xdr:from>
    <xdr:to>
      <xdr:col>21</xdr:col>
      <xdr:colOff>412750</xdr:colOff>
      <xdr:row>52</xdr:row>
      <xdr:rowOff>154940</xdr:rowOff>
    </xdr:to>
    <xdr:sp macro="" textlink="">
      <xdr:nvSpPr>
        <xdr:cNvPr id="276" name="円/楕円 275"/>
        <xdr:cNvSpPr/>
      </xdr:nvSpPr>
      <xdr:spPr>
        <a:xfrm>
          <a:off x="14732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50</xdr:row>
      <xdr:rowOff>165117</xdr:rowOff>
    </xdr:from>
    <xdr:ext cx="762000" cy="259045"/>
    <xdr:sp macro="" textlink="">
      <xdr:nvSpPr>
        <xdr:cNvPr id="277" name="テキスト ボックス 276"/>
        <xdr:cNvSpPr txBox="1"/>
      </xdr:nvSpPr>
      <xdr:spPr>
        <a:xfrm>
          <a:off x="14401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91440</xdr:rowOff>
    </xdr:from>
    <xdr:to>
      <xdr:col>20</xdr:col>
      <xdr:colOff>209550</xdr:colOff>
      <xdr:row>55</xdr:row>
      <xdr:rowOff>21590</xdr:rowOff>
    </xdr:to>
    <xdr:sp macro="" textlink="">
      <xdr:nvSpPr>
        <xdr:cNvPr id="278" name="円/楕円 277"/>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31767</xdr:rowOff>
    </xdr:from>
    <xdr:ext cx="762000" cy="259045"/>
    <xdr:sp macro="" textlink="">
      <xdr:nvSpPr>
        <xdr:cNvPr id="279" name="テキスト ボックス 278"/>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xdr:rowOff>
    </xdr:from>
    <xdr:to>
      <xdr:col>19</xdr:col>
      <xdr:colOff>6350</xdr:colOff>
      <xdr:row>54</xdr:row>
      <xdr:rowOff>116840</xdr:rowOff>
    </xdr:to>
    <xdr:sp macro="" textlink="">
      <xdr:nvSpPr>
        <xdr:cNvPr id="280" name="円/楕円 279"/>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127017</xdr:rowOff>
    </xdr:from>
    <xdr:ext cx="762000" cy="259045"/>
    <xdr:sp macro="" textlink="">
      <xdr:nvSpPr>
        <xdr:cNvPr id="281" name="テキスト ボックス 280"/>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ポイント、愛媛県平均より</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上回っている。市の補助する各種団体への補助金が</a:t>
          </a:r>
          <a:r>
            <a:rPr kumimoji="1" lang="ja-JP" altLang="en-US" sz="1100">
              <a:solidFill>
                <a:schemeClr val="dk1"/>
              </a:solidFill>
              <a:effectLst/>
              <a:latin typeface="+mn-lt"/>
              <a:ea typeface="+mn-ea"/>
              <a:cs typeface="+mn-cs"/>
            </a:rPr>
            <a:t>近年多額になっている上に、既得権化しているものに対する削減が、なかなか進んでいない現状で</a:t>
          </a:r>
          <a:r>
            <a:rPr kumimoji="1" lang="ja-JP" altLang="ja-JP" sz="1100">
              <a:solidFill>
                <a:schemeClr val="dk1"/>
              </a:solidFill>
              <a:effectLst/>
              <a:latin typeface="+mn-lt"/>
              <a:ea typeface="+mn-ea"/>
              <a:cs typeface="+mn-cs"/>
            </a:rPr>
            <a:t>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対象団体の活動内容も再精査を行い、必要性の低い補助金は見直し、廃止を行う。また一部事務組合の事業内容についても事前の精査に努める。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38</xdr:row>
      <xdr:rowOff>30988</xdr:rowOff>
    </xdr:to>
    <xdr:cxnSp macro="">
      <xdr:nvCxnSpPr>
        <xdr:cNvPr id="311" name="直線コネクタ 310"/>
        <xdr:cNvCxnSpPr/>
      </xdr:nvCxnSpPr>
      <xdr:spPr>
        <a:xfrm flipV="1">
          <a:off x="15671800" y="641350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38</xdr:row>
      <xdr:rowOff>30988</xdr:rowOff>
    </xdr:to>
    <xdr:cxnSp macro="">
      <xdr:nvCxnSpPr>
        <xdr:cNvPr id="314" name="直線コネクタ 313"/>
        <xdr:cNvCxnSpPr/>
      </xdr:nvCxnSpPr>
      <xdr:spPr>
        <a:xfrm>
          <a:off x="14782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37</xdr:row>
      <xdr:rowOff>161290</xdr:rowOff>
    </xdr:to>
    <xdr:cxnSp macro="">
      <xdr:nvCxnSpPr>
        <xdr:cNvPr id="317" name="直線コネクタ 316"/>
        <xdr:cNvCxnSpPr/>
      </xdr:nvCxnSpPr>
      <xdr:spPr>
        <a:xfrm>
          <a:off x="13893800" y="628548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37</xdr:row>
      <xdr:rowOff>19558</xdr:rowOff>
    </xdr:to>
    <xdr:cxnSp macro="">
      <xdr:nvCxnSpPr>
        <xdr:cNvPr id="320" name="直線コネクタ 319"/>
        <xdr:cNvCxnSpPr/>
      </xdr:nvCxnSpPr>
      <xdr:spPr>
        <a:xfrm flipV="1">
          <a:off x="13004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0" name="円/楕円 329"/>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1"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151638</xdr:rowOff>
    </xdr:from>
    <xdr:to>
      <xdr:col>22</xdr:col>
      <xdr:colOff>615950</xdr:colOff>
      <xdr:row>38</xdr:row>
      <xdr:rowOff>81788</xdr:rowOff>
    </xdr:to>
    <xdr:sp macro="" textlink="">
      <xdr:nvSpPr>
        <xdr:cNvPr id="332" name="円/楕円 331"/>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66565</xdr:rowOff>
    </xdr:from>
    <xdr:ext cx="736600" cy="259045"/>
    <xdr:sp macro="" textlink="">
      <xdr:nvSpPr>
        <xdr:cNvPr id="333" name="テキスト ボックス 332"/>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4" name="円/楕円 333"/>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5" name="テキスト ボックス 334"/>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36" name="円/楕円 335"/>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37" name="テキスト ボックス 336"/>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8" name="円/楕円 337"/>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9" name="テキスト ボックス 338"/>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市町合併後、起債を利用した大型事業が少なかったため、</a:t>
          </a:r>
          <a:r>
            <a:rPr kumimoji="1" lang="ja-JP" altLang="en-US" sz="1100">
              <a:solidFill>
                <a:schemeClr val="dk1"/>
              </a:solidFill>
              <a:effectLst/>
              <a:latin typeface="+mn-lt"/>
              <a:ea typeface="+mn-ea"/>
              <a:cs typeface="+mn-cs"/>
            </a:rPr>
            <a:t>地方債償還額</a:t>
          </a:r>
          <a:r>
            <a:rPr kumimoji="1" lang="ja-JP" altLang="ja-JP" sz="1100">
              <a:solidFill>
                <a:schemeClr val="dk1"/>
              </a:solidFill>
              <a:effectLst/>
              <a:latin typeface="+mn-lt"/>
              <a:ea typeface="+mn-ea"/>
              <a:cs typeface="+mn-cs"/>
            </a:rPr>
            <a:t>は減少傾向にある。類似団体と比較してみると</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下回っている。新市建設計画実施により、本庁舎、給食センターをはじめとした大型建設事業が実施されたため、今後増加が見込まれる。大型建設事業の実施にあたっては、市民ニーズを的確に把握し内容を精査した事業実施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113665</xdr:rowOff>
    </xdr:from>
    <xdr:to>
      <xdr:col>7</xdr:col>
      <xdr:colOff>15875</xdr:colOff>
      <xdr:row>74</xdr:row>
      <xdr:rowOff>117475</xdr:rowOff>
    </xdr:to>
    <xdr:cxnSp macro="">
      <xdr:nvCxnSpPr>
        <xdr:cNvPr id="371" name="直線コネクタ 370"/>
        <xdr:cNvCxnSpPr/>
      </xdr:nvCxnSpPr>
      <xdr:spPr>
        <a:xfrm flipV="1">
          <a:off x="3987800" y="128009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117475</xdr:rowOff>
    </xdr:from>
    <xdr:to>
      <xdr:col>5</xdr:col>
      <xdr:colOff>549275</xdr:colOff>
      <xdr:row>74</xdr:row>
      <xdr:rowOff>136525</xdr:rowOff>
    </xdr:to>
    <xdr:cxnSp macro="">
      <xdr:nvCxnSpPr>
        <xdr:cNvPr id="374" name="直線コネクタ 373"/>
        <xdr:cNvCxnSpPr/>
      </xdr:nvCxnSpPr>
      <xdr:spPr>
        <a:xfrm flipV="1">
          <a:off x="3098800" y="128047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136525</xdr:rowOff>
    </xdr:from>
    <xdr:to>
      <xdr:col>4</xdr:col>
      <xdr:colOff>346075</xdr:colOff>
      <xdr:row>74</xdr:row>
      <xdr:rowOff>151765</xdr:rowOff>
    </xdr:to>
    <xdr:cxnSp macro="">
      <xdr:nvCxnSpPr>
        <xdr:cNvPr id="377" name="直線コネクタ 376"/>
        <xdr:cNvCxnSpPr/>
      </xdr:nvCxnSpPr>
      <xdr:spPr>
        <a:xfrm flipV="1">
          <a:off x="2209800" y="128238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151765</xdr:rowOff>
    </xdr:from>
    <xdr:to>
      <xdr:col>3</xdr:col>
      <xdr:colOff>142875</xdr:colOff>
      <xdr:row>74</xdr:row>
      <xdr:rowOff>170815</xdr:rowOff>
    </xdr:to>
    <xdr:cxnSp macro="">
      <xdr:nvCxnSpPr>
        <xdr:cNvPr id="380" name="直線コネクタ 379"/>
        <xdr:cNvCxnSpPr/>
      </xdr:nvCxnSpPr>
      <xdr:spPr>
        <a:xfrm flipV="1">
          <a:off x="1320800" y="128390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62865</xdr:rowOff>
    </xdr:from>
    <xdr:to>
      <xdr:col>7</xdr:col>
      <xdr:colOff>66675</xdr:colOff>
      <xdr:row>74</xdr:row>
      <xdr:rowOff>164465</xdr:rowOff>
    </xdr:to>
    <xdr:sp macro="" textlink="">
      <xdr:nvSpPr>
        <xdr:cNvPr id="390" name="円/楕円 389"/>
        <xdr:cNvSpPr/>
      </xdr:nvSpPr>
      <xdr:spPr>
        <a:xfrm>
          <a:off x="47752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142892</xdr:rowOff>
    </xdr:from>
    <xdr:ext cx="762000" cy="259045"/>
    <xdr:sp macro="" textlink="">
      <xdr:nvSpPr>
        <xdr:cNvPr id="391" name="公債費該当値テキスト"/>
        <xdr:cNvSpPr txBox="1"/>
      </xdr:nvSpPr>
      <xdr:spPr>
        <a:xfrm>
          <a:off x="4914900" y="126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66675</xdr:rowOff>
    </xdr:from>
    <xdr:to>
      <xdr:col>5</xdr:col>
      <xdr:colOff>600075</xdr:colOff>
      <xdr:row>74</xdr:row>
      <xdr:rowOff>168275</xdr:rowOff>
    </xdr:to>
    <xdr:sp macro="" textlink="">
      <xdr:nvSpPr>
        <xdr:cNvPr id="392" name="円/楕円 391"/>
        <xdr:cNvSpPr/>
      </xdr:nvSpPr>
      <xdr:spPr>
        <a:xfrm>
          <a:off x="3937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7002</xdr:rowOff>
    </xdr:from>
    <xdr:ext cx="736600" cy="259045"/>
    <xdr:sp macro="" textlink="">
      <xdr:nvSpPr>
        <xdr:cNvPr id="393" name="テキスト ボックス 392"/>
        <xdr:cNvSpPr txBox="1"/>
      </xdr:nvSpPr>
      <xdr:spPr>
        <a:xfrm>
          <a:off x="3606800" y="1252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85725</xdr:rowOff>
    </xdr:from>
    <xdr:to>
      <xdr:col>4</xdr:col>
      <xdr:colOff>396875</xdr:colOff>
      <xdr:row>75</xdr:row>
      <xdr:rowOff>15875</xdr:rowOff>
    </xdr:to>
    <xdr:sp macro="" textlink="">
      <xdr:nvSpPr>
        <xdr:cNvPr id="394" name="円/楕円 393"/>
        <xdr:cNvSpPr/>
      </xdr:nvSpPr>
      <xdr:spPr>
        <a:xfrm>
          <a:off x="3048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26052</xdr:rowOff>
    </xdr:from>
    <xdr:ext cx="762000" cy="259045"/>
    <xdr:sp macro="" textlink="">
      <xdr:nvSpPr>
        <xdr:cNvPr id="395" name="テキスト ボックス 394"/>
        <xdr:cNvSpPr txBox="1"/>
      </xdr:nvSpPr>
      <xdr:spPr>
        <a:xfrm>
          <a:off x="2717800" y="125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100965</xdr:rowOff>
    </xdr:from>
    <xdr:to>
      <xdr:col>3</xdr:col>
      <xdr:colOff>193675</xdr:colOff>
      <xdr:row>75</xdr:row>
      <xdr:rowOff>31115</xdr:rowOff>
    </xdr:to>
    <xdr:sp macro="" textlink="">
      <xdr:nvSpPr>
        <xdr:cNvPr id="396" name="円/楕円 395"/>
        <xdr:cNvSpPr/>
      </xdr:nvSpPr>
      <xdr:spPr>
        <a:xfrm>
          <a:off x="2159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41292</xdr:rowOff>
    </xdr:from>
    <xdr:ext cx="762000" cy="259045"/>
    <xdr:sp macro="" textlink="">
      <xdr:nvSpPr>
        <xdr:cNvPr id="397" name="テキスト ボックス 396"/>
        <xdr:cNvSpPr txBox="1"/>
      </xdr:nvSpPr>
      <xdr:spPr>
        <a:xfrm>
          <a:off x="1828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120015</xdr:rowOff>
    </xdr:from>
    <xdr:to>
      <xdr:col>1</xdr:col>
      <xdr:colOff>676275</xdr:colOff>
      <xdr:row>75</xdr:row>
      <xdr:rowOff>50165</xdr:rowOff>
    </xdr:to>
    <xdr:sp macro="" textlink="">
      <xdr:nvSpPr>
        <xdr:cNvPr id="398" name="円/楕円 397"/>
        <xdr:cNvSpPr/>
      </xdr:nvSpPr>
      <xdr:spPr>
        <a:xfrm>
          <a:off x="1270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60342</xdr:rowOff>
    </xdr:from>
    <xdr:ext cx="762000" cy="259045"/>
    <xdr:sp macro="" textlink="">
      <xdr:nvSpPr>
        <xdr:cNvPr id="399" name="テキスト ボックス 398"/>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ポイント上回っており、悪化の傾向が強い。これは近年の物件費に関する指標の悪化が影響している。当初予算の編成などを通じて、全庁的な取組により悪化傾向に歯止めをかけることが急務である。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62230</xdr:rowOff>
    </xdr:to>
    <xdr:cxnSp macro="">
      <xdr:nvCxnSpPr>
        <xdr:cNvPr id="432" name="直線コネクタ 431"/>
        <xdr:cNvCxnSpPr/>
      </xdr:nvCxnSpPr>
      <xdr:spPr>
        <a:xfrm>
          <a:off x="15671800" y="13393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20320</xdr:rowOff>
    </xdr:from>
    <xdr:to>
      <xdr:col>22</xdr:col>
      <xdr:colOff>565150</xdr:colOff>
      <xdr:row>78</xdr:row>
      <xdr:rowOff>24130</xdr:rowOff>
    </xdr:to>
    <xdr:cxnSp macro="">
      <xdr:nvCxnSpPr>
        <xdr:cNvPr id="435" name="直線コネクタ 434"/>
        <xdr:cNvCxnSpPr/>
      </xdr:nvCxnSpPr>
      <xdr:spPr>
        <a:xfrm flipV="1">
          <a:off x="14782800" y="13393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58420</xdr:rowOff>
    </xdr:from>
    <xdr:to>
      <xdr:col>21</xdr:col>
      <xdr:colOff>361950</xdr:colOff>
      <xdr:row>78</xdr:row>
      <xdr:rowOff>24130</xdr:rowOff>
    </xdr:to>
    <xdr:cxnSp macro="">
      <xdr:nvCxnSpPr>
        <xdr:cNvPr id="438" name="直線コネクタ 437"/>
        <xdr:cNvCxnSpPr/>
      </xdr:nvCxnSpPr>
      <xdr:spPr>
        <a:xfrm>
          <a:off x="13893800" y="132600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58420</xdr:rowOff>
    </xdr:from>
    <xdr:to>
      <xdr:col>20</xdr:col>
      <xdr:colOff>158750</xdr:colOff>
      <xdr:row>77</xdr:row>
      <xdr:rowOff>69850</xdr:rowOff>
    </xdr:to>
    <xdr:cxnSp macro="">
      <xdr:nvCxnSpPr>
        <xdr:cNvPr id="441" name="直線コネクタ 440"/>
        <xdr:cNvCxnSpPr/>
      </xdr:nvCxnSpPr>
      <xdr:spPr>
        <a:xfrm flipV="1">
          <a:off x="13004800" y="13260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11430</xdr:rowOff>
    </xdr:from>
    <xdr:to>
      <xdr:col>24</xdr:col>
      <xdr:colOff>82550</xdr:colOff>
      <xdr:row>78</xdr:row>
      <xdr:rowOff>113030</xdr:rowOff>
    </xdr:to>
    <xdr:sp macro="" textlink="">
      <xdr:nvSpPr>
        <xdr:cNvPr id="451" name="円/楕円 450"/>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154957</xdr:rowOff>
    </xdr:from>
    <xdr:ext cx="762000" cy="259045"/>
    <xdr:sp macro="" textlink="">
      <xdr:nvSpPr>
        <xdr:cNvPr id="452" name="公債費以外該当値テキスト"/>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53" name="円/楕円 452"/>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54" name="テキスト ボックス 453"/>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144780</xdr:rowOff>
    </xdr:from>
    <xdr:to>
      <xdr:col>21</xdr:col>
      <xdr:colOff>412750</xdr:colOff>
      <xdr:row>78</xdr:row>
      <xdr:rowOff>74930</xdr:rowOff>
    </xdr:to>
    <xdr:sp macro="" textlink="">
      <xdr:nvSpPr>
        <xdr:cNvPr id="455" name="円/楕円 454"/>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59707</xdr:rowOff>
    </xdr:from>
    <xdr:ext cx="762000" cy="259045"/>
    <xdr:sp macro="" textlink="">
      <xdr:nvSpPr>
        <xdr:cNvPr id="456" name="テキスト ボックス 455"/>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xdr:rowOff>
    </xdr:from>
    <xdr:to>
      <xdr:col>20</xdr:col>
      <xdr:colOff>209550</xdr:colOff>
      <xdr:row>77</xdr:row>
      <xdr:rowOff>109220</xdr:rowOff>
    </xdr:to>
    <xdr:sp macro="" textlink="">
      <xdr:nvSpPr>
        <xdr:cNvPr id="457" name="円/楕円 456"/>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58" name="テキスト ボックス 457"/>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9" name="円/楕円 458"/>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60" name="テキスト ボックス 459"/>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愛媛県伊予市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87147</xdr:rowOff>
    </xdr:from>
    <xdr:to>
      <xdr:col>4</xdr:col>
      <xdr:colOff>1117600</xdr:colOff>
      <xdr:row>17</xdr:row>
      <xdr:rowOff>98285</xdr:rowOff>
    </xdr:to>
    <xdr:cxnSp macro="">
      <xdr:nvCxnSpPr>
        <xdr:cNvPr id="50" name="直線コネクタ 49"/>
        <xdr:cNvCxnSpPr/>
      </xdr:nvCxnSpPr>
      <xdr:spPr bwMode="auto">
        <a:xfrm flipV="1">
          <a:off x="5003800" y="3049422"/>
          <a:ext cx="647700" cy="1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98285</xdr:rowOff>
    </xdr:from>
    <xdr:to>
      <xdr:col>4</xdr:col>
      <xdr:colOff>469900</xdr:colOff>
      <xdr:row>17</xdr:row>
      <xdr:rowOff>141910</xdr:rowOff>
    </xdr:to>
    <xdr:cxnSp macro="">
      <xdr:nvCxnSpPr>
        <xdr:cNvPr id="53" name="直線コネクタ 52"/>
        <xdr:cNvCxnSpPr/>
      </xdr:nvCxnSpPr>
      <xdr:spPr bwMode="auto">
        <a:xfrm flipV="1">
          <a:off x="4305300" y="3060560"/>
          <a:ext cx="698500" cy="4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141910</xdr:rowOff>
    </xdr:from>
    <xdr:to>
      <xdr:col>3</xdr:col>
      <xdr:colOff>904875</xdr:colOff>
      <xdr:row>18</xdr:row>
      <xdr:rowOff>67678</xdr:rowOff>
    </xdr:to>
    <xdr:cxnSp macro="">
      <xdr:nvCxnSpPr>
        <xdr:cNvPr id="56" name="直線コネクタ 55"/>
        <xdr:cNvCxnSpPr/>
      </xdr:nvCxnSpPr>
      <xdr:spPr bwMode="auto">
        <a:xfrm flipV="1">
          <a:off x="3606800" y="3104185"/>
          <a:ext cx="698500" cy="9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1283</xdr:rowOff>
    </xdr:from>
    <xdr:to>
      <xdr:col>3</xdr:col>
      <xdr:colOff>206375</xdr:colOff>
      <xdr:row>18</xdr:row>
      <xdr:rowOff>67678</xdr:rowOff>
    </xdr:to>
    <xdr:cxnSp macro="">
      <xdr:nvCxnSpPr>
        <xdr:cNvPr id="59" name="直線コネクタ 58"/>
        <xdr:cNvCxnSpPr/>
      </xdr:nvCxnSpPr>
      <xdr:spPr bwMode="auto">
        <a:xfrm>
          <a:off x="2908300" y="3135008"/>
          <a:ext cx="698500" cy="66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36347</xdr:rowOff>
    </xdr:from>
    <xdr:to>
      <xdr:col>5</xdr:col>
      <xdr:colOff>34925</xdr:colOff>
      <xdr:row>17</xdr:row>
      <xdr:rowOff>137947</xdr:rowOff>
    </xdr:to>
    <xdr:sp macro="" textlink="">
      <xdr:nvSpPr>
        <xdr:cNvPr id="69" name="円/楕円 68"/>
        <xdr:cNvSpPr/>
      </xdr:nvSpPr>
      <xdr:spPr bwMode="auto">
        <a:xfrm>
          <a:off x="5600700" y="299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8424</xdr:rowOff>
    </xdr:from>
    <xdr:ext cx="762000" cy="259045"/>
    <xdr:sp macro="" textlink="">
      <xdr:nvSpPr>
        <xdr:cNvPr id="70" name="人口1人当たり決算額の推移該当値テキスト130"/>
        <xdr:cNvSpPr txBox="1"/>
      </xdr:nvSpPr>
      <xdr:spPr>
        <a:xfrm>
          <a:off x="5740400" y="297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47485</xdr:rowOff>
    </xdr:from>
    <xdr:to>
      <xdr:col>4</xdr:col>
      <xdr:colOff>520700</xdr:colOff>
      <xdr:row>17</xdr:row>
      <xdr:rowOff>149085</xdr:rowOff>
    </xdr:to>
    <xdr:sp macro="" textlink="">
      <xdr:nvSpPr>
        <xdr:cNvPr id="71" name="円/楕円 70"/>
        <xdr:cNvSpPr/>
      </xdr:nvSpPr>
      <xdr:spPr bwMode="auto">
        <a:xfrm>
          <a:off x="4953000" y="300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133862</xdr:rowOff>
    </xdr:from>
    <xdr:ext cx="736600" cy="259045"/>
    <xdr:sp macro="" textlink="">
      <xdr:nvSpPr>
        <xdr:cNvPr id="72" name="テキスト ボックス 71"/>
        <xdr:cNvSpPr txBox="1"/>
      </xdr:nvSpPr>
      <xdr:spPr>
        <a:xfrm>
          <a:off x="4622800" y="30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99,011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91110</xdr:rowOff>
    </xdr:from>
    <xdr:to>
      <xdr:col>3</xdr:col>
      <xdr:colOff>955675</xdr:colOff>
      <xdr:row>18</xdr:row>
      <xdr:rowOff>21260</xdr:rowOff>
    </xdr:to>
    <xdr:sp macro="" textlink="">
      <xdr:nvSpPr>
        <xdr:cNvPr id="73" name="円/楕円 72"/>
        <xdr:cNvSpPr/>
      </xdr:nvSpPr>
      <xdr:spPr bwMode="auto">
        <a:xfrm>
          <a:off x="4254500" y="305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6037</xdr:rowOff>
    </xdr:from>
    <xdr:ext cx="762000" cy="259045"/>
    <xdr:sp macro="" textlink="">
      <xdr:nvSpPr>
        <xdr:cNvPr id="74" name="テキスト ボックス 73"/>
        <xdr:cNvSpPr txBox="1"/>
      </xdr:nvSpPr>
      <xdr:spPr>
        <a:xfrm>
          <a:off x="3924300" y="313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95,576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16878</xdr:rowOff>
    </xdr:from>
    <xdr:to>
      <xdr:col>3</xdr:col>
      <xdr:colOff>257175</xdr:colOff>
      <xdr:row>18</xdr:row>
      <xdr:rowOff>118478</xdr:rowOff>
    </xdr:to>
    <xdr:sp macro="" textlink="">
      <xdr:nvSpPr>
        <xdr:cNvPr id="75" name="円/楕円 74"/>
        <xdr:cNvSpPr/>
      </xdr:nvSpPr>
      <xdr:spPr bwMode="auto">
        <a:xfrm>
          <a:off x="3556000" y="3150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103255</xdr:rowOff>
    </xdr:from>
    <xdr:ext cx="762000" cy="259045"/>
    <xdr:sp macro="" textlink="">
      <xdr:nvSpPr>
        <xdr:cNvPr id="76" name="テキスト ボックス 75"/>
        <xdr:cNvSpPr txBox="1"/>
      </xdr:nvSpPr>
      <xdr:spPr>
        <a:xfrm>
          <a:off x="3225800" y="323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87,921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121933</xdr:rowOff>
    </xdr:from>
    <xdr:to>
      <xdr:col>2</xdr:col>
      <xdr:colOff>692150</xdr:colOff>
      <xdr:row>18</xdr:row>
      <xdr:rowOff>52083</xdr:rowOff>
    </xdr:to>
    <xdr:sp macro="" textlink="">
      <xdr:nvSpPr>
        <xdr:cNvPr id="77" name="円/楕円 76"/>
        <xdr:cNvSpPr/>
      </xdr:nvSpPr>
      <xdr:spPr bwMode="auto">
        <a:xfrm>
          <a:off x="2857500" y="308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36860</xdr:rowOff>
    </xdr:from>
    <xdr:ext cx="762000" cy="259045"/>
    <xdr:sp macro="" textlink="">
      <xdr:nvSpPr>
        <xdr:cNvPr id="78" name="テキスト ボックス 77"/>
        <xdr:cNvSpPr txBox="1"/>
      </xdr:nvSpPr>
      <xdr:spPr>
        <a:xfrm>
          <a:off x="2527300" y="317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19699</xdr:rowOff>
    </xdr:from>
    <xdr:to>
      <xdr:col>4</xdr:col>
      <xdr:colOff>1117600</xdr:colOff>
      <xdr:row>38</xdr:row>
      <xdr:rowOff>21875</xdr:rowOff>
    </xdr:to>
    <xdr:cxnSp macro="">
      <xdr:nvCxnSpPr>
        <xdr:cNvPr id="112" name="直線コネクタ 111"/>
        <xdr:cNvCxnSpPr/>
      </xdr:nvCxnSpPr>
      <xdr:spPr bwMode="auto">
        <a:xfrm>
          <a:off x="5003800" y="7487299"/>
          <a:ext cx="647700" cy="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6394</xdr:rowOff>
    </xdr:from>
    <xdr:to>
      <xdr:col>4</xdr:col>
      <xdr:colOff>469900</xdr:colOff>
      <xdr:row>38</xdr:row>
      <xdr:rowOff>19699</xdr:rowOff>
    </xdr:to>
    <xdr:cxnSp macro="">
      <xdr:nvCxnSpPr>
        <xdr:cNvPr id="115" name="直線コネクタ 114"/>
        <xdr:cNvCxnSpPr/>
      </xdr:nvCxnSpPr>
      <xdr:spPr bwMode="auto">
        <a:xfrm>
          <a:off x="4305300" y="7473994"/>
          <a:ext cx="6985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333132</xdr:rowOff>
    </xdr:from>
    <xdr:to>
      <xdr:col>3</xdr:col>
      <xdr:colOff>904875</xdr:colOff>
      <xdr:row>38</xdr:row>
      <xdr:rowOff>6394</xdr:rowOff>
    </xdr:to>
    <xdr:cxnSp macro="">
      <xdr:nvCxnSpPr>
        <xdr:cNvPr id="118" name="直線コネクタ 117"/>
        <xdr:cNvCxnSpPr/>
      </xdr:nvCxnSpPr>
      <xdr:spPr bwMode="auto">
        <a:xfrm>
          <a:off x="3606800" y="7457832"/>
          <a:ext cx="698500" cy="1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320582</xdr:rowOff>
    </xdr:from>
    <xdr:to>
      <xdr:col>3</xdr:col>
      <xdr:colOff>206375</xdr:colOff>
      <xdr:row>37</xdr:row>
      <xdr:rowOff>333132</xdr:rowOff>
    </xdr:to>
    <xdr:cxnSp macro="">
      <xdr:nvCxnSpPr>
        <xdr:cNvPr id="121" name="直線コネクタ 120"/>
        <xdr:cNvCxnSpPr/>
      </xdr:nvCxnSpPr>
      <xdr:spPr bwMode="auto">
        <a:xfrm>
          <a:off x="2908300" y="7445282"/>
          <a:ext cx="698500" cy="1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313975</xdr:rowOff>
    </xdr:from>
    <xdr:to>
      <xdr:col>5</xdr:col>
      <xdr:colOff>34925</xdr:colOff>
      <xdr:row>38</xdr:row>
      <xdr:rowOff>72675</xdr:rowOff>
    </xdr:to>
    <xdr:sp macro="" textlink="">
      <xdr:nvSpPr>
        <xdr:cNvPr id="131" name="円/楕円 130"/>
        <xdr:cNvSpPr/>
      </xdr:nvSpPr>
      <xdr:spPr bwMode="auto">
        <a:xfrm>
          <a:off x="5600700" y="743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17,592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311799</xdr:rowOff>
    </xdr:from>
    <xdr:to>
      <xdr:col>4</xdr:col>
      <xdr:colOff>520700</xdr:colOff>
      <xdr:row>38</xdr:row>
      <xdr:rowOff>70499</xdr:rowOff>
    </xdr:to>
    <xdr:sp macro="" textlink="">
      <xdr:nvSpPr>
        <xdr:cNvPr id="133" name="円/楕円 132"/>
        <xdr:cNvSpPr/>
      </xdr:nvSpPr>
      <xdr:spPr bwMode="auto">
        <a:xfrm>
          <a:off x="4953000" y="743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55276</xdr:rowOff>
    </xdr:from>
    <xdr:ext cx="736600" cy="259045"/>
    <xdr:sp macro="" textlink="">
      <xdr:nvSpPr>
        <xdr:cNvPr id="134" name="テキスト ボックス 133"/>
        <xdr:cNvSpPr txBox="1"/>
      </xdr:nvSpPr>
      <xdr:spPr>
        <a:xfrm>
          <a:off x="4622800" y="752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298494</xdr:rowOff>
    </xdr:from>
    <xdr:to>
      <xdr:col>3</xdr:col>
      <xdr:colOff>955675</xdr:colOff>
      <xdr:row>38</xdr:row>
      <xdr:rowOff>57194</xdr:rowOff>
    </xdr:to>
    <xdr:sp macro="" textlink="">
      <xdr:nvSpPr>
        <xdr:cNvPr id="135" name="円/楕円 134"/>
        <xdr:cNvSpPr/>
      </xdr:nvSpPr>
      <xdr:spPr bwMode="auto">
        <a:xfrm>
          <a:off x="4254500" y="742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41971</xdr:rowOff>
    </xdr:from>
    <xdr:ext cx="762000" cy="259045"/>
    <xdr:sp macro="" textlink="">
      <xdr:nvSpPr>
        <xdr:cNvPr id="136" name="テキスト ボックス 135"/>
        <xdr:cNvSpPr txBox="1"/>
      </xdr:nvSpPr>
      <xdr:spPr>
        <a:xfrm>
          <a:off x="3924300" y="750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21,655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282332</xdr:rowOff>
    </xdr:from>
    <xdr:to>
      <xdr:col>3</xdr:col>
      <xdr:colOff>257175</xdr:colOff>
      <xdr:row>38</xdr:row>
      <xdr:rowOff>41032</xdr:rowOff>
    </xdr:to>
    <xdr:sp macro="" textlink="">
      <xdr:nvSpPr>
        <xdr:cNvPr id="137" name="円/楕円 136"/>
        <xdr:cNvSpPr/>
      </xdr:nvSpPr>
      <xdr:spPr bwMode="auto">
        <a:xfrm>
          <a:off x="3556000" y="740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25809</xdr:rowOff>
    </xdr:from>
    <xdr:ext cx="762000" cy="259045"/>
    <xdr:sp macro="" textlink="">
      <xdr:nvSpPr>
        <xdr:cNvPr id="138" name="テキスト ボックス 137"/>
        <xdr:cNvSpPr txBox="1"/>
      </xdr:nvSpPr>
      <xdr:spPr>
        <a:xfrm>
          <a:off x="3225800" y="749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25,897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269782</xdr:rowOff>
    </xdr:from>
    <xdr:to>
      <xdr:col>2</xdr:col>
      <xdr:colOff>692150</xdr:colOff>
      <xdr:row>38</xdr:row>
      <xdr:rowOff>28482</xdr:rowOff>
    </xdr:to>
    <xdr:sp macro="" textlink="">
      <xdr:nvSpPr>
        <xdr:cNvPr id="139" name="円/楕円 138"/>
        <xdr:cNvSpPr/>
      </xdr:nvSpPr>
      <xdr:spPr bwMode="auto">
        <a:xfrm>
          <a:off x="2857500" y="739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13259</xdr:rowOff>
    </xdr:from>
    <xdr:ext cx="762000" cy="259045"/>
    <xdr:sp macro="" textlink="">
      <xdr:nvSpPr>
        <xdr:cNvPr id="140" name="テキスト ボックス 139"/>
        <xdr:cNvSpPr txBox="1"/>
      </xdr:nvSpPr>
      <xdr:spPr>
        <a:xfrm>
          <a:off x="2527300" y="748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37,859
37,633
194.44
19,036,471
18,078,953
775,233
10,884,871
21,739,465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51740</xdr:rowOff>
    </xdr:from>
    <xdr:to>
      <xdr:col>6</xdr:col>
      <xdr:colOff>511175</xdr:colOff>
      <xdr:row>36</xdr:row>
      <xdr:rowOff>62649</xdr:rowOff>
    </xdr:to>
    <xdr:cxnSp macro="">
      <xdr:nvCxnSpPr>
        <xdr:cNvPr id="61" name="直線コネクタ 60"/>
        <xdr:cNvCxnSpPr/>
      </xdr:nvCxnSpPr>
      <xdr:spPr>
        <a:xfrm flipV="1">
          <a:off x="3797300" y="6223940"/>
          <a:ext cx="8382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62649</xdr:rowOff>
    </xdr:from>
    <xdr:to>
      <xdr:col>5</xdr:col>
      <xdr:colOff>358775</xdr:colOff>
      <xdr:row>36</xdr:row>
      <xdr:rowOff>64897</xdr:rowOff>
    </xdr:to>
    <xdr:cxnSp macro="">
      <xdr:nvCxnSpPr>
        <xdr:cNvPr id="64" name="直線コネクタ 63"/>
        <xdr:cNvCxnSpPr/>
      </xdr:nvCxnSpPr>
      <xdr:spPr>
        <a:xfrm flipV="1">
          <a:off x="2908300" y="623484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64897</xdr:rowOff>
    </xdr:from>
    <xdr:to>
      <xdr:col>4</xdr:col>
      <xdr:colOff>155575</xdr:colOff>
      <xdr:row>36</xdr:row>
      <xdr:rowOff>91402</xdr:rowOff>
    </xdr:to>
    <xdr:cxnSp macro="">
      <xdr:nvCxnSpPr>
        <xdr:cNvPr id="67" name="直線コネクタ 66"/>
        <xdr:cNvCxnSpPr/>
      </xdr:nvCxnSpPr>
      <xdr:spPr>
        <a:xfrm flipV="1">
          <a:off x="2019300" y="6237097"/>
          <a:ext cx="8890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78791</xdr:rowOff>
    </xdr:from>
    <xdr:to>
      <xdr:col>2</xdr:col>
      <xdr:colOff>638175</xdr:colOff>
      <xdr:row>36</xdr:row>
      <xdr:rowOff>91402</xdr:rowOff>
    </xdr:to>
    <xdr:cxnSp macro="">
      <xdr:nvCxnSpPr>
        <xdr:cNvPr id="70" name="直線コネクタ 69"/>
        <xdr:cNvCxnSpPr/>
      </xdr:nvCxnSpPr>
      <xdr:spPr>
        <a:xfrm>
          <a:off x="1130300" y="6250991"/>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940</xdr:rowOff>
    </xdr:from>
    <xdr:to>
      <xdr:col>6</xdr:col>
      <xdr:colOff>561975</xdr:colOff>
      <xdr:row>36</xdr:row>
      <xdr:rowOff>102540</xdr:rowOff>
    </xdr:to>
    <xdr:sp macro="" textlink="">
      <xdr:nvSpPr>
        <xdr:cNvPr id="80" name="円/楕円 79"/>
        <xdr:cNvSpPr/>
      </xdr:nvSpPr>
      <xdr:spPr>
        <a:xfrm>
          <a:off x="4584700" y="61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150817</xdr:rowOff>
    </xdr:from>
    <xdr:ext cx="534377" cy="259045"/>
    <xdr:sp macro="" textlink="">
      <xdr:nvSpPr>
        <xdr:cNvPr id="81" name="人件費該当値テキスト"/>
        <xdr:cNvSpPr txBox="1"/>
      </xdr:nvSpPr>
      <xdr:spPr>
        <a:xfrm>
          <a:off x="4686300" y="615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11849</xdr:rowOff>
    </xdr:from>
    <xdr:to>
      <xdr:col>5</xdr:col>
      <xdr:colOff>409575</xdr:colOff>
      <xdr:row>36</xdr:row>
      <xdr:rowOff>113449</xdr:rowOff>
    </xdr:to>
    <xdr:sp macro="" textlink="">
      <xdr:nvSpPr>
        <xdr:cNvPr id="82" name="円/楕円 81"/>
        <xdr:cNvSpPr/>
      </xdr:nvSpPr>
      <xdr:spPr>
        <a:xfrm>
          <a:off x="3746500" y="61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104576</xdr:rowOff>
    </xdr:from>
    <xdr:ext cx="534377" cy="259045"/>
    <xdr:sp macro="" textlink="">
      <xdr:nvSpPr>
        <xdr:cNvPr id="83" name="テキスト ボックス 82"/>
        <xdr:cNvSpPr txBox="1"/>
      </xdr:nvSpPr>
      <xdr:spPr>
        <a:xfrm>
          <a:off x="3530111" y="62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14097</xdr:rowOff>
    </xdr:from>
    <xdr:to>
      <xdr:col>4</xdr:col>
      <xdr:colOff>206375</xdr:colOff>
      <xdr:row>36</xdr:row>
      <xdr:rowOff>115697</xdr:rowOff>
    </xdr:to>
    <xdr:sp macro="" textlink="">
      <xdr:nvSpPr>
        <xdr:cNvPr id="84" name="円/楕円 83"/>
        <xdr:cNvSpPr/>
      </xdr:nvSpPr>
      <xdr:spPr>
        <a:xfrm>
          <a:off x="2857500" y="618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106824</xdr:rowOff>
    </xdr:from>
    <xdr:ext cx="534377" cy="259045"/>
    <xdr:sp macro="" textlink="">
      <xdr:nvSpPr>
        <xdr:cNvPr id="85" name="テキスト ボックス 84"/>
        <xdr:cNvSpPr txBox="1"/>
      </xdr:nvSpPr>
      <xdr:spPr>
        <a:xfrm>
          <a:off x="2641111" y="62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68,890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40602</xdr:rowOff>
    </xdr:from>
    <xdr:to>
      <xdr:col>3</xdr:col>
      <xdr:colOff>3175</xdr:colOff>
      <xdr:row>36</xdr:row>
      <xdr:rowOff>142202</xdr:rowOff>
    </xdr:to>
    <xdr:sp macro="" textlink="">
      <xdr:nvSpPr>
        <xdr:cNvPr id="86" name="円/楕円 85"/>
        <xdr:cNvSpPr/>
      </xdr:nvSpPr>
      <xdr:spPr>
        <a:xfrm>
          <a:off x="1968500" y="62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133329</xdr:rowOff>
    </xdr:from>
    <xdr:ext cx="534377" cy="259045"/>
    <xdr:sp macro="" textlink="">
      <xdr:nvSpPr>
        <xdr:cNvPr id="87" name="テキスト ボックス 86"/>
        <xdr:cNvSpPr txBox="1"/>
      </xdr:nvSpPr>
      <xdr:spPr>
        <a:xfrm>
          <a:off x="1752111" y="63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27991</xdr:rowOff>
    </xdr:from>
    <xdr:to>
      <xdr:col>1</xdr:col>
      <xdr:colOff>485775</xdr:colOff>
      <xdr:row>36</xdr:row>
      <xdr:rowOff>129591</xdr:rowOff>
    </xdr:to>
    <xdr:sp macro="" textlink="">
      <xdr:nvSpPr>
        <xdr:cNvPr id="88" name="円/楕円 87"/>
        <xdr:cNvSpPr/>
      </xdr:nvSpPr>
      <xdr:spPr>
        <a:xfrm>
          <a:off x="1079500" y="62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120718</xdr:rowOff>
    </xdr:from>
    <xdr:ext cx="534377" cy="259045"/>
    <xdr:sp macro="" textlink="">
      <xdr:nvSpPr>
        <xdr:cNvPr id="89" name="テキスト ボックス 88"/>
        <xdr:cNvSpPr txBox="1"/>
      </xdr:nvSpPr>
      <xdr:spPr>
        <a:xfrm>
          <a:off x="863111" y="62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79654</xdr:rowOff>
    </xdr:from>
    <xdr:to>
      <xdr:col>6</xdr:col>
      <xdr:colOff>511175</xdr:colOff>
      <xdr:row>55</xdr:row>
      <xdr:rowOff>157061</xdr:rowOff>
    </xdr:to>
    <xdr:cxnSp macro="">
      <xdr:nvCxnSpPr>
        <xdr:cNvPr id="119" name="直線コネクタ 118"/>
        <xdr:cNvCxnSpPr/>
      </xdr:nvCxnSpPr>
      <xdr:spPr>
        <a:xfrm flipV="1">
          <a:off x="3797300" y="9509404"/>
          <a:ext cx="838200" cy="7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146876</xdr:rowOff>
    </xdr:from>
    <xdr:to>
      <xdr:col>5</xdr:col>
      <xdr:colOff>358775</xdr:colOff>
      <xdr:row>55</xdr:row>
      <xdr:rowOff>157061</xdr:rowOff>
    </xdr:to>
    <xdr:cxnSp macro="">
      <xdr:nvCxnSpPr>
        <xdr:cNvPr id="122" name="直線コネクタ 121"/>
        <xdr:cNvCxnSpPr/>
      </xdr:nvCxnSpPr>
      <xdr:spPr>
        <a:xfrm>
          <a:off x="2908300" y="9576626"/>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146876</xdr:rowOff>
    </xdr:from>
    <xdr:to>
      <xdr:col>4</xdr:col>
      <xdr:colOff>155575</xdr:colOff>
      <xdr:row>56</xdr:row>
      <xdr:rowOff>146418</xdr:rowOff>
    </xdr:to>
    <xdr:cxnSp macro="">
      <xdr:nvCxnSpPr>
        <xdr:cNvPr id="125" name="直線コネクタ 124"/>
        <xdr:cNvCxnSpPr/>
      </xdr:nvCxnSpPr>
      <xdr:spPr>
        <a:xfrm flipV="1">
          <a:off x="2019300" y="9576626"/>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146418</xdr:rowOff>
    </xdr:from>
    <xdr:to>
      <xdr:col>2</xdr:col>
      <xdr:colOff>638175</xdr:colOff>
      <xdr:row>57</xdr:row>
      <xdr:rowOff>29388</xdr:rowOff>
    </xdr:to>
    <xdr:cxnSp macro="">
      <xdr:nvCxnSpPr>
        <xdr:cNvPr id="128" name="直線コネクタ 127"/>
        <xdr:cNvCxnSpPr/>
      </xdr:nvCxnSpPr>
      <xdr:spPr>
        <a:xfrm flipV="1">
          <a:off x="1130300" y="9747618"/>
          <a:ext cx="889000" cy="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28854</xdr:rowOff>
    </xdr:from>
    <xdr:to>
      <xdr:col>6</xdr:col>
      <xdr:colOff>561975</xdr:colOff>
      <xdr:row>55</xdr:row>
      <xdr:rowOff>130454</xdr:rowOff>
    </xdr:to>
    <xdr:sp macro="" textlink="">
      <xdr:nvSpPr>
        <xdr:cNvPr id="138" name="円/楕円 137"/>
        <xdr:cNvSpPr/>
      </xdr:nvSpPr>
      <xdr:spPr>
        <a:xfrm>
          <a:off x="4584700" y="94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51731</xdr:rowOff>
    </xdr:from>
    <xdr:ext cx="534377" cy="259045"/>
    <xdr:sp macro="" textlink="">
      <xdr:nvSpPr>
        <xdr:cNvPr id="139" name="物件費該当値テキスト"/>
        <xdr:cNvSpPr txBox="1"/>
      </xdr:nvSpPr>
      <xdr:spPr>
        <a:xfrm>
          <a:off x="4686300" y="93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81,228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106261</xdr:rowOff>
    </xdr:from>
    <xdr:to>
      <xdr:col>5</xdr:col>
      <xdr:colOff>409575</xdr:colOff>
      <xdr:row>56</xdr:row>
      <xdr:rowOff>36411</xdr:rowOff>
    </xdr:to>
    <xdr:sp macro="" textlink="">
      <xdr:nvSpPr>
        <xdr:cNvPr id="140" name="円/楕円 139"/>
        <xdr:cNvSpPr/>
      </xdr:nvSpPr>
      <xdr:spPr>
        <a:xfrm>
          <a:off x="3746500" y="95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52938</xdr:rowOff>
    </xdr:from>
    <xdr:ext cx="534377" cy="259045"/>
    <xdr:sp macro="" textlink="">
      <xdr:nvSpPr>
        <xdr:cNvPr id="141" name="テキスト ボックス 140"/>
        <xdr:cNvSpPr txBox="1"/>
      </xdr:nvSpPr>
      <xdr:spPr>
        <a:xfrm>
          <a:off x="3530111" y="93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96076</xdr:rowOff>
    </xdr:from>
    <xdr:to>
      <xdr:col>4</xdr:col>
      <xdr:colOff>206375</xdr:colOff>
      <xdr:row>56</xdr:row>
      <xdr:rowOff>26226</xdr:rowOff>
    </xdr:to>
    <xdr:sp macro="" textlink="">
      <xdr:nvSpPr>
        <xdr:cNvPr id="142" name="円/楕円 141"/>
        <xdr:cNvSpPr/>
      </xdr:nvSpPr>
      <xdr:spPr>
        <a:xfrm>
          <a:off x="2857500" y="95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42753</xdr:rowOff>
    </xdr:from>
    <xdr:ext cx="534377" cy="259045"/>
    <xdr:sp macro="" textlink="">
      <xdr:nvSpPr>
        <xdr:cNvPr id="143" name="テキスト ボックス 142"/>
        <xdr:cNvSpPr txBox="1"/>
      </xdr:nvSpPr>
      <xdr:spPr>
        <a:xfrm>
          <a:off x="2641111" y="9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75,935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95618</xdr:rowOff>
    </xdr:from>
    <xdr:to>
      <xdr:col>3</xdr:col>
      <xdr:colOff>3175</xdr:colOff>
      <xdr:row>57</xdr:row>
      <xdr:rowOff>25768</xdr:rowOff>
    </xdr:to>
    <xdr:sp macro="" textlink="">
      <xdr:nvSpPr>
        <xdr:cNvPr id="144" name="円/楕円 143"/>
        <xdr:cNvSpPr/>
      </xdr:nvSpPr>
      <xdr:spPr>
        <a:xfrm>
          <a:off x="1968500" y="96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16895</xdr:rowOff>
    </xdr:from>
    <xdr:ext cx="534377" cy="259045"/>
    <xdr:sp macro="" textlink="">
      <xdr:nvSpPr>
        <xdr:cNvPr id="145" name="テキスト ボックス 144"/>
        <xdr:cNvSpPr txBox="1"/>
      </xdr:nvSpPr>
      <xdr:spPr>
        <a:xfrm>
          <a:off x="1752111" y="97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150038</xdr:rowOff>
    </xdr:from>
    <xdr:to>
      <xdr:col>1</xdr:col>
      <xdr:colOff>485775</xdr:colOff>
      <xdr:row>57</xdr:row>
      <xdr:rowOff>80188</xdr:rowOff>
    </xdr:to>
    <xdr:sp macro="" textlink="">
      <xdr:nvSpPr>
        <xdr:cNvPr id="146" name="円/楕円 145"/>
        <xdr:cNvSpPr/>
      </xdr:nvSpPr>
      <xdr:spPr>
        <a:xfrm>
          <a:off x="1079500" y="97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71315</xdr:rowOff>
    </xdr:from>
    <xdr:ext cx="534377" cy="259045"/>
    <xdr:sp macro="" textlink="">
      <xdr:nvSpPr>
        <xdr:cNvPr id="147" name="テキスト ボックス 146"/>
        <xdr:cNvSpPr txBox="1"/>
      </xdr:nvSpPr>
      <xdr:spPr>
        <a:xfrm>
          <a:off x="863111" y="9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24126</xdr:rowOff>
    </xdr:from>
    <xdr:to>
      <xdr:col>6</xdr:col>
      <xdr:colOff>511175</xdr:colOff>
      <xdr:row>79</xdr:row>
      <xdr:rowOff>38430</xdr:rowOff>
    </xdr:to>
    <xdr:cxnSp macro="">
      <xdr:nvCxnSpPr>
        <xdr:cNvPr id="178" name="直線コネクタ 177"/>
        <xdr:cNvCxnSpPr/>
      </xdr:nvCxnSpPr>
      <xdr:spPr>
        <a:xfrm flipV="1">
          <a:off x="3797300" y="13568676"/>
          <a:ext cx="8382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38430</xdr:rowOff>
    </xdr:from>
    <xdr:to>
      <xdr:col>5</xdr:col>
      <xdr:colOff>358775</xdr:colOff>
      <xdr:row>79</xdr:row>
      <xdr:rowOff>39670</xdr:rowOff>
    </xdr:to>
    <xdr:cxnSp macro="">
      <xdr:nvCxnSpPr>
        <xdr:cNvPr id="181" name="直線コネクタ 180"/>
        <xdr:cNvCxnSpPr/>
      </xdr:nvCxnSpPr>
      <xdr:spPr>
        <a:xfrm flipV="1">
          <a:off x="2908300" y="13582980"/>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34708</xdr:rowOff>
    </xdr:from>
    <xdr:to>
      <xdr:col>4</xdr:col>
      <xdr:colOff>155575</xdr:colOff>
      <xdr:row>79</xdr:row>
      <xdr:rowOff>39670</xdr:rowOff>
    </xdr:to>
    <xdr:cxnSp macro="">
      <xdr:nvCxnSpPr>
        <xdr:cNvPr id="184" name="直線コネクタ 183"/>
        <xdr:cNvCxnSpPr/>
      </xdr:nvCxnSpPr>
      <xdr:spPr>
        <a:xfrm>
          <a:off x="2019300" y="13579258"/>
          <a:ext cx="889000" cy="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34708</xdr:rowOff>
    </xdr:from>
    <xdr:to>
      <xdr:col>2</xdr:col>
      <xdr:colOff>638175</xdr:colOff>
      <xdr:row>79</xdr:row>
      <xdr:rowOff>41207</xdr:rowOff>
    </xdr:to>
    <xdr:cxnSp macro="">
      <xdr:nvCxnSpPr>
        <xdr:cNvPr id="187" name="直線コネクタ 186"/>
        <xdr:cNvCxnSpPr/>
      </xdr:nvCxnSpPr>
      <xdr:spPr>
        <a:xfrm flipV="1">
          <a:off x="1130300" y="13579258"/>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144776</xdr:rowOff>
    </xdr:from>
    <xdr:to>
      <xdr:col>6</xdr:col>
      <xdr:colOff>561975</xdr:colOff>
      <xdr:row>79</xdr:row>
      <xdr:rowOff>74926</xdr:rowOff>
    </xdr:to>
    <xdr:sp macro="" textlink="">
      <xdr:nvSpPr>
        <xdr:cNvPr id="197" name="円/楕円 196"/>
        <xdr:cNvSpPr/>
      </xdr:nvSpPr>
      <xdr:spPr>
        <a:xfrm>
          <a:off x="4584700" y="135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59703</xdr:rowOff>
    </xdr:from>
    <xdr:ext cx="469744" cy="259045"/>
    <xdr:sp macro="" textlink="">
      <xdr:nvSpPr>
        <xdr:cNvPr id="198" name="維持補修費該当値テキスト"/>
        <xdr:cNvSpPr txBox="1"/>
      </xdr:nvSpPr>
      <xdr:spPr>
        <a:xfrm>
          <a:off x="4686300" y="1343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159080</xdr:rowOff>
    </xdr:from>
    <xdr:to>
      <xdr:col>5</xdr:col>
      <xdr:colOff>409575</xdr:colOff>
      <xdr:row>79</xdr:row>
      <xdr:rowOff>89230</xdr:rowOff>
    </xdr:to>
    <xdr:sp macro="" textlink="">
      <xdr:nvSpPr>
        <xdr:cNvPr id="199" name="円/楕円 198"/>
        <xdr:cNvSpPr/>
      </xdr:nvSpPr>
      <xdr:spPr>
        <a:xfrm>
          <a:off x="37465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80357</xdr:rowOff>
    </xdr:from>
    <xdr:ext cx="469744" cy="259045"/>
    <xdr:sp macro="" textlink="">
      <xdr:nvSpPr>
        <xdr:cNvPr id="200" name="テキスト ボックス 199"/>
        <xdr:cNvSpPr txBox="1"/>
      </xdr:nvSpPr>
      <xdr:spPr>
        <a:xfrm>
          <a:off x="3562427" y="1362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160320</xdr:rowOff>
    </xdr:from>
    <xdr:to>
      <xdr:col>4</xdr:col>
      <xdr:colOff>206375</xdr:colOff>
      <xdr:row>79</xdr:row>
      <xdr:rowOff>90470</xdr:rowOff>
    </xdr:to>
    <xdr:sp macro="" textlink="">
      <xdr:nvSpPr>
        <xdr:cNvPr id="201" name="円/楕円 200"/>
        <xdr:cNvSpPr/>
      </xdr:nvSpPr>
      <xdr:spPr>
        <a:xfrm>
          <a:off x="2857500" y="135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81597</xdr:rowOff>
    </xdr:from>
    <xdr:ext cx="469744" cy="259045"/>
    <xdr:sp macro="" textlink="">
      <xdr:nvSpPr>
        <xdr:cNvPr id="202" name="テキスト ボックス 201"/>
        <xdr:cNvSpPr txBox="1"/>
      </xdr:nvSpPr>
      <xdr:spPr>
        <a:xfrm>
          <a:off x="2673427" y="1362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155358</xdr:rowOff>
    </xdr:from>
    <xdr:to>
      <xdr:col>3</xdr:col>
      <xdr:colOff>3175</xdr:colOff>
      <xdr:row>79</xdr:row>
      <xdr:rowOff>85508</xdr:rowOff>
    </xdr:to>
    <xdr:sp macro="" textlink="">
      <xdr:nvSpPr>
        <xdr:cNvPr id="203" name="円/楕円 202"/>
        <xdr:cNvSpPr/>
      </xdr:nvSpPr>
      <xdr:spPr>
        <a:xfrm>
          <a:off x="1968500" y="135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76635</xdr:rowOff>
    </xdr:from>
    <xdr:ext cx="469744" cy="259045"/>
    <xdr:sp macro="" textlink="">
      <xdr:nvSpPr>
        <xdr:cNvPr id="204" name="テキスト ボックス 203"/>
        <xdr:cNvSpPr txBox="1"/>
      </xdr:nvSpPr>
      <xdr:spPr>
        <a:xfrm>
          <a:off x="1784427" y="1362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161857</xdr:rowOff>
    </xdr:from>
    <xdr:to>
      <xdr:col>1</xdr:col>
      <xdr:colOff>485775</xdr:colOff>
      <xdr:row>79</xdr:row>
      <xdr:rowOff>92007</xdr:rowOff>
    </xdr:to>
    <xdr:sp macro="" textlink="">
      <xdr:nvSpPr>
        <xdr:cNvPr id="205" name="円/楕円 204"/>
        <xdr:cNvSpPr/>
      </xdr:nvSpPr>
      <xdr:spPr>
        <a:xfrm>
          <a:off x="1079500" y="135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83134</xdr:rowOff>
    </xdr:from>
    <xdr:ext cx="469744" cy="259045"/>
    <xdr:sp macro="" textlink="">
      <xdr:nvSpPr>
        <xdr:cNvPr id="206" name="テキスト ボックス 205"/>
        <xdr:cNvSpPr txBox="1"/>
      </xdr:nvSpPr>
      <xdr:spPr>
        <a:xfrm>
          <a:off x="895427" y="1362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129960</xdr:rowOff>
    </xdr:from>
    <xdr:to>
      <xdr:col>6</xdr:col>
      <xdr:colOff>511175</xdr:colOff>
      <xdr:row>99</xdr:row>
      <xdr:rowOff>37046</xdr:rowOff>
    </xdr:to>
    <xdr:cxnSp macro="">
      <xdr:nvCxnSpPr>
        <xdr:cNvPr id="236" name="直線コネクタ 235"/>
        <xdr:cNvCxnSpPr/>
      </xdr:nvCxnSpPr>
      <xdr:spPr>
        <a:xfrm flipV="1">
          <a:off x="3797300" y="16932060"/>
          <a:ext cx="838200" cy="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37046</xdr:rowOff>
    </xdr:from>
    <xdr:to>
      <xdr:col>5</xdr:col>
      <xdr:colOff>358775</xdr:colOff>
      <xdr:row>99</xdr:row>
      <xdr:rowOff>56693</xdr:rowOff>
    </xdr:to>
    <xdr:cxnSp macro="">
      <xdr:nvCxnSpPr>
        <xdr:cNvPr id="239" name="直線コネクタ 238"/>
        <xdr:cNvCxnSpPr/>
      </xdr:nvCxnSpPr>
      <xdr:spPr>
        <a:xfrm flipV="1">
          <a:off x="2908300" y="17010596"/>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8674</xdr:rowOff>
    </xdr:from>
    <xdr:to>
      <xdr:col>4</xdr:col>
      <xdr:colOff>155575</xdr:colOff>
      <xdr:row>99</xdr:row>
      <xdr:rowOff>56693</xdr:rowOff>
    </xdr:to>
    <xdr:cxnSp macro="">
      <xdr:nvCxnSpPr>
        <xdr:cNvPr id="242" name="直線コネクタ 241"/>
        <xdr:cNvCxnSpPr/>
      </xdr:nvCxnSpPr>
      <xdr:spPr>
        <a:xfrm>
          <a:off x="2019300" y="16982224"/>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8674</xdr:rowOff>
    </xdr:from>
    <xdr:to>
      <xdr:col>2</xdr:col>
      <xdr:colOff>638175</xdr:colOff>
      <xdr:row>99</xdr:row>
      <xdr:rowOff>9652</xdr:rowOff>
    </xdr:to>
    <xdr:cxnSp macro="">
      <xdr:nvCxnSpPr>
        <xdr:cNvPr id="245" name="直線コネクタ 244"/>
        <xdr:cNvCxnSpPr/>
      </xdr:nvCxnSpPr>
      <xdr:spPr>
        <a:xfrm flipV="1">
          <a:off x="1130300" y="16982224"/>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79160</xdr:rowOff>
    </xdr:from>
    <xdr:to>
      <xdr:col>6</xdr:col>
      <xdr:colOff>561975</xdr:colOff>
      <xdr:row>99</xdr:row>
      <xdr:rowOff>9310</xdr:rowOff>
    </xdr:to>
    <xdr:sp macro="" textlink="">
      <xdr:nvSpPr>
        <xdr:cNvPr id="255" name="円/楕円 254"/>
        <xdr:cNvSpPr/>
      </xdr:nvSpPr>
      <xdr:spPr>
        <a:xfrm>
          <a:off x="4584700" y="168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57587</xdr:rowOff>
    </xdr:from>
    <xdr:ext cx="534377" cy="259045"/>
    <xdr:sp macro="" textlink="">
      <xdr:nvSpPr>
        <xdr:cNvPr id="256" name="扶助費該当値テキスト"/>
        <xdr:cNvSpPr txBox="1"/>
      </xdr:nvSpPr>
      <xdr:spPr>
        <a:xfrm>
          <a:off x="4686300" y="168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66,767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157696</xdr:rowOff>
    </xdr:from>
    <xdr:to>
      <xdr:col>5</xdr:col>
      <xdr:colOff>409575</xdr:colOff>
      <xdr:row>99</xdr:row>
      <xdr:rowOff>87846</xdr:rowOff>
    </xdr:to>
    <xdr:sp macro="" textlink="">
      <xdr:nvSpPr>
        <xdr:cNvPr id="257" name="円/楕円 256"/>
        <xdr:cNvSpPr/>
      </xdr:nvSpPr>
      <xdr:spPr>
        <a:xfrm>
          <a:off x="3746500" y="169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78973</xdr:rowOff>
    </xdr:from>
    <xdr:ext cx="534377" cy="259045"/>
    <xdr:sp macro="" textlink="">
      <xdr:nvSpPr>
        <xdr:cNvPr id="258" name="テキスト ボックス 257"/>
        <xdr:cNvSpPr txBox="1"/>
      </xdr:nvSpPr>
      <xdr:spPr>
        <a:xfrm>
          <a:off x="3530111" y="1705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60,583</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5893</xdr:rowOff>
    </xdr:from>
    <xdr:to>
      <xdr:col>4</xdr:col>
      <xdr:colOff>206375</xdr:colOff>
      <xdr:row>99</xdr:row>
      <xdr:rowOff>107493</xdr:rowOff>
    </xdr:to>
    <xdr:sp macro="" textlink="">
      <xdr:nvSpPr>
        <xdr:cNvPr id="259" name="円/楕円 258"/>
        <xdr:cNvSpPr/>
      </xdr:nvSpPr>
      <xdr:spPr>
        <a:xfrm>
          <a:off x="2857500" y="1697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98620</xdr:rowOff>
    </xdr:from>
    <xdr:ext cx="534377" cy="259045"/>
    <xdr:sp macro="" textlink="">
      <xdr:nvSpPr>
        <xdr:cNvPr id="260" name="テキスト ボックス 259"/>
        <xdr:cNvSpPr txBox="1"/>
      </xdr:nvSpPr>
      <xdr:spPr>
        <a:xfrm>
          <a:off x="2641111" y="1707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129324</xdr:rowOff>
    </xdr:from>
    <xdr:to>
      <xdr:col>3</xdr:col>
      <xdr:colOff>3175</xdr:colOff>
      <xdr:row>99</xdr:row>
      <xdr:rowOff>59474</xdr:rowOff>
    </xdr:to>
    <xdr:sp macro="" textlink="">
      <xdr:nvSpPr>
        <xdr:cNvPr id="261" name="円/楕円 260"/>
        <xdr:cNvSpPr/>
      </xdr:nvSpPr>
      <xdr:spPr>
        <a:xfrm>
          <a:off x="1968500" y="169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50601</xdr:rowOff>
    </xdr:from>
    <xdr:ext cx="534377" cy="259045"/>
    <xdr:sp macro="" textlink="">
      <xdr:nvSpPr>
        <xdr:cNvPr id="262" name="テキスト ボックス 261"/>
        <xdr:cNvSpPr txBox="1"/>
      </xdr:nvSpPr>
      <xdr:spPr>
        <a:xfrm>
          <a:off x="1752111" y="1702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130302</xdr:rowOff>
    </xdr:from>
    <xdr:to>
      <xdr:col>1</xdr:col>
      <xdr:colOff>485775</xdr:colOff>
      <xdr:row>99</xdr:row>
      <xdr:rowOff>60452</xdr:rowOff>
    </xdr:to>
    <xdr:sp macro="" textlink="">
      <xdr:nvSpPr>
        <xdr:cNvPr id="263" name="円/楕円 262"/>
        <xdr:cNvSpPr/>
      </xdr:nvSpPr>
      <xdr:spPr>
        <a:xfrm>
          <a:off x="1079500" y="169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51579</xdr:rowOff>
    </xdr:from>
    <xdr:ext cx="534377" cy="259045"/>
    <xdr:sp macro="" textlink="">
      <xdr:nvSpPr>
        <xdr:cNvPr id="264" name="テキスト ボックス 263"/>
        <xdr:cNvSpPr txBox="1"/>
      </xdr:nvSpPr>
      <xdr:spPr>
        <a:xfrm>
          <a:off x="863111" y="170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147758</xdr:rowOff>
    </xdr:from>
    <xdr:to>
      <xdr:col>15</xdr:col>
      <xdr:colOff>180975</xdr:colOff>
      <xdr:row>35</xdr:row>
      <xdr:rowOff>155654</xdr:rowOff>
    </xdr:to>
    <xdr:cxnSp macro="">
      <xdr:nvCxnSpPr>
        <xdr:cNvPr id="297" name="直線コネクタ 296"/>
        <xdr:cNvCxnSpPr/>
      </xdr:nvCxnSpPr>
      <xdr:spPr>
        <a:xfrm flipV="1">
          <a:off x="9639300" y="6148508"/>
          <a:ext cx="8382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155654</xdr:rowOff>
    </xdr:from>
    <xdr:to>
      <xdr:col>14</xdr:col>
      <xdr:colOff>28575</xdr:colOff>
      <xdr:row>35</xdr:row>
      <xdr:rowOff>159541</xdr:rowOff>
    </xdr:to>
    <xdr:cxnSp macro="">
      <xdr:nvCxnSpPr>
        <xdr:cNvPr id="300" name="直線コネクタ 299"/>
        <xdr:cNvCxnSpPr/>
      </xdr:nvCxnSpPr>
      <xdr:spPr>
        <a:xfrm flipV="1">
          <a:off x="8750300" y="615640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159541</xdr:rowOff>
    </xdr:from>
    <xdr:to>
      <xdr:col>12</xdr:col>
      <xdr:colOff>511175</xdr:colOff>
      <xdr:row>37</xdr:row>
      <xdr:rowOff>36382</xdr:rowOff>
    </xdr:to>
    <xdr:cxnSp macro="">
      <xdr:nvCxnSpPr>
        <xdr:cNvPr id="303" name="直線コネクタ 302"/>
        <xdr:cNvCxnSpPr/>
      </xdr:nvCxnSpPr>
      <xdr:spPr>
        <a:xfrm flipV="1">
          <a:off x="7861300" y="6160291"/>
          <a:ext cx="889000" cy="2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116135</xdr:rowOff>
    </xdr:from>
    <xdr:to>
      <xdr:col>11</xdr:col>
      <xdr:colOff>307975</xdr:colOff>
      <xdr:row>37</xdr:row>
      <xdr:rowOff>36382</xdr:rowOff>
    </xdr:to>
    <xdr:cxnSp macro="">
      <xdr:nvCxnSpPr>
        <xdr:cNvPr id="306" name="直線コネクタ 305"/>
        <xdr:cNvCxnSpPr/>
      </xdr:nvCxnSpPr>
      <xdr:spPr>
        <a:xfrm>
          <a:off x="6972300" y="6288335"/>
          <a:ext cx="889000" cy="9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96958</xdr:rowOff>
    </xdr:from>
    <xdr:to>
      <xdr:col>15</xdr:col>
      <xdr:colOff>231775</xdr:colOff>
      <xdr:row>36</xdr:row>
      <xdr:rowOff>27108</xdr:rowOff>
    </xdr:to>
    <xdr:sp macro="" textlink="">
      <xdr:nvSpPr>
        <xdr:cNvPr id="316" name="円/楕円 315"/>
        <xdr:cNvSpPr/>
      </xdr:nvSpPr>
      <xdr:spPr>
        <a:xfrm>
          <a:off x="10426700" y="60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119835</xdr:rowOff>
    </xdr:from>
    <xdr:ext cx="534377" cy="259045"/>
    <xdr:sp macro="" textlink="">
      <xdr:nvSpPr>
        <xdr:cNvPr id="317" name="補助費等該当値テキスト"/>
        <xdr:cNvSpPr txBox="1"/>
      </xdr:nvSpPr>
      <xdr:spPr>
        <a:xfrm>
          <a:off x="10528300" y="59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71,154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104854</xdr:rowOff>
    </xdr:from>
    <xdr:to>
      <xdr:col>14</xdr:col>
      <xdr:colOff>79375</xdr:colOff>
      <xdr:row>36</xdr:row>
      <xdr:rowOff>35004</xdr:rowOff>
    </xdr:to>
    <xdr:sp macro="" textlink="">
      <xdr:nvSpPr>
        <xdr:cNvPr id="318" name="円/楕円 317"/>
        <xdr:cNvSpPr/>
      </xdr:nvSpPr>
      <xdr:spPr>
        <a:xfrm>
          <a:off x="9588500" y="610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51531</xdr:rowOff>
    </xdr:from>
    <xdr:ext cx="534377" cy="259045"/>
    <xdr:sp macro="" textlink="">
      <xdr:nvSpPr>
        <xdr:cNvPr id="319" name="テキスト ボックス 318"/>
        <xdr:cNvSpPr txBox="1"/>
      </xdr:nvSpPr>
      <xdr:spPr>
        <a:xfrm>
          <a:off x="9372111" y="588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70,325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108741</xdr:rowOff>
    </xdr:from>
    <xdr:to>
      <xdr:col>12</xdr:col>
      <xdr:colOff>561975</xdr:colOff>
      <xdr:row>36</xdr:row>
      <xdr:rowOff>38891</xdr:rowOff>
    </xdr:to>
    <xdr:sp macro="" textlink="">
      <xdr:nvSpPr>
        <xdr:cNvPr id="320" name="円/楕円 319"/>
        <xdr:cNvSpPr/>
      </xdr:nvSpPr>
      <xdr:spPr>
        <a:xfrm>
          <a:off x="8699500" y="61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55418</xdr:rowOff>
    </xdr:from>
    <xdr:ext cx="534377" cy="259045"/>
    <xdr:sp macro="" textlink="">
      <xdr:nvSpPr>
        <xdr:cNvPr id="321" name="テキスト ボックス 320"/>
        <xdr:cNvSpPr txBox="1"/>
      </xdr:nvSpPr>
      <xdr:spPr>
        <a:xfrm>
          <a:off x="8483111" y="58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157032</xdr:rowOff>
    </xdr:from>
    <xdr:to>
      <xdr:col>11</xdr:col>
      <xdr:colOff>358775</xdr:colOff>
      <xdr:row>37</xdr:row>
      <xdr:rowOff>87182</xdr:rowOff>
    </xdr:to>
    <xdr:sp macro="" textlink="">
      <xdr:nvSpPr>
        <xdr:cNvPr id="322" name="円/楕円 321"/>
        <xdr:cNvSpPr/>
      </xdr:nvSpPr>
      <xdr:spPr>
        <a:xfrm>
          <a:off x="7810500" y="63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78309</xdr:rowOff>
    </xdr:from>
    <xdr:ext cx="534377" cy="259045"/>
    <xdr:sp macro="" textlink="">
      <xdr:nvSpPr>
        <xdr:cNvPr id="323" name="テキスト ボックス 322"/>
        <xdr:cNvSpPr txBox="1"/>
      </xdr:nvSpPr>
      <xdr:spPr>
        <a:xfrm>
          <a:off x="7594111" y="642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65335</xdr:rowOff>
    </xdr:from>
    <xdr:to>
      <xdr:col>10</xdr:col>
      <xdr:colOff>155575</xdr:colOff>
      <xdr:row>36</xdr:row>
      <xdr:rowOff>166935</xdr:rowOff>
    </xdr:to>
    <xdr:sp macro="" textlink="">
      <xdr:nvSpPr>
        <xdr:cNvPr id="324" name="円/楕円 323"/>
        <xdr:cNvSpPr/>
      </xdr:nvSpPr>
      <xdr:spPr>
        <a:xfrm>
          <a:off x="6921500" y="62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158062</xdr:rowOff>
    </xdr:from>
    <xdr:ext cx="534377" cy="259045"/>
    <xdr:sp macro="" textlink="">
      <xdr:nvSpPr>
        <xdr:cNvPr id="325" name="テキスト ボックス 324"/>
        <xdr:cNvSpPr txBox="1"/>
      </xdr:nvSpPr>
      <xdr:spPr>
        <a:xfrm>
          <a:off x="6705111" y="63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33264</xdr:rowOff>
    </xdr:from>
    <xdr:to>
      <xdr:col>15</xdr:col>
      <xdr:colOff>180975</xdr:colOff>
      <xdr:row>56</xdr:row>
      <xdr:rowOff>108707</xdr:rowOff>
    </xdr:to>
    <xdr:cxnSp macro="">
      <xdr:nvCxnSpPr>
        <xdr:cNvPr id="352" name="直線コネクタ 351"/>
        <xdr:cNvCxnSpPr/>
      </xdr:nvCxnSpPr>
      <xdr:spPr>
        <a:xfrm>
          <a:off x="9639300" y="9634464"/>
          <a:ext cx="838200" cy="7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33264</xdr:rowOff>
    </xdr:from>
    <xdr:to>
      <xdr:col>14</xdr:col>
      <xdr:colOff>28575</xdr:colOff>
      <xdr:row>57</xdr:row>
      <xdr:rowOff>45882</xdr:rowOff>
    </xdr:to>
    <xdr:cxnSp macro="">
      <xdr:nvCxnSpPr>
        <xdr:cNvPr id="355" name="直線コネクタ 354"/>
        <xdr:cNvCxnSpPr/>
      </xdr:nvCxnSpPr>
      <xdr:spPr>
        <a:xfrm flipV="1">
          <a:off x="8750300" y="9634464"/>
          <a:ext cx="889000" cy="1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141012</xdr:rowOff>
    </xdr:from>
    <xdr:to>
      <xdr:col>12</xdr:col>
      <xdr:colOff>511175</xdr:colOff>
      <xdr:row>57</xdr:row>
      <xdr:rowOff>45882</xdr:rowOff>
    </xdr:to>
    <xdr:cxnSp macro="">
      <xdr:nvCxnSpPr>
        <xdr:cNvPr id="358" name="直線コネクタ 357"/>
        <xdr:cNvCxnSpPr/>
      </xdr:nvCxnSpPr>
      <xdr:spPr>
        <a:xfrm>
          <a:off x="7861300" y="9742212"/>
          <a:ext cx="889000" cy="7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141012</xdr:rowOff>
    </xdr:from>
    <xdr:to>
      <xdr:col>11</xdr:col>
      <xdr:colOff>307975</xdr:colOff>
      <xdr:row>56</xdr:row>
      <xdr:rowOff>154719</xdr:rowOff>
    </xdr:to>
    <xdr:cxnSp macro="">
      <xdr:nvCxnSpPr>
        <xdr:cNvPr id="361" name="直線コネクタ 360"/>
        <xdr:cNvCxnSpPr/>
      </xdr:nvCxnSpPr>
      <xdr:spPr>
        <a:xfrm flipV="1">
          <a:off x="6972300" y="9742212"/>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57907</xdr:rowOff>
    </xdr:from>
    <xdr:to>
      <xdr:col>15</xdr:col>
      <xdr:colOff>231775</xdr:colOff>
      <xdr:row>56</xdr:row>
      <xdr:rowOff>159507</xdr:rowOff>
    </xdr:to>
    <xdr:sp macro="" textlink="">
      <xdr:nvSpPr>
        <xdr:cNvPr id="371" name="円/楕円 370"/>
        <xdr:cNvSpPr/>
      </xdr:nvSpPr>
      <xdr:spPr>
        <a:xfrm>
          <a:off x="10426700" y="96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36334</xdr:rowOff>
    </xdr:from>
    <xdr:ext cx="534377" cy="259045"/>
    <xdr:sp macro="" textlink="">
      <xdr:nvSpPr>
        <xdr:cNvPr id="372" name="普通建設事業費該当値テキスト"/>
        <xdr:cNvSpPr txBox="1"/>
      </xdr:nvSpPr>
      <xdr:spPr>
        <a:xfrm>
          <a:off x="10528300" y="963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81,779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153914</xdr:rowOff>
    </xdr:from>
    <xdr:to>
      <xdr:col>14</xdr:col>
      <xdr:colOff>79375</xdr:colOff>
      <xdr:row>56</xdr:row>
      <xdr:rowOff>84064</xdr:rowOff>
    </xdr:to>
    <xdr:sp macro="" textlink="">
      <xdr:nvSpPr>
        <xdr:cNvPr id="373" name="円/楕円 372"/>
        <xdr:cNvSpPr/>
      </xdr:nvSpPr>
      <xdr:spPr>
        <a:xfrm>
          <a:off x="9588500" y="95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100591</xdr:rowOff>
    </xdr:from>
    <xdr:ext cx="534377" cy="259045"/>
    <xdr:sp macro="" textlink="">
      <xdr:nvSpPr>
        <xdr:cNvPr id="374" name="テキスト ボックス 373"/>
        <xdr:cNvSpPr txBox="1"/>
      </xdr:nvSpPr>
      <xdr:spPr>
        <a:xfrm>
          <a:off x="9372111" y="93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98,280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166532</xdr:rowOff>
    </xdr:from>
    <xdr:to>
      <xdr:col>12</xdr:col>
      <xdr:colOff>561975</xdr:colOff>
      <xdr:row>57</xdr:row>
      <xdr:rowOff>96682</xdr:rowOff>
    </xdr:to>
    <xdr:sp macro="" textlink="">
      <xdr:nvSpPr>
        <xdr:cNvPr id="375" name="円/楕円 374"/>
        <xdr:cNvSpPr/>
      </xdr:nvSpPr>
      <xdr:spPr>
        <a:xfrm>
          <a:off x="8699500" y="97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87809</xdr:rowOff>
    </xdr:from>
    <xdr:ext cx="534377" cy="259045"/>
    <xdr:sp macro="" textlink="">
      <xdr:nvSpPr>
        <xdr:cNvPr id="376" name="テキスト ボックス 375"/>
        <xdr:cNvSpPr txBox="1"/>
      </xdr:nvSpPr>
      <xdr:spPr>
        <a:xfrm>
          <a:off x="8483111" y="98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90212</xdr:rowOff>
    </xdr:from>
    <xdr:to>
      <xdr:col>11</xdr:col>
      <xdr:colOff>358775</xdr:colOff>
      <xdr:row>57</xdr:row>
      <xdr:rowOff>20362</xdr:rowOff>
    </xdr:to>
    <xdr:sp macro="" textlink="">
      <xdr:nvSpPr>
        <xdr:cNvPr id="377" name="円/楕円 376"/>
        <xdr:cNvSpPr/>
      </xdr:nvSpPr>
      <xdr:spPr>
        <a:xfrm>
          <a:off x="7810500" y="96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11489</xdr:rowOff>
    </xdr:from>
    <xdr:ext cx="534377" cy="259045"/>
    <xdr:sp macro="" textlink="">
      <xdr:nvSpPr>
        <xdr:cNvPr id="378" name="テキスト ボックス 377"/>
        <xdr:cNvSpPr txBox="1"/>
      </xdr:nvSpPr>
      <xdr:spPr>
        <a:xfrm>
          <a:off x="7594111" y="97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103919</xdr:rowOff>
    </xdr:from>
    <xdr:to>
      <xdr:col>10</xdr:col>
      <xdr:colOff>155575</xdr:colOff>
      <xdr:row>57</xdr:row>
      <xdr:rowOff>34069</xdr:rowOff>
    </xdr:to>
    <xdr:sp macro="" textlink="">
      <xdr:nvSpPr>
        <xdr:cNvPr id="379" name="円/楕円 378"/>
        <xdr:cNvSpPr/>
      </xdr:nvSpPr>
      <xdr:spPr>
        <a:xfrm>
          <a:off x="6921500" y="970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25196</xdr:rowOff>
    </xdr:from>
    <xdr:ext cx="534377" cy="259045"/>
    <xdr:sp macro="" textlink="">
      <xdr:nvSpPr>
        <xdr:cNvPr id="380" name="テキスト ボックス 379"/>
        <xdr:cNvSpPr txBox="1"/>
      </xdr:nvSpPr>
      <xdr:spPr>
        <a:xfrm>
          <a:off x="6705111" y="979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171102</xdr:rowOff>
    </xdr:from>
    <xdr:to>
      <xdr:col>15</xdr:col>
      <xdr:colOff>180975</xdr:colOff>
      <xdr:row>76</xdr:row>
      <xdr:rowOff>10838</xdr:rowOff>
    </xdr:to>
    <xdr:cxnSp macro="">
      <xdr:nvCxnSpPr>
        <xdr:cNvPr id="409" name="直線コネクタ 408"/>
        <xdr:cNvCxnSpPr/>
      </xdr:nvCxnSpPr>
      <xdr:spPr>
        <a:xfrm>
          <a:off x="9639300" y="12858402"/>
          <a:ext cx="838200" cy="18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171102</xdr:rowOff>
    </xdr:from>
    <xdr:to>
      <xdr:col>14</xdr:col>
      <xdr:colOff>28575</xdr:colOff>
      <xdr:row>77</xdr:row>
      <xdr:rowOff>120323</xdr:rowOff>
    </xdr:to>
    <xdr:cxnSp macro="">
      <xdr:nvCxnSpPr>
        <xdr:cNvPr id="412" name="直線コネクタ 411"/>
        <xdr:cNvCxnSpPr/>
      </xdr:nvCxnSpPr>
      <xdr:spPr>
        <a:xfrm flipV="1">
          <a:off x="8750300" y="12858402"/>
          <a:ext cx="889000" cy="46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131488</xdr:rowOff>
    </xdr:from>
    <xdr:to>
      <xdr:col>15</xdr:col>
      <xdr:colOff>231775</xdr:colOff>
      <xdr:row>76</xdr:row>
      <xdr:rowOff>61638</xdr:rowOff>
    </xdr:to>
    <xdr:sp macro="" textlink="">
      <xdr:nvSpPr>
        <xdr:cNvPr id="422" name="円/楕円 421"/>
        <xdr:cNvSpPr/>
      </xdr:nvSpPr>
      <xdr:spPr>
        <a:xfrm>
          <a:off x="10426700" y="129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154365</xdr:rowOff>
    </xdr:from>
    <xdr:ext cx="534377" cy="259045"/>
    <xdr:sp macro="" textlink="">
      <xdr:nvSpPr>
        <xdr:cNvPr id="423" name="普通建設事業費 （ うち新規整備　）該当値テキスト"/>
        <xdr:cNvSpPr txBox="1"/>
      </xdr:nvSpPr>
      <xdr:spPr>
        <a:xfrm>
          <a:off x="10528300" y="128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71,911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120302</xdr:rowOff>
    </xdr:from>
    <xdr:to>
      <xdr:col>14</xdr:col>
      <xdr:colOff>79375</xdr:colOff>
      <xdr:row>75</xdr:row>
      <xdr:rowOff>50452</xdr:rowOff>
    </xdr:to>
    <xdr:sp macro="" textlink="">
      <xdr:nvSpPr>
        <xdr:cNvPr id="424" name="円/楕円 423"/>
        <xdr:cNvSpPr/>
      </xdr:nvSpPr>
      <xdr:spPr>
        <a:xfrm>
          <a:off x="9588500" y="128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66979</xdr:rowOff>
    </xdr:from>
    <xdr:ext cx="534377" cy="259045"/>
    <xdr:sp macro="" textlink="">
      <xdr:nvSpPr>
        <xdr:cNvPr id="425" name="テキスト ボックス 424"/>
        <xdr:cNvSpPr txBox="1"/>
      </xdr:nvSpPr>
      <xdr:spPr>
        <a:xfrm>
          <a:off x="9372111" y="1258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69523</xdr:rowOff>
    </xdr:from>
    <xdr:to>
      <xdr:col>12</xdr:col>
      <xdr:colOff>561975</xdr:colOff>
      <xdr:row>77</xdr:row>
      <xdr:rowOff>171123</xdr:rowOff>
    </xdr:to>
    <xdr:sp macro="" textlink="">
      <xdr:nvSpPr>
        <xdr:cNvPr id="426" name="円/楕円 425"/>
        <xdr:cNvSpPr/>
      </xdr:nvSpPr>
      <xdr:spPr>
        <a:xfrm>
          <a:off x="8699500" y="132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162250</xdr:rowOff>
    </xdr:from>
    <xdr:ext cx="534377" cy="259045"/>
    <xdr:sp macro="" textlink="">
      <xdr:nvSpPr>
        <xdr:cNvPr id="427" name="テキスト ボックス 426"/>
        <xdr:cNvSpPr txBox="1"/>
      </xdr:nvSpPr>
      <xdr:spPr>
        <a:xfrm>
          <a:off x="8483111" y="133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147301</xdr:rowOff>
    </xdr:from>
    <xdr:to>
      <xdr:col>15</xdr:col>
      <xdr:colOff>180975</xdr:colOff>
      <xdr:row>98</xdr:row>
      <xdr:rowOff>14695</xdr:rowOff>
    </xdr:to>
    <xdr:cxnSp macro="">
      <xdr:nvCxnSpPr>
        <xdr:cNvPr id="452" name="直線コネクタ 451"/>
        <xdr:cNvCxnSpPr/>
      </xdr:nvCxnSpPr>
      <xdr:spPr>
        <a:xfrm flipV="1">
          <a:off x="9639300" y="16777951"/>
          <a:ext cx="838200" cy="3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75549</xdr:rowOff>
    </xdr:from>
    <xdr:to>
      <xdr:col>14</xdr:col>
      <xdr:colOff>28575</xdr:colOff>
      <xdr:row>98</xdr:row>
      <xdr:rowOff>14695</xdr:rowOff>
    </xdr:to>
    <xdr:cxnSp macro="">
      <xdr:nvCxnSpPr>
        <xdr:cNvPr id="455" name="直線コネクタ 454"/>
        <xdr:cNvCxnSpPr/>
      </xdr:nvCxnSpPr>
      <xdr:spPr>
        <a:xfrm>
          <a:off x="8750300" y="16706199"/>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96501</xdr:rowOff>
    </xdr:from>
    <xdr:to>
      <xdr:col>15</xdr:col>
      <xdr:colOff>231775</xdr:colOff>
      <xdr:row>98</xdr:row>
      <xdr:rowOff>26651</xdr:rowOff>
    </xdr:to>
    <xdr:sp macro="" textlink="">
      <xdr:nvSpPr>
        <xdr:cNvPr id="465" name="円/楕円 464"/>
        <xdr:cNvSpPr/>
      </xdr:nvSpPr>
      <xdr:spPr>
        <a:xfrm>
          <a:off x="10426700" y="167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11428</xdr:rowOff>
    </xdr:from>
    <xdr:ext cx="469744" cy="259045"/>
    <xdr:sp macro="" textlink="">
      <xdr:nvSpPr>
        <xdr:cNvPr id="466" name="普通建設事業費 （ うち更新整備　）該当値テキスト"/>
        <xdr:cNvSpPr txBox="1"/>
      </xdr:nvSpPr>
      <xdr:spPr>
        <a:xfrm>
          <a:off x="10528300" y="166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135345</xdr:rowOff>
    </xdr:from>
    <xdr:to>
      <xdr:col>14</xdr:col>
      <xdr:colOff>79375</xdr:colOff>
      <xdr:row>98</xdr:row>
      <xdr:rowOff>65495</xdr:rowOff>
    </xdr:to>
    <xdr:sp macro="" textlink="">
      <xdr:nvSpPr>
        <xdr:cNvPr id="467" name="円/楕円 466"/>
        <xdr:cNvSpPr/>
      </xdr:nvSpPr>
      <xdr:spPr>
        <a:xfrm>
          <a:off x="9588500" y="167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56622</xdr:rowOff>
    </xdr:from>
    <xdr:ext cx="469744" cy="259045"/>
    <xdr:sp macro="" textlink="">
      <xdr:nvSpPr>
        <xdr:cNvPr id="468" name="テキスト ボックス 467"/>
        <xdr:cNvSpPr txBox="1"/>
      </xdr:nvSpPr>
      <xdr:spPr>
        <a:xfrm>
          <a:off x="9404427" y="1685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24749</xdr:rowOff>
    </xdr:from>
    <xdr:to>
      <xdr:col>12</xdr:col>
      <xdr:colOff>561975</xdr:colOff>
      <xdr:row>97</xdr:row>
      <xdr:rowOff>126349</xdr:rowOff>
    </xdr:to>
    <xdr:sp macro="" textlink="">
      <xdr:nvSpPr>
        <xdr:cNvPr id="469" name="円/楕円 468"/>
        <xdr:cNvSpPr/>
      </xdr:nvSpPr>
      <xdr:spPr>
        <a:xfrm>
          <a:off x="8699500" y="166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117476</xdr:rowOff>
    </xdr:from>
    <xdr:ext cx="534377" cy="259045"/>
    <xdr:sp macro="" textlink="">
      <xdr:nvSpPr>
        <xdr:cNvPr id="470" name="テキスト ボックス 469"/>
        <xdr:cNvSpPr txBox="1"/>
      </xdr:nvSpPr>
      <xdr:spPr>
        <a:xfrm>
          <a:off x="8483111" y="167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120475</xdr:rowOff>
    </xdr:from>
    <xdr:to>
      <xdr:col>23</xdr:col>
      <xdr:colOff>517525</xdr:colOff>
      <xdr:row>38</xdr:row>
      <xdr:rowOff>127836</xdr:rowOff>
    </xdr:to>
    <xdr:cxnSp macro="">
      <xdr:nvCxnSpPr>
        <xdr:cNvPr id="497" name="直線コネクタ 496"/>
        <xdr:cNvCxnSpPr/>
      </xdr:nvCxnSpPr>
      <xdr:spPr>
        <a:xfrm flipV="1">
          <a:off x="15481300" y="6635575"/>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127836</xdr:rowOff>
    </xdr:from>
    <xdr:to>
      <xdr:col>22</xdr:col>
      <xdr:colOff>365125</xdr:colOff>
      <xdr:row>38</xdr:row>
      <xdr:rowOff>132797</xdr:rowOff>
    </xdr:to>
    <xdr:cxnSp macro="">
      <xdr:nvCxnSpPr>
        <xdr:cNvPr id="500" name="直線コネクタ 499"/>
        <xdr:cNvCxnSpPr/>
      </xdr:nvCxnSpPr>
      <xdr:spPr>
        <a:xfrm flipV="1">
          <a:off x="14592300" y="6642936"/>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130556</xdr:rowOff>
    </xdr:from>
    <xdr:to>
      <xdr:col>21</xdr:col>
      <xdr:colOff>161925</xdr:colOff>
      <xdr:row>38</xdr:row>
      <xdr:rowOff>132797</xdr:rowOff>
    </xdr:to>
    <xdr:cxnSp macro="">
      <xdr:nvCxnSpPr>
        <xdr:cNvPr id="503" name="直線コネクタ 502"/>
        <xdr:cNvCxnSpPr/>
      </xdr:nvCxnSpPr>
      <xdr:spPr>
        <a:xfrm>
          <a:off x="13703300" y="6645656"/>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109639</xdr:rowOff>
    </xdr:from>
    <xdr:to>
      <xdr:col>19</xdr:col>
      <xdr:colOff>644525</xdr:colOff>
      <xdr:row>38</xdr:row>
      <xdr:rowOff>130556</xdr:rowOff>
    </xdr:to>
    <xdr:cxnSp macro="">
      <xdr:nvCxnSpPr>
        <xdr:cNvPr id="506" name="直線コネクタ 505"/>
        <xdr:cNvCxnSpPr/>
      </xdr:nvCxnSpPr>
      <xdr:spPr>
        <a:xfrm>
          <a:off x="12814300" y="6624739"/>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69675</xdr:rowOff>
    </xdr:from>
    <xdr:to>
      <xdr:col>23</xdr:col>
      <xdr:colOff>568325</xdr:colOff>
      <xdr:row>38</xdr:row>
      <xdr:rowOff>171275</xdr:rowOff>
    </xdr:to>
    <xdr:sp macro="" textlink="">
      <xdr:nvSpPr>
        <xdr:cNvPr id="516" name="円/楕円 515"/>
        <xdr:cNvSpPr/>
      </xdr:nvSpPr>
      <xdr:spPr>
        <a:xfrm>
          <a:off x="16268700" y="65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156052</xdr:rowOff>
    </xdr:from>
    <xdr:ext cx="378565" cy="259045"/>
    <xdr:sp macro="" textlink="">
      <xdr:nvSpPr>
        <xdr:cNvPr id="517" name="災害復旧事業費該当値テキスト"/>
        <xdr:cNvSpPr txBox="1"/>
      </xdr:nvSpPr>
      <xdr:spPr>
        <a:xfrm>
          <a:off x="16370300" y="649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77036</xdr:rowOff>
    </xdr:from>
    <xdr:to>
      <xdr:col>22</xdr:col>
      <xdr:colOff>415925</xdr:colOff>
      <xdr:row>39</xdr:row>
      <xdr:rowOff>7186</xdr:rowOff>
    </xdr:to>
    <xdr:sp macro="" textlink="">
      <xdr:nvSpPr>
        <xdr:cNvPr id="518" name="円/楕円 517"/>
        <xdr:cNvSpPr/>
      </xdr:nvSpPr>
      <xdr:spPr>
        <a:xfrm>
          <a:off x="15430500" y="65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169763</xdr:rowOff>
    </xdr:from>
    <xdr:ext cx="378565" cy="259045"/>
    <xdr:sp macro="" textlink="">
      <xdr:nvSpPr>
        <xdr:cNvPr id="519" name="テキスト ボックス 518"/>
        <xdr:cNvSpPr txBox="1"/>
      </xdr:nvSpPr>
      <xdr:spPr>
        <a:xfrm>
          <a:off x="15292017" y="668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81997</xdr:rowOff>
    </xdr:from>
    <xdr:to>
      <xdr:col>21</xdr:col>
      <xdr:colOff>212725</xdr:colOff>
      <xdr:row>39</xdr:row>
      <xdr:rowOff>12147</xdr:rowOff>
    </xdr:to>
    <xdr:sp macro="" textlink="">
      <xdr:nvSpPr>
        <xdr:cNvPr id="520" name="円/楕円 519"/>
        <xdr:cNvSpPr/>
      </xdr:nvSpPr>
      <xdr:spPr>
        <a:xfrm>
          <a:off x="145415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3274</xdr:rowOff>
    </xdr:from>
    <xdr:ext cx="378565" cy="259045"/>
    <xdr:sp macro="" textlink="">
      <xdr:nvSpPr>
        <xdr:cNvPr id="521" name="テキスト ボックス 520"/>
        <xdr:cNvSpPr txBox="1"/>
      </xdr:nvSpPr>
      <xdr:spPr>
        <a:xfrm>
          <a:off x="14403017" y="668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79756</xdr:rowOff>
    </xdr:from>
    <xdr:to>
      <xdr:col>20</xdr:col>
      <xdr:colOff>9525</xdr:colOff>
      <xdr:row>39</xdr:row>
      <xdr:rowOff>9906</xdr:rowOff>
    </xdr:to>
    <xdr:sp macro="" textlink="">
      <xdr:nvSpPr>
        <xdr:cNvPr id="522" name="円/楕円 521"/>
        <xdr:cNvSpPr/>
      </xdr:nvSpPr>
      <xdr:spPr>
        <a:xfrm>
          <a:off x="13652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1033</xdr:rowOff>
    </xdr:from>
    <xdr:ext cx="378565" cy="259045"/>
    <xdr:sp macro="" textlink="">
      <xdr:nvSpPr>
        <xdr:cNvPr id="523" name="テキスト ボックス 522"/>
        <xdr:cNvSpPr txBox="1"/>
      </xdr:nvSpPr>
      <xdr:spPr>
        <a:xfrm>
          <a:off x="13514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58839</xdr:rowOff>
    </xdr:from>
    <xdr:to>
      <xdr:col>18</xdr:col>
      <xdr:colOff>492125</xdr:colOff>
      <xdr:row>38</xdr:row>
      <xdr:rowOff>160439</xdr:rowOff>
    </xdr:to>
    <xdr:sp macro="" textlink="">
      <xdr:nvSpPr>
        <xdr:cNvPr id="524" name="円/楕円 523"/>
        <xdr:cNvSpPr/>
      </xdr:nvSpPr>
      <xdr:spPr>
        <a:xfrm>
          <a:off x="12763500" y="65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151566</xdr:rowOff>
    </xdr:from>
    <xdr:ext cx="469744" cy="259045"/>
    <xdr:sp macro="" textlink="">
      <xdr:nvSpPr>
        <xdr:cNvPr id="525" name="テキスト ボックス 524"/>
        <xdr:cNvSpPr txBox="1"/>
      </xdr:nvSpPr>
      <xdr:spPr>
        <a:xfrm>
          <a:off x="12579427" y="66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39010</xdr:rowOff>
    </xdr:from>
    <xdr:to>
      <xdr:col>23</xdr:col>
      <xdr:colOff>517525</xdr:colOff>
      <xdr:row>78</xdr:row>
      <xdr:rowOff>44411</xdr:rowOff>
    </xdr:to>
    <xdr:cxnSp macro="">
      <xdr:nvCxnSpPr>
        <xdr:cNvPr id="611" name="直線コネクタ 610"/>
        <xdr:cNvCxnSpPr/>
      </xdr:nvCxnSpPr>
      <xdr:spPr>
        <a:xfrm>
          <a:off x="15481300" y="13412110"/>
          <a:ext cx="8382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34872</xdr:rowOff>
    </xdr:from>
    <xdr:to>
      <xdr:col>22</xdr:col>
      <xdr:colOff>365125</xdr:colOff>
      <xdr:row>78</xdr:row>
      <xdr:rowOff>39010</xdr:rowOff>
    </xdr:to>
    <xdr:cxnSp macro="">
      <xdr:nvCxnSpPr>
        <xdr:cNvPr id="614" name="直線コネクタ 613"/>
        <xdr:cNvCxnSpPr/>
      </xdr:nvCxnSpPr>
      <xdr:spPr>
        <a:xfrm>
          <a:off x="14592300" y="1340797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30505</xdr:rowOff>
    </xdr:from>
    <xdr:to>
      <xdr:col>21</xdr:col>
      <xdr:colOff>161925</xdr:colOff>
      <xdr:row>78</xdr:row>
      <xdr:rowOff>34872</xdr:rowOff>
    </xdr:to>
    <xdr:cxnSp macro="">
      <xdr:nvCxnSpPr>
        <xdr:cNvPr id="617" name="直線コネクタ 616"/>
        <xdr:cNvCxnSpPr/>
      </xdr:nvCxnSpPr>
      <xdr:spPr>
        <a:xfrm>
          <a:off x="13703300" y="13403605"/>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14599</xdr:rowOff>
    </xdr:from>
    <xdr:to>
      <xdr:col>19</xdr:col>
      <xdr:colOff>644525</xdr:colOff>
      <xdr:row>78</xdr:row>
      <xdr:rowOff>30505</xdr:rowOff>
    </xdr:to>
    <xdr:cxnSp macro="">
      <xdr:nvCxnSpPr>
        <xdr:cNvPr id="620" name="直線コネクタ 619"/>
        <xdr:cNvCxnSpPr/>
      </xdr:nvCxnSpPr>
      <xdr:spPr>
        <a:xfrm>
          <a:off x="12814300" y="13387699"/>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165061</xdr:rowOff>
    </xdr:from>
    <xdr:to>
      <xdr:col>23</xdr:col>
      <xdr:colOff>568325</xdr:colOff>
      <xdr:row>78</xdr:row>
      <xdr:rowOff>95211</xdr:rowOff>
    </xdr:to>
    <xdr:sp macro="" textlink="">
      <xdr:nvSpPr>
        <xdr:cNvPr id="630" name="円/楕円 629"/>
        <xdr:cNvSpPr/>
      </xdr:nvSpPr>
      <xdr:spPr>
        <a:xfrm>
          <a:off x="16268700" y="133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79988</xdr:rowOff>
    </xdr:from>
    <xdr:ext cx="534377" cy="259045"/>
    <xdr:sp macro="" textlink="">
      <xdr:nvSpPr>
        <xdr:cNvPr id="631" name="公債費該当値テキスト"/>
        <xdr:cNvSpPr txBox="1"/>
      </xdr:nvSpPr>
      <xdr:spPr>
        <a:xfrm>
          <a:off x="16370300" y="1328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45,010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159660</xdr:rowOff>
    </xdr:from>
    <xdr:to>
      <xdr:col>22</xdr:col>
      <xdr:colOff>415925</xdr:colOff>
      <xdr:row>78</xdr:row>
      <xdr:rowOff>89810</xdr:rowOff>
    </xdr:to>
    <xdr:sp macro="" textlink="">
      <xdr:nvSpPr>
        <xdr:cNvPr id="632" name="円/楕円 631"/>
        <xdr:cNvSpPr/>
      </xdr:nvSpPr>
      <xdr:spPr>
        <a:xfrm>
          <a:off x="15430500" y="133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80937</xdr:rowOff>
    </xdr:from>
    <xdr:ext cx="534377" cy="259045"/>
    <xdr:sp macro="" textlink="">
      <xdr:nvSpPr>
        <xdr:cNvPr id="633" name="テキスト ボックス 632"/>
        <xdr:cNvSpPr txBox="1"/>
      </xdr:nvSpPr>
      <xdr:spPr>
        <a:xfrm>
          <a:off x="15214111" y="134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155522</xdr:rowOff>
    </xdr:from>
    <xdr:to>
      <xdr:col>21</xdr:col>
      <xdr:colOff>212725</xdr:colOff>
      <xdr:row>78</xdr:row>
      <xdr:rowOff>85672</xdr:rowOff>
    </xdr:to>
    <xdr:sp macro="" textlink="">
      <xdr:nvSpPr>
        <xdr:cNvPr id="634" name="円/楕円 633"/>
        <xdr:cNvSpPr/>
      </xdr:nvSpPr>
      <xdr:spPr>
        <a:xfrm>
          <a:off x="14541500" y="133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76799</xdr:rowOff>
    </xdr:from>
    <xdr:ext cx="534377" cy="259045"/>
    <xdr:sp macro="" textlink="">
      <xdr:nvSpPr>
        <xdr:cNvPr id="635" name="テキスト ボックス 634"/>
        <xdr:cNvSpPr txBox="1"/>
      </xdr:nvSpPr>
      <xdr:spPr>
        <a:xfrm>
          <a:off x="14325111" y="1344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151155</xdr:rowOff>
    </xdr:from>
    <xdr:to>
      <xdr:col>20</xdr:col>
      <xdr:colOff>9525</xdr:colOff>
      <xdr:row>78</xdr:row>
      <xdr:rowOff>81305</xdr:rowOff>
    </xdr:to>
    <xdr:sp macro="" textlink="">
      <xdr:nvSpPr>
        <xdr:cNvPr id="636" name="円/楕円 635"/>
        <xdr:cNvSpPr/>
      </xdr:nvSpPr>
      <xdr:spPr>
        <a:xfrm>
          <a:off x="136525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72432</xdr:rowOff>
    </xdr:from>
    <xdr:ext cx="534377" cy="259045"/>
    <xdr:sp macro="" textlink="">
      <xdr:nvSpPr>
        <xdr:cNvPr id="637" name="テキスト ボックス 636"/>
        <xdr:cNvSpPr txBox="1"/>
      </xdr:nvSpPr>
      <xdr:spPr>
        <a:xfrm>
          <a:off x="13436111" y="1344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135249</xdr:rowOff>
    </xdr:from>
    <xdr:to>
      <xdr:col>18</xdr:col>
      <xdr:colOff>492125</xdr:colOff>
      <xdr:row>78</xdr:row>
      <xdr:rowOff>65399</xdr:rowOff>
    </xdr:to>
    <xdr:sp macro="" textlink="">
      <xdr:nvSpPr>
        <xdr:cNvPr id="638" name="円/楕円 637"/>
        <xdr:cNvSpPr/>
      </xdr:nvSpPr>
      <xdr:spPr>
        <a:xfrm>
          <a:off x="12763500" y="133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56526</xdr:rowOff>
    </xdr:from>
    <xdr:ext cx="534377" cy="259045"/>
    <xdr:sp macro="" textlink="">
      <xdr:nvSpPr>
        <xdr:cNvPr id="639" name="テキスト ボックス 638"/>
        <xdr:cNvSpPr txBox="1"/>
      </xdr:nvSpPr>
      <xdr:spPr>
        <a:xfrm>
          <a:off x="12547111" y="134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35299</xdr:rowOff>
    </xdr:from>
    <xdr:to>
      <xdr:col>23</xdr:col>
      <xdr:colOff>517525</xdr:colOff>
      <xdr:row>99</xdr:row>
      <xdr:rowOff>44306</xdr:rowOff>
    </xdr:to>
    <xdr:cxnSp macro="">
      <xdr:nvCxnSpPr>
        <xdr:cNvPr id="668" name="直線コネクタ 667"/>
        <xdr:cNvCxnSpPr/>
      </xdr:nvCxnSpPr>
      <xdr:spPr>
        <a:xfrm>
          <a:off x="15481300" y="17008849"/>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28639</xdr:rowOff>
    </xdr:from>
    <xdr:to>
      <xdr:col>22</xdr:col>
      <xdr:colOff>365125</xdr:colOff>
      <xdr:row>99</xdr:row>
      <xdr:rowOff>35299</xdr:rowOff>
    </xdr:to>
    <xdr:cxnSp macro="">
      <xdr:nvCxnSpPr>
        <xdr:cNvPr id="671" name="直線コネクタ 670"/>
        <xdr:cNvCxnSpPr/>
      </xdr:nvCxnSpPr>
      <xdr:spPr>
        <a:xfrm>
          <a:off x="14592300" y="17002189"/>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102522</xdr:rowOff>
    </xdr:from>
    <xdr:to>
      <xdr:col>21</xdr:col>
      <xdr:colOff>161925</xdr:colOff>
      <xdr:row>99</xdr:row>
      <xdr:rowOff>28639</xdr:rowOff>
    </xdr:to>
    <xdr:cxnSp macro="">
      <xdr:nvCxnSpPr>
        <xdr:cNvPr id="674" name="直線コネクタ 673"/>
        <xdr:cNvCxnSpPr/>
      </xdr:nvCxnSpPr>
      <xdr:spPr>
        <a:xfrm>
          <a:off x="13703300" y="16904622"/>
          <a:ext cx="889000" cy="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102522</xdr:rowOff>
    </xdr:from>
    <xdr:to>
      <xdr:col>19</xdr:col>
      <xdr:colOff>644525</xdr:colOff>
      <xdr:row>98</xdr:row>
      <xdr:rowOff>161837</xdr:rowOff>
    </xdr:to>
    <xdr:cxnSp macro="">
      <xdr:nvCxnSpPr>
        <xdr:cNvPr id="677" name="直線コネクタ 676"/>
        <xdr:cNvCxnSpPr/>
      </xdr:nvCxnSpPr>
      <xdr:spPr>
        <a:xfrm flipV="1">
          <a:off x="12814300" y="16904622"/>
          <a:ext cx="889000" cy="5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164956</xdr:rowOff>
    </xdr:from>
    <xdr:to>
      <xdr:col>23</xdr:col>
      <xdr:colOff>568325</xdr:colOff>
      <xdr:row>99</xdr:row>
      <xdr:rowOff>95106</xdr:rowOff>
    </xdr:to>
    <xdr:sp macro="" textlink="">
      <xdr:nvSpPr>
        <xdr:cNvPr id="687" name="円/楕円 686"/>
        <xdr:cNvSpPr/>
      </xdr:nvSpPr>
      <xdr:spPr>
        <a:xfrm>
          <a:off x="16268700" y="169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79883</xdr:rowOff>
    </xdr:from>
    <xdr:ext cx="313932" cy="259045"/>
    <xdr:sp macro="" textlink="">
      <xdr:nvSpPr>
        <xdr:cNvPr id="688" name="積立金該当値テキスト"/>
        <xdr:cNvSpPr txBox="1"/>
      </xdr:nvSpPr>
      <xdr:spPr>
        <a:xfrm>
          <a:off x="16370300" y="16881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155949</xdr:rowOff>
    </xdr:from>
    <xdr:to>
      <xdr:col>22</xdr:col>
      <xdr:colOff>415925</xdr:colOff>
      <xdr:row>99</xdr:row>
      <xdr:rowOff>86099</xdr:rowOff>
    </xdr:to>
    <xdr:sp macro="" textlink="">
      <xdr:nvSpPr>
        <xdr:cNvPr id="689" name="円/楕円 688"/>
        <xdr:cNvSpPr/>
      </xdr:nvSpPr>
      <xdr:spPr>
        <a:xfrm>
          <a:off x="15430500" y="169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77226</xdr:rowOff>
    </xdr:from>
    <xdr:ext cx="469744" cy="259045"/>
    <xdr:sp macro="" textlink="">
      <xdr:nvSpPr>
        <xdr:cNvPr id="690" name="テキスト ボックス 689"/>
        <xdr:cNvSpPr txBox="1"/>
      </xdr:nvSpPr>
      <xdr:spPr>
        <a:xfrm>
          <a:off x="15246427" y="1705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149289</xdr:rowOff>
    </xdr:from>
    <xdr:to>
      <xdr:col>21</xdr:col>
      <xdr:colOff>212725</xdr:colOff>
      <xdr:row>99</xdr:row>
      <xdr:rowOff>79439</xdr:rowOff>
    </xdr:to>
    <xdr:sp macro="" textlink="">
      <xdr:nvSpPr>
        <xdr:cNvPr id="691" name="円/楕円 690"/>
        <xdr:cNvSpPr/>
      </xdr:nvSpPr>
      <xdr:spPr>
        <a:xfrm>
          <a:off x="14541500" y="16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70566</xdr:rowOff>
    </xdr:from>
    <xdr:ext cx="469744" cy="259045"/>
    <xdr:sp macro="" textlink="">
      <xdr:nvSpPr>
        <xdr:cNvPr id="692" name="テキスト ボックス 691"/>
        <xdr:cNvSpPr txBox="1"/>
      </xdr:nvSpPr>
      <xdr:spPr>
        <a:xfrm>
          <a:off x="14357427" y="1704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51722</xdr:rowOff>
    </xdr:from>
    <xdr:to>
      <xdr:col>20</xdr:col>
      <xdr:colOff>9525</xdr:colOff>
      <xdr:row>98</xdr:row>
      <xdr:rowOff>153322</xdr:rowOff>
    </xdr:to>
    <xdr:sp macro="" textlink="">
      <xdr:nvSpPr>
        <xdr:cNvPr id="693" name="円/楕円 692"/>
        <xdr:cNvSpPr/>
      </xdr:nvSpPr>
      <xdr:spPr>
        <a:xfrm>
          <a:off x="13652500" y="168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144449</xdr:rowOff>
    </xdr:from>
    <xdr:ext cx="534377" cy="259045"/>
    <xdr:sp macro="" textlink="">
      <xdr:nvSpPr>
        <xdr:cNvPr id="694" name="テキスト ボックス 693"/>
        <xdr:cNvSpPr txBox="1"/>
      </xdr:nvSpPr>
      <xdr:spPr>
        <a:xfrm>
          <a:off x="13436111" y="169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111037</xdr:rowOff>
    </xdr:from>
    <xdr:to>
      <xdr:col>18</xdr:col>
      <xdr:colOff>492125</xdr:colOff>
      <xdr:row>99</xdr:row>
      <xdr:rowOff>41187</xdr:rowOff>
    </xdr:to>
    <xdr:sp macro="" textlink="">
      <xdr:nvSpPr>
        <xdr:cNvPr id="695" name="円/楕円 694"/>
        <xdr:cNvSpPr/>
      </xdr:nvSpPr>
      <xdr:spPr>
        <a:xfrm>
          <a:off x="12763500" y="169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32314</xdr:rowOff>
    </xdr:from>
    <xdr:ext cx="469744" cy="259045"/>
    <xdr:sp macro="" textlink="">
      <xdr:nvSpPr>
        <xdr:cNvPr id="696" name="テキスト ボックス 695"/>
        <xdr:cNvSpPr txBox="1"/>
      </xdr:nvSpPr>
      <xdr:spPr>
        <a:xfrm>
          <a:off x="12579427" y="1700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10713</xdr:rowOff>
    </xdr:from>
    <xdr:to>
      <xdr:col>28</xdr:col>
      <xdr:colOff>314325</xdr:colOff>
      <xdr:row>39</xdr:row>
      <xdr:rowOff>44450</xdr:rowOff>
    </xdr:to>
    <xdr:cxnSp macro="">
      <xdr:nvCxnSpPr>
        <xdr:cNvPr id="734" name="直線コネクタ 733"/>
        <xdr:cNvCxnSpPr/>
      </xdr:nvCxnSpPr>
      <xdr:spPr>
        <a:xfrm>
          <a:off x="18656300" y="6697263"/>
          <a:ext cx="8890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131363</xdr:rowOff>
    </xdr:from>
    <xdr:to>
      <xdr:col>27</xdr:col>
      <xdr:colOff>161925</xdr:colOff>
      <xdr:row>39</xdr:row>
      <xdr:rowOff>61513</xdr:rowOff>
    </xdr:to>
    <xdr:sp macro="" textlink="">
      <xdr:nvSpPr>
        <xdr:cNvPr id="752" name="円/楕円 751"/>
        <xdr:cNvSpPr/>
      </xdr:nvSpPr>
      <xdr:spPr>
        <a:xfrm>
          <a:off x="18605500" y="66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78040</xdr:rowOff>
    </xdr:from>
    <xdr:ext cx="469744" cy="259045"/>
    <xdr:sp macro="" textlink="">
      <xdr:nvSpPr>
        <xdr:cNvPr id="753" name="テキスト ボックス 752"/>
        <xdr:cNvSpPr txBox="1"/>
      </xdr:nvSpPr>
      <xdr:spPr>
        <a:xfrm>
          <a:off x="18421427" y="642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64360</xdr:rowOff>
    </xdr:from>
    <xdr:to>
      <xdr:col>32</xdr:col>
      <xdr:colOff>187325</xdr:colOff>
      <xdr:row>59</xdr:row>
      <xdr:rowOff>64654</xdr:rowOff>
    </xdr:to>
    <xdr:cxnSp macro="">
      <xdr:nvCxnSpPr>
        <xdr:cNvPr id="784" name="直線コネクタ 783"/>
        <xdr:cNvCxnSpPr/>
      </xdr:nvCxnSpPr>
      <xdr:spPr>
        <a:xfrm flipV="1">
          <a:off x="21323300" y="10179910"/>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64654</xdr:rowOff>
    </xdr:from>
    <xdr:to>
      <xdr:col>31</xdr:col>
      <xdr:colOff>34925</xdr:colOff>
      <xdr:row>59</xdr:row>
      <xdr:rowOff>64981</xdr:rowOff>
    </xdr:to>
    <xdr:cxnSp macro="">
      <xdr:nvCxnSpPr>
        <xdr:cNvPr id="787" name="直線コネクタ 786"/>
        <xdr:cNvCxnSpPr/>
      </xdr:nvCxnSpPr>
      <xdr:spPr>
        <a:xfrm flipV="1">
          <a:off x="20434300" y="1018020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64981</xdr:rowOff>
    </xdr:from>
    <xdr:to>
      <xdr:col>29</xdr:col>
      <xdr:colOff>517525</xdr:colOff>
      <xdr:row>59</xdr:row>
      <xdr:rowOff>65242</xdr:rowOff>
    </xdr:to>
    <xdr:cxnSp macro="">
      <xdr:nvCxnSpPr>
        <xdr:cNvPr id="790" name="直線コネクタ 789"/>
        <xdr:cNvCxnSpPr/>
      </xdr:nvCxnSpPr>
      <xdr:spPr>
        <a:xfrm flipV="1">
          <a:off x="19545300" y="10180531"/>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65242</xdr:rowOff>
    </xdr:from>
    <xdr:to>
      <xdr:col>28</xdr:col>
      <xdr:colOff>314325</xdr:colOff>
      <xdr:row>59</xdr:row>
      <xdr:rowOff>65372</xdr:rowOff>
    </xdr:to>
    <xdr:cxnSp macro="">
      <xdr:nvCxnSpPr>
        <xdr:cNvPr id="793" name="直線コネクタ 792"/>
        <xdr:cNvCxnSpPr/>
      </xdr:nvCxnSpPr>
      <xdr:spPr>
        <a:xfrm flipV="1">
          <a:off x="18656300" y="10180792"/>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13560</xdr:rowOff>
    </xdr:from>
    <xdr:to>
      <xdr:col>32</xdr:col>
      <xdr:colOff>238125</xdr:colOff>
      <xdr:row>59</xdr:row>
      <xdr:rowOff>115160</xdr:rowOff>
    </xdr:to>
    <xdr:sp macro="" textlink="">
      <xdr:nvSpPr>
        <xdr:cNvPr id="803" name="円/楕円 802"/>
        <xdr:cNvSpPr/>
      </xdr:nvSpPr>
      <xdr:spPr>
        <a:xfrm>
          <a:off x="22110700" y="101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99937</xdr:rowOff>
    </xdr:from>
    <xdr:ext cx="469744" cy="259045"/>
    <xdr:sp macro="" textlink="">
      <xdr:nvSpPr>
        <xdr:cNvPr id="804" name="貸付金該当値テキスト"/>
        <xdr:cNvSpPr txBox="1"/>
      </xdr:nvSpPr>
      <xdr:spPr>
        <a:xfrm>
          <a:off x="22212300" y="1004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13854</xdr:rowOff>
    </xdr:from>
    <xdr:to>
      <xdr:col>31</xdr:col>
      <xdr:colOff>85725</xdr:colOff>
      <xdr:row>59</xdr:row>
      <xdr:rowOff>115454</xdr:rowOff>
    </xdr:to>
    <xdr:sp macro="" textlink="">
      <xdr:nvSpPr>
        <xdr:cNvPr id="805" name="円/楕円 804"/>
        <xdr:cNvSpPr/>
      </xdr:nvSpPr>
      <xdr:spPr>
        <a:xfrm>
          <a:off x="21272500" y="1012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106581</xdr:rowOff>
    </xdr:from>
    <xdr:ext cx="469744" cy="259045"/>
    <xdr:sp macro="" textlink="">
      <xdr:nvSpPr>
        <xdr:cNvPr id="806" name="テキスト ボックス 805"/>
        <xdr:cNvSpPr txBox="1"/>
      </xdr:nvSpPr>
      <xdr:spPr>
        <a:xfrm>
          <a:off x="21088427" y="1022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14181</xdr:rowOff>
    </xdr:from>
    <xdr:to>
      <xdr:col>29</xdr:col>
      <xdr:colOff>568325</xdr:colOff>
      <xdr:row>59</xdr:row>
      <xdr:rowOff>115781</xdr:rowOff>
    </xdr:to>
    <xdr:sp macro="" textlink="">
      <xdr:nvSpPr>
        <xdr:cNvPr id="807" name="円/楕円 806"/>
        <xdr:cNvSpPr/>
      </xdr:nvSpPr>
      <xdr:spPr>
        <a:xfrm>
          <a:off x="20383500" y="1012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106908</xdr:rowOff>
    </xdr:from>
    <xdr:ext cx="469744" cy="259045"/>
    <xdr:sp macro="" textlink="">
      <xdr:nvSpPr>
        <xdr:cNvPr id="808" name="テキスト ボックス 807"/>
        <xdr:cNvSpPr txBox="1"/>
      </xdr:nvSpPr>
      <xdr:spPr>
        <a:xfrm>
          <a:off x="20199427" y="102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14442</xdr:rowOff>
    </xdr:from>
    <xdr:to>
      <xdr:col>28</xdr:col>
      <xdr:colOff>365125</xdr:colOff>
      <xdr:row>59</xdr:row>
      <xdr:rowOff>116042</xdr:rowOff>
    </xdr:to>
    <xdr:sp macro="" textlink="">
      <xdr:nvSpPr>
        <xdr:cNvPr id="809" name="円/楕円 808"/>
        <xdr:cNvSpPr/>
      </xdr:nvSpPr>
      <xdr:spPr>
        <a:xfrm>
          <a:off x="19494500" y="101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107169</xdr:rowOff>
    </xdr:from>
    <xdr:ext cx="469744" cy="259045"/>
    <xdr:sp macro="" textlink="">
      <xdr:nvSpPr>
        <xdr:cNvPr id="810" name="テキスト ボックス 809"/>
        <xdr:cNvSpPr txBox="1"/>
      </xdr:nvSpPr>
      <xdr:spPr>
        <a:xfrm>
          <a:off x="19310427" y="102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14572</xdr:rowOff>
    </xdr:from>
    <xdr:to>
      <xdr:col>27</xdr:col>
      <xdr:colOff>161925</xdr:colOff>
      <xdr:row>59</xdr:row>
      <xdr:rowOff>116172</xdr:rowOff>
    </xdr:to>
    <xdr:sp macro="" textlink="">
      <xdr:nvSpPr>
        <xdr:cNvPr id="811" name="円/楕円 810"/>
        <xdr:cNvSpPr/>
      </xdr:nvSpPr>
      <xdr:spPr>
        <a:xfrm>
          <a:off x="18605500" y="1013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107299</xdr:rowOff>
    </xdr:from>
    <xdr:ext cx="469744" cy="259045"/>
    <xdr:sp macro="" textlink="">
      <xdr:nvSpPr>
        <xdr:cNvPr id="812" name="テキスト ボックス 811"/>
        <xdr:cNvSpPr txBox="1"/>
      </xdr:nvSpPr>
      <xdr:spPr>
        <a:xfrm>
          <a:off x="18421427" y="10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107141</xdr:rowOff>
    </xdr:from>
    <xdr:to>
      <xdr:col>32</xdr:col>
      <xdr:colOff>187325</xdr:colOff>
      <xdr:row>76</xdr:row>
      <xdr:rowOff>1494</xdr:rowOff>
    </xdr:to>
    <xdr:cxnSp macro="">
      <xdr:nvCxnSpPr>
        <xdr:cNvPr id="844" name="直線コネクタ 843"/>
        <xdr:cNvCxnSpPr/>
      </xdr:nvCxnSpPr>
      <xdr:spPr>
        <a:xfrm>
          <a:off x="21323300" y="12965891"/>
          <a:ext cx="838200" cy="6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107141</xdr:rowOff>
    </xdr:from>
    <xdr:to>
      <xdr:col>31</xdr:col>
      <xdr:colOff>34925</xdr:colOff>
      <xdr:row>76</xdr:row>
      <xdr:rowOff>103891</xdr:rowOff>
    </xdr:to>
    <xdr:cxnSp macro="">
      <xdr:nvCxnSpPr>
        <xdr:cNvPr id="847" name="直線コネクタ 846"/>
        <xdr:cNvCxnSpPr/>
      </xdr:nvCxnSpPr>
      <xdr:spPr>
        <a:xfrm flipV="1">
          <a:off x="20434300" y="12965891"/>
          <a:ext cx="889000" cy="16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96462</xdr:rowOff>
    </xdr:from>
    <xdr:to>
      <xdr:col>29</xdr:col>
      <xdr:colOff>517525</xdr:colOff>
      <xdr:row>76</xdr:row>
      <xdr:rowOff>103891</xdr:rowOff>
    </xdr:to>
    <xdr:cxnSp macro="">
      <xdr:nvCxnSpPr>
        <xdr:cNvPr id="850" name="直線コネクタ 849"/>
        <xdr:cNvCxnSpPr/>
      </xdr:nvCxnSpPr>
      <xdr:spPr>
        <a:xfrm>
          <a:off x="19545300" y="12955212"/>
          <a:ext cx="889000" cy="1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96462</xdr:rowOff>
    </xdr:from>
    <xdr:to>
      <xdr:col>28</xdr:col>
      <xdr:colOff>314325</xdr:colOff>
      <xdr:row>75</xdr:row>
      <xdr:rowOff>129903</xdr:rowOff>
    </xdr:to>
    <xdr:cxnSp macro="">
      <xdr:nvCxnSpPr>
        <xdr:cNvPr id="853" name="直線コネクタ 852"/>
        <xdr:cNvCxnSpPr/>
      </xdr:nvCxnSpPr>
      <xdr:spPr>
        <a:xfrm flipV="1">
          <a:off x="18656300" y="12955212"/>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122145</xdr:rowOff>
    </xdr:from>
    <xdr:to>
      <xdr:col>32</xdr:col>
      <xdr:colOff>238125</xdr:colOff>
      <xdr:row>76</xdr:row>
      <xdr:rowOff>52294</xdr:rowOff>
    </xdr:to>
    <xdr:sp macro="" textlink="">
      <xdr:nvSpPr>
        <xdr:cNvPr id="863" name="円/楕円 862"/>
        <xdr:cNvSpPr/>
      </xdr:nvSpPr>
      <xdr:spPr>
        <a:xfrm>
          <a:off x="22110700" y="129808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100572</xdr:rowOff>
    </xdr:from>
    <xdr:ext cx="534377" cy="259045"/>
    <xdr:sp macro="" textlink="">
      <xdr:nvSpPr>
        <xdr:cNvPr id="864" name="繰出金該当値テキスト"/>
        <xdr:cNvSpPr txBox="1"/>
      </xdr:nvSpPr>
      <xdr:spPr>
        <a:xfrm>
          <a:off x="22212300" y="1295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57,464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56341</xdr:rowOff>
    </xdr:from>
    <xdr:to>
      <xdr:col>31</xdr:col>
      <xdr:colOff>85725</xdr:colOff>
      <xdr:row>75</xdr:row>
      <xdr:rowOff>157941</xdr:rowOff>
    </xdr:to>
    <xdr:sp macro="" textlink="">
      <xdr:nvSpPr>
        <xdr:cNvPr id="865" name="円/楕円 864"/>
        <xdr:cNvSpPr/>
      </xdr:nvSpPr>
      <xdr:spPr>
        <a:xfrm>
          <a:off x="21272500" y="129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149068</xdr:rowOff>
    </xdr:from>
    <xdr:ext cx="534377" cy="259045"/>
    <xdr:sp macro="" textlink="">
      <xdr:nvSpPr>
        <xdr:cNvPr id="866" name="テキスト ボックス 865"/>
        <xdr:cNvSpPr txBox="1"/>
      </xdr:nvSpPr>
      <xdr:spPr>
        <a:xfrm>
          <a:off x="21056111" y="130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53091</xdr:rowOff>
    </xdr:from>
    <xdr:to>
      <xdr:col>29</xdr:col>
      <xdr:colOff>568325</xdr:colOff>
      <xdr:row>76</xdr:row>
      <xdr:rowOff>154691</xdr:rowOff>
    </xdr:to>
    <xdr:sp macro="" textlink="">
      <xdr:nvSpPr>
        <xdr:cNvPr id="867" name="円/楕円 866"/>
        <xdr:cNvSpPr/>
      </xdr:nvSpPr>
      <xdr:spPr>
        <a:xfrm>
          <a:off x="20383500" y="1308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145818</xdr:rowOff>
    </xdr:from>
    <xdr:ext cx="534377" cy="259045"/>
    <xdr:sp macro="" textlink="">
      <xdr:nvSpPr>
        <xdr:cNvPr id="868" name="テキスト ボックス 867"/>
        <xdr:cNvSpPr txBox="1"/>
      </xdr:nvSpPr>
      <xdr:spPr>
        <a:xfrm>
          <a:off x="20167111" y="1317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45662</xdr:rowOff>
    </xdr:from>
    <xdr:to>
      <xdr:col>28</xdr:col>
      <xdr:colOff>365125</xdr:colOff>
      <xdr:row>75</xdr:row>
      <xdr:rowOff>147262</xdr:rowOff>
    </xdr:to>
    <xdr:sp macro="" textlink="">
      <xdr:nvSpPr>
        <xdr:cNvPr id="869" name="円/楕円 868"/>
        <xdr:cNvSpPr/>
      </xdr:nvSpPr>
      <xdr:spPr>
        <a:xfrm>
          <a:off x="19494500" y="1290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163789</xdr:rowOff>
    </xdr:from>
    <xdr:ext cx="534377" cy="259045"/>
    <xdr:sp macro="" textlink="">
      <xdr:nvSpPr>
        <xdr:cNvPr id="870" name="テキスト ボックス 869"/>
        <xdr:cNvSpPr txBox="1"/>
      </xdr:nvSpPr>
      <xdr:spPr>
        <a:xfrm>
          <a:off x="19278111" y="126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79103</xdr:rowOff>
    </xdr:from>
    <xdr:to>
      <xdr:col>27</xdr:col>
      <xdr:colOff>161925</xdr:colOff>
      <xdr:row>76</xdr:row>
      <xdr:rowOff>9252</xdr:rowOff>
    </xdr:to>
    <xdr:sp macro="" textlink="">
      <xdr:nvSpPr>
        <xdr:cNvPr id="871" name="円/楕円 870"/>
        <xdr:cNvSpPr/>
      </xdr:nvSpPr>
      <xdr:spPr>
        <a:xfrm>
          <a:off x="18605500" y="12937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25780</xdr:rowOff>
    </xdr:from>
    <xdr:ext cx="534377" cy="259045"/>
    <xdr:sp macro="" textlink="">
      <xdr:nvSpPr>
        <xdr:cNvPr id="872" name="テキスト ボックス 871"/>
        <xdr:cNvSpPr txBox="1"/>
      </xdr:nvSpPr>
      <xdr:spPr>
        <a:xfrm>
          <a:off x="18389111" y="127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477,534</a:t>
          </a:r>
          <a:r>
            <a:rPr kumimoji="1" lang="ja-JP" altLang="ja-JP" sz="1100">
              <a:solidFill>
                <a:schemeClr val="dk1"/>
              </a:solidFill>
              <a:effectLst/>
              <a:latin typeface="+mn-lt"/>
              <a:ea typeface="+mn-ea"/>
              <a:cs typeface="+mn-cs"/>
            </a:rPr>
            <a:t>円となっている。普通建設事業費は住民一人当たり</a:t>
          </a:r>
          <a:r>
            <a:rPr kumimoji="1" lang="en-US" altLang="ja-JP" sz="1100">
              <a:solidFill>
                <a:schemeClr val="dk1"/>
              </a:solidFill>
              <a:effectLst/>
              <a:latin typeface="+mn-lt"/>
              <a:ea typeface="+mn-ea"/>
              <a:cs typeface="+mn-cs"/>
            </a:rPr>
            <a:t>81,779</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一人当たりのコストは</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ほぼ同程度であるが、うち新規整備については、大幅に</a:t>
          </a:r>
          <a:r>
            <a:rPr kumimoji="1" lang="ja-JP" altLang="ja-JP" sz="1100">
              <a:solidFill>
                <a:schemeClr val="dk1"/>
              </a:solidFill>
              <a:effectLst/>
              <a:latin typeface="+mn-lt"/>
              <a:ea typeface="+mn-ea"/>
              <a:cs typeface="+mn-cs"/>
            </a:rPr>
            <a:t>高い状況となっている。これは、新市建設計画に定める大型施設整備事業実施に伴うものであ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本庁舎建設に加えて図書館・文化ホール等建設も予定されており、さらに事業費が増加する見込みのため、それ以外の建設工事等については、公共施設等総合管理計画に基づき、事業の取捨選択を徹底していくことで、事業費の抑制を目指すこととする。</a:t>
          </a:r>
          <a:endParaRPr lang="ja-JP" altLang="ja-JP" sz="1400">
            <a:effectLst/>
          </a:endParaRPr>
        </a:p>
        <a:p>
          <a:r>
            <a:rPr lang="ja-JP" altLang="ja-JP" sz="1100">
              <a:solidFill>
                <a:schemeClr val="dk1"/>
              </a:solidFill>
              <a:effectLst/>
              <a:latin typeface="+mn-lt"/>
              <a:ea typeface="+mn-ea"/>
              <a:cs typeface="+mn-cs"/>
            </a:rPr>
            <a:t>補助費等については</a:t>
          </a:r>
          <a:r>
            <a:rPr lang="en-US" altLang="ja-JP" sz="1100">
              <a:solidFill>
                <a:schemeClr val="dk1"/>
              </a:solidFill>
              <a:effectLst/>
              <a:latin typeface="+mn-lt"/>
              <a:ea typeface="+mn-ea"/>
              <a:cs typeface="+mn-cs"/>
            </a:rPr>
            <a:t>71,154</a:t>
          </a:r>
          <a:r>
            <a:rPr lang="ja-JP" altLang="ja-JP" sz="1100">
              <a:solidFill>
                <a:schemeClr val="dk1"/>
              </a:solidFill>
              <a:effectLst/>
              <a:latin typeface="+mn-lt"/>
              <a:ea typeface="+mn-ea"/>
              <a:cs typeface="+mn-cs"/>
            </a:rPr>
            <a:t>円で類似団体と比較して高い状況となっている。今後は補助金交付の適正性の精査を徹底し、見直し及び廃止を行うとともに、一部事務組合についても抑制に努める。</a:t>
          </a:r>
          <a:endParaRPr lang="ja-JP" altLang="ja-JP" sz="1400">
            <a:effectLst/>
          </a:endParaRPr>
        </a:p>
        <a:p>
          <a:r>
            <a:rPr lang="ja-JP" altLang="ja-JP" sz="1100">
              <a:solidFill>
                <a:schemeClr val="dk1"/>
              </a:solidFill>
              <a:effectLst/>
              <a:latin typeface="+mn-lt"/>
              <a:ea typeface="+mn-ea"/>
              <a:cs typeface="+mn-cs"/>
            </a:rPr>
            <a:t>積立金については一人当たり</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円と、類似団体と比較して大幅に低い状況にある。普通交付税の合併算定替の縮減を視野に入れ、今後は歳出全般の圧縮に努め、財政調整基金の現状維持、さらには</a:t>
          </a:r>
          <a:r>
            <a:rPr lang="ja-JP" altLang="en-US" sz="1100">
              <a:solidFill>
                <a:schemeClr val="dk1"/>
              </a:solidFill>
              <a:effectLst/>
              <a:latin typeface="+mn-lt"/>
              <a:ea typeface="+mn-ea"/>
              <a:cs typeface="+mn-cs"/>
            </a:rPr>
            <a:t>本市の財政規模に見合った</a:t>
          </a:r>
          <a:r>
            <a:rPr lang="ja-JP" altLang="ja-JP" sz="1100">
              <a:solidFill>
                <a:schemeClr val="dk1"/>
              </a:solidFill>
              <a:effectLst/>
              <a:latin typeface="+mn-lt"/>
              <a:ea typeface="+mn-ea"/>
              <a:cs typeface="+mn-cs"/>
            </a:rPr>
            <a:t>積立を目標に健全な財政運営を図る。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37,859
37,633
194.44
19,036,471
18,078,953
775,233
10,884,871
21,739,465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67310</xdr:rowOff>
    </xdr:from>
    <xdr:to>
      <xdr:col>6</xdr:col>
      <xdr:colOff>511175</xdr:colOff>
      <xdr:row>36</xdr:row>
      <xdr:rowOff>153035</xdr:rowOff>
    </xdr:to>
    <xdr:cxnSp macro="">
      <xdr:nvCxnSpPr>
        <xdr:cNvPr id="61" name="直線コネクタ 60"/>
        <xdr:cNvCxnSpPr/>
      </xdr:nvCxnSpPr>
      <xdr:spPr>
        <a:xfrm>
          <a:off x="3797300" y="623951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67310</xdr:rowOff>
    </xdr:from>
    <xdr:to>
      <xdr:col>5</xdr:col>
      <xdr:colOff>358775</xdr:colOff>
      <xdr:row>36</xdr:row>
      <xdr:rowOff>81978</xdr:rowOff>
    </xdr:to>
    <xdr:cxnSp macro="">
      <xdr:nvCxnSpPr>
        <xdr:cNvPr id="64" name="直線コネクタ 63"/>
        <xdr:cNvCxnSpPr/>
      </xdr:nvCxnSpPr>
      <xdr:spPr>
        <a:xfrm flipV="1">
          <a:off x="2908300" y="6239510"/>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81978</xdr:rowOff>
    </xdr:from>
    <xdr:to>
      <xdr:col>4</xdr:col>
      <xdr:colOff>155575</xdr:colOff>
      <xdr:row>36</xdr:row>
      <xdr:rowOff>99123</xdr:rowOff>
    </xdr:to>
    <xdr:cxnSp macro="">
      <xdr:nvCxnSpPr>
        <xdr:cNvPr id="67" name="直線コネクタ 66"/>
        <xdr:cNvCxnSpPr/>
      </xdr:nvCxnSpPr>
      <xdr:spPr>
        <a:xfrm flipV="1">
          <a:off x="2019300" y="625417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157226</xdr:rowOff>
    </xdr:from>
    <xdr:to>
      <xdr:col>2</xdr:col>
      <xdr:colOff>638175</xdr:colOff>
      <xdr:row>36</xdr:row>
      <xdr:rowOff>99123</xdr:rowOff>
    </xdr:to>
    <xdr:cxnSp macro="">
      <xdr:nvCxnSpPr>
        <xdr:cNvPr id="70" name="直線コネクタ 69"/>
        <xdr:cNvCxnSpPr/>
      </xdr:nvCxnSpPr>
      <xdr:spPr>
        <a:xfrm>
          <a:off x="1130300" y="6157976"/>
          <a:ext cx="889000" cy="1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102235</xdr:rowOff>
    </xdr:from>
    <xdr:to>
      <xdr:col>6</xdr:col>
      <xdr:colOff>561975</xdr:colOff>
      <xdr:row>37</xdr:row>
      <xdr:rowOff>32385</xdr:rowOff>
    </xdr:to>
    <xdr:sp macro="" textlink="">
      <xdr:nvSpPr>
        <xdr:cNvPr id="80" name="円/楕円 79"/>
        <xdr:cNvSpPr/>
      </xdr:nvSpPr>
      <xdr:spPr>
        <a:xfrm>
          <a:off x="4584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80662</xdr:rowOff>
    </xdr:from>
    <xdr:ext cx="469744" cy="259045"/>
    <xdr:sp macro="" textlink="">
      <xdr:nvSpPr>
        <xdr:cNvPr id="81" name="議会費該当値テキスト"/>
        <xdr:cNvSpPr txBox="1"/>
      </xdr:nvSpPr>
      <xdr:spPr>
        <a:xfrm>
          <a:off x="4686300"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16510</xdr:rowOff>
    </xdr:from>
    <xdr:to>
      <xdr:col>5</xdr:col>
      <xdr:colOff>409575</xdr:colOff>
      <xdr:row>36</xdr:row>
      <xdr:rowOff>118110</xdr:rowOff>
    </xdr:to>
    <xdr:sp macro="" textlink="">
      <xdr:nvSpPr>
        <xdr:cNvPr id="82" name="円/楕円 81"/>
        <xdr:cNvSpPr/>
      </xdr:nvSpPr>
      <xdr:spPr>
        <a:xfrm>
          <a:off x="3746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109237</xdr:rowOff>
    </xdr:from>
    <xdr:ext cx="469744" cy="259045"/>
    <xdr:sp macro="" textlink="">
      <xdr:nvSpPr>
        <xdr:cNvPr id="83" name="テキスト ボックス 82"/>
        <xdr:cNvSpPr txBox="1"/>
      </xdr:nvSpPr>
      <xdr:spPr>
        <a:xfrm>
          <a:off x="3562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31178</xdr:rowOff>
    </xdr:from>
    <xdr:to>
      <xdr:col>4</xdr:col>
      <xdr:colOff>206375</xdr:colOff>
      <xdr:row>36</xdr:row>
      <xdr:rowOff>132778</xdr:rowOff>
    </xdr:to>
    <xdr:sp macro="" textlink="">
      <xdr:nvSpPr>
        <xdr:cNvPr id="84" name="円/楕円 83"/>
        <xdr:cNvSpPr/>
      </xdr:nvSpPr>
      <xdr:spPr>
        <a:xfrm>
          <a:off x="2857500" y="6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123905</xdr:rowOff>
    </xdr:from>
    <xdr:ext cx="469744" cy="259045"/>
    <xdr:sp macro="" textlink="">
      <xdr:nvSpPr>
        <xdr:cNvPr id="85" name="テキスト ボックス 84"/>
        <xdr:cNvSpPr txBox="1"/>
      </xdr:nvSpPr>
      <xdr:spPr>
        <a:xfrm>
          <a:off x="2673427" y="62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48323</xdr:rowOff>
    </xdr:from>
    <xdr:to>
      <xdr:col>3</xdr:col>
      <xdr:colOff>3175</xdr:colOff>
      <xdr:row>36</xdr:row>
      <xdr:rowOff>149923</xdr:rowOff>
    </xdr:to>
    <xdr:sp macro="" textlink="">
      <xdr:nvSpPr>
        <xdr:cNvPr id="86" name="円/楕円 85"/>
        <xdr:cNvSpPr/>
      </xdr:nvSpPr>
      <xdr:spPr>
        <a:xfrm>
          <a:off x="1968500" y="62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141050</xdr:rowOff>
    </xdr:from>
    <xdr:ext cx="469744" cy="259045"/>
    <xdr:sp macro="" textlink="">
      <xdr:nvSpPr>
        <xdr:cNvPr id="87" name="テキスト ボックス 86"/>
        <xdr:cNvSpPr txBox="1"/>
      </xdr:nvSpPr>
      <xdr:spPr>
        <a:xfrm>
          <a:off x="1784427" y="631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106426</xdr:rowOff>
    </xdr:from>
    <xdr:to>
      <xdr:col>1</xdr:col>
      <xdr:colOff>485775</xdr:colOff>
      <xdr:row>36</xdr:row>
      <xdr:rowOff>36576</xdr:rowOff>
    </xdr:to>
    <xdr:sp macro="" textlink="">
      <xdr:nvSpPr>
        <xdr:cNvPr id="88" name="円/楕円 87"/>
        <xdr:cNvSpPr/>
      </xdr:nvSpPr>
      <xdr:spPr>
        <a:xfrm>
          <a:off x="1079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27703</xdr:rowOff>
    </xdr:from>
    <xdr:ext cx="469744" cy="259045"/>
    <xdr:sp macro="" textlink="">
      <xdr:nvSpPr>
        <xdr:cNvPr id="89" name="テキスト ボックス 88"/>
        <xdr:cNvSpPr txBox="1"/>
      </xdr:nvSpPr>
      <xdr:spPr>
        <a:xfrm>
          <a:off x="895427" y="61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15684</xdr:rowOff>
    </xdr:from>
    <xdr:to>
      <xdr:col>6</xdr:col>
      <xdr:colOff>511175</xdr:colOff>
      <xdr:row>56</xdr:row>
      <xdr:rowOff>162871</xdr:rowOff>
    </xdr:to>
    <xdr:cxnSp macro="">
      <xdr:nvCxnSpPr>
        <xdr:cNvPr id="116" name="直線コネクタ 115"/>
        <xdr:cNvCxnSpPr/>
      </xdr:nvCxnSpPr>
      <xdr:spPr>
        <a:xfrm flipV="1">
          <a:off x="3797300" y="9616884"/>
          <a:ext cx="838200" cy="1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162871</xdr:rowOff>
    </xdr:from>
    <xdr:to>
      <xdr:col>5</xdr:col>
      <xdr:colOff>358775</xdr:colOff>
      <xdr:row>57</xdr:row>
      <xdr:rowOff>50043</xdr:rowOff>
    </xdr:to>
    <xdr:cxnSp macro="">
      <xdr:nvCxnSpPr>
        <xdr:cNvPr id="119" name="直線コネクタ 118"/>
        <xdr:cNvCxnSpPr/>
      </xdr:nvCxnSpPr>
      <xdr:spPr>
        <a:xfrm flipV="1">
          <a:off x="2908300" y="9764071"/>
          <a:ext cx="889000" cy="5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30347</xdr:rowOff>
    </xdr:from>
    <xdr:to>
      <xdr:col>4</xdr:col>
      <xdr:colOff>155575</xdr:colOff>
      <xdr:row>57</xdr:row>
      <xdr:rowOff>50043</xdr:rowOff>
    </xdr:to>
    <xdr:cxnSp macro="">
      <xdr:nvCxnSpPr>
        <xdr:cNvPr id="122" name="直線コネクタ 121"/>
        <xdr:cNvCxnSpPr/>
      </xdr:nvCxnSpPr>
      <xdr:spPr>
        <a:xfrm>
          <a:off x="2019300" y="9802997"/>
          <a:ext cx="889000" cy="1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30347</xdr:rowOff>
    </xdr:from>
    <xdr:to>
      <xdr:col>2</xdr:col>
      <xdr:colOff>638175</xdr:colOff>
      <xdr:row>57</xdr:row>
      <xdr:rowOff>73118</xdr:rowOff>
    </xdr:to>
    <xdr:cxnSp macro="">
      <xdr:nvCxnSpPr>
        <xdr:cNvPr id="125" name="直線コネクタ 124"/>
        <xdr:cNvCxnSpPr/>
      </xdr:nvCxnSpPr>
      <xdr:spPr>
        <a:xfrm flipV="1">
          <a:off x="1130300" y="9802997"/>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136334</xdr:rowOff>
    </xdr:from>
    <xdr:to>
      <xdr:col>6</xdr:col>
      <xdr:colOff>561975</xdr:colOff>
      <xdr:row>56</xdr:row>
      <xdr:rowOff>66484</xdr:rowOff>
    </xdr:to>
    <xdr:sp macro="" textlink="">
      <xdr:nvSpPr>
        <xdr:cNvPr id="135" name="円/楕円 134"/>
        <xdr:cNvSpPr/>
      </xdr:nvSpPr>
      <xdr:spPr>
        <a:xfrm>
          <a:off x="4584700" y="95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159211</xdr:rowOff>
    </xdr:from>
    <xdr:ext cx="599010" cy="259045"/>
    <xdr:sp macro="" textlink="">
      <xdr:nvSpPr>
        <xdr:cNvPr id="136" name="総務費該当値テキスト"/>
        <xdr:cNvSpPr txBox="1"/>
      </xdr:nvSpPr>
      <xdr:spPr>
        <a:xfrm>
          <a:off x="4686300" y="941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102,125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112071</xdr:rowOff>
    </xdr:from>
    <xdr:to>
      <xdr:col>5</xdr:col>
      <xdr:colOff>409575</xdr:colOff>
      <xdr:row>57</xdr:row>
      <xdr:rowOff>42221</xdr:rowOff>
    </xdr:to>
    <xdr:sp macro="" textlink="">
      <xdr:nvSpPr>
        <xdr:cNvPr id="137" name="円/楕円 136"/>
        <xdr:cNvSpPr/>
      </xdr:nvSpPr>
      <xdr:spPr>
        <a:xfrm>
          <a:off x="3746500" y="97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33348</xdr:rowOff>
    </xdr:from>
    <xdr:ext cx="534377" cy="259045"/>
    <xdr:sp macro="" textlink="">
      <xdr:nvSpPr>
        <xdr:cNvPr id="138" name="テキスト ボックス 137"/>
        <xdr:cNvSpPr txBox="1"/>
      </xdr:nvSpPr>
      <xdr:spPr>
        <a:xfrm>
          <a:off x="3530111" y="98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170693</xdr:rowOff>
    </xdr:from>
    <xdr:to>
      <xdr:col>4</xdr:col>
      <xdr:colOff>206375</xdr:colOff>
      <xdr:row>57</xdr:row>
      <xdr:rowOff>100843</xdr:rowOff>
    </xdr:to>
    <xdr:sp macro="" textlink="">
      <xdr:nvSpPr>
        <xdr:cNvPr id="139" name="円/楕円 138"/>
        <xdr:cNvSpPr/>
      </xdr:nvSpPr>
      <xdr:spPr>
        <a:xfrm>
          <a:off x="2857500" y="97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91970</xdr:rowOff>
    </xdr:from>
    <xdr:ext cx="534377" cy="259045"/>
    <xdr:sp macro="" textlink="">
      <xdr:nvSpPr>
        <xdr:cNvPr id="140" name="テキスト ボックス 139"/>
        <xdr:cNvSpPr txBox="1"/>
      </xdr:nvSpPr>
      <xdr:spPr>
        <a:xfrm>
          <a:off x="2641111" y="986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150997</xdr:rowOff>
    </xdr:from>
    <xdr:to>
      <xdr:col>3</xdr:col>
      <xdr:colOff>3175</xdr:colOff>
      <xdr:row>57</xdr:row>
      <xdr:rowOff>81147</xdr:rowOff>
    </xdr:to>
    <xdr:sp macro="" textlink="">
      <xdr:nvSpPr>
        <xdr:cNvPr id="141" name="円/楕円 140"/>
        <xdr:cNvSpPr/>
      </xdr:nvSpPr>
      <xdr:spPr>
        <a:xfrm>
          <a:off x="1968500" y="97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72274</xdr:rowOff>
    </xdr:from>
    <xdr:ext cx="534377" cy="259045"/>
    <xdr:sp macro="" textlink="">
      <xdr:nvSpPr>
        <xdr:cNvPr id="142" name="テキスト ボックス 141"/>
        <xdr:cNvSpPr txBox="1"/>
      </xdr:nvSpPr>
      <xdr:spPr>
        <a:xfrm>
          <a:off x="1752111" y="98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22318</xdr:rowOff>
    </xdr:from>
    <xdr:to>
      <xdr:col>1</xdr:col>
      <xdr:colOff>485775</xdr:colOff>
      <xdr:row>57</xdr:row>
      <xdr:rowOff>123918</xdr:rowOff>
    </xdr:to>
    <xdr:sp macro="" textlink="">
      <xdr:nvSpPr>
        <xdr:cNvPr id="143" name="円/楕円 142"/>
        <xdr:cNvSpPr/>
      </xdr:nvSpPr>
      <xdr:spPr>
        <a:xfrm>
          <a:off x="1079500" y="97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115045</xdr:rowOff>
    </xdr:from>
    <xdr:ext cx="534377" cy="259045"/>
    <xdr:sp macro="" textlink="">
      <xdr:nvSpPr>
        <xdr:cNvPr id="144" name="テキスト ボックス 143"/>
        <xdr:cNvSpPr txBox="1"/>
      </xdr:nvSpPr>
      <xdr:spPr>
        <a:xfrm>
          <a:off x="863111" y="98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40194</xdr:rowOff>
    </xdr:from>
    <xdr:to>
      <xdr:col>6</xdr:col>
      <xdr:colOff>511175</xdr:colOff>
      <xdr:row>77</xdr:row>
      <xdr:rowOff>56485</xdr:rowOff>
    </xdr:to>
    <xdr:cxnSp macro="">
      <xdr:nvCxnSpPr>
        <xdr:cNvPr id="172" name="直線コネクタ 171"/>
        <xdr:cNvCxnSpPr/>
      </xdr:nvCxnSpPr>
      <xdr:spPr>
        <a:xfrm flipV="1">
          <a:off x="3797300" y="13241844"/>
          <a:ext cx="838200" cy="1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56485</xdr:rowOff>
    </xdr:from>
    <xdr:to>
      <xdr:col>5</xdr:col>
      <xdr:colOff>358775</xdr:colOff>
      <xdr:row>77</xdr:row>
      <xdr:rowOff>100290</xdr:rowOff>
    </xdr:to>
    <xdr:cxnSp macro="">
      <xdr:nvCxnSpPr>
        <xdr:cNvPr id="175" name="直線コネクタ 174"/>
        <xdr:cNvCxnSpPr/>
      </xdr:nvCxnSpPr>
      <xdr:spPr>
        <a:xfrm flipV="1">
          <a:off x="2908300" y="13258135"/>
          <a:ext cx="889000" cy="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100290</xdr:rowOff>
    </xdr:from>
    <xdr:to>
      <xdr:col>4</xdr:col>
      <xdr:colOff>155575</xdr:colOff>
      <xdr:row>77</xdr:row>
      <xdr:rowOff>167773</xdr:rowOff>
    </xdr:to>
    <xdr:cxnSp macro="">
      <xdr:nvCxnSpPr>
        <xdr:cNvPr id="178" name="直線コネクタ 177"/>
        <xdr:cNvCxnSpPr/>
      </xdr:nvCxnSpPr>
      <xdr:spPr>
        <a:xfrm flipV="1">
          <a:off x="2019300" y="13301940"/>
          <a:ext cx="889000" cy="6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167773</xdr:rowOff>
    </xdr:from>
    <xdr:to>
      <xdr:col>2</xdr:col>
      <xdr:colOff>638175</xdr:colOff>
      <xdr:row>78</xdr:row>
      <xdr:rowOff>5727</xdr:rowOff>
    </xdr:to>
    <xdr:cxnSp macro="">
      <xdr:nvCxnSpPr>
        <xdr:cNvPr id="181" name="直線コネクタ 180"/>
        <xdr:cNvCxnSpPr/>
      </xdr:nvCxnSpPr>
      <xdr:spPr>
        <a:xfrm flipV="1">
          <a:off x="1130300" y="13369423"/>
          <a:ext cx="8890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160844</xdr:rowOff>
    </xdr:from>
    <xdr:to>
      <xdr:col>6</xdr:col>
      <xdr:colOff>561975</xdr:colOff>
      <xdr:row>77</xdr:row>
      <xdr:rowOff>90994</xdr:rowOff>
    </xdr:to>
    <xdr:sp macro="" textlink="">
      <xdr:nvSpPr>
        <xdr:cNvPr id="191" name="円/楕円 190"/>
        <xdr:cNvSpPr/>
      </xdr:nvSpPr>
      <xdr:spPr>
        <a:xfrm>
          <a:off x="4584700" y="131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139271</xdr:rowOff>
    </xdr:from>
    <xdr:ext cx="599010" cy="259045"/>
    <xdr:sp macro="" textlink="">
      <xdr:nvSpPr>
        <xdr:cNvPr id="192" name="民生費該当値テキスト"/>
        <xdr:cNvSpPr txBox="1"/>
      </xdr:nvSpPr>
      <xdr:spPr>
        <a:xfrm>
          <a:off x="4686300" y="1316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5685</xdr:rowOff>
    </xdr:from>
    <xdr:to>
      <xdr:col>5</xdr:col>
      <xdr:colOff>409575</xdr:colOff>
      <xdr:row>77</xdr:row>
      <xdr:rowOff>107285</xdr:rowOff>
    </xdr:to>
    <xdr:sp macro="" textlink="">
      <xdr:nvSpPr>
        <xdr:cNvPr id="193" name="円/楕円 192"/>
        <xdr:cNvSpPr/>
      </xdr:nvSpPr>
      <xdr:spPr>
        <a:xfrm>
          <a:off x="3746500" y="132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98412</xdr:rowOff>
    </xdr:from>
    <xdr:ext cx="599010" cy="259045"/>
    <xdr:sp macro="" textlink="">
      <xdr:nvSpPr>
        <xdr:cNvPr id="194" name="テキスト ボックス 193"/>
        <xdr:cNvSpPr txBox="1"/>
      </xdr:nvSpPr>
      <xdr:spPr>
        <a:xfrm>
          <a:off x="3497794" y="1330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49490</xdr:rowOff>
    </xdr:from>
    <xdr:to>
      <xdr:col>4</xdr:col>
      <xdr:colOff>206375</xdr:colOff>
      <xdr:row>77</xdr:row>
      <xdr:rowOff>151090</xdr:rowOff>
    </xdr:to>
    <xdr:sp macro="" textlink="">
      <xdr:nvSpPr>
        <xdr:cNvPr id="195" name="円/楕円 194"/>
        <xdr:cNvSpPr/>
      </xdr:nvSpPr>
      <xdr:spPr>
        <a:xfrm>
          <a:off x="2857500" y="132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142217</xdr:rowOff>
    </xdr:from>
    <xdr:ext cx="599010" cy="259045"/>
    <xdr:sp macro="" textlink="">
      <xdr:nvSpPr>
        <xdr:cNvPr id="196" name="テキスト ボックス 195"/>
        <xdr:cNvSpPr txBox="1"/>
      </xdr:nvSpPr>
      <xdr:spPr>
        <a:xfrm>
          <a:off x="2608794" y="133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146,120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116973</xdr:rowOff>
    </xdr:from>
    <xdr:to>
      <xdr:col>3</xdr:col>
      <xdr:colOff>3175</xdr:colOff>
      <xdr:row>78</xdr:row>
      <xdr:rowOff>47123</xdr:rowOff>
    </xdr:to>
    <xdr:sp macro="" textlink="">
      <xdr:nvSpPr>
        <xdr:cNvPr id="197" name="円/楕円 196"/>
        <xdr:cNvSpPr/>
      </xdr:nvSpPr>
      <xdr:spPr>
        <a:xfrm>
          <a:off x="1968500" y="133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38250</xdr:rowOff>
    </xdr:from>
    <xdr:ext cx="599010" cy="259045"/>
    <xdr:sp macro="" textlink="">
      <xdr:nvSpPr>
        <xdr:cNvPr id="198" name="テキスト ボックス 197"/>
        <xdr:cNvSpPr txBox="1"/>
      </xdr:nvSpPr>
      <xdr:spPr>
        <a:xfrm>
          <a:off x="1719794" y="1341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126377</xdr:rowOff>
    </xdr:from>
    <xdr:to>
      <xdr:col>1</xdr:col>
      <xdr:colOff>485775</xdr:colOff>
      <xdr:row>78</xdr:row>
      <xdr:rowOff>56527</xdr:rowOff>
    </xdr:to>
    <xdr:sp macro="" textlink="">
      <xdr:nvSpPr>
        <xdr:cNvPr id="199" name="円/楕円 198"/>
        <xdr:cNvSpPr/>
      </xdr:nvSpPr>
      <xdr:spPr>
        <a:xfrm>
          <a:off x="1079500" y="133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47654</xdr:rowOff>
    </xdr:from>
    <xdr:ext cx="599010" cy="259045"/>
    <xdr:sp macro="" textlink="">
      <xdr:nvSpPr>
        <xdr:cNvPr id="200" name="テキスト ボックス 199"/>
        <xdr:cNvSpPr txBox="1"/>
      </xdr:nvSpPr>
      <xdr:spPr>
        <a:xfrm>
          <a:off x="830794" y="134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16776</xdr:rowOff>
    </xdr:from>
    <xdr:to>
      <xdr:col>6</xdr:col>
      <xdr:colOff>511175</xdr:colOff>
      <xdr:row>97</xdr:row>
      <xdr:rowOff>26526</xdr:rowOff>
    </xdr:to>
    <xdr:cxnSp macro="">
      <xdr:nvCxnSpPr>
        <xdr:cNvPr id="225" name="直線コネクタ 224"/>
        <xdr:cNvCxnSpPr/>
      </xdr:nvCxnSpPr>
      <xdr:spPr>
        <a:xfrm flipV="1">
          <a:off x="3797300" y="16647426"/>
          <a:ext cx="838200" cy="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17622</xdr:rowOff>
    </xdr:from>
    <xdr:to>
      <xdr:col>5</xdr:col>
      <xdr:colOff>358775</xdr:colOff>
      <xdr:row>97</xdr:row>
      <xdr:rowOff>26526</xdr:rowOff>
    </xdr:to>
    <xdr:cxnSp macro="">
      <xdr:nvCxnSpPr>
        <xdr:cNvPr id="228" name="直線コネクタ 227"/>
        <xdr:cNvCxnSpPr/>
      </xdr:nvCxnSpPr>
      <xdr:spPr>
        <a:xfrm>
          <a:off x="2908300" y="16648272"/>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17622</xdr:rowOff>
    </xdr:from>
    <xdr:to>
      <xdr:col>4</xdr:col>
      <xdr:colOff>155575</xdr:colOff>
      <xdr:row>97</xdr:row>
      <xdr:rowOff>19273</xdr:rowOff>
    </xdr:to>
    <xdr:cxnSp macro="">
      <xdr:nvCxnSpPr>
        <xdr:cNvPr id="231" name="直線コネクタ 230"/>
        <xdr:cNvCxnSpPr/>
      </xdr:nvCxnSpPr>
      <xdr:spPr>
        <a:xfrm flipV="1">
          <a:off x="2019300" y="16648272"/>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20490</xdr:rowOff>
    </xdr:from>
    <xdr:to>
      <xdr:col>2</xdr:col>
      <xdr:colOff>638175</xdr:colOff>
      <xdr:row>97</xdr:row>
      <xdr:rowOff>19273</xdr:rowOff>
    </xdr:to>
    <xdr:cxnSp macro="">
      <xdr:nvCxnSpPr>
        <xdr:cNvPr id="234" name="直線コネクタ 233"/>
        <xdr:cNvCxnSpPr/>
      </xdr:nvCxnSpPr>
      <xdr:spPr>
        <a:xfrm>
          <a:off x="1130300" y="16479690"/>
          <a:ext cx="889000" cy="17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137426</xdr:rowOff>
    </xdr:from>
    <xdr:to>
      <xdr:col>6</xdr:col>
      <xdr:colOff>561975</xdr:colOff>
      <xdr:row>97</xdr:row>
      <xdr:rowOff>67576</xdr:rowOff>
    </xdr:to>
    <xdr:sp macro="" textlink="">
      <xdr:nvSpPr>
        <xdr:cNvPr id="244" name="円/楕円 243"/>
        <xdr:cNvSpPr/>
      </xdr:nvSpPr>
      <xdr:spPr>
        <a:xfrm>
          <a:off x="4584700" y="165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52353</xdr:rowOff>
    </xdr:from>
    <xdr:ext cx="534377" cy="259045"/>
    <xdr:sp macro="" textlink="">
      <xdr:nvSpPr>
        <xdr:cNvPr id="245" name="衛生費該当値テキスト"/>
        <xdr:cNvSpPr txBox="1"/>
      </xdr:nvSpPr>
      <xdr:spPr>
        <a:xfrm>
          <a:off x="4686300" y="1651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31,509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147176</xdr:rowOff>
    </xdr:from>
    <xdr:to>
      <xdr:col>5</xdr:col>
      <xdr:colOff>409575</xdr:colOff>
      <xdr:row>97</xdr:row>
      <xdr:rowOff>77326</xdr:rowOff>
    </xdr:to>
    <xdr:sp macro="" textlink="">
      <xdr:nvSpPr>
        <xdr:cNvPr id="246" name="円/楕円 245"/>
        <xdr:cNvSpPr/>
      </xdr:nvSpPr>
      <xdr:spPr>
        <a:xfrm>
          <a:off x="3746500" y="1660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68453</xdr:rowOff>
    </xdr:from>
    <xdr:ext cx="534377" cy="259045"/>
    <xdr:sp macro="" textlink="">
      <xdr:nvSpPr>
        <xdr:cNvPr id="247" name="テキスト ボックス 246"/>
        <xdr:cNvSpPr txBox="1"/>
      </xdr:nvSpPr>
      <xdr:spPr>
        <a:xfrm>
          <a:off x="3530111" y="166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138272</xdr:rowOff>
    </xdr:from>
    <xdr:to>
      <xdr:col>4</xdr:col>
      <xdr:colOff>206375</xdr:colOff>
      <xdr:row>97</xdr:row>
      <xdr:rowOff>68422</xdr:rowOff>
    </xdr:to>
    <xdr:sp macro="" textlink="">
      <xdr:nvSpPr>
        <xdr:cNvPr id="248" name="円/楕円 247"/>
        <xdr:cNvSpPr/>
      </xdr:nvSpPr>
      <xdr:spPr>
        <a:xfrm>
          <a:off x="2857500" y="165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59549</xdr:rowOff>
    </xdr:from>
    <xdr:ext cx="534377" cy="259045"/>
    <xdr:sp macro="" textlink="">
      <xdr:nvSpPr>
        <xdr:cNvPr id="249" name="テキスト ボックス 248"/>
        <xdr:cNvSpPr txBox="1"/>
      </xdr:nvSpPr>
      <xdr:spPr>
        <a:xfrm>
          <a:off x="2641111" y="166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139923</xdr:rowOff>
    </xdr:from>
    <xdr:to>
      <xdr:col>3</xdr:col>
      <xdr:colOff>3175</xdr:colOff>
      <xdr:row>97</xdr:row>
      <xdr:rowOff>70073</xdr:rowOff>
    </xdr:to>
    <xdr:sp macro="" textlink="">
      <xdr:nvSpPr>
        <xdr:cNvPr id="250" name="円/楕円 249"/>
        <xdr:cNvSpPr/>
      </xdr:nvSpPr>
      <xdr:spPr>
        <a:xfrm>
          <a:off x="1968500" y="165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61200</xdr:rowOff>
    </xdr:from>
    <xdr:ext cx="534377" cy="259045"/>
    <xdr:sp macro="" textlink="">
      <xdr:nvSpPr>
        <xdr:cNvPr id="251" name="テキスト ボックス 250"/>
        <xdr:cNvSpPr txBox="1"/>
      </xdr:nvSpPr>
      <xdr:spPr>
        <a:xfrm>
          <a:off x="1752111" y="166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141140</xdr:rowOff>
    </xdr:from>
    <xdr:to>
      <xdr:col>1</xdr:col>
      <xdr:colOff>485775</xdr:colOff>
      <xdr:row>96</xdr:row>
      <xdr:rowOff>71290</xdr:rowOff>
    </xdr:to>
    <xdr:sp macro="" textlink="">
      <xdr:nvSpPr>
        <xdr:cNvPr id="252" name="円/楕円 251"/>
        <xdr:cNvSpPr/>
      </xdr:nvSpPr>
      <xdr:spPr>
        <a:xfrm>
          <a:off x="1079500" y="164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87817</xdr:rowOff>
    </xdr:from>
    <xdr:ext cx="534377" cy="259045"/>
    <xdr:sp macro="" textlink="">
      <xdr:nvSpPr>
        <xdr:cNvPr id="253" name="テキスト ボックス 252"/>
        <xdr:cNvSpPr txBox="1"/>
      </xdr:nvSpPr>
      <xdr:spPr>
        <a:xfrm>
          <a:off x="863111" y="1620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55771</xdr:rowOff>
    </xdr:from>
    <xdr:to>
      <xdr:col>15</xdr:col>
      <xdr:colOff>180975</xdr:colOff>
      <xdr:row>39</xdr:row>
      <xdr:rowOff>56097</xdr:rowOff>
    </xdr:to>
    <xdr:cxnSp macro="">
      <xdr:nvCxnSpPr>
        <xdr:cNvPr id="284" name="直線コネクタ 283"/>
        <xdr:cNvCxnSpPr/>
      </xdr:nvCxnSpPr>
      <xdr:spPr>
        <a:xfrm flipV="1">
          <a:off x="9639300" y="6742321"/>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56097</xdr:rowOff>
    </xdr:from>
    <xdr:to>
      <xdr:col>14</xdr:col>
      <xdr:colOff>28575</xdr:colOff>
      <xdr:row>39</xdr:row>
      <xdr:rowOff>56424</xdr:rowOff>
    </xdr:to>
    <xdr:cxnSp macro="">
      <xdr:nvCxnSpPr>
        <xdr:cNvPr id="287" name="直線コネクタ 286"/>
        <xdr:cNvCxnSpPr/>
      </xdr:nvCxnSpPr>
      <xdr:spPr>
        <a:xfrm flipV="1">
          <a:off x="8750300" y="674264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16909</xdr:rowOff>
    </xdr:from>
    <xdr:to>
      <xdr:col>12</xdr:col>
      <xdr:colOff>511175</xdr:colOff>
      <xdr:row>39</xdr:row>
      <xdr:rowOff>56424</xdr:rowOff>
    </xdr:to>
    <xdr:cxnSp macro="">
      <xdr:nvCxnSpPr>
        <xdr:cNvPr id="290" name="直線コネクタ 289"/>
        <xdr:cNvCxnSpPr/>
      </xdr:nvCxnSpPr>
      <xdr:spPr>
        <a:xfrm>
          <a:off x="7861300" y="6532009"/>
          <a:ext cx="889000" cy="2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4826</xdr:rowOff>
    </xdr:from>
    <xdr:to>
      <xdr:col>11</xdr:col>
      <xdr:colOff>307975</xdr:colOff>
      <xdr:row>38</xdr:row>
      <xdr:rowOff>16909</xdr:rowOff>
    </xdr:to>
    <xdr:cxnSp macro="">
      <xdr:nvCxnSpPr>
        <xdr:cNvPr id="293" name="直線コネクタ 292"/>
        <xdr:cNvCxnSpPr/>
      </xdr:nvCxnSpPr>
      <xdr:spPr>
        <a:xfrm>
          <a:off x="6972300" y="6519926"/>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4971</xdr:rowOff>
    </xdr:from>
    <xdr:to>
      <xdr:col>15</xdr:col>
      <xdr:colOff>231775</xdr:colOff>
      <xdr:row>39</xdr:row>
      <xdr:rowOff>106571</xdr:rowOff>
    </xdr:to>
    <xdr:sp macro="" textlink="">
      <xdr:nvSpPr>
        <xdr:cNvPr id="303" name="円/楕円 302"/>
        <xdr:cNvSpPr/>
      </xdr:nvSpPr>
      <xdr:spPr>
        <a:xfrm>
          <a:off x="104267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91348</xdr:rowOff>
    </xdr:from>
    <xdr:ext cx="378565" cy="259045"/>
    <xdr:sp macro="" textlink="">
      <xdr:nvSpPr>
        <xdr:cNvPr id="304" name="労働費該当値テキスト"/>
        <xdr:cNvSpPr txBox="1"/>
      </xdr:nvSpPr>
      <xdr:spPr>
        <a:xfrm>
          <a:off x="10528300" y="6606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5297</xdr:rowOff>
    </xdr:from>
    <xdr:to>
      <xdr:col>14</xdr:col>
      <xdr:colOff>79375</xdr:colOff>
      <xdr:row>39</xdr:row>
      <xdr:rowOff>106897</xdr:rowOff>
    </xdr:to>
    <xdr:sp macro="" textlink="">
      <xdr:nvSpPr>
        <xdr:cNvPr id="305" name="円/楕円 304"/>
        <xdr:cNvSpPr/>
      </xdr:nvSpPr>
      <xdr:spPr>
        <a:xfrm>
          <a:off x="9588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98024</xdr:rowOff>
    </xdr:from>
    <xdr:ext cx="378565" cy="259045"/>
    <xdr:sp macro="" textlink="">
      <xdr:nvSpPr>
        <xdr:cNvPr id="306" name="テキスト ボックス 305"/>
        <xdr:cNvSpPr txBox="1"/>
      </xdr:nvSpPr>
      <xdr:spPr>
        <a:xfrm>
          <a:off x="9450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5624</xdr:rowOff>
    </xdr:from>
    <xdr:to>
      <xdr:col>12</xdr:col>
      <xdr:colOff>561975</xdr:colOff>
      <xdr:row>39</xdr:row>
      <xdr:rowOff>107224</xdr:rowOff>
    </xdr:to>
    <xdr:sp macro="" textlink="">
      <xdr:nvSpPr>
        <xdr:cNvPr id="307" name="円/楕円 306"/>
        <xdr:cNvSpPr/>
      </xdr:nvSpPr>
      <xdr:spPr>
        <a:xfrm>
          <a:off x="8699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98351</xdr:rowOff>
    </xdr:from>
    <xdr:ext cx="378565" cy="259045"/>
    <xdr:sp macro="" textlink="">
      <xdr:nvSpPr>
        <xdr:cNvPr id="308" name="テキスト ボックス 307"/>
        <xdr:cNvSpPr txBox="1"/>
      </xdr:nvSpPr>
      <xdr:spPr>
        <a:xfrm>
          <a:off x="8561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137559</xdr:rowOff>
    </xdr:from>
    <xdr:to>
      <xdr:col>11</xdr:col>
      <xdr:colOff>358775</xdr:colOff>
      <xdr:row>38</xdr:row>
      <xdr:rowOff>67709</xdr:rowOff>
    </xdr:to>
    <xdr:sp macro="" textlink="">
      <xdr:nvSpPr>
        <xdr:cNvPr id="309" name="円/楕円 308"/>
        <xdr:cNvSpPr/>
      </xdr:nvSpPr>
      <xdr:spPr>
        <a:xfrm>
          <a:off x="78105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58836</xdr:rowOff>
    </xdr:from>
    <xdr:ext cx="378565" cy="259045"/>
    <xdr:sp macro="" textlink="">
      <xdr:nvSpPr>
        <xdr:cNvPr id="310" name="テキスト ボックス 309"/>
        <xdr:cNvSpPr txBox="1"/>
      </xdr:nvSpPr>
      <xdr:spPr>
        <a:xfrm>
          <a:off x="7672017" y="657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125476</xdr:rowOff>
    </xdr:from>
    <xdr:to>
      <xdr:col>10</xdr:col>
      <xdr:colOff>155575</xdr:colOff>
      <xdr:row>38</xdr:row>
      <xdr:rowOff>55626</xdr:rowOff>
    </xdr:to>
    <xdr:sp macro="" textlink="">
      <xdr:nvSpPr>
        <xdr:cNvPr id="311" name="円/楕円 310"/>
        <xdr:cNvSpPr/>
      </xdr:nvSpPr>
      <xdr:spPr>
        <a:xfrm>
          <a:off x="6921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46753</xdr:rowOff>
    </xdr:from>
    <xdr:ext cx="378565" cy="259045"/>
    <xdr:sp macro="" textlink="">
      <xdr:nvSpPr>
        <xdr:cNvPr id="312" name="テキスト ボックス 311"/>
        <xdr:cNvSpPr txBox="1"/>
      </xdr:nvSpPr>
      <xdr:spPr>
        <a:xfrm>
          <a:off x="6783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168567</xdr:rowOff>
    </xdr:from>
    <xdr:to>
      <xdr:col>15</xdr:col>
      <xdr:colOff>180975</xdr:colOff>
      <xdr:row>58</xdr:row>
      <xdr:rowOff>9766</xdr:rowOff>
    </xdr:to>
    <xdr:cxnSp macro="">
      <xdr:nvCxnSpPr>
        <xdr:cNvPr id="341" name="直線コネクタ 340"/>
        <xdr:cNvCxnSpPr/>
      </xdr:nvCxnSpPr>
      <xdr:spPr>
        <a:xfrm>
          <a:off x="9639300" y="9941217"/>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159804</xdr:rowOff>
    </xdr:from>
    <xdr:to>
      <xdr:col>14</xdr:col>
      <xdr:colOff>28575</xdr:colOff>
      <xdr:row>57</xdr:row>
      <xdr:rowOff>168567</xdr:rowOff>
    </xdr:to>
    <xdr:cxnSp macro="">
      <xdr:nvCxnSpPr>
        <xdr:cNvPr id="344" name="直線コネクタ 343"/>
        <xdr:cNvCxnSpPr/>
      </xdr:nvCxnSpPr>
      <xdr:spPr>
        <a:xfrm>
          <a:off x="8750300" y="993245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159804</xdr:rowOff>
    </xdr:from>
    <xdr:to>
      <xdr:col>12</xdr:col>
      <xdr:colOff>511175</xdr:colOff>
      <xdr:row>58</xdr:row>
      <xdr:rowOff>23978</xdr:rowOff>
    </xdr:to>
    <xdr:cxnSp macro="">
      <xdr:nvCxnSpPr>
        <xdr:cNvPr id="347" name="直線コネクタ 346"/>
        <xdr:cNvCxnSpPr/>
      </xdr:nvCxnSpPr>
      <xdr:spPr>
        <a:xfrm flipV="1">
          <a:off x="7861300" y="9932454"/>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158229</xdr:rowOff>
    </xdr:from>
    <xdr:to>
      <xdr:col>11</xdr:col>
      <xdr:colOff>307975</xdr:colOff>
      <xdr:row>58</xdr:row>
      <xdr:rowOff>23978</xdr:rowOff>
    </xdr:to>
    <xdr:cxnSp macro="">
      <xdr:nvCxnSpPr>
        <xdr:cNvPr id="350" name="直線コネクタ 349"/>
        <xdr:cNvCxnSpPr/>
      </xdr:nvCxnSpPr>
      <xdr:spPr>
        <a:xfrm>
          <a:off x="6972300" y="9930879"/>
          <a:ext cx="889000" cy="3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130416</xdr:rowOff>
    </xdr:from>
    <xdr:to>
      <xdr:col>15</xdr:col>
      <xdr:colOff>231775</xdr:colOff>
      <xdr:row>58</xdr:row>
      <xdr:rowOff>60566</xdr:rowOff>
    </xdr:to>
    <xdr:sp macro="" textlink="">
      <xdr:nvSpPr>
        <xdr:cNvPr id="360" name="円/楕円 359"/>
        <xdr:cNvSpPr/>
      </xdr:nvSpPr>
      <xdr:spPr>
        <a:xfrm>
          <a:off x="10426700" y="99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108843</xdr:rowOff>
    </xdr:from>
    <xdr:ext cx="534377" cy="259045"/>
    <xdr:sp macro="" textlink="">
      <xdr:nvSpPr>
        <xdr:cNvPr id="361" name="農林水産業費該当値テキスト"/>
        <xdr:cNvSpPr txBox="1"/>
      </xdr:nvSpPr>
      <xdr:spPr>
        <a:xfrm>
          <a:off x="10528300" y="988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117767</xdr:rowOff>
    </xdr:from>
    <xdr:to>
      <xdr:col>14</xdr:col>
      <xdr:colOff>79375</xdr:colOff>
      <xdr:row>58</xdr:row>
      <xdr:rowOff>47917</xdr:rowOff>
    </xdr:to>
    <xdr:sp macro="" textlink="">
      <xdr:nvSpPr>
        <xdr:cNvPr id="362" name="円/楕円 361"/>
        <xdr:cNvSpPr/>
      </xdr:nvSpPr>
      <xdr:spPr>
        <a:xfrm>
          <a:off x="9588500" y="98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39044</xdr:rowOff>
    </xdr:from>
    <xdr:ext cx="534377" cy="259045"/>
    <xdr:sp macro="" textlink="">
      <xdr:nvSpPr>
        <xdr:cNvPr id="363" name="テキスト ボックス 362"/>
        <xdr:cNvSpPr txBox="1"/>
      </xdr:nvSpPr>
      <xdr:spPr>
        <a:xfrm>
          <a:off x="9372111" y="99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109004</xdr:rowOff>
    </xdr:from>
    <xdr:to>
      <xdr:col>12</xdr:col>
      <xdr:colOff>561975</xdr:colOff>
      <xdr:row>58</xdr:row>
      <xdr:rowOff>39154</xdr:rowOff>
    </xdr:to>
    <xdr:sp macro="" textlink="">
      <xdr:nvSpPr>
        <xdr:cNvPr id="364" name="円/楕円 363"/>
        <xdr:cNvSpPr/>
      </xdr:nvSpPr>
      <xdr:spPr>
        <a:xfrm>
          <a:off x="8699500" y="98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30281</xdr:rowOff>
    </xdr:from>
    <xdr:ext cx="534377" cy="259045"/>
    <xdr:sp macro="" textlink="">
      <xdr:nvSpPr>
        <xdr:cNvPr id="365" name="テキスト ボックス 364"/>
        <xdr:cNvSpPr txBox="1"/>
      </xdr:nvSpPr>
      <xdr:spPr>
        <a:xfrm>
          <a:off x="8483111" y="99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144628</xdr:rowOff>
    </xdr:from>
    <xdr:to>
      <xdr:col>11</xdr:col>
      <xdr:colOff>358775</xdr:colOff>
      <xdr:row>58</xdr:row>
      <xdr:rowOff>74778</xdr:rowOff>
    </xdr:to>
    <xdr:sp macro="" textlink="">
      <xdr:nvSpPr>
        <xdr:cNvPr id="366" name="円/楕円 365"/>
        <xdr:cNvSpPr/>
      </xdr:nvSpPr>
      <xdr:spPr>
        <a:xfrm>
          <a:off x="7810500" y="99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65905</xdr:rowOff>
    </xdr:from>
    <xdr:ext cx="534377" cy="259045"/>
    <xdr:sp macro="" textlink="">
      <xdr:nvSpPr>
        <xdr:cNvPr id="367" name="テキスト ボックス 366"/>
        <xdr:cNvSpPr txBox="1"/>
      </xdr:nvSpPr>
      <xdr:spPr>
        <a:xfrm>
          <a:off x="7594111" y="100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107429</xdr:rowOff>
    </xdr:from>
    <xdr:to>
      <xdr:col>10</xdr:col>
      <xdr:colOff>155575</xdr:colOff>
      <xdr:row>58</xdr:row>
      <xdr:rowOff>37579</xdr:rowOff>
    </xdr:to>
    <xdr:sp macro="" textlink="">
      <xdr:nvSpPr>
        <xdr:cNvPr id="368" name="円/楕円 367"/>
        <xdr:cNvSpPr/>
      </xdr:nvSpPr>
      <xdr:spPr>
        <a:xfrm>
          <a:off x="6921500" y="98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28706</xdr:rowOff>
    </xdr:from>
    <xdr:ext cx="534377" cy="259045"/>
    <xdr:sp macro="" textlink="">
      <xdr:nvSpPr>
        <xdr:cNvPr id="369" name="テキスト ボックス 368"/>
        <xdr:cNvSpPr txBox="1"/>
      </xdr:nvSpPr>
      <xdr:spPr>
        <a:xfrm>
          <a:off x="6705111" y="99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81395</xdr:rowOff>
    </xdr:from>
    <xdr:to>
      <xdr:col>15</xdr:col>
      <xdr:colOff>180975</xdr:colOff>
      <xdr:row>78</xdr:row>
      <xdr:rowOff>87668</xdr:rowOff>
    </xdr:to>
    <xdr:cxnSp macro="">
      <xdr:nvCxnSpPr>
        <xdr:cNvPr id="398" name="直線コネクタ 397"/>
        <xdr:cNvCxnSpPr/>
      </xdr:nvCxnSpPr>
      <xdr:spPr>
        <a:xfrm>
          <a:off x="9639300" y="13454495"/>
          <a:ext cx="8382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81395</xdr:rowOff>
    </xdr:from>
    <xdr:to>
      <xdr:col>14</xdr:col>
      <xdr:colOff>28575</xdr:colOff>
      <xdr:row>78</xdr:row>
      <xdr:rowOff>110313</xdr:rowOff>
    </xdr:to>
    <xdr:cxnSp macro="">
      <xdr:nvCxnSpPr>
        <xdr:cNvPr id="401" name="直線コネクタ 400"/>
        <xdr:cNvCxnSpPr/>
      </xdr:nvCxnSpPr>
      <xdr:spPr>
        <a:xfrm flipV="1">
          <a:off x="8750300" y="13454495"/>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110313</xdr:rowOff>
    </xdr:from>
    <xdr:to>
      <xdr:col>12</xdr:col>
      <xdr:colOff>511175</xdr:colOff>
      <xdr:row>78</xdr:row>
      <xdr:rowOff>114478</xdr:rowOff>
    </xdr:to>
    <xdr:cxnSp macro="">
      <xdr:nvCxnSpPr>
        <xdr:cNvPr id="404" name="直線コネクタ 403"/>
        <xdr:cNvCxnSpPr/>
      </xdr:nvCxnSpPr>
      <xdr:spPr>
        <a:xfrm flipV="1">
          <a:off x="7861300" y="13483413"/>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114478</xdr:rowOff>
    </xdr:from>
    <xdr:to>
      <xdr:col>11</xdr:col>
      <xdr:colOff>307975</xdr:colOff>
      <xdr:row>78</xdr:row>
      <xdr:rowOff>133641</xdr:rowOff>
    </xdr:to>
    <xdr:cxnSp macro="">
      <xdr:nvCxnSpPr>
        <xdr:cNvPr id="407" name="直線コネクタ 406"/>
        <xdr:cNvCxnSpPr/>
      </xdr:nvCxnSpPr>
      <xdr:spPr>
        <a:xfrm flipV="1">
          <a:off x="6972300" y="13487578"/>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36868</xdr:rowOff>
    </xdr:from>
    <xdr:to>
      <xdr:col>15</xdr:col>
      <xdr:colOff>231775</xdr:colOff>
      <xdr:row>78</xdr:row>
      <xdr:rowOff>138468</xdr:rowOff>
    </xdr:to>
    <xdr:sp macro="" textlink="">
      <xdr:nvSpPr>
        <xdr:cNvPr id="417" name="円/楕円 416"/>
        <xdr:cNvSpPr/>
      </xdr:nvSpPr>
      <xdr:spPr>
        <a:xfrm>
          <a:off x="10426700" y="134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123245</xdr:rowOff>
    </xdr:from>
    <xdr:ext cx="534377" cy="259045"/>
    <xdr:sp macro="" textlink="">
      <xdr:nvSpPr>
        <xdr:cNvPr id="418" name="商工費該当値テキスト"/>
        <xdr:cNvSpPr txBox="1"/>
      </xdr:nvSpPr>
      <xdr:spPr>
        <a:xfrm>
          <a:off x="10528300" y="1332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30595</xdr:rowOff>
    </xdr:from>
    <xdr:to>
      <xdr:col>14</xdr:col>
      <xdr:colOff>79375</xdr:colOff>
      <xdr:row>78</xdr:row>
      <xdr:rowOff>132195</xdr:rowOff>
    </xdr:to>
    <xdr:sp macro="" textlink="">
      <xdr:nvSpPr>
        <xdr:cNvPr id="419" name="円/楕円 418"/>
        <xdr:cNvSpPr/>
      </xdr:nvSpPr>
      <xdr:spPr>
        <a:xfrm>
          <a:off x="9588500" y="134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123322</xdr:rowOff>
    </xdr:from>
    <xdr:ext cx="534377" cy="259045"/>
    <xdr:sp macro="" textlink="">
      <xdr:nvSpPr>
        <xdr:cNvPr id="420" name="テキスト ボックス 419"/>
        <xdr:cNvSpPr txBox="1"/>
      </xdr:nvSpPr>
      <xdr:spPr>
        <a:xfrm>
          <a:off x="9372111" y="134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59513</xdr:rowOff>
    </xdr:from>
    <xdr:to>
      <xdr:col>12</xdr:col>
      <xdr:colOff>561975</xdr:colOff>
      <xdr:row>78</xdr:row>
      <xdr:rowOff>161113</xdr:rowOff>
    </xdr:to>
    <xdr:sp macro="" textlink="">
      <xdr:nvSpPr>
        <xdr:cNvPr id="421" name="円/楕円 420"/>
        <xdr:cNvSpPr/>
      </xdr:nvSpPr>
      <xdr:spPr>
        <a:xfrm>
          <a:off x="8699500" y="134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152240</xdr:rowOff>
    </xdr:from>
    <xdr:ext cx="469744" cy="259045"/>
    <xdr:sp macro="" textlink="">
      <xdr:nvSpPr>
        <xdr:cNvPr id="422" name="テキスト ボックス 421"/>
        <xdr:cNvSpPr txBox="1"/>
      </xdr:nvSpPr>
      <xdr:spPr>
        <a:xfrm>
          <a:off x="8515427" y="1352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63678</xdr:rowOff>
    </xdr:from>
    <xdr:to>
      <xdr:col>11</xdr:col>
      <xdr:colOff>358775</xdr:colOff>
      <xdr:row>78</xdr:row>
      <xdr:rowOff>165278</xdr:rowOff>
    </xdr:to>
    <xdr:sp macro="" textlink="">
      <xdr:nvSpPr>
        <xdr:cNvPr id="423" name="円/楕円 422"/>
        <xdr:cNvSpPr/>
      </xdr:nvSpPr>
      <xdr:spPr>
        <a:xfrm>
          <a:off x="78105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156405</xdr:rowOff>
    </xdr:from>
    <xdr:ext cx="469744" cy="259045"/>
    <xdr:sp macro="" textlink="">
      <xdr:nvSpPr>
        <xdr:cNvPr id="424" name="テキスト ボックス 423"/>
        <xdr:cNvSpPr txBox="1"/>
      </xdr:nvSpPr>
      <xdr:spPr>
        <a:xfrm>
          <a:off x="7626427" y="1352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82841</xdr:rowOff>
    </xdr:from>
    <xdr:to>
      <xdr:col>10</xdr:col>
      <xdr:colOff>155575</xdr:colOff>
      <xdr:row>79</xdr:row>
      <xdr:rowOff>12991</xdr:rowOff>
    </xdr:to>
    <xdr:sp macro="" textlink="">
      <xdr:nvSpPr>
        <xdr:cNvPr id="425" name="円/楕円 424"/>
        <xdr:cNvSpPr/>
      </xdr:nvSpPr>
      <xdr:spPr>
        <a:xfrm>
          <a:off x="6921500" y="134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4118</xdr:rowOff>
    </xdr:from>
    <xdr:ext cx="469744" cy="259045"/>
    <xdr:sp macro="" textlink="">
      <xdr:nvSpPr>
        <xdr:cNvPr id="426" name="テキスト ボックス 425"/>
        <xdr:cNvSpPr txBox="1"/>
      </xdr:nvSpPr>
      <xdr:spPr>
        <a:xfrm>
          <a:off x="6737427" y="1354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67396</xdr:rowOff>
    </xdr:from>
    <xdr:to>
      <xdr:col>15</xdr:col>
      <xdr:colOff>180975</xdr:colOff>
      <xdr:row>97</xdr:row>
      <xdr:rowOff>94551</xdr:rowOff>
    </xdr:to>
    <xdr:cxnSp macro="">
      <xdr:nvCxnSpPr>
        <xdr:cNvPr id="459" name="直線コネクタ 458"/>
        <xdr:cNvCxnSpPr/>
      </xdr:nvCxnSpPr>
      <xdr:spPr>
        <a:xfrm flipV="1">
          <a:off x="9639300" y="16698046"/>
          <a:ext cx="8382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80463</xdr:rowOff>
    </xdr:from>
    <xdr:to>
      <xdr:col>14</xdr:col>
      <xdr:colOff>28575</xdr:colOff>
      <xdr:row>97</xdr:row>
      <xdr:rowOff>94551</xdr:rowOff>
    </xdr:to>
    <xdr:cxnSp macro="">
      <xdr:nvCxnSpPr>
        <xdr:cNvPr id="462" name="直線コネクタ 461"/>
        <xdr:cNvCxnSpPr/>
      </xdr:nvCxnSpPr>
      <xdr:spPr>
        <a:xfrm>
          <a:off x="8750300" y="16711113"/>
          <a:ext cx="889000" cy="1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66063</xdr:rowOff>
    </xdr:from>
    <xdr:to>
      <xdr:col>12</xdr:col>
      <xdr:colOff>511175</xdr:colOff>
      <xdr:row>97</xdr:row>
      <xdr:rowOff>80463</xdr:rowOff>
    </xdr:to>
    <xdr:cxnSp macro="">
      <xdr:nvCxnSpPr>
        <xdr:cNvPr id="465" name="直線コネクタ 464"/>
        <xdr:cNvCxnSpPr/>
      </xdr:nvCxnSpPr>
      <xdr:spPr>
        <a:xfrm>
          <a:off x="7861300" y="16696713"/>
          <a:ext cx="8890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63843</xdr:rowOff>
    </xdr:from>
    <xdr:to>
      <xdr:col>11</xdr:col>
      <xdr:colOff>307975</xdr:colOff>
      <xdr:row>97</xdr:row>
      <xdr:rowOff>66063</xdr:rowOff>
    </xdr:to>
    <xdr:cxnSp macro="">
      <xdr:nvCxnSpPr>
        <xdr:cNvPr id="468" name="直線コネクタ 467"/>
        <xdr:cNvCxnSpPr/>
      </xdr:nvCxnSpPr>
      <xdr:spPr>
        <a:xfrm>
          <a:off x="6972300" y="16694493"/>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16596</xdr:rowOff>
    </xdr:from>
    <xdr:to>
      <xdr:col>15</xdr:col>
      <xdr:colOff>231775</xdr:colOff>
      <xdr:row>97</xdr:row>
      <xdr:rowOff>118196</xdr:rowOff>
    </xdr:to>
    <xdr:sp macro="" textlink="">
      <xdr:nvSpPr>
        <xdr:cNvPr id="478" name="円/楕円 477"/>
        <xdr:cNvSpPr/>
      </xdr:nvSpPr>
      <xdr:spPr>
        <a:xfrm>
          <a:off x="10426700" y="166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166473</xdr:rowOff>
    </xdr:from>
    <xdr:ext cx="534377" cy="259045"/>
    <xdr:sp macro="" textlink="">
      <xdr:nvSpPr>
        <xdr:cNvPr id="479" name="土木費該当値テキスト"/>
        <xdr:cNvSpPr txBox="1"/>
      </xdr:nvSpPr>
      <xdr:spPr>
        <a:xfrm>
          <a:off x="10528300" y="1662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43,591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43751</xdr:rowOff>
    </xdr:from>
    <xdr:to>
      <xdr:col>14</xdr:col>
      <xdr:colOff>79375</xdr:colOff>
      <xdr:row>97</xdr:row>
      <xdr:rowOff>145351</xdr:rowOff>
    </xdr:to>
    <xdr:sp macro="" textlink="">
      <xdr:nvSpPr>
        <xdr:cNvPr id="480" name="円/楕円 479"/>
        <xdr:cNvSpPr/>
      </xdr:nvSpPr>
      <xdr:spPr>
        <a:xfrm>
          <a:off x="9588500" y="166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136478</xdr:rowOff>
    </xdr:from>
    <xdr:ext cx="534377" cy="259045"/>
    <xdr:sp macro="" textlink="">
      <xdr:nvSpPr>
        <xdr:cNvPr id="481" name="テキスト ボックス 480"/>
        <xdr:cNvSpPr txBox="1"/>
      </xdr:nvSpPr>
      <xdr:spPr>
        <a:xfrm>
          <a:off x="9372111" y="167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29663</xdr:rowOff>
    </xdr:from>
    <xdr:to>
      <xdr:col>12</xdr:col>
      <xdr:colOff>561975</xdr:colOff>
      <xdr:row>97</xdr:row>
      <xdr:rowOff>131263</xdr:rowOff>
    </xdr:to>
    <xdr:sp macro="" textlink="">
      <xdr:nvSpPr>
        <xdr:cNvPr id="482" name="円/楕円 481"/>
        <xdr:cNvSpPr/>
      </xdr:nvSpPr>
      <xdr:spPr>
        <a:xfrm>
          <a:off x="8699500" y="166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122390</xdr:rowOff>
    </xdr:from>
    <xdr:ext cx="534377" cy="259045"/>
    <xdr:sp macro="" textlink="">
      <xdr:nvSpPr>
        <xdr:cNvPr id="483" name="テキスト ボックス 482"/>
        <xdr:cNvSpPr txBox="1"/>
      </xdr:nvSpPr>
      <xdr:spPr>
        <a:xfrm>
          <a:off x="8483111" y="167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15263</xdr:rowOff>
    </xdr:from>
    <xdr:to>
      <xdr:col>11</xdr:col>
      <xdr:colOff>358775</xdr:colOff>
      <xdr:row>97</xdr:row>
      <xdr:rowOff>116863</xdr:rowOff>
    </xdr:to>
    <xdr:sp macro="" textlink="">
      <xdr:nvSpPr>
        <xdr:cNvPr id="484" name="円/楕円 483"/>
        <xdr:cNvSpPr/>
      </xdr:nvSpPr>
      <xdr:spPr>
        <a:xfrm>
          <a:off x="7810500" y="1664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107990</xdr:rowOff>
    </xdr:from>
    <xdr:ext cx="534377" cy="259045"/>
    <xdr:sp macro="" textlink="">
      <xdr:nvSpPr>
        <xdr:cNvPr id="485" name="テキスト ボックス 484"/>
        <xdr:cNvSpPr txBox="1"/>
      </xdr:nvSpPr>
      <xdr:spPr>
        <a:xfrm>
          <a:off x="7594111" y="1673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13043</xdr:rowOff>
    </xdr:from>
    <xdr:to>
      <xdr:col>10</xdr:col>
      <xdr:colOff>155575</xdr:colOff>
      <xdr:row>97</xdr:row>
      <xdr:rowOff>114643</xdr:rowOff>
    </xdr:to>
    <xdr:sp macro="" textlink="">
      <xdr:nvSpPr>
        <xdr:cNvPr id="486" name="円/楕円 485"/>
        <xdr:cNvSpPr/>
      </xdr:nvSpPr>
      <xdr:spPr>
        <a:xfrm>
          <a:off x="6921500" y="166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105770</xdr:rowOff>
    </xdr:from>
    <xdr:ext cx="534377" cy="259045"/>
    <xdr:sp macro="" textlink="">
      <xdr:nvSpPr>
        <xdr:cNvPr id="487" name="テキスト ボックス 486"/>
        <xdr:cNvSpPr txBox="1"/>
      </xdr:nvSpPr>
      <xdr:spPr>
        <a:xfrm>
          <a:off x="6705111" y="167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154102</xdr:rowOff>
    </xdr:from>
    <xdr:to>
      <xdr:col>23</xdr:col>
      <xdr:colOff>517525</xdr:colOff>
      <xdr:row>37</xdr:row>
      <xdr:rowOff>154287</xdr:rowOff>
    </xdr:to>
    <xdr:cxnSp macro="">
      <xdr:nvCxnSpPr>
        <xdr:cNvPr id="520" name="直線コネクタ 519"/>
        <xdr:cNvCxnSpPr/>
      </xdr:nvCxnSpPr>
      <xdr:spPr>
        <a:xfrm>
          <a:off x="15481300" y="6497752"/>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154102</xdr:rowOff>
    </xdr:from>
    <xdr:to>
      <xdr:col>22</xdr:col>
      <xdr:colOff>365125</xdr:colOff>
      <xdr:row>38</xdr:row>
      <xdr:rowOff>11070</xdr:rowOff>
    </xdr:to>
    <xdr:cxnSp macro="">
      <xdr:nvCxnSpPr>
        <xdr:cNvPr id="523" name="直線コネクタ 522"/>
        <xdr:cNvCxnSpPr/>
      </xdr:nvCxnSpPr>
      <xdr:spPr>
        <a:xfrm flipV="1">
          <a:off x="14592300" y="6497752"/>
          <a:ext cx="889000" cy="2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11070</xdr:rowOff>
    </xdr:from>
    <xdr:to>
      <xdr:col>21</xdr:col>
      <xdr:colOff>161925</xdr:colOff>
      <xdr:row>38</xdr:row>
      <xdr:rowOff>50046</xdr:rowOff>
    </xdr:to>
    <xdr:cxnSp macro="">
      <xdr:nvCxnSpPr>
        <xdr:cNvPr id="526" name="直線コネクタ 525"/>
        <xdr:cNvCxnSpPr/>
      </xdr:nvCxnSpPr>
      <xdr:spPr>
        <a:xfrm flipV="1">
          <a:off x="13703300" y="6526170"/>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122355</xdr:rowOff>
    </xdr:from>
    <xdr:to>
      <xdr:col>19</xdr:col>
      <xdr:colOff>644525</xdr:colOff>
      <xdr:row>38</xdr:row>
      <xdr:rowOff>50046</xdr:rowOff>
    </xdr:to>
    <xdr:cxnSp macro="">
      <xdr:nvCxnSpPr>
        <xdr:cNvPr id="529" name="直線コネクタ 528"/>
        <xdr:cNvCxnSpPr/>
      </xdr:nvCxnSpPr>
      <xdr:spPr>
        <a:xfrm>
          <a:off x="12814300" y="6466005"/>
          <a:ext cx="889000" cy="9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103487</xdr:rowOff>
    </xdr:from>
    <xdr:to>
      <xdr:col>23</xdr:col>
      <xdr:colOff>568325</xdr:colOff>
      <xdr:row>38</xdr:row>
      <xdr:rowOff>33637</xdr:rowOff>
    </xdr:to>
    <xdr:sp macro="" textlink="">
      <xdr:nvSpPr>
        <xdr:cNvPr id="539" name="円/楕円 538"/>
        <xdr:cNvSpPr/>
      </xdr:nvSpPr>
      <xdr:spPr>
        <a:xfrm>
          <a:off x="16268700" y="64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81914</xdr:rowOff>
    </xdr:from>
    <xdr:ext cx="534377" cy="259045"/>
    <xdr:sp macro="" textlink="">
      <xdr:nvSpPr>
        <xdr:cNvPr id="540" name="消防費該当値テキスト"/>
        <xdr:cNvSpPr txBox="1"/>
      </xdr:nvSpPr>
      <xdr:spPr>
        <a:xfrm>
          <a:off x="16370300" y="642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103302</xdr:rowOff>
    </xdr:from>
    <xdr:to>
      <xdr:col>22</xdr:col>
      <xdr:colOff>415925</xdr:colOff>
      <xdr:row>38</xdr:row>
      <xdr:rowOff>33452</xdr:rowOff>
    </xdr:to>
    <xdr:sp macro="" textlink="">
      <xdr:nvSpPr>
        <xdr:cNvPr id="541" name="円/楕円 540"/>
        <xdr:cNvSpPr/>
      </xdr:nvSpPr>
      <xdr:spPr>
        <a:xfrm>
          <a:off x="15430500" y="64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24578</xdr:rowOff>
    </xdr:from>
    <xdr:ext cx="534377" cy="259045"/>
    <xdr:sp macro="" textlink="">
      <xdr:nvSpPr>
        <xdr:cNvPr id="542" name="テキスト ボックス 541"/>
        <xdr:cNvSpPr txBox="1"/>
      </xdr:nvSpPr>
      <xdr:spPr>
        <a:xfrm>
          <a:off x="15214111"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131719</xdr:rowOff>
    </xdr:from>
    <xdr:to>
      <xdr:col>21</xdr:col>
      <xdr:colOff>212725</xdr:colOff>
      <xdr:row>38</xdr:row>
      <xdr:rowOff>61869</xdr:rowOff>
    </xdr:to>
    <xdr:sp macro="" textlink="">
      <xdr:nvSpPr>
        <xdr:cNvPr id="543" name="円/楕円 542"/>
        <xdr:cNvSpPr/>
      </xdr:nvSpPr>
      <xdr:spPr>
        <a:xfrm>
          <a:off x="14541500" y="64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52997</xdr:rowOff>
    </xdr:from>
    <xdr:ext cx="534377" cy="259045"/>
    <xdr:sp macro="" textlink="">
      <xdr:nvSpPr>
        <xdr:cNvPr id="544" name="テキスト ボックス 543"/>
        <xdr:cNvSpPr txBox="1"/>
      </xdr:nvSpPr>
      <xdr:spPr>
        <a:xfrm>
          <a:off x="14325111" y="65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170696</xdr:rowOff>
    </xdr:from>
    <xdr:to>
      <xdr:col>20</xdr:col>
      <xdr:colOff>9525</xdr:colOff>
      <xdr:row>38</xdr:row>
      <xdr:rowOff>100846</xdr:rowOff>
    </xdr:to>
    <xdr:sp macro="" textlink="">
      <xdr:nvSpPr>
        <xdr:cNvPr id="545" name="円/楕円 544"/>
        <xdr:cNvSpPr/>
      </xdr:nvSpPr>
      <xdr:spPr>
        <a:xfrm>
          <a:off x="13652500" y="65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91973</xdr:rowOff>
    </xdr:from>
    <xdr:ext cx="534377" cy="259045"/>
    <xdr:sp macro="" textlink="">
      <xdr:nvSpPr>
        <xdr:cNvPr id="546" name="テキスト ボックス 545"/>
        <xdr:cNvSpPr txBox="1"/>
      </xdr:nvSpPr>
      <xdr:spPr>
        <a:xfrm>
          <a:off x="13436111" y="660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71555</xdr:rowOff>
    </xdr:from>
    <xdr:to>
      <xdr:col>18</xdr:col>
      <xdr:colOff>492125</xdr:colOff>
      <xdr:row>38</xdr:row>
      <xdr:rowOff>1705</xdr:rowOff>
    </xdr:to>
    <xdr:sp macro="" textlink="">
      <xdr:nvSpPr>
        <xdr:cNvPr id="547" name="円/楕円 546"/>
        <xdr:cNvSpPr/>
      </xdr:nvSpPr>
      <xdr:spPr>
        <a:xfrm>
          <a:off x="12763500" y="64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18232</xdr:rowOff>
    </xdr:from>
    <xdr:ext cx="534377" cy="259045"/>
    <xdr:sp macro="" textlink="">
      <xdr:nvSpPr>
        <xdr:cNvPr id="548" name="テキスト ボックス 547"/>
        <xdr:cNvSpPr txBox="1"/>
      </xdr:nvSpPr>
      <xdr:spPr>
        <a:xfrm>
          <a:off x="12547111" y="619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65139</xdr:rowOff>
    </xdr:from>
    <xdr:to>
      <xdr:col>23</xdr:col>
      <xdr:colOff>517525</xdr:colOff>
      <xdr:row>57</xdr:row>
      <xdr:rowOff>70175</xdr:rowOff>
    </xdr:to>
    <xdr:cxnSp macro="">
      <xdr:nvCxnSpPr>
        <xdr:cNvPr id="577" name="直線コネクタ 576"/>
        <xdr:cNvCxnSpPr/>
      </xdr:nvCxnSpPr>
      <xdr:spPr>
        <a:xfrm>
          <a:off x="15481300" y="9494889"/>
          <a:ext cx="838200" cy="3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65139</xdr:rowOff>
    </xdr:from>
    <xdr:to>
      <xdr:col>22</xdr:col>
      <xdr:colOff>365125</xdr:colOff>
      <xdr:row>56</xdr:row>
      <xdr:rowOff>107399</xdr:rowOff>
    </xdr:to>
    <xdr:cxnSp macro="">
      <xdr:nvCxnSpPr>
        <xdr:cNvPr id="580" name="直線コネクタ 579"/>
        <xdr:cNvCxnSpPr/>
      </xdr:nvCxnSpPr>
      <xdr:spPr>
        <a:xfrm flipV="1">
          <a:off x="14592300" y="9494889"/>
          <a:ext cx="889000" cy="2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124231</xdr:rowOff>
    </xdr:from>
    <xdr:to>
      <xdr:col>21</xdr:col>
      <xdr:colOff>161925</xdr:colOff>
      <xdr:row>56</xdr:row>
      <xdr:rowOff>107399</xdr:rowOff>
    </xdr:to>
    <xdr:cxnSp macro="">
      <xdr:nvCxnSpPr>
        <xdr:cNvPr id="583" name="直線コネクタ 582"/>
        <xdr:cNvCxnSpPr/>
      </xdr:nvCxnSpPr>
      <xdr:spPr>
        <a:xfrm>
          <a:off x="13703300" y="9553981"/>
          <a:ext cx="889000" cy="15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124231</xdr:rowOff>
    </xdr:from>
    <xdr:to>
      <xdr:col>19</xdr:col>
      <xdr:colOff>644525</xdr:colOff>
      <xdr:row>57</xdr:row>
      <xdr:rowOff>29766</xdr:rowOff>
    </xdr:to>
    <xdr:cxnSp macro="">
      <xdr:nvCxnSpPr>
        <xdr:cNvPr id="586" name="直線コネクタ 585"/>
        <xdr:cNvCxnSpPr/>
      </xdr:nvCxnSpPr>
      <xdr:spPr>
        <a:xfrm flipV="1">
          <a:off x="12814300" y="9553981"/>
          <a:ext cx="889000" cy="24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19375</xdr:rowOff>
    </xdr:from>
    <xdr:to>
      <xdr:col>23</xdr:col>
      <xdr:colOff>568325</xdr:colOff>
      <xdr:row>57</xdr:row>
      <xdr:rowOff>120975</xdr:rowOff>
    </xdr:to>
    <xdr:sp macro="" textlink="">
      <xdr:nvSpPr>
        <xdr:cNvPr id="596" name="円/楕円 595"/>
        <xdr:cNvSpPr/>
      </xdr:nvSpPr>
      <xdr:spPr>
        <a:xfrm>
          <a:off x="16268700" y="97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169252</xdr:rowOff>
    </xdr:from>
    <xdr:ext cx="534377" cy="259045"/>
    <xdr:sp macro="" textlink="">
      <xdr:nvSpPr>
        <xdr:cNvPr id="597" name="教育費該当値テキスト"/>
        <xdr:cNvSpPr txBox="1"/>
      </xdr:nvSpPr>
      <xdr:spPr>
        <a:xfrm>
          <a:off x="16370300" y="97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41,624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14339</xdr:rowOff>
    </xdr:from>
    <xdr:to>
      <xdr:col>22</xdr:col>
      <xdr:colOff>415925</xdr:colOff>
      <xdr:row>55</xdr:row>
      <xdr:rowOff>115939</xdr:rowOff>
    </xdr:to>
    <xdr:sp macro="" textlink="">
      <xdr:nvSpPr>
        <xdr:cNvPr id="598" name="円/楕円 597"/>
        <xdr:cNvSpPr/>
      </xdr:nvSpPr>
      <xdr:spPr>
        <a:xfrm>
          <a:off x="15430500" y="944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132466</xdr:rowOff>
    </xdr:from>
    <xdr:ext cx="534377" cy="259045"/>
    <xdr:sp macro="" textlink="">
      <xdr:nvSpPr>
        <xdr:cNvPr id="599" name="テキスト ボックス 598"/>
        <xdr:cNvSpPr txBox="1"/>
      </xdr:nvSpPr>
      <xdr:spPr>
        <a:xfrm>
          <a:off x="15214111" y="921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56599</xdr:rowOff>
    </xdr:from>
    <xdr:to>
      <xdr:col>21</xdr:col>
      <xdr:colOff>212725</xdr:colOff>
      <xdr:row>56</xdr:row>
      <xdr:rowOff>158199</xdr:rowOff>
    </xdr:to>
    <xdr:sp macro="" textlink="">
      <xdr:nvSpPr>
        <xdr:cNvPr id="600" name="円/楕円 599"/>
        <xdr:cNvSpPr/>
      </xdr:nvSpPr>
      <xdr:spPr>
        <a:xfrm>
          <a:off x="14541500" y="96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149326</xdr:rowOff>
    </xdr:from>
    <xdr:ext cx="534377" cy="259045"/>
    <xdr:sp macro="" textlink="">
      <xdr:nvSpPr>
        <xdr:cNvPr id="601" name="テキスト ボックス 600"/>
        <xdr:cNvSpPr txBox="1"/>
      </xdr:nvSpPr>
      <xdr:spPr>
        <a:xfrm>
          <a:off x="14325111" y="97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73431</xdr:rowOff>
    </xdr:from>
    <xdr:to>
      <xdr:col>20</xdr:col>
      <xdr:colOff>9525</xdr:colOff>
      <xdr:row>56</xdr:row>
      <xdr:rowOff>3581</xdr:rowOff>
    </xdr:to>
    <xdr:sp macro="" textlink="">
      <xdr:nvSpPr>
        <xdr:cNvPr id="602" name="円/楕円 601"/>
        <xdr:cNvSpPr/>
      </xdr:nvSpPr>
      <xdr:spPr>
        <a:xfrm>
          <a:off x="13652500" y="95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20108</xdr:rowOff>
    </xdr:from>
    <xdr:ext cx="534377" cy="259045"/>
    <xdr:sp macro="" textlink="">
      <xdr:nvSpPr>
        <xdr:cNvPr id="603" name="テキスト ボックス 602"/>
        <xdr:cNvSpPr txBox="1"/>
      </xdr:nvSpPr>
      <xdr:spPr>
        <a:xfrm>
          <a:off x="13436111" y="92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79,530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150416</xdr:rowOff>
    </xdr:from>
    <xdr:to>
      <xdr:col>18</xdr:col>
      <xdr:colOff>492125</xdr:colOff>
      <xdr:row>57</xdr:row>
      <xdr:rowOff>80566</xdr:rowOff>
    </xdr:to>
    <xdr:sp macro="" textlink="">
      <xdr:nvSpPr>
        <xdr:cNvPr id="604" name="円/楕円 603"/>
        <xdr:cNvSpPr/>
      </xdr:nvSpPr>
      <xdr:spPr>
        <a:xfrm>
          <a:off x="12763500" y="975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71693</xdr:rowOff>
    </xdr:from>
    <xdr:ext cx="534377" cy="259045"/>
    <xdr:sp macro="" textlink="">
      <xdr:nvSpPr>
        <xdr:cNvPr id="605" name="テキスト ボックス 604"/>
        <xdr:cNvSpPr txBox="1"/>
      </xdr:nvSpPr>
      <xdr:spPr>
        <a:xfrm>
          <a:off x="12547111" y="984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120475</xdr:rowOff>
    </xdr:from>
    <xdr:to>
      <xdr:col>23</xdr:col>
      <xdr:colOff>517525</xdr:colOff>
      <xdr:row>78</xdr:row>
      <xdr:rowOff>127836</xdr:rowOff>
    </xdr:to>
    <xdr:cxnSp macro="">
      <xdr:nvCxnSpPr>
        <xdr:cNvPr id="632" name="直線コネクタ 631"/>
        <xdr:cNvCxnSpPr/>
      </xdr:nvCxnSpPr>
      <xdr:spPr>
        <a:xfrm flipV="1">
          <a:off x="15481300" y="13493575"/>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127836</xdr:rowOff>
    </xdr:from>
    <xdr:to>
      <xdr:col>22</xdr:col>
      <xdr:colOff>365125</xdr:colOff>
      <xdr:row>78</xdr:row>
      <xdr:rowOff>132797</xdr:rowOff>
    </xdr:to>
    <xdr:cxnSp macro="">
      <xdr:nvCxnSpPr>
        <xdr:cNvPr id="635" name="直線コネクタ 634"/>
        <xdr:cNvCxnSpPr/>
      </xdr:nvCxnSpPr>
      <xdr:spPr>
        <a:xfrm flipV="1">
          <a:off x="14592300" y="13500936"/>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130556</xdr:rowOff>
    </xdr:from>
    <xdr:to>
      <xdr:col>21</xdr:col>
      <xdr:colOff>161925</xdr:colOff>
      <xdr:row>78</xdr:row>
      <xdr:rowOff>132797</xdr:rowOff>
    </xdr:to>
    <xdr:cxnSp macro="">
      <xdr:nvCxnSpPr>
        <xdr:cNvPr id="638" name="直線コネクタ 637"/>
        <xdr:cNvCxnSpPr/>
      </xdr:nvCxnSpPr>
      <xdr:spPr>
        <a:xfrm>
          <a:off x="13703300" y="13503656"/>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109640</xdr:rowOff>
    </xdr:from>
    <xdr:to>
      <xdr:col>19</xdr:col>
      <xdr:colOff>644525</xdr:colOff>
      <xdr:row>78</xdr:row>
      <xdr:rowOff>130556</xdr:rowOff>
    </xdr:to>
    <xdr:cxnSp macro="">
      <xdr:nvCxnSpPr>
        <xdr:cNvPr id="641" name="直線コネクタ 640"/>
        <xdr:cNvCxnSpPr/>
      </xdr:nvCxnSpPr>
      <xdr:spPr>
        <a:xfrm>
          <a:off x="12814300" y="13482740"/>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69675</xdr:rowOff>
    </xdr:from>
    <xdr:to>
      <xdr:col>23</xdr:col>
      <xdr:colOff>568325</xdr:colOff>
      <xdr:row>78</xdr:row>
      <xdr:rowOff>171275</xdr:rowOff>
    </xdr:to>
    <xdr:sp macro="" textlink="">
      <xdr:nvSpPr>
        <xdr:cNvPr id="651" name="円/楕円 650"/>
        <xdr:cNvSpPr/>
      </xdr:nvSpPr>
      <xdr:spPr>
        <a:xfrm>
          <a:off x="16268700" y="134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156052</xdr:rowOff>
    </xdr:from>
    <xdr:ext cx="378565" cy="259045"/>
    <xdr:sp macro="" textlink="">
      <xdr:nvSpPr>
        <xdr:cNvPr id="652" name="災害復旧費該当値テキスト"/>
        <xdr:cNvSpPr txBox="1"/>
      </xdr:nvSpPr>
      <xdr:spPr>
        <a:xfrm>
          <a:off x="16370300" y="13357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77036</xdr:rowOff>
    </xdr:from>
    <xdr:to>
      <xdr:col>22</xdr:col>
      <xdr:colOff>415925</xdr:colOff>
      <xdr:row>79</xdr:row>
      <xdr:rowOff>7186</xdr:rowOff>
    </xdr:to>
    <xdr:sp macro="" textlink="">
      <xdr:nvSpPr>
        <xdr:cNvPr id="653" name="円/楕円 652"/>
        <xdr:cNvSpPr/>
      </xdr:nvSpPr>
      <xdr:spPr>
        <a:xfrm>
          <a:off x="15430500" y="134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169763</xdr:rowOff>
    </xdr:from>
    <xdr:ext cx="378565" cy="259045"/>
    <xdr:sp macro="" textlink="">
      <xdr:nvSpPr>
        <xdr:cNvPr id="654" name="テキスト ボックス 653"/>
        <xdr:cNvSpPr txBox="1"/>
      </xdr:nvSpPr>
      <xdr:spPr>
        <a:xfrm>
          <a:off x="15292017" y="13542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81997</xdr:rowOff>
    </xdr:from>
    <xdr:to>
      <xdr:col>21</xdr:col>
      <xdr:colOff>212725</xdr:colOff>
      <xdr:row>79</xdr:row>
      <xdr:rowOff>12147</xdr:rowOff>
    </xdr:to>
    <xdr:sp macro="" textlink="">
      <xdr:nvSpPr>
        <xdr:cNvPr id="655" name="円/楕円 654"/>
        <xdr:cNvSpPr/>
      </xdr:nvSpPr>
      <xdr:spPr>
        <a:xfrm>
          <a:off x="14541500" y="134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3274</xdr:rowOff>
    </xdr:from>
    <xdr:ext cx="378565" cy="259045"/>
    <xdr:sp macro="" textlink="">
      <xdr:nvSpPr>
        <xdr:cNvPr id="656" name="テキスト ボックス 655"/>
        <xdr:cNvSpPr txBox="1"/>
      </xdr:nvSpPr>
      <xdr:spPr>
        <a:xfrm>
          <a:off x="14403017" y="13547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79756</xdr:rowOff>
    </xdr:from>
    <xdr:to>
      <xdr:col>20</xdr:col>
      <xdr:colOff>9525</xdr:colOff>
      <xdr:row>79</xdr:row>
      <xdr:rowOff>9906</xdr:rowOff>
    </xdr:to>
    <xdr:sp macro="" textlink="">
      <xdr:nvSpPr>
        <xdr:cNvPr id="657" name="円/楕円 656"/>
        <xdr:cNvSpPr/>
      </xdr:nvSpPr>
      <xdr:spPr>
        <a:xfrm>
          <a:off x="136525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1033</xdr:rowOff>
    </xdr:from>
    <xdr:ext cx="378565" cy="259045"/>
    <xdr:sp macro="" textlink="">
      <xdr:nvSpPr>
        <xdr:cNvPr id="658" name="テキスト ボックス 657"/>
        <xdr:cNvSpPr txBox="1"/>
      </xdr:nvSpPr>
      <xdr:spPr>
        <a:xfrm>
          <a:off x="13514017" y="1354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58840</xdr:rowOff>
    </xdr:from>
    <xdr:to>
      <xdr:col>18</xdr:col>
      <xdr:colOff>492125</xdr:colOff>
      <xdr:row>78</xdr:row>
      <xdr:rowOff>160440</xdr:rowOff>
    </xdr:to>
    <xdr:sp macro="" textlink="">
      <xdr:nvSpPr>
        <xdr:cNvPr id="659" name="円/楕円 658"/>
        <xdr:cNvSpPr/>
      </xdr:nvSpPr>
      <xdr:spPr>
        <a:xfrm>
          <a:off x="12763500" y="134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151567</xdr:rowOff>
    </xdr:from>
    <xdr:ext cx="469744" cy="259045"/>
    <xdr:sp macro="" textlink="">
      <xdr:nvSpPr>
        <xdr:cNvPr id="660" name="テキスト ボックス 659"/>
        <xdr:cNvSpPr txBox="1"/>
      </xdr:nvSpPr>
      <xdr:spPr>
        <a:xfrm>
          <a:off x="12579427" y="135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39010</xdr:rowOff>
    </xdr:from>
    <xdr:to>
      <xdr:col>23</xdr:col>
      <xdr:colOff>517525</xdr:colOff>
      <xdr:row>98</xdr:row>
      <xdr:rowOff>44411</xdr:rowOff>
    </xdr:to>
    <xdr:cxnSp macro="">
      <xdr:nvCxnSpPr>
        <xdr:cNvPr id="689" name="直線コネクタ 688"/>
        <xdr:cNvCxnSpPr/>
      </xdr:nvCxnSpPr>
      <xdr:spPr>
        <a:xfrm>
          <a:off x="15481300" y="16841110"/>
          <a:ext cx="8382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34872</xdr:rowOff>
    </xdr:from>
    <xdr:to>
      <xdr:col>22</xdr:col>
      <xdr:colOff>365125</xdr:colOff>
      <xdr:row>98</xdr:row>
      <xdr:rowOff>39010</xdr:rowOff>
    </xdr:to>
    <xdr:cxnSp macro="">
      <xdr:nvCxnSpPr>
        <xdr:cNvPr id="692" name="直線コネクタ 691"/>
        <xdr:cNvCxnSpPr/>
      </xdr:nvCxnSpPr>
      <xdr:spPr>
        <a:xfrm>
          <a:off x="14592300" y="1683697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30505</xdr:rowOff>
    </xdr:from>
    <xdr:to>
      <xdr:col>21</xdr:col>
      <xdr:colOff>161925</xdr:colOff>
      <xdr:row>98</xdr:row>
      <xdr:rowOff>34872</xdr:rowOff>
    </xdr:to>
    <xdr:cxnSp macro="">
      <xdr:nvCxnSpPr>
        <xdr:cNvPr id="695" name="直線コネクタ 694"/>
        <xdr:cNvCxnSpPr/>
      </xdr:nvCxnSpPr>
      <xdr:spPr>
        <a:xfrm>
          <a:off x="13703300" y="16832605"/>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14599</xdr:rowOff>
    </xdr:from>
    <xdr:to>
      <xdr:col>19</xdr:col>
      <xdr:colOff>644525</xdr:colOff>
      <xdr:row>98</xdr:row>
      <xdr:rowOff>30505</xdr:rowOff>
    </xdr:to>
    <xdr:cxnSp macro="">
      <xdr:nvCxnSpPr>
        <xdr:cNvPr id="698" name="直線コネクタ 697"/>
        <xdr:cNvCxnSpPr/>
      </xdr:nvCxnSpPr>
      <xdr:spPr>
        <a:xfrm>
          <a:off x="12814300" y="16816699"/>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165061</xdr:rowOff>
    </xdr:from>
    <xdr:to>
      <xdr:col>23</xdr:col>
      <xdr:colOff>568325</xdr:colOff>
      <xdr:row>98</xdr:row>
      <xdr:rowOff>95211</xdr:rowOff>
    </xdr:to>
    <xdr:sp macro="" textlink="">
      <xdr:nvSpPr>
        <xdr:cNvPr id="708" name="円/楕円 707"/>
        <xdr:cNvSpPr/>
      </xdr:nvSpPr>
      <xdr:spPr>
        <a:xfrm>
          <a:off x="16268700" y="167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79988</xdr:rowOff>
    </xdr:from>
    <xdr:ext cx="534377" cy="259045"/>
    <xdr:sp macro="" textlink="">
      <xdr:nvSpPr>
        <xdr:cNvPr id="709" name="公債費該当値テキスト"/>
        <xdr:cNvSpPr txBox="1"/>
      </xdr:nvSpPr>
      <xdr:spPr>
        <a:xfrm>
          <a:off x="16370300" y="1671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159660</xdr:rowOff>
    </xdr:from>
    <xdr:to>
      <xdr:col>22</xdr:col>
      <xdr:colOff>415925</xdr:colOff>
      <xdr:row>98</xdr:row>
      <xdr:rowOff>89810</xdr:rowOff>
    </xdr:to>
    <xdr:sp macro="" textlink="">
      <xdr:nvSpPr>
        <xdr:cNvPr id="710" name="円/楕円 709"/>
        <xdr:cNvSpPr/>
      </xdr:nvSpPr>
      <xdr:spPr>
        <a:xfrm>
          <a:off x="15430500" y="167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80937</xdr:rowOff>
    </xdr:from>
    <xdr:ext cx="534377" cy="259045"/>
    <xdr:sp macro="" textlink="">
      <xdr:nvSpPr>
        <xdr:cNvPr id="711" name="テキスト ボックス 710"/>
        <xdr:cNvSpPr txBox="1"/>
      </xdr:nvSpPr>
      <xdr:spPr>
        <a:xfrm>
          <a:off x="15214111" y="168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155522</xdr:rowOff>
    </xdr:from>
    <xdr:to>
      <xdr:col>21</xdr:col>
      <xdr:colOff>212725</xdr:colOff>
      <xdr:row>98</xdr:row>
      <xdr:rowOff>85672</xdr:rowOff>
    </xdr:to>
    <xdr:sp macro="" textlink="">
      <xdr:nvSpPr>
        <xdr:cNvPr id="712" name="円/楕円 711"/>
        <xdr:cNvSpPr/>
      </xdr:nvSpPr>
      <xdr:spPr>
        <a:xfrm>
          <a:off x="14541500" y="167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76799</xdr:rowOff>
    </xdr:from>
    <xdr:ext cx="534377" cy="259045"/>
    <xdr:sp macro="" textlink="">
      <xdr:nvSpPr>
        <xdr:cNvPr id="713" name="テキスト ボックス 712"/>
        <xdr:cNvSpPr txBox="1"/>
      </xdr:nvSpPr>
      <xdr:spPr>
        <a:xfrm>
          <a:off x="14325111" y="168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151155</xdr:rowOff>
    </xdr:from>
    <xdr:to>
      <xdr:col>20</xdr:col>
      <xdr:colOff>9525</xdr:colOff>
      <xdr:row>98</xdr:row>
      <xdr:rowOff>81305</xdr:rowOff>
    </xdr:to>
    <xdr:sp macro="" textlink="">
      <xdr:nvSpPr>
        <xdr:cNvPr id="714" name="円/楕円 713"/>
        <xdr:cNvSpPr/>
      </xdr:nvSpPr>
      <xdr:spPr>
        <a:xfrm>
          <a:off x="13652500" y="167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72432</xdr:rowOff>
    </xdr:from>
    <xdr:ext cx="534377" cy="259045"/>
    <xdr:sp macro="" textlink="">
      <xdr:nvSpPr>
        <xdr:cNvPr id="715" name="テキスト ボックス 714"/>
        <xdr:cNvSpPr txBox="1"/>
      </xdr:nvSpPr>
      <xdr:spPr>
        <a:xfrm>
          <a:off x="13436111" y="168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135249</xdr:rowOff>
    </xdr:from>
    <xdr:to>
      <xdr:col>18</xdr:col>
      <xdr:colOff>492125</xdr:colOff>
      <xdr:row>98</xdr:row>
      <xdr:rowOff>65399</xdr:rowOff>
    </xdr:to>
    <xdr:sp macro="" textlink="">
      <xdr:nvSpPr>
        <xdr:cNvPr id="716" name="円/楕円 715"/>
        <xdr:cNvSpPr/>
      </xdr:nvSpPr>
      <xdr:spPr>
        <a:xfrm>
          <a:off x="12763500" y="167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56526</xdr:rowOff>
    </xdr:from>
    <xdr:ext cx="534377" cy="259045"/>
    <xdr:sp macro="" textlink="">
      <xdr:nvSpPr>
        <xdr:cNvPr id="717" name="テキスト ボックス 716"/>
        <xdr:cNvSpPr txBox="1"/>
      </xdr:nvSpPr>
      <xdr:spPr>
        <a:xfrm>
          <a:off x="12547111" y="168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102,125</a:t>
          </a:r>
          <a:r>
            <a:rPr kumimoji="1" lang="ja-JP" altLang="ja-JP" sz="1100">
              <a:solidFill>
                <a:schemeClr val="dk1"/>
              </a:solidFill>
              <a:effectLst/>
              <a:latin typeface="+mn-lt"/>
              <a:ea typeface="+mn-ea"/>
              <a:cs typeface="+mn-cs"/>
            </a:rPr>
            <a:t>円で、類似団体平均と比べ</a:t>
          </a:r>
          <a:r>
            <a:rPr kumimoji="1" lang="en-US" altLang="ja-JP" sz="1100">
              <a:solidFill>
                <a:schemeClr val="dk1"/>
              </a:solidFill>
              <a:effectLst/>
              <a:latin typeface="+mn-lt"/>
              <a:ea typeface="+mn-ea"/>
              <a:cs typeface="+mn-cs"/>
            </a:rPr>
            <a:t>16,667</a:t>
          </a:r>
          <a:r>
            <a:rPr kumimoji="1" lang="ja-JP" altLang="ja-JP" sz="1100">
              <a:solidFill>
                <a:schemeClr val="dk1"/>
              </a:solidFill>
              <a:effectLst/>
              <a:latin typeface="+mn-lt"/>
              <a:ea typeface="+mn-ea"/>
              <a:cs typeface="+mn-cs"/>
            </a:rPr>
            <a:t>円の大幅</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となっている。これはえひめ国体開催に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伴う諸経費、及び本庁舎建設事業費の増が主な要因である。平成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年度以降は大型事業等も計画されていないが、引き続き事業の見直しを徹底し歳出削減に努める。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159,264</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3,563</a:t>
          </a:r>
          <a:r>
            <a:rPr kumimoji="1" lang="ja-JP" altLang="ja-JP" sz="1100">
              <a:solidFill>
                <a:schemeClr val="dk1"/>
              </a:solidFill>
              <a:effectLst/>
              <a:latin typeface="+mn-lt"/>
              <a:ea typeface="+mn-ea"/>
              <a:cs typeface="+mn-cs"/>
            </a:rPr>
            <a:t>円の増となっている。</a:t>
          </a:r>
          <a:r>
            <a:rPr kumimoji="1" lang="ja-JP" altLang="en-US" sz="1100">
              <a:solidFill>
                <a:schemeClr val="dk1"/>
              </a:solidFill>
              <a:effectLst/>
              <a:latin typeface="+mn-lt"/>
              <a:ea typeface="+mn-ea"/>
              <a:cs typeface="+mn-cs"/>
            </a:rPr>
            <a:t>国民健康保険特別会計への繰出が例年並みに落ち着いた一方、老人福祉費、生活保護費は大幅増となっている。</a:t>
          </a:r>
          <a:r>
            <a:rPr kumimoji="1" lang="ja-JP" altLang="ja-JP" sz="1100">
              <a:solidFill>
                <a:schemeClr val="dk1"/>
              </a:solidFill>
              <a:effectLst/>
              <a:latin typeface="+mn-lt"/>
              <a:ea typeface="+mn-ea"/>
              <a:cs typeface="+mn-cs"/>
            </a:rPr>
            <a:t>今後は各種手当への独自加算等の見直しを進める等、歳出の適正化を図っていく。</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41,624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18,348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となっているのは、平成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実施したいた</a:t>
          </a:r>
          <a:r>
            <a:rPr kumimoji="1" lang="ja-JP" altLang="ja-JP" sz="1100">
              <a:solidFill>
                <a:schemeClr val="dk1"/>
              </a:solidFill>
              <a:effectLst/>
              <a:latin typeface="+mn-lt"/>
              <a:ea typeface="+mn-ea"/>
              <a:cs typeface="+mn-cs"/>
            </a:rPr>
            <a:t>学校給食センター建設事業</a:t>
          </a:r>
          <a:r>
            <a:rPr kumimoji="1" lang="ja-JP" altLang="en-US" sz="1100">
              <a:solidFill>
                <a:schemeClr val="dk1"/>
              </a:solidFill>
              <a:effectLst/>
              <a:latin typeface="+mn-lt"/>
              <a:ea typeface="+mn-ea"/>
              <a:cs typeface="+mn-cs"/>
            </a:rPr>
            <a:t>が終了したことにより、</a:t>
          </a:r>
          <a:r>
            <a:rPr kumimoji="1" lang="ja-JP" altLang="ja-JP" sz="1100">
              <a:solidFill>
                <a:schemeClr val="dk1"/>
              </a:solidFill>
              <a:effectLst/>
              <a:latin typeface="+mn-lt"/>
              <a:ea typeface="+mn-ea"/>
              <a:cs typeface="+mn-cs"/>
            </a:rPr>
            <a:t>普通建設事業費や物件費が</a:t>
          </a:r>
          <a:r>
            <a:rPr kumimoji="1" lang="ja-JP" altLang="en-US" sz="1100">
              <a:solidFill>
                <a:schemeClr val="dk1"/>
              </a:solidFill>
              <a:effectLst/>
              <a:latin typeface="+mn-lt"/>
              <a:ea typeface="+mn-ea"/>
              <a:cs typeface="+mn-cs"/>
            </a:rPr>
            <a:t>減少したこと等が</a:t>
          </a:r>
          <a:r>
            <a:rPr kumimoji="1" lang="ja-JP" altLang="ja-JP" sz="1100">
              <a:solidFill>
                <a:schemeClr val="dk1"/>
              </a:solidFill>
              <a:effectLst/>
              <a:latin typeface="+mn-lt"/>
              <a:ea typeface="+mn-ea"/>
              <a:cs typeface="+mn-cs"/>
            </a:rPr>
            <a:t>主な要因である。</a:t>
          </a:r>
          <a:r>
            <a:rPr kumimoji="1" lang="ja-JP" altLang="en-US" sz="1100">
              <a:solidFill>
                <a:schemeClr val="dk1"/>
              </a:solidFill>
              <a:effectLst/>
              <a:latin typeface="+mn-lt"/>
              <a:ea typeface="+mn-ea"/>
              <a:cs typeface="+mn-cs"/>
            </a:rPr>
            <a:t>ただし今後は図書館・文化ホール等建設事業が本格化するため、その他については歳出削減の徹底に努める。</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年度実質収支額は黒字となっているが、財政調整基金を取り崩したことによる黒字である。実質単年度収支は赤字となり基金残高は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で減少している。新市建設計画に基づく大型施設整備事業が最終段階に入ったこと、及び市町合併後に行われるべきであった経常経費の縮減が十分でなかったことが要因である。今後は事務事業の見直し・統廃合など歳出の合理化等を徹底して推進し、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国民健康保険特別会計（事業勘定）において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Ｃ型肝炎関連</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医療費</a:t>
          </a:r>
          <a:r>
            <a:rPr kumimoji="1" lang="ja-JP" altLang="en-US" sz="1100">
              <a:solidFill>
                <a:schemeClr val="dk1"/>
              </a:solidFill>
              <a:effectLst/>
              <a:latin typeface="+mn-lt"/>
              <a:ea typeface="+mn-ea"/>
              <a:cs typeface="+mn-cs"/>
            </a:rPr>
            <a:t>の急増により赤字となったが、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年度においては医療費の高騰も終息化したことにより黒字となった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毎年一般会計から赤字補填を行わざるを得ず財政を圧迫している状況である。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水道事業会計においては、簡易水道の一部統合による事業費の削減により、黒字額が増加している。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その他の会計では</a:t>
          </a:r>
          <a:r>
            <a:rPr kumimoji="1" lang="ja-JP" altLang="en-US" sz="1100">
              <a:solidFill>
                <a:schemeClr val="dk1"/>
              </a:solidFill>
              <a:effectLst/>
              <a:latin typeface="+mn-lt"/>
              <a:ea typeface="+mn-ea"/>
              <a:cs typeface="+mn-cs"/>
            </a:rPr>
            <a:t>、いずれも</a:t>
          </a:r>
          <a:r>
            <a:rPr kumimoji="1" lang="ja-JP" altLang="ja-JP" sz="1100">
              <a:solidFill>
                <a:schemeClr val="dk1"/>
              </a:solidFill>
              <a:effectLst/>
              <a:latin typeface="+mn-lt"/>
              <a:ea typeface="+mn-ea"/>
              <a:cs typeface="+mn-cs"/>
            </a:rPr>
            <a:t>独立採算制を目標としているものの、一般会計からの繰出により維持されている会計となっている。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今後も、各会計において独立採算制の原則のもと、財政健全化に向けた取り組みを進めることで市全体として健全な財政を維持していく必要がある。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19036471</v>
      </c>
      <c r="BO4" s="411"/>
      <c r="BP4" s="411"/>
      <c r="BQ4" s="411"/>
      <c r="BR4" s="411"/>
      <c r="BS4" s="411"/>
      <c r="BT4" s="411"/>
      <c r="BU4" s="412"/>
      <c r="BV4" s="410">
        <v>19681833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7.1</v>
      </c>
      <c r="CU4" s="588"/>
      <c r="CV4" s="588"/>
      <c r="CW4" s="588"/>
      <c r="CX4" s="588"/>
      <c r="CY4" s="588"/>
      <c r="CZ4" s="588"/>
      <c r="DA4" s="589"/>
      <c r="DB4" s="587">
        <v>7.7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18078953</v>
      </c>
      <c r="BO5" s="416"/>
      <c r="BP5" s="416"/>
      <c r="BQ5" s="416"/>
      <c r="BR5" s="416"/>
      <c r="BS5" s="416"/>
      <c r="BT5" s="416"/>
      <c r="BU5" s="417"/>
      <c r="BV5" s="415">
        <v>18547893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89.6</v>
      </c>
      <c r="CU5" s="386"/>
      <c r="CV5" s="386"/>
      <c r="CW5" s="386"/>
      <c r="CX5" s="386"/>
      <c r="CY5" s="386"/>
      <c r="CZ5" s="386"/>
      <c r="DA5" s="387"/>
      <c r="DB5" s="385">
        <v>88.7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957518</v>
      </c>
      <c r="BO6" s="416"/>
      <c r="BP6" s="416"/>
      <c r="BQ6" s="416"/>
      <c r="BR6" s="416"/>
      <c r="BS6" s="416"/>
      <c r="BT6" s="416"/>
      <c r="BU6" s="417"/>
      <c r="BV6" s="415">
        <v>1133940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94.4</v>
      </c>
      <c r="CU6" s="562"/>
      <c r="CV6" s="562"/>
      <c r="CW6" s="562"/>
      <c r="CX6" s="562"/>
      <c r="CY6" s="562"/>
      <c r="CZ6" s="562"/>
      <c r="DA6" s="563"/>
      <c r="DB6" s="561">
        <v>94.3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182285</v>
      </c>
      <c r="BO7" s="416"/>
      <c r="BP7" s="416"/>
      <c r="BQ7" s="416"/>
      <c r="BR7" s="416"/>
      <c r="BS7" s="416"/>
      <c r="BT7" s="416"/>
      <c r="BU7" s="417"/>
      <c r="BV7" s="415">
        <v>291159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10884871</v>
      </c>
      <c r="CU7" s="416"/>
      <c r="CV7" s="416"/>
      <c r="CW7" s="416"/>
      <c r="CX7" s="416"/>
      <c r="CY7" s="416"/>
      <c r="CZ7" s="416"/>
      <c r="DA7" s="417"/>
      <c r="DB7" s="415">
        <v>10969741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775233</v>
      </c>
      <c r="BO8" s="416"/>
      <c r="BP8" s="416"/>
      <c r="BQ8" s="416"/>
      <c r="BR8" s="416"/>
      <c r="BS8" s="416"/>
      <c r="BT8" s="416"/>
      <c r="BU8" s="417"/>
      <c r="BV8" s="415">
        <v>842781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36827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-67548</v>
      </c>
      <c r="BO9" s="416"/>
      <c r="BP9" s="416"/>
      <c r="BQ9" s="416"/>
      <c r="BR9" s="416"/>
      <c r="BS9" s="416"/>
      <c r="BT9" s="416"/>
      <c r="BU9" s="417"/>
      <c r="BV9" s="415">
        <v>248011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12.9</v>
      </c>
      <c r="CU9" s="386"/>
      <c r="CV9" s="386"/>
      <c r="CW9" s="386"/>
      <c r="CX9" s="386"/>
      <c r="CY9" s="386"/>
      <c r="CZ9" s="386"/>
      <c r="DA9" s="387"/>
      <c r="DB9" s="385">
        <v>13.2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38017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282</v>
      </c>
      <c r="BO10" s="416"/>
      <c r="BP10" s="416"/>
      <c r="BQ10" s="416"/>
      <c r="BR10" s="416"/>
      <c r="BS10" s="416"/>
      <c r="BT10" s="416"/>
      <c r="BU10" s="417"/>
      <c r="BV10" s="415">
        <v>1004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37859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150000</v>
      </c>
      <c r="BO12" s="416"/>
      <c r="BP12" s="416"/>
      <c r="BQ12" s="416"/>
      <c r="BR12" s="416"/>
      <c r="BS12" s="416"/>
      <c r="BT12" s="416"/>
      <c r="BU12" s="417"/>
      <c r="BV12" s="415">
        <v>433000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37633</v>
      </c>
      <c r="S13" s="517"/>
      <c r="T13" s="517"/>
      <c r="U13" s="517"/>
      <c r="V13" s="518"/>
      <c r="W13" s="504" t="s">
        <v>124</v>
      </c>
      <c r="X13" s="428"/>
      <c r="Y13" s="428"/>
      <c r="Z13" s="428"/>
      <c r="AA13" s="428"/>
      <c r="AB13" s="429"/>
      <c r="AC13" s="391">
        <v>2641</v>
      </c>
      <c r="AD13" s="392"/>
      <c r="AE13" s="392"/>
      <c r="AF13" s="392"/>
      <c r="AG13" s="393"/>
      <c r="AH13" s="391">
        <v>2945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-217266</v>
      </c>
      <c r="BO13" s="416"/>
      <c r="BP13" s="416"/>
      <c r="BQ13" s="416"/>
      <c r="BR13" s="416"/>
      <c r="BS13" s="416"/>
      <c r="BT13" s="416"/>
      <c r="BU13" s="417"/>
      <c r="BV13" s="415">
        <v>-183985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7.9</v>
      </c>
      <c r="CU13" s="386"/>
      <c r="CV13" s="386"/>
      <c r="CW13" s="386"/>
      <c r="CX13" s="386"/>
      <c r="CY13" s="386"/>
      <c r="CZ13" s="386"/>
      <c r="DA13" s="387"/>
      <c r="DB13" s="385">
        <v>9.1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38170</v>
      </c>
      <c r="S14" s="517"/>
      <c r="T14" s="517"/>
      <c r="U14" s="517"/>
      <c r="V14" s="518"/>
      <c r="W14" s="519"/>
      <c r="X14" s="431"/>
      <c r="Y14" s="431"/>
      <c r="Z14" s="431"/>
      <c r="AA14" s="431"/>
      <c r="AB14" s="432"/>
      <c r="AC14" s="509">
        <v>14.8</v>
      </c>
      <c r="AD14" s="510"/>
      <c r="AE14" s="510"/>
      <c r="AF14" s="510"/>
      <c r="AG14" s="511"/>
      <c r="AH14" s="509">
        <v>16.100000000000001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65</v>
      </c>
      <c r="CU14" s="488"/>
      <c r="CV14" s="488"/>
      <c r="CW14" s="488"/>
      <c r="CX14" s="488"/>
      <c r="CY14" s="488"/>
      <c r="CZ14" s="488"/>
      <c r="DA14" s="489"/>
      <c r="DB14" s="520">
        <v>61.2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37966</v>
      </c>
      <c r="S15" s="517"/>
      <c r="T15" s="517"/>
      <c r="U15" s="517"/>
      <c r="V15" s="518"/>
      <c r="W15" s="504" t="s">
        <v>131</v>
      </c>
      <c r="X15" s="428"/>
      <c r="Y15" s="428"/>
      <c r="Z15" s="428"/>
      <c r="AA15" s="428"/>
      <c r="AB15" s="429"/>
      <c r="AC15" s="391">
        <v>4566</v>
      </c>
      <c r="AD15" s="392"/>
      <c r="AE15" s="392"/>
      <c r="AF15" s="392"/>
      <c r="AG15" s="393"/>
      <c r="AH15" s="391">
        <v>4751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3647925</v>
      </c>
      <c r="BO15" s="411"/>
      <c r="BP15" s="411"/>
      <c r="BQ15" s="411"/>
      <c r="BR15" s="411"/>
      <c r="BS15" s="411"/>
      <c r="BT15" s="411"/>
      <c r="BU15" s="412"/>
      <c r="BV15" s="410">
        <v>3606320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25.6</v>
      </c>
      <c r="AD16" s="510"/>
      <c r="AE16" s="510"/>
      <c r="AF16" s="510"/>
      <c r="AG16" s="511"/>
      <c r="AH16" s="509">
        <v>26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8649256</v>
      </c>
      <c r="BO16" s="416"/>
      <c r="BP16" s="416"/>
      <c r="BQ16" s="416"/>
      <c r="BR16" s="416"/>
      <c r="BS16" s="416"/>
      <c r="BT16" s="416"/>
      <c r="BU16" s="417"/>
      <c r="BV16" s="415">
        <v>8404117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10613</v>
      </c>
      <c r="AD17" s="392"/>
      <c r="AE17" s="392"/>
      <c r="AF17" s="392"/>
      <c r="AG17" s="393"/>
      <c r="AH17" s="391">
        <v>10600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4611550</v>
      </c>
      <c r="BO17" s="416"/>
      <c r="BP17" s="416"/>
      <c r="BQ17" s="416"/>
      <c r="BR17" s="416"/>
      <c r="BS17" s="416"/>
      <c r="BT17" s="416"/>
      <c r="BU17" s="417"/>
      <c r="BV17" s="415">
        <v>4559858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194.44</v>
      </c>
      <c r="M18" s="480"/>
      <c r="N18" s="480"/>
      <c r="O18" s="480"/>
      <c r="P18" s="480"/>
      <c r="Q18" s="480"/>
      <c r="R18" s="481"/>
      <c r="S18" s="481"/>
      <c r="T18" s="481"/>
      <c r="U18" s="481"/>
      <c r="V18" s="482"/>
      <c r="W18" s="496"/>
      <c r="X18" s="497"/>
      <c r="Y18" s="497"/>
      <c r="Z18" s="497"/>
      <c r="AA18" s="497"/>
      <c r="AB18" s="505"/>
      <c r="AC18" s="379">
        <v>59.6</v>
      </c>
      <c r="AD18" s="380"/>
      <c r="AE18" s="380"/>
      <c r="AF18" s="380"/>
      <c r="AG18" s="483"/>
      <c r="AH18" s="379">
        <v>57.9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9787731</v>
      </c>
      <c r="BO18" s="416"/>
      <c r="BP18" s="416"/>
      <c r="BQ18" s="416"/>
      <c r="BR18" s="416"/>
      <c r="BS18" s="416"/>
      <c r="BT18" s="416"/>
      <c r="BU18" s="417"/>
      <c r="BV18" s="415">
        <v>9895723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189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12969729</v>
      </c>
      <c r="BO19" s="416"/>
      <c r="BP19" s="416"/>
      <c r="BQ19" s="416"/>
      <c r="BR19" s="416"/>
      <c r="BS19" s="416"/>
      <c r="BT19" s="416"/>
      <c r="BU19" s="417"/>
      <c r="BV19" s="415">
        <v>13156742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14003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21739465</v>
      </c>
      <c r="BO23" s="416"/>
      <c r="BP23" s="416"/>
      <c r="BQ23" s="416"/>
      <c r="BR23" s="416"/>
      <c r="BS23" s="416"/>
      <c r="BT23" s="416"/>
      <c r="BU23" s="417"/>
      <c r="BV23" s="415">
        <v>20670749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7785</v>
      </c>
      <c r="R24" s="392"/>
      <c r="S24" s="392"/>
      <c r="T24" s="392"/>
      <c r="U24" s="392"/>
      <c r="V24" s="393"/>
      <c r="W24" s="457"/>
      <c r="X24" s="448"/>
      <c r="Y24" s="449"/>
      <c r="Z24" s="388" t="s">
        <v>155</v>
      </c>
      <c r="AA24" s="389"/>
      <c r="AB24" s="389"/>
      <c r="AC24" s="389"/>
      <c r="AD24" s="389"/>
      <c r="AE24" s="389"/>
      <c r="AF24" s="389"/>
      <c r="AG24" s="390"/>
      <c r="AH24" s="391">
        <v>297</v>
      </c>
      <c r="AI24" s="392"/>
      <c r="AJ24" s="392"/>
      <c r="AK24" s="392"/>
      <c r="AL24" s="393"/>
      <c r="AM24" s="391">
        <v>912681</v>
      </c>
      <c r="AN24" s="392"/>
      <c r="AO24" s="392"/>
      <c r="AP24" s="392"/>
      <c r="AQ24" s="392"/>
      <c r="AR24" s="393"/>
      <c r="AS24" s="391">
        <v>3073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19754467</v>
      </c>
      <c r="BO24" s="416"/>
      <c r="BP24" s="416"/>
      <c r="BQ24" s="416"/>
      <c r="BR24" s="416"/>
      <c r="BS24" s="416"/>
      <c r="BT24" s="416"/>
      <c r="BU24" s="417"/>
      <c r="BV24" s="415">
        <v>19458164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6240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1543746</v>
      </c>
      <c r="BO25" s="411"/>
      <c r="BP25" s="411"/>
      <c r="BQ25" s="411"/>
      <c r="BR25" s="411"/>
      <c r="BS25" s="411"/>
      <c r="BT25" s="411"/>
      <c r="BU25" s="412"/>
      <c r="BV25" s="410">
        <v>1215948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5339</v>
      </c>
      <c r="R26" s="392"/>
      <c r="S26" s="392"/>
      <c r="T26" s="392"/>
      <c r="U26" s="392"/>
      <c r="V26" s="393"/>
      <c r="W26" s="457"/>
      <c r="X26" s="448"/>
      <c r="Y26" s="449"/>
      <c r="Z26" s="388" t="s">
        <v>161</v>
      </c>
      <c r="AA26" s="470"/>
      <c r="AB26" s="470"/>
      <c r="AC26" s="470"/>
      <c r="AD26" s="470"/>
      <c r="AE26" s="470"/>
      <c r="AF26" s="470"/>
      <c r="AG26" s="471"/>
      <c r="AH26" s="391">
        <v>13</v>
      </c>
      <c r="AI26" s="392"/>
      <c r="AJ26" s="392"/>
      <c r="AK26" s="392"/>
      <c r="AL26" s="393"/>
      <c r="AM26" s="391">
        <v>33228</v>
      </c>
      <c r="AN26" s="392"/>
      <c r="AO26" s="392"/>
      <c r="AP26" s="392"/>
      <c r="AQ26" s="392"/>
      <c r="AR26" s="393"/>
      <c r="AS26" s="391">
        <v>2556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4090</v>
      </c>
      <c r="R27" s="392"/>
      <c r="S27" s="392"/>
      <c r="T27" s="392"/>
      <c r="U27" s="392"/>
      <c r="V27" s="393"/>
      <c r="W27" s="457"/>
      <c r="X27" s="448"/>
      <c r="Y27" s="449"/>
      <c r="Z27" s="388" t="s">
        <v>164</v>
      </c>
      <c r="AA27" s="389"/>
      <c r="AB27" s="389"/>
      <c r="AC27" s="389"/>
      <c r="AD27" s="389"/>
      <c r="AE27" s="389"/>
      <c r="AF27" s="389"/>
      <c r="AG27" s="390"/>
      <c r="AH27" s="391">
        <v>18</v>
      </c>
      <c r="AI27" s="392"/>
      <c r="AJ27" s="392"/>
      <c r="AK27" s="392"/>
      <c r="AL27" s="393"/>
      <c r="AM27" s="391">
        <v>60802</v>
      </c>
      <c r="AN27" s="392"/>
      <c r="AO27" s="392"/>
      <c r="AP27" s="392"/>
      <c r="AQ27" s="392"/>
      <c r="AR27" s="393"/>
      <c r="AS27" s="391">
        <v>3378</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558914</v>
      </c>
      <c r="BO27" s="419"/>
      <c r="BP27" s="419"/>
      <c r="BQ27" s="419"/>
      <c r="BR27" s="419"/>
      <c r="BS27" s="419"/>
      <c r="BT27" s="419"/>
      <c r="BU27" s="420"/>
      <c r="BV27" s="418">
        <v>558914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3330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1760413</v>
      </c>
      <c r="BO28" s="411"/>
      <c r="BP28" s="411"/>
      <c r="BQ28" s="411"/>
      <c r="BR28" s="411"/>
      <c r="BS28" s="411"/>
      <c r="BT28" s="411"/>
      <c r="BU28" s="412"/>
      <c r="BV28" s="410">
        <v>1910131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17</v>
      </c>
      <c r="M29" s="392"/>
      <c r="N29" s="392"/>
      <c r="O29" s="392"/>
      <c r="P29" s="393"/>
      <c r="Q29" s="391">
        <v>3050</v>
      </c>
      <c r="R29" s="392"/>
      <c r="S29" s="392"/>
      <c r="T29" s="392"/>
      <c r="U29" s="392"/>
      <c r="V29" s="393"/>
      <c r="W29" s="458"/>
      <c r="X29" s="459"/>
      <c r="Y29" s="460"/>
      <c r="Z29" s="388" t="s">
        <v>171</v>
      </c>
      <c r="AA29" s="389"/>
      <c r="AB29" s="389"/>
      <c r="AC29" s="389"/>
      <c r="AD29" s="389"/>
      <c r="AE29" s="389"/>
      <c r="AF29" s="389"/>
      <c r="AG29" s="390"/>
      <c r="AH29" s="391">
        <v>315</v>
      </c>
      <c r="AI29" s="392"/>
      <c r="AJ29" s="392"/>
      <c r="AK29" s="392"/>
      <c r="AL29" s="393"/>
      <c r="AM29" s="391">
        <v>973483</v>
      </c>
      <c r="AN29" s="392"/>
      <c r="AO29" s="392"/>
      <c r="AP29" s="392"/>
      <c r="AQ29" s="392"/>
      <c r="AR29" s="393"/>
      <c r="AS29" s="391">
        <v>3090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240654</v>
      </c>
      <c r="BO29" s="416"/>
      <c r="BP29" s="416"/>
      <c r="BQ29" s="416"/>
      <c r="BR29" s="416"/>
      <c r="BS29" s="416"/>
      <c r="BT29" s="416"/>
      <c r="BU29" s="417"/>
      <c r="BV29" s="415">
        <v>240588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1820438</v>
      </c>
      <c r="BO30" s="419"/>
      <c r="BP30" s="419"/>
      <c r="BQ30" s="419"/>
      <c r="BR30" s="419"/>
      <c r="BS30" s="419"/>
      <c r="BT30" s="419"/>
      <c r="BU30" s="420"/>
      <c r="BV30" s="418">
        <v>2069672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16</v>
      </c>
      <c r="BX34" s="375"/>
      <c r="BY34" s="374" t="str">
        <f>IF('各会計、関係団体の財政状況及び健全化判断比率'!B68="","",'各会計、関係団体の財政状況及び健全化判断比率'!B68)</f>
        <v>松山養護老人ホーム事務組合（一般会計）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26</v>
      </c>
      <c r="CP34" s="375"/>
      <c r="CQ34" s="374" t="str">
        <f>IF('各会計、関係団体の財政状況及び健全化判断比率'!BS7="","",'各会計、関係団体の財政状況及び健全化判断比率'!BS7)</f>
        <v>株式会社　プロシーズ</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国民健康保険特別会計（診療施設勘定）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飲料水供給施設特別会計</v>
      </c>
      <c r="BH35" s="374"/>
      <c r="BI35" s="374"/>
      <c r="BJ35" s="374"/>
      <c r="BK35" s="374"/>
      <c r="BL35" s="374"/>
      <c r="BM35" s="374"/>
      <c r="BN35" s="374"/>
      <c r="BO35" s="374"/>
      <c r="BP35" s="374"/>
      <c r="BQ35" s="374"/>
      <c r="BR35" s="374"/>
      <c r="BS35" s="374"/>
      <c r="BT35" s="374"/>
      <c r="BU35" s="374"/>
      <c r="BV35" s="167"/>
      <c r="BW35" s="375">
        <f t="shared" ref="BW35:BW43" si="2">IF(BY35="","",BW34+1)</f>
        <v>17</v>
      </c>
      <c r="BX35" s="375"/>
      <c r="BY35" s="374" t="str">
        <f>IF('各会計、関係団体の財政状況及び健全化判断比率'!B69="","",'各会計、関係団体の財政状況及び健全化判断比率'!B69)</f>
        <v>松山養護老人ホーム事務組合（診療所事業会計）</v>
      </c>
      <c r="BZ35" s="374"/>
      <c r="CA35" s="374"/>
      <c r="CB35" s="374"/>
      <c r="CC35" s="374"/>
      <c r="CD35" s="374"/>
      <c r="CE35" s="374"/>
      <c r="CF35" s="374"/>
      <c r="CG35" s="374"/>
      <c r="CH35" s="374"/>
      <c r="CI35" s="374"/>
      <c r="CJ35" s="374"/>
      <c r="CK35" s="374"/>
      <c r="CL35" s="374"/>
      <c r="CM35" s="374"/>
      <c r="CN35" s="167"/>
      <c r="CO35" s="375">
        <f t="shared" ref="CO35:CO43" si="3">IF(CQ35="","",CO34+1)</f>
        <v>27</v>
      </c>
      <c r="CP35" s="375"/>
      <c r="CQ35" s="374" t="str">
        <f>IF('各会計、関係団体の財政状況及び健全化判断比率'!BS8="","",'各会計、関係団体の財政状況及び健全化判断比率'!BS8)</f>
        <v>株式会社　まちづくり郡中</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IF('各会計、関係団体の財政状況及び健全化判断比率'!B36="","",'各会計、関係団体の財政状況及び健全化判断比率'!B36)</f>
        <v>伊予港上屋特別会計</v>
      </c>
      <c r="BH36" s="374"/>
      <c r="BI36" s="374"/>
      <c r="BJ36" s="374"/>
      <c r="BK36" s="374"/>
      <c r="BL36" s="374"/>
      <c r="BM36" s="374"/>
      <c r="BN36" s="374"/>
      <c r="BO36" s="374"/>
      <c r="BP36" s="374"/>
      <c r="BQ36" s="374"/>
      <c r="BR36" s="374"/>
      <c r="BS36" s="374"/>
      <c r="BT36" s="374"/>
      <c r="BU36" s="374"/>
      <c r="BV36" s="167"/>
      <c r="BW36" s="375">
        <f t="shared" si="2"/>
        <v>18</v>
      </c>
      <c r="BX36" s="375"/>
      <c r="BY36" s="374" t="str">
        <f>IF('各会計、関係団体の財政状況及び健全化判断比率'!B70="","",'各会計、関係団体の財政状況及び健全化判断比率'!B70)</f>
        <v>松山広域福祉施設事務組合（一般会計）</v>
      </c>
      <c r="BZ36" s="374"/>
      <c r="CA36" s="374"/>
      <c r="CB36" s="374"/>
      <c r="CC36" s="374"/>
      <c r="CD36" s="374"/>
      <c r="CE36" s="374"/>
      <c r="CF36" s="374"/>
      <c r="CG36" s="374"/>
      <c r="CH36" s="374"/>
      <c r="CI36" s="374"/>
      <c r="CJ36" s="374"/>
      <c r="CK36" s="374"/>
      <c r="CL36" s="374"/>
      <c r="CM36" s="374"/>
      <c r="CN36" s="167"/>
      <c r="CO36" s="375">
        <f t="shared" si="3"/>
        <v>28</v>
      </c>
      <c r="CP36" s="375"/>
      <c r="CQ36" s="374" t="str">
        <f>IF('各会計、関係団体の財政状況及び健全化判断比率'!BS9="","",'各会計、関係団体の財政状況及び健全化判断比率'!BS9)</f>
        <v>株式会社　シーサイドふたみ</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IF('各会計、関係団体の財政状況及び健全化判断比率'!B37="","",'各会計、関係団体の財政状況及び健全化判断比率'!B37)</f>
        <v>公共下水道特別会計</v>
      </c>
      <c r="BH37" s="374"/>
      <c r="BI37" s="374"/>
      <c r="BJ37" s="374"/>
      <c r="BK37" s="374"/>
      <c r="BL37" s="374"/>
      <c r="BM37" s="374"/>
      <c r="BN37" s="374"/>
      <c r="BO37" s="374"/>
      <c r="BP37" s="374"/>
      <c r="BQ37" s="374"/>
      <c r="BR37" s="374"/>
      <c r="BS37" s="374"/>
      <c r="BT37" s="374"/>
      <c r="BU37" s="374"/>
      <c r="BV37" s="167"/>
      <c r="BW37" s="375">
        <f t="shared" si="2"/>
        <v>19</v>
      </c>
      <c r="BX37" s="375"/>
      <c r="BY37" s="374" t="str">
        <f>IF('各会計、関係団体の財政状況及び健全化判断比率'!B71="","",'各会計、関係団体の財政状況及び健全化判断比率'!B71)</f>
        <v>松山広域福祉施設事務組合（公営企業会計）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介護サービス事業特別会計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12</v>
      </c>
      <c r="BF38" s="375"/>
      <c r="BG38" s="374" t="str">
        <f>IF('各会計、関係団体の財政状況及び健全化判断比率'!B38="","",'各会計、関係団体の財政状況及び健全化判断比率'!B38)</f>
        <v>特定環境保全公共下水道特別会計</v>
      </c>
      <c r="BH38" s="374"/>
      <c r="BI38" s="374"/>
      <c r="BJ38" s="374"/>
      <c r="BK38" s="374"/>
      <c r="BL38" s="374"/>
      <c r="BM38" s="374"/>
      <c r="BN38" s="374"/>
      <c r="BO38" s="374"/>
      <c r="BP38" s="374"/>
      <c r="BQ38" s="374"/>
      <c r="BR38" s="374"/>
      <c r="BS38" s="374"/>
      <c r="BT38" s="374"/>
      <c r="BU38" s="374"/>
      <c r="BV38" s="167"/>
      <c r="BW38" s="375">
        <f t="shared" si="2"/>
        <v>20</v>
      </c>
      <c r="BX38" s="375"/>
      <c r="BY38" s="374" t="str">
        <f>IF('各会計、関係団体の財政状況及び健全化判断比率'!B72="","",'各会計、関係団体の財政状況及び健全化判断比率'!B72)</f>
        <v>愛媛県市町総合事務組合（退職手当事業分）</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13</v>
      </c>
      <c r="BF39" s="375"/>
      <c r="BG39" s="374" t="str">
        <f>IF('各会計、関係団体の財政状況及び健全化判断比率'!B39="","",'各会計、関係団体の財政状況及び健全化判断比率'!B39)</f>
        <v>農業集落排水特別会計</v>
      </c>
      <c r="BH39" s="374"/>
      <c r="BI39" s="374"/>
      <c r="BJ39" s="374"/>
      <c r="BK39" s="374"/>
      <c r="BL39" s="374"/>
      <c r="BM39" s="374"/>
      <c r="BN39" s="374"/>
      <c r="BO39" s="374"/>
      <c r="BP39" s="374"/>
      <c r="BQ39" s="374"/>
      <c r="BR39" s="374"/>
      <c r="BS39" s="374"/>
      <c r="BT39" s="374"/>
      <c r="BU39" s="374"/>
      <c r="BV39" s="167"/>
      <c r="BW39" s="375">
        <f t="shared" si="2"/>
        <v>21</v>
      </c>
      <c r="BX39" s="375"/>
      <c r="BY39" s="374" t="str">
        <f>IF('各会計、関係団体の財政状況及び健全化判断比率'!B73="","",'各会計、関係団体の財政状況及び健全化判断比率'!B73)</f>
        <v>愛媛県市町総合事務組合（消防補償事業分）</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14</v>
      </c>
      <c r="BF40" s="375"/>
      <c r="BG40" s="374" t="str">
        <f>IF('各会計、関係団体の財政状況及び健全化判断比率'!B40="","",'各会計、関係団体の財政状況及び健全化判断比率'!B40)</f>
        <v>浄化槽整備特別会計</v>
      </c>
      <c r="BH40" s="374"/>
      <c r="BI40" s="374"/>
      <c r="BJ40" s="374"/>
      <c r="BK40" s="374"/>
      <c r="BL40" s="374"/>
      <c r="BM40" s="374"/>
      <c r="BN40" s="374"/>
      <c r="BO40" s="374"/>
      <c r="BP40" s="374"/>
      <c r="BQ40" s="374"/>
      <c r="BR40" s="374"/>
      <c r="BS40" s="374"/>
      <c r="BT40" s="374"/>
      <c r="BU40" s="374"/>
      <c r="BV40" s="167"/>
      <c r="BW40" s="375">
        <f t="shared" si="2"/>
        <v>22</v>
      </c>
      <c r="BX40" s="375"/>
      <c r="BY40" s="374" t="str">
        <f>IF('各会計、関係団体の財政状況及び健全化判断比率'!B74="","",'各会計、関係団体の財政状況及び健全化判断比率'!B74)</f>
        <v>愛媛県市町総合事務組合（交通災害事業分）</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f t="shared" si="1"/>
        <v>15</v>
      </c>
      <c r="BF41" s="375"/>
      <c r="BG41" s="374" t="str">
        <f>IF('各会計、関係団体の財政状況及び健全化判断比率'!B41="","",'各会計、関係団体の財政状況及び健全化判断比率'!B41)</f>
        <v>都市総合文化施設運営事業特別会計</v>
      </c>
      <c r="BH41" s="374"/>
      <c r="BI41" s="374"/>
      <c r="BJ41" s="374"/>
      <c r="BK41" s="374"/>
      <c r="BL41" s="374"/>
      <c r="BM41" s="374"/>
      <c r="BN41" s="374"/>
      <c r="BO41" s="374"/>
      <c r="BP41" s="374"/>
      <c r="BQ41" s="374"/>
      <c r="BR41" s="374"/>
      <c r="BS41" s="374"/>
      <c r="BT41" s="374"/>
      <c r="BU41" s="374"/>
      <c r="BV41" s="167"/>
      <c r="BW41" s="375">
        <f t="shared" si="2"/>
        <v>23</v>
      </c>
      <c r="BX41" s="375"/>
      <c r="BY41" s="374" t="str">
        <f>IF('各会計、関係団体の財政状況及び健全化判断比率'!B75="","",'各会計、関係団体の財政状況及び健全化判断比率'!B75)</f>
        <v>愛媛県市町総合事務組合（自治会館事業分）</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24</v>
      </c>
      <c r="BX42" s="375"/>
      <c r="BY42" s="374" t="str">
        <f>IF('各会計、関係団体の財政状況及び健全化判断比率'!B76="","",'各会計、関係団体の財政状況及び健全化判断比率'!B76)</f>
        <v>愛媛県市町総合事務組合（議員公務災害事業分）</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25</v>
      </c>
      <c r="BX43" s="375"/>
      <c r="BY43" s="374" t="str">
        <f>IF('各会計、関係団体の財政状況及び健全化判断比率'!B77="","",'各会計、関係団体の財政状況及び健全化判断比率'!B77)</f>
        <v>愛媛県市町総合事務組合（共通経費分）</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535</v>
      </c>
      <c r="D34" s="1181"/>
      <c r="E34" s="1182"/>
      <c r="F34" s="32">
        <v>6.98</v>
      </c>
      <c r="G34" s="33">
        <v>7.52</v>
      </c>
      <c r="H34" s="33">
        <v>8.23</v>
      </c>
      <c r="I34" s="33">
        <v>8.44</v>
      </c>
      <c r="J34" s="34">
        <v>8.75</v>
      </c>
      <c r="K34" s="22"/>
      <c r="L34" s="22"/>
      <c r="M34" s="22"/>
      <c r="N34" s="22"/>
      <c r="O34" s="22"/>
      <c r="P34" s="22"/>
    </row>
    <row r="35" spans="1:16" ht="39" customHeight="1" x14ac:dyDescent="0.15">
      <c r="A35" s="22"/>
      <c r="B35" s="35"/>
      <c r="C35" s="1175" t="s">
        <v>536</v>
      </c>
      <c r="D35" s="1176"/>
      <c r="E35" s="1177"/>
      <c r="F35" s="36">
        <v>5.85</v>
      </c>
      <c r="G35" s="37">
        <v>5.91</v>
      </c>
      <c r="H35" s="37">
        <v>5.46</v>
      </c>
      <c r="I35" s="37">
        <v>7.68</v>
      </c>
      <c r="J35" s="38">
        <v>7.12</v>
      </c>
      <c r="K35" s="22"/>
      <c r="L35" s="22"/>
      <c r="M35" s="22"/>
      <c r="N35" s="22"/>
      <c r="O35" s="22"/>
      <c r="P35" s="22"/>
    </row>
    <row r="36" spans="1:16" ht="39" customHeight="1" x14ac:dyDescent="0.15">
      <c r="A36" s="22"/>
      <c r="B36" s="35"/>
      <c r="C36" s="1175" t="s">
        <v>537</v>
      </c>
      <c r="D36" s="1176"/>
      <c r="E36" s="1177"/>
      <c r="F36" s="36">
        <v>0</v>
      </c>
      <c r="G36" s="37" t="s">
        <v>538</v>
      </c>
      <c r="H36" s="37">
        <v>0</v>
      </c>
      <c r="I36" s="37" t="s">
        <v>539</v>
      </c>
      <c r="J36" s="38">
        <v>2.23</v>
      </c>
      <c r="K36" s="22"/>
      <c r="L36" s="22"/>
      <c r="M36" s="22"/>
      <c r="N36" s="22"/>
      <c r="O36" s="22"/>
      <c r="P36" s="22"/>
    </row>
    <row r="37" spans="1:16" ht="39" customHeight="1" x14ac:dyDescent="0.15">
      <c r="A37" s="22"/>
      <c r="B37" s="35"/>
      <c r="C37" s="1175" t="s">
        <v>540</v>
      </c>
      <c r="D37" s="1176"/>
      <c r="E37" s="1177"/>
      <c r="F37" s="36">
        <v>0.38</v>
      </c>
      <c r="G37" s="37">
        <v>1.29</v>
      </c>
      <c r="H37" s="37">
        <v>0.56999999999999995</v>
      </c>
      <c r="I37" s="37">
        <v>0.56000000000000005</v>
      </c>
      <c r="J37" s="38">
        <v>0.41</v>
      </c>
      <c r="K37" s="22"/>
      <c r="L37" s="22"/>
      <c r="M37" s="22"/>
      <c r="N37" s="22"/>
      <c r="O37" s="22"/>
      <c r="P37" s="22"/>
    </row>
    <row r="38" spans="1:16" ht="39" customHeight="1" x14ac:dyDescent="0.15">
      <c r="A38" s="22"/>
      <c r="B38" s="35"/>
      <c r="C38" s="1175" t="s">
        <v>541</v>
      </c>
      <c r="D38" s="1176"/>
      <c r="E38" s="1177"/>
      <c r="F38" s="36">
        <v>0.15</v>
      </c>
      <c r="G38" s="37">
        <v>0.19</v>
      </c>
      <c r="H38" s="37">
        <v>0.18</v>
      </c>
      <c r="I38" s="37">
        <v>0.17</v>
      </c>
      <c r="J38" s="38">
        <v>0.19</v>
      </c>
      <c r="K38" s="22"/>
      <c r="L38" s="22"/>
      <c r="M38" s="22"/>
      <c r="N38" s="22"/>
      <c r="O38" s="22"/>
      <c r="P38" s="22"/>
    </row>
    <row r="39" spans="1:16" ht="39" customHeight="1" x14ac:dyDescent="0.15">
      <c r="A39" s="22"/>
      <c r="B39" s="35"/>
      <c r="C39" s="1175" t="s">
        <v>542</v>
      </c>
      <c r="D39" s="1176"/>
      <c r="E39" s="1177"/>
      <c r="F39" s="36">
        <v>0.09</v>
      </c>
      <c r="G39" s="37">
        <v>0.13</v>
      </c>
      <c r="H39" s="37">
        <v>0.11</v>
      </c>
      <c r="I39" s="37">
        <v>0.13</v>
      </c>
      <c r="J39" s="38">
        <v>0.06</v>
      </c>
      <c r="K39" s="22"/>
      <c r="L39" s="22"/>
      <c r="M39" s="22"/>
      <c r="N39" s="22"/>
      <c r="O39" s="22"/>
      <c r="P39" s="22"/>
    </row>
    <row r="40" spans="1:16" ht="39" customHeight="1" x14ac:dyDescent="0.15">
      <c r="A40" s="22"/>
      <c r="B40" s="35"/>
      <c r="C40" s="1175" t="s">
        <v>543</v>
      </c>
      <c r="D40" s="1176"/>
      <c r="E40" s="1177"/>
      <c r="F40" s="36">
        <v>0</v>
      </c>
      <c r="G40" s="37">
        <v>0.01</v>
      </c>
      <c r="H40" s="37">
        <v>0.01</v>
      </c>
      <c r="I40" s="37">
        <v>0.01</v>
      </c>
      <c r="J40" s="38">
        <v>0.01</v>
      </c>
      <c r="K40" s="22"/>
      <c r="L40" s="22"/>
      <c r="M40" s="22"/>
      <c r="N40" s="22"/>
      <c r="O40" s="22"/>
      <c r="P40" s="22"/>
    </row>
    <row r="41" spans="1:16" ht="39" customHeight="1" x14ac:dyDescent="0.15">
      <c r="A41" s="22"/>
      <c r="B41" s="35"/>
      <c r="C41" s="1175" t="s">
        <v>544</v>
      </c>
      <c r="D41" s="1176"/>
      <c r="E41" s="1177"/>
      <c r="F41" s="36" t="s">
        <v>545</v>
      </c>
      <c r="G41" s="37">
        <v>0</v>
      </c>
      <c r="H41" s="37">
        <v>0</v>
      </c>
      <c r="I41" s="37">
        <v>0</v>
      </c>
      <c r="J41" s="38">
        <v>0</v>
      </c>
      <c r="K41" s="22"/>
      <c r="L41" s="22"/>
      <c r="M41" s="22"/>
      <c r="N41" s="22"/>
      <c r="O41" s="22"/>
      <c r="P41" s="22"/>
    </row>
    <row r="42" spans="1:16" ht="39" customHeight="1" x14ac:dyDescent="0.15">
      <c r="A42" s="22"/>
      <c r="B42" s="39"/>
      <c r="C42" s="1175" t="s">
        <v>546</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547</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2028</v>
      </c>
      <c r="L45" s="60">
        <v>1886</v>
      </c>
      <c r="M45" s="60">
        <v>1831</v>
      </c>
      <c r="N45" s="60">
        <v>1772</v>
      </c>
      <c r="O45" s="61">
        <v>1704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15</v>
      </c>
      <c r="F48" s="1185"/>
      <c r="G48" s="1185"/>
      <c r="H48" s="1185"/>
      <c r="I48" s="1185"/>
      <c r="J48" s="1186"/>
      <c r="K48" s="63">
        <v>499</v>
      </c>
      <c r="L48" s="64">
        <v>525</v>
      </c>
      <c r="M48" s="64">
        <v>539</v>
      </c>
      <c r="N48" s="64">
        <v>530</v>
      </c>
      <c r="O48" s="65">
        <v>574</v>
      </c>
      <c r="P48" s="48"/>
      <c r="Q48" s="48"/>
      <c r="R48" s="48"/>
      <c r="S48" s="48"/>
      <c r="T48" s="48"/>
      <c r="U48" s="48"/>
    </row>
    <row r="49" spans="1:21" ht="30.75" customHeight="1" x14ac:dyDescent="0.15">
      <c r="A49" s="48"/>
      <c r="B49" s="1193"/>
      <c r="C49" s="1194"/>
      <c r="D49" s="62"/>
      <c r="E49" s="1185" t="s">
        <v>16</v>
      </c>
      <c r="F49" s="1185"/>
      <c r="G49" s="1185"/>
      <c r="H49" s="1185"/>
      <c r="I49" s="1185"/>
      <c r="J49" s="1186"/>
      <c r="K49" s="63">
        <v>254</v>
      </c>
      <c r="L49" s="64">
        <v>166</v>
      </c>
      <c r="M49" s="64">
        <v>118</v>
      </c>
      <c r="N49" s="64">
        <v>91</v>
      </c>
      <c r="O49" s="65">
        <v>102</v>
      </c>
      <c r="P49" s="48"/>
      <c r="Q49" s="48"/>
      <c r="R49" s="48"/>
      <c r="S49" s="48"/>
      <c r="T49" s="48"/>
      <c r="U49" s="48"/>
    </row>
    <row r="50" spans="1:21" ht="30.75" customHeight="1" x14ac:dyDescent="0.15">
      <c r="A50" s="48"/>
      <c r="B50" s="1193"/>
      <c r="C50" s="1194"/>
      <c r="D50" s="62"/>
      <c r="E50" s="1185" t="s">
        <v>17</v>
      </c>
      <c r="F50" s="1185"/>
      <c r="G50" s="1185"/>
      <c r="H50" s="1185"/>
      <c r="I50" s="1185"/>
      <c r="J50" s="1186"/>
      <c r="K50" s="63">
        <v>24</v>
      </c>
      <c r="L50" s="64">
        <v>24</v>
      </c>
      <c r="M50" s="64">
        <v>24</v>
      </c>
      <c r="N50" s="64">
        <v>23</v>
      </c>
      <c r="O50" s="65">
        <v>22</v>
      </c>
      <c r="P50" s="48"/>
      <c r="Q50" s="48"/>
      <c r="R50" s="48"/>
      <c r="S50" s="48"/>
      <c r="T50" s="48"/>
      <c r="U50" s="48"/>
    </row>
    <row r="51" spans="1:21" ht="30.75" customHeight="1" x14ac:dyDescent="0.15">
      <c r="A51" s="48"/>
      <c r="B51" s="1195"/>
      <c r="C51" s="1196"/>
      <c r="D51" s="66"/>
      <c r="E51" s="1185" t="s">
        <v>18</v>
      </c>
      <c r="F51" s="1185"/>
      <c r="G51" s="1185"/>
      <c r="H51" s="1185"/>
      <c r="I51" s="1185"/>
      <c r="J51" s="1186"/>
      <c r="K51" s="63">
        <v>2</v>
      </c>
      <c r="L51" s="64">
        <v>1</v>
      </c>
      <c r="M51" s="64">
        <v>0</v>
      </c>
      <c r="N51" s="64" t="s">
        <v>486</v>
      </c>
      <c r="O51" s="65" t="s">
        <v>486</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1669</v>
      </c>
      <c r="L52" s="64">
        <v>1596</v>
      </c>
      <c r="M52" s="64">
        <v>1677</v>
      </c>
      <c r="N52" s="64">
        <v>1723</v>
      </c>
      <c r="O52" s="65">
        <v>1736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1138</v>
      </c>
      <c r="L53" s="69">
        <v>1006</v>
      </c>
      <c r="M53" s="69">
        <v>835</v>
      </c>
      <c r="N53" s="69">
        <v>693</v>
      </c>
      <c r="O53" s="70">
        <v>666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1" t="s">
        <v>24</v>
      </c>
      <c r="C41" s="1212"/>
      <c r="D41" s="81"/>
      <c r="E41" s="1213" t="s">
        <v>25</v>
      </c>
      <c r="F41" s="1213"/>
      <c r="G41" s="1213"/>
      <c r="H41" s="1214"/>
      <c r="I41" s="82">
        <v>18310</v>
      </c>
      <c r="J41" s="83">
        <v>18531</v>
      </c>
      <c r="K41" s="83">
        <v>18896</v>
      </c>
      <c r="L41" s="83">
        <v>20671</v>
      </c>
      <c r="M41" s="84">
        <v>21739</v>
      </c>
    </row>
    <row r="42" spans="2:13" ht="27.75" customHeight="1" x14ac:dyDescent="0.15">
      <c r="B42" s="1201"/>
      <c r="C42" s="1202"/>
      <c r="D42" s="85"/>
      <c r="E42" s="1205" t="s">
        <v>26</v>
      </c>
      <c r="F42" s="1205"/>
      <c r="G42" s="1205"/>
      <c r="H42" s="1206"/>
      <c r="I42" s="86">
        <v>62</v>
      </c>
      <c r="J42" s="87">
        <v>46</v>
      </c>
      <c r="K42" s="87">
        <v>31</v>
      </c>
      <c r="L42" s="87">
        <v>15</v>
      </c>
      <c r="M42" s="88" t="s">
        <v>486</v>
      </c>
    </row>
    <row r="43" spans="2:13" ht="27.75" customHeight="1" x14ac:dyDescent="0.15">
      <c r="B43" s="1201"/>
      <c r="C43" s="1202"/>
      <c r="D43" s="85"/>
      <c r="E43" s="1205" t="s">
        <v>27</v>
      </c>
      <c r="F43" s="1205"/>
      <c r="G43" s="1205"/>
      <c r="H43" s="1206"/>
      <c r="I43" s="86">
        <v>7139</v>
      </c>
      <c r="J43" s="87">
        <v>7008</v>
      </c>
      <c r="K43" s="87">
        <v>7037</v>
      </c>
      <c r="L43" s="87">
        <v>6897</v>
      </c>
      <c r="M43" s="88">
        <v>6852</v>
      </c>
    </row>
    <row r="44" spans="2:13" ht="27.75" customHeight="1" x14ac:dyDescent="0.15">
      <c r="B44" s="1201"/>
      <c r="C44" s="1202"/>
      <c r="D44" s="85"/>
      <c r="E44" s="1205" t="s">
        <v>28</v>
      </c>
      <c r="F44" s="1205"/>
      <c r="G44" s="1205"/>
      <c r="H44" s="1206"/>
      <c r="I44" s="86">
        <v>574</v>
      </c>
      <c r="J44" s="87">
        <v>495</v>
      </c>
      <c r="K44" s="87">
        <v>506</v>
      </c>
      <c r="L44" s="87">
        <v>798</v>
      </c>
      <c r="M44" s="88">
        <v>714</v>
      </c>
    </row>
    <row r="45" spans="2:13" ht="27.75" customHeight="1" x14ac:dyDescent="0.15">
      <c r="B45" s="1201"/>
      <c r="C45" s="1202"/>
      <c r="D45" s="85"/>
      <c r="E45" s="1205" t="s">
        <v>29</v>
      </c>
      <c r="F45" s="1205"/>
      <c r="G45" s="1205"/>
      <c r="H45" s="1206"/>
      <c r="I45" s="86">
        <v>2982</v>
      </c>
      <c r="J45" s="87">
        <v>2752</v>
      </c>
      <c r="K45" s="87">
        <v>2512</v>
      </c>
      <c r="L45" s="87">
        <v>2261</v>
      </c>
      <c r="M45" s="88">
        <v>2156</v>
      </c>
    </row>
    <row r="46" spans="2:13" ht="27.75" customHeight="1" x14ac:dyDescent="0.15">
      <c r="B46" s="1201"/>
      <c r="C46" s="1202"/>
      <c r="D46" s="89"/>
      <c r="E46" s="1205" t="s">
        <v>30</v>
      </c>
      <c r="F46" s="1205"/>
      <c r="G46" s="1205"/>
      <c r="H46" s="1206"/>
      <c r="I46" s="86" t="s">
        <v>486</v>
      </c>
      <c r="J46" s="87" t="s">
        <v>486</v>
      </c>
      <c r="K46" s="87" t="s">
        <v>486</v>
      </c>
      <c r="L46" s="87" t="s">
        <v>486</v>
      </c>
      <c r="M46" s="88" t="s">
        <v>486</v>
      </c>
    </row>
    <row r="47" spans="2:13" ht="27.75" customHeight="1" x14ac:dyDescent="0.15">
      <c r="B47" s="1201"/>
      <c r="C47" s="1202"/>
      <c r="D47" s="90"/>
      <c r="E47" s="1215" t="s">
        <v>31</v>
      </c>
      <c r="F47" s="1216"/>
      <c r="G47" s="1216"/>
      <c r="H47" s="1217"/>
      <c r="I47" s="86" t="s">
        <v>486</v>
      </c>
      <c r="J47" s="87" t="s">
        <v>486</v>
      </c>
      <c r="K47" s="87" t="s">
        <v>486</v>
      </c>
      <c r="L47" s="87" t="s">
        <v>486</v>
      </c>
      <c r="M47" s="88" t="s">
        <v>486</v>
      </c>
    </row>
    <row r="48" spans="2:13" ht="27.75" customHeight="1" x14ac:dyDescent="0.15">
      <c r="B48" s="1201"/>
      <c r="C48" s="1202"/>
      <c r="D48" s="85"/>
      <c r="E48" s="1205" t="s">
        <v>32</v>
      </c>
      <c r="F48" s="1205"/>
      <c r="G48" s="1205"/>
      <c r="H48" s="1206"/>
      <c r="I48" s="86" t="s">
        <v>486</v>
      </c>
      <c r="J48" s="87" t="s">
        <v>486</v>
      </c>
      <c r="K48" s="87" t="s">
        <v>486</v>
      </c>
      <c r="L48" s="87" t="s">
        <v>486</v>
      </c>
      <c r="M48" s="88" t="s">
        <v>486</v>
      </c>
    </row>
    <row r="49" spans="2:13" ht="27.75" customHeight="1" x14ac:dyDescent="0.15">
      <c r="B49" s="1203"/>
      <c r="C49" s="1204"/>
      <c r="D49" s="85"/>
      <c r="E49" s="1205" t="s">
        <v>33</v>
      </c>
      <c r="F49" s="1205"/>
      <c r="G49" s="1205"/>
      <c r="H49" s="1206"/>
      <c r="I49" s="86" t="s">
        <v>486</v>
      </c>
      <c r="J49" s="87" t="s">
        <v>486</v>
      </c>
      <c r="K49" s="87" t="s">
        <v>486</v>
      </c>
      <c r="L49" s="87" t="s">
        <v>486</v>
      </c>
      <c r="M49" s="88" t="s">
        <v>486</v>
      </c>
    </row>
    <row r="50" spans="2:13" ht="27.75" customHeight="1" x14ac:dyDescent="0.15">
      <c r="B50" s="1199" t="s">
        <v>34</v>
      </c>
      <c r="C50" s="1200"/>
      <c r="D50" s="91"/>
      <c r="E50" s="1205" t="s">
        <v>35</v>
      </c>
      <c r="F50" s="1205"/>
      <c r="G50" s="1205"/>
      <c r="H50" s="1206"/>
      <c r="I50" s="86">
        <v>5320</v>
      </c>
      <c r="J50" s="87">
        <v>5214</v>
      </c>
      <c r="K50" s="87">
        <v>5160</v>
      </c>
      <c r="L50" s="87">
        <v>4418</v>
      </c>
      <c r="M50" s="88">
        <v>4044</v>
      </c>
    </row>
    <row r="51" spans="2:13" ht="27.75" customHeight="1" x14ac:dyDescent="0.15">
      <c r="B51" s="1201"/>
      <c r="C51" s="1202"/>
      <c r="D51" s="85"/>
      <c r="E51" s="1205" t="s">
        <v>36</v>
      </c>
      <c r="F51" s="1205"/>
      <c r="G51" s="1205"/>
      <c r="H51" s="1206"/>
      <c r="I51" s="86">
        <v>7</v>
      </c>
      <c r="J51" s="87">
        <v>6</v>
      </c>
      <c r="K51" s="87">
        <v>4</v>
      </c>
      <c r="L51" s="87">
        <v>3</v>
      </c>
      <c r="M51" s="88">
        <v>187</v>
      </c>
    </row>
    <row r="52" spans="2:13" ht="27.75" customHeight="1" x14ac:dyDescent="0.15">
      <c r="B52" s="1203"/>
      <c r="C52" s="1204"/>
      <c r="D52" s="85"/>
      <c r="E52" s="1205" t="s">
        <v>37</v>
      </c>
      <c r="F52" s="1205"/>
      <c r="G52" s="1205"/>
      <c r="H52" s="1206"/>
      <c r="I52" s="86">
        <v>18648</v>
      </c>
      <c r="J52" s="87">
        <v>18886</v>
      </c>
      <c r="K52" s="87">
        <v>19335</v>
      </c>
      <c r="L52" s="87">
        <v>20539</v>
      </c>
      <c r="M52" s="88">
        <v>21262</v>
      </c>
    </row>
    <row r="53" spans="2:13" ht="27.75" customHeight="1" thickBot="1" x14ac:dyDescent="0.2">
      <c r="B53" s="1207" t="s">
        <v>21</v>
      </c>
      <c r="C53" s="1208"/>
      <c r="D53" s="92"/>
      <c r="E53" s="1209" t="s">
        <v>38</v>
      </c>
      <c r="F53" s="1209"/>
      <c r="G53" s="1209"/>
      <c r="H53" s="1210"/>
      <c r="I53" s="93">
        <v>5092</v>
      </c>
      <c r="J53" s="94">
        <v>4728</v>
      </c>
      <c r="K53" s="94">
        <v>4483</v>
      </c>
      <c r="L53" s="94">
        <v>5683</v>
      </c>
      <c r="M53" s="95">
        <v>5970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579</v>
      </c>
      <c r="I42" s="354"/>
      <c r="J42" s="354"/>
      <c r="K42" s="354"/>
      <c r="L42" s="246"/>
      <c r="M42" s="246"/>
      <c r="N42" s="246"/>
      <c r="O42" s="246"/>
    </row>
    <row r="43" spans="2:17" x14ac:dyDescent="0.15">
      <c r="B43" s="250"/>
      <c r="C43" s="246"/>
      <c r="D43" s="246"/>
      <c r="E43" s="246"/>
      <c r="F43" s="246"/>
      <c r="G43" s="1232" t="s">
        <v>580</v>
      </c>
      <c r="H43" s="1233"/>
      <c r="I43" s="1233"/>
      <c r="J43" s="1233"/>
      <c r="K43" s="1233"/>
      <c r="L43" s="1233"/>
      <c r="M43" s="1233"/>
      <c r="N43" s="1233"/>
      <c r="O43" s="1234"/>
    </row>
    <row r="44" spans="2:17" x14ac:dyDescent="0.15">
      <c r="B44" s="250"/>
      <c r="C44" s="246"/>
      <c r="D44" s="246"/>
      <c r="E44" s="246"/>
      <c r="F44" s="246"/>
      <c r="G44" s="1235"/>
      <c r="H44" s="1236"/>
      <c r="I44" s="1236"/>
      <c r="J44" s="1236"/>
      <c r="K44" s="1236"/>
      <c r="L44" s="1236"/>
      <c r="M44" s="1236"/>
      <c r="N44" s="1236"/>
      <c r="O44" s="1237"/>
    </row>
    <row r="45" spans="2:17" x14ac:dyDescent="0.15">
      <c r="B45" s="250"/>
      <c r="C45" s="246"/>
      <c r="D45" s="246"/>
      <c r="E45" s="246"/>
      <c r="F45" s="246"/>
      <c r="G45" s="1235"/>
      <c r="H45" s="1236"/>
      <c r="I45" s="1236"/>
      <c r="J45" s="1236"/>
      <c r="K45" s="1236"/>
      <c r="L45" s="1236"/>
      <c r="M45" s="1236"/>
      <c r="N45" s="1236"/>
      <c r="O45" s="1237"/>
    </row>
    <row r="46" spans="2:17" x14ac:dyDescent="0.15">
      <c r="B46" s="250"/>
      <c r="C46" s="246"/>
      <c r="D46" s="246"/>
      <c r="E46" s="246"/>
      <c r="F46" s="246"/>
      <c r="G46" s="1235"/>
      <c r="H46" s="1236"/>
      <c r="I46" s="1236"/>
      <c r="J46" s="1236"/>
      <c r="K46" s="1236"/>
      <c r="L46" s="1236"/>
      <c r="M46" s="1236"/>
      <c r="N46" s="1236"/>
      <c r="O46" s="1237"/>
    </row>
    <row r="47" spans="2:17" x14ac:dyDescent="0.15">
      <c r="B47" s="250"/>
      <c r="C47" s="246"/>
      <c r="D47" s="246"/>
      <c r="E47" s="246"/>
      <c r="F47" s="246"/>
      <c r="G47" s="1238"/>
      <c r="H47" s="1239"/>
      <c r="I47" s="1239"/>
      <c r="J47" s="1239"/>
      <c r="K47" s="1239"/>
      <c r="L47" s="1239"/>
      <c r="M47" s="1239"/>
      <c r="N47" s="1239"/>
      <c r="O47" s="1240"/>
    </row>
    <row r="48" spans="2:17" x14ac:dyDescent="0.15">
      <c r="B48" s="250"/>
      <c r="C48" s="246"/>
      <c r="D48" s="246"/>
      <c r="E48" s="246"/>
      <c r="F48" s="246"/>
      <c r="G48" s="246"/>
      <c r="H48" s="355"/>
      <c r="I48" s="355"/>
      <c r="J48" s="355"/>
    </row>
    <row r="49" spans="1:17" x14ac:dyDescent="0.15">
      <c r="B49" s="250"/>
      <c r="C49" s="246"/>
      <c r="D49" s="246"/>
      <c r="E49" s="246"/>
      <c r="F49" s="246"/>
      <c r="G49" s="245" t="s">
        <v>581</v>
      </c>
    </row>
    <row r="50" spans="1:17" x14ac:dyDescent="0.15">
      <c r="B50" s="250"/>
      <c r="C50" s="246"/>
      <c r="D50" s="246"/>
      <c r="E50" s="246"/>
      <c r="F50" s="246"/>
      <c r="G50" s="1241"/>
      <c r="H50" s="1242"/>
      <c r="I50" s="1242"/>
      <c r="J50" s="1243"/>
      <c r="K50" s="356" t="s">
        <v>526</v>
      </c>
      <c r="L50" s="356" t="s">
        <v>527</v>
      </c>
      <c r="M50" s="356" t="s">
        <v>528</v>
      </c>
      <c r="N50" s="356" t="s">
        <v>529</v>
      </c>
      <c r="O50" s="356" t="s">
        <v>530</v>
      </c>
    </row>
    <row r="51" spans="1:17" x14ac:dyDescent="0.15">
      <c r="B51" s="250"/>
      <c r="C51" s="246"/>
      <c r="D51" s="246"/>
      <c r="E51" s="246"/>
      <c r="F51" s="246"/>
      <c r="G51" s="1244" t="s">
        <v>582</v>
      </c>
      <c r="H51" s="1245"/>
      <c r="I51" s="1250" t="s">
        <v>583</v>
      </c>
      <c r="J51" s="1250"/>
      <c r="K51" s="1252"/>
      <c r="L51" s="1252"/>
      <c r="M51" s="1252"/>
      <c r="N51" s="1218">
        <v>61.2</v>
      </c>
      <c r="O51" s="1252"/>
    </row>
    <row r="52" spans="1:17" x14ac:dyDescent="0.15">
      <c r="B52" s="250"/>
      <c r="C52" s="246"/>
      <c r="D52" s="246"/>
      <c r="E52" s="246"/>
      <c r="F52" s="246"/>
      <c r="G52" s="1246"/>
      <c r="H52" s="1247"/>
      <c r="I52" s="1251"/>
      <c r="J52" s="1251"/>
      <c r="K52" s="1218"/>
      <c r="L52" s="1218"/>
      <c r="M52" s="1218"/>
      <c r="N52" s="1218"/>
      <c r="O52" s="1218"/>
    </row>
    <row r="53" spans="1:17" x14ac:dyDescent="0.15">
      <c r="A53" s="357"/>
      <c r="B53" s="250"/>
      <c r="C53" s="246"/>
      <c r="D53" s="246"/>
      <c r="E53" s="246"/>
      <c r="F53" s="246"/>
      <c r="G53" s="1246"/>
      <c r="H53" s="1247"/>
      <c r="I53" s="1230" t="s">
        <v>584</v>
      </c>
      <c r="J53" s="1230"/>
      <c r="K53" s="1253"/>
      <c r="L53" s="1253"/>
      <c r="M53" s="1253"/>
      <c r="N53" s="1222">
        <v>56.8</v>
      </c>
      <c r="O53" s="1253"/>
    </row>
    <row r="54" spans="1:17" x14ac:dyDescent="0.15">
      <c r="A54" s="357"/>
      <c r="B54" s="250"/>
      <c r="C54" s="246"/>
      <c r="D54" s="246"/>
      <c r="E54" s="246"/>
      <c r="F54" s="246"/>
      <c r="G54" s="1248"/>
      <c r="H54" s="1249"/>
      <c r="I54" s="1230"/>
      <c r="J54" s="1230"/>
      <c r="K54" s="1223"/>
      <c r="L54" s="1223"/>
      <c r="M54" s="1223"/>
      <c r="N54" s="1223"/>
      <c r="O54" s="1223"/>
    </row>
    <row r="55" spans="1:17" x14ac:dyDescent="0.15">
      <c r="A55" s="357"/>
      <c r="B55" s="250"/>
      <c r="C55" s="246"/>
      <c r="D55" s="246"/>
      <c r="E55" s="246"/>
      <c r="F55" s="246"/>
      <c r="G55" s="1224" t="s">
        <v>585</v>
      </c>
      <c r="H55" s="1225"/>
      <c r="I55" s="1230" t="s">
        <v>583</v>
      </c>
      <c r="J55" s="1230"/>
      <c r="K55" s="1252"/>
      <c r="L55" s="1252"/>
      <c r="M55" s="1252"/>
      <c r="N55" s="1218">
        <v>58.5</v>
      </c>
      <c r="O55" s="1252"/>
    </row>
    <row r="56" spans="1:17" x14ac:dyDescent="0.15">
      <c r="A56" s="357"/>
      <c r="B56" s="250"/>
      <c r="C56" s="246"/>
      <c r="D56" s="246"/>
      <c r="E56" s="246"/>
      <c r="F56" s="246"/>
      <c r="G56" s="1226"/>
      <c r="H56" s="1227"/>
      <c r="I56" s="1230"/>
      <c r="J56" s="1230"/>
      <c r="K56" s="1218"/>
      <c r="L56" s="1218"/>
      <c r="M56" s="1218"/>
      <c r="N56" s="1218"/>
      <c r="O56" s="1218"/>
    </row>
    <row r="57" spans="1:17" s="357" customFormat="1" x14ac:dyDescent="0.15">
      <c r="B57" s="358"/>
      <c r="C57" s="354"/>
      <c r="D57" s="354"/>
      <c r="E57" s="354"/>
      <c r="F57" s="354"/>
      <c r="G57" s="1226"/>
      <c r="H57" s="1227"/>
      <c r="I57" s="1220" t="s">
        <v>584</v>
      </c>
      <c r="J57" s="1220"/>
      <c r="K57" s="1253"/>
      <c r="L57" s="1253"/>
      <c r="M57" s="1253"/>
      <c r="N57" s="1222">
        <v>52.9</v>
      </c>
      <c r="O57" s="1253"/>
      <c r="P57" s="359"/>
      <c r="Q57" s="358"/>
    </row>
    <row r="58" spans="1:17" s="357" customFormat="1" x14ac:dyDescent="0.15">
      <c r="A58" s="245"/>
      <c r="B58" s="358"/>
      <c r="C58" s="354"/>
      <c r="D58" s="354"/>
      <c r="E58" s="354"/>
      <c r="F58" s="354"/>
      <c r="G58" s="1228"/>
      <c r="H58" s="1229"/>
      <c r="I58" s="1220"/>
      <c r="J58" s="1220"/>
      <c r="K58" s="1223"/>
      <c r="L58" s="1223"/>
      <c r="M58" s="1223"/>
      <c r="N58" s="1223"/>
      <c r="O58" s="1223"/>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586</v>
      </c>
      <c r="C63" s="246"/>
      <c r="D63" s="246"/>
      <c r="E63" s="246"/>
      <c r="F63" s="246"/>
      <c r="G63" s="246"/>
      <c r="H63" s="246"/>
      <c r="I63" s="246"/>
      <c r="J63" s="246"/>
      <c r="K63" s="246"/>
      <c r="L63" s="246"/>
      <c r="M63" s="246"/>
      <c r="N63" s="246"/>
      <c r="O63" s="246"/>
    </row>
    <row r="64" spans="1:17" x14ac:dyDescent="0.15">
      <c r="B64" s="250"/>
      <c r="C64" s="246"/>
      <c r="D64" s="246"/>
      <c r="E64" s="246"/>
      <c r="F64" s="246"/>
      <c r="G64" s="353" t="s">
        <v>579</v>
      </c>
      <c r="I64" s="354"/>
      <c r="J64" s="354"/>
      <c r="K64" s="354"/>
      <c r="L64" s="246"/>
      <c r="M64" s="246"/>
      <c r="N64" s="246"/>
      <c r="O64" s="246"/>
    </row>
    <row r="65" spans="2:30" x14ac:dyDescent="0.15">
      <c r="B65" s="250"/>
      <c r="C65" s="246"/>
      <c r="D65" s="246"/>
      <c r="E65" s="246"/>
      <c r="F65" s="246"/>
      <c r="G65" s="1232" t="s">
        <v>587</v>
      </c>
      <c r="H65" s="1233"/>
      <c r="I65" s="1233"/>
      <c r="J65" s="1233"/>
      <c r="K65" s="1233"/>
      <c r="L65" s="1233"/>
      <c r="M65" s="1233"/>
      <c r="N65" s="1233"/>
      <c r="O65" s="1234"/>
    </row>
    <row r="66" spans="2:30" x14ac:dyDescent="0.15">
      <c r="B66" s="250"/>
      <c r="C66" s="246"/>
      <c r="D66" s="246"/>
      <c r="E66" s="246"/>
      <c r="F66" s="246"/>
      <c r="G66" s="1235"/>
      <c r="H66" s="1236"/>
      <c r="I66" s="1236"/>
      <c r="J66" s="1236"/>
      <c r="K66" s="1236"/>
      <c r="L66" s="1236"/>
      <c r="M66" s="1236"/>
      <c r="N66" s="1236"/>
      <c r="O66" s="1237"/>
    </row>
    <row r="67" spans="2:30" x14ac:dyDescent="0.15">
      <c r="B67" s="250"/>
      <c r="C67" s="246"/>
      <c r="D67" s="246"/>
      <c r="E67" s="246"/>
      <c r="F67" s="246"/>
      <c r="G67" s="1235"/>
      <c r="H67" s="1236"/>
      <c r="I67" s="1236"/>
      <c r="J67" s="1236"/>
      <c r="K67" s="1236"/>
      <c r="L67" s="1236"/>
      <c r="M67" s="1236"/>
      <c r="N67" s="1236"/>
      <c r="O67" s="1237"/>
    </row>
    <row r="68" spans="2:30" x14ac:dyDescent="0.15">
      <c r="B68" s="250"/>
      <c r="C68" s="246"/>
      <c r="D68" s="246"/>
      <c r="E68" s="246"/>
      <c r="F68" s="246"/>
      <c r="G68" s="1235"/>
      <c r="H68" s="1236"/>
      <c r="I68" s="1236"/>
      <c r="J68" s="1236"/>
      <c r="K68" s="1236"/>
      <c r="L68" s="1236"/>
      <c r="M68" s="1236"/>
      <c r="N68" s="1236"/>
      <c r="O68" s="1237"/>
    </row>
    <row r="69" spans="2:30" x14ac:dyDescent="0.15">
      <c r="B69" s="250"/>
      <c r="C69" s="246"/>
      <c r="D69" s="246"/>
      <c r="E69" s="246"/>
      <c r="F69" s="246"/>
      <c r="G69" s="1238"/>
      <c r="H69" s="1239"/>
      <c r="I69" s="1239"/>
      <c r="J69" s="1239"/>
      <c r="K69" s="1239"/>
      <c r="L69" s="1239"/>
      <c r="M69" s="1239"/>
      <c r="N69" s="1239"/>
      <c r="O69" s="124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588</v>
      </c>
      <c r="I71" s="370"/>
      <c r="J71" s="366"/>
      <c r="K71" s="366"/>
      <c r="L71" s="367"/>
      <c r="M71" s="366"/>
      <c r="N71" s="367"/>
      <c r="O71" s="368"/>
    </row>
    <row r="72" spans="2:30" x14ac:dyDescent="0.15">
      <c r="B72" s="250"/>
      <c r="C72" s="246"/>
      <c r="D72" s="246"/>
      <c r="E72" s="246"/>
      <c r="F72" s="246"/>
      <c r="G72" s="1241"/>
      <c r="H72" s="1242"/>
      <c r="I72" s="1242"/>
      <c r="J72" s="1243"/>
      <c r="K72" s="356" t="s">
        <v>526</v>
      </c>
      <c r="L72" s="356" t="s">
        <v>527</v>
      </c>
      <c r="M72" s="356" t="s">
        <v>528</v>
      </c>
      <c r="N72" s="356" t="s">
        <v>529</v>
      </c>
      <c r="O72" s="356" t="s">
        <v>530</v>
      </c>
    </row>
    <row r="73" spans="2:30" x14ac:dyDescent="0.15">
      <c r="B73" s="250"/>
      <c r="C73" s="246"/>
      <c r="D73" s="246"/>
      <c r="E73" s="246"/>
      <c r="F73" s="246"/>
      <c r="G73" s="1244" t="s">
        <v>582</v>
      </c>
      <c r="H73" s="1245"/>
      <c r="I73" s="1250" t="s">
        <v>583</v>
      </c>
      <c r="J73" s="1250"/>
      <c r="K73" s="1231">
        <v>55.3</v>
      </c>
      <c r="L73" s="1231">
        <v>50.9</v>
      </c>
      <c r="M73" s="1218">
        <v>48.6</v>
      </c>
      <c r="N73" s="1218">
        <v>61.2</v>
      </c>
      <c r="O73" s="1218">
        <v>65</v>
      </c>
      <c r="S73" s="245">
        <v>9.9</v>
      </c>
    </row>
    <row r="74" spans="2:30" x14ac:dyDescent="0.15">
      <c r="B74" s="250"/>
      <c r="C74" s="246"/>
      <c r="D74" s="246"/>
      <c r="E74" s="246"/>
      <c r="F74" s="246"/>
      <c r="G74" s="1246"/>
      <c r="H74" s="1247"/>
      <c r="I74" s="1251"/>
      <c r="J74" s="1251"/>
      <c r="K74" s="1231"/>
      <c r="L74" s="1231"/>
      <c r="M74" s="1218"/>
      <c r="N74" s="1218"/>
      <c r="O74" s="1218"/>
    </row>
    <row r="75" spans="2:30" x14ac:dyDescent="0.15">
      <c r="B75" s="250"/>
      <c r="C75" s="246"/>
      <c r="D75" s="246"/>
      <c r="E75" s="246"/>
      <c r="F75" s="246"/>
      <c r="G75" s="1246"/>
      <c r="H75" s="1247"/>
      <c r="I75" s="1230" t="s">
        <v>589</v>
      </c>
      <c r="J75" s="1230"/>
      <c r="K75" s="1222">
        <v>12.8</v>
      </c>
      <c r="L75" s="1222">
        <v>12.1</v>
      </c>
      <c r="M75" s="1222">
        <v>10.7</v>
      </c>
      <c r="N75" s="1222">
        <v>9.1</v>
      </c>
      <c r="O75" s="1222">
        <v>7.9</v>
      </c>
      <c r="U75" s="245">
        <v>81.2</v>
      </c>
      <c r="W75" s="245">
        <v>87.2</v>
      </c>
      <c r="Y75" s="245">
        <v>99.8</v>
      </c>
      <c r="AA75" s="245">
        <v>109.5</v>
      </c>
      <c r="AC75" s="245">
        <v>115.2</v>
      </c>
    </row>
    <row r="76" spans="2:30" x14ac:dyDescent="0.15">
      <c r="B76" s="250"/>
      <c r="C76" s="246"/>
      <c r="D76" s="246"/>
      <c r="E76" s="246"/>
      <c r="F76" s="246"/>
      <c r="G76" s="1248"/>
      <c r="H76" s="1249"/>
      <c r="I76" s="1230"/>
      <c r="J76" s="1230"/>
      <c r="K76" s="1223"/>
      <c r="L76" s="1223"/>
      <c r="M76" s="1223"/>
      <c r="N76" s="1223"/>
      <c r="O76" s="1223"/>
    </row>
    <row r="77" spans="2:30" x14ac:dyDescent="0.15">
      <c r="B77" s="250"/>
      <c r="C77" s="246"/>
      <c r="D77" s="246"/>
      <c r="E77" s="246"/>
      <c r="F77" s="246"/>
      <c r="G77" s="1224" t="s">
        <v>585</v>
      </c>
      <c r="H77" s="1225"/>
      <c r="I77" s="1230" t="s">
        <v>583</v>
      </c>
      <c r="J77" s="1230"/>
      <c r="K77" s="1231">
        <v>76.2</v>
      </c>
      <c r="L77" s="1231">
        <v>65.3</v>
      </c>
      <c r="M77" s="1218">
        <v>60.8</v>
      </c>
      <c r="N77" s="1218">
        <v>58.5</v>
      </c>
      <c r="O77" s="1218">
        <v>54.6</v>
      </c>
      <c r="R77" s="245">
        <v>12.3</v>
      </c>
      <c r="T77" s="245">
        <v>11.1</v>
      </c>
    </row>
    <row r="78" spans="2:30" x14ac:dyDescent="0.15">
      <c r="B78" s="250"/>
      <c r="C78" s="246"/>
      <c r="D78" s="246"/>
      <c r="E78" s="246"/>
      <c r="F78" s="246"/>
      <c r="G78" s="1226"/>
      <c r="H78" s="1227"/>
      <c r="I78" s="1230"/>
      <c r="J78" s="1230"/>
      <c r="K78" s="1231"/>
      <c r="L78" s="1231"/>
      <c r="M78" s="1218"/>
      <c r="N78" s="1218"/>
      <c r="O78" s="1218"/>
    </row>
    <row r="79" spans="2:30" x14ac:dyDescent="0.15">
      <c r="B79" s="250"/>
      <c r="C79" s="246"/>
      <c r="D79" s="246"/>
      <c r="E79" s="246"/>
      <c r="F79" s="246"/>
      <c r="G79" s="1226"/>
      <c r="H79" s="1227"/>
      <c r="I79" s="1219" t="s">
        <v>589</v>
      </c>
      <c r="J79" s="1220"/>
      <c r="K79" s="1221">
        <v>12.8</v>
      </c>
      <c r="L79" s="1221">
        <v>12</v>
      </c>
      <c r="M79" s="1221">
        <v>11.1</v>
      </c>
      <c r="N79" s="1221">
        <v>10.7</v>
      </c>
      <c r="O79" s="1221">
        <v>10</v>
      </c>
      <c r="V79" s="245">
        <v>53.5</v>
      </c>
      <c r="X79" s="245">
        <v>48.2</v>
      </c>
      <c r="Z79" s="245">
        <v>34.200000000000003</v>
      </c>
      <c r="AB79" s="245">
        <v>30.3</v>
      </c>
      <c r="AD79" s="245">
        <v>28.9</v>
      </c>
    </row>
    <row r="80" spans="2:30" x14ac:dyDescent="0.15">
      <c r="B80" s="250"/>
      <c r="C80" s="246"/>
      <c r="D80" s="246"/>
      <c r="E80" s="246"/>
      <c r="F80" s="246"/>
      <c r="G80" s="1228"/>
      <c r="H80" s="1229"/>
      <c r="I80" s="1220"/>
      <c r="J80" s="1220"/>
      <c r="K80" s="1221"/>
      <c r="L80" s="1221"/>
      <c r="M80" s="1221"/>
      <c r="N80" s="1221"/>
      <c r="O80" s="1221"/>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71715</v>
      </c>
      <c r="E3" s="118"/>
      <c r="F3" s="119">
        <v>75709</v>
      </c>
      <c r="G3" s="120"/>
      <c r="H3" s="121"/>
    </row>
    <row r="4" spans="1:8" x14ac:dyDescent="0.15">
      <c r="A4" s="122"/>
      <c r="B4" s="123"/>
      <c r="C4" s="124"/>
      <c r="D4" s="125">
        <v>42149</v>
      </c>
      <c r="E4" s="126"/>
      <c r="F4" s="127">
        <v>35212</v>
      </c>
      <c r="G4" s="128"/>
      <c r="H4" s="129"/>
    </row>
    <row r="5" spans="1:8" x14ac:dyDescent="0.15">
      <c r="A5" s="110" t="s">
        <v>520</v>
      </c>
      <c r="B5" s="115"/>
      <c r="C5" s="116"/>
      <c r="D5" s="117">
        <v>74713</v>
      </c>
      <c r="E5" s="118"/>
      <c r="F5" s="119">
        <v>90961</v>
      </c>
      <c r="G5" s="120"/>
      <c r="H5" s="121"/>
    </row>
    <row r="6" spans="1:8" x14ac:dyDescent="0.15">
      <c r="A6" s="122"/>
      <c r="B6" s="123"/>
      <c r="C6" s="124"/>
      <c r="D6" s="125">
        <v>19187</v>
      </c>
      <c r="E6" s="126"/>
      <c r="F6" s="127">
        <v>37720</v>
      </c>
      <c r="G6" s="128"/>
      <c r="H6" s="129"/>
    </row>
    <row r="7" spans="1:8" x14ac:dyDescent="0.15">
      <c r="A7" s="110" t="s">
        <v>521</v>
      </c>
      <c r="B7" s="115"/>
      <c r="C7" s="116"/>
      <c r="D7" s="117">
        <v>58020</v>
      </c>
      <c r="E7" s="118"/>
      <c r="F7" s="119">
        <v>106614</v>
      </c>
      <c r="G7" s="120"/>
      <c r="H7" s="121"/>
    </row>
    <row r="8" spans="1:8" x14ac:dyDescent="0.15">
      <c r="A8" s="122"/>
      <c r="B8" s="123"/>
      <c r="C8" s="124"/>
      <c r="D8" s="125">
        <v>43373</v>
      </c>
      <c r="E8" s="126"/>
      <c r="F8" s="127">
        <v>45545</v>
      </c>
      <c r="G8" s="128"/>
      <c r="H8" s="129"/>
    </row>
    <row r="9" spans="1:8" x14ac:dyDescent="0.15">
      <c r="A9" s="110" t="s">
        <v>522</v>
      </c>
      <c r="B9" s="115"/>
      <c r="C9" s="116"/>
      <c r="D9" s="117">
        <v>98280</v>
      </c>
      <c r="E9" s="118"/>
      <c r="F9" s="119">
        <v>85459</v>
      </c>
      <c r="G9" s="120"/>
      <c r="H9" s="121"/>
    </row>
    <row r="10" spans="1:8" x14ac:dyDescent="0.15">
      <c r="A10" s="122"/>
      <c r="B10" s="123"/>
      <c r="C10" s="124"/>
      <c r="D10" s="125">
        <v>80069</v>
      </c>
      <c r="E10" s="126"/>
      <c r="F10" s="127">
        <v>44378</v>
      </c>
      <c r="G10" s="128"/>
      <c r="H10" s="129"/>
    </row>
    <row r="11" spans="1:8" x14ac:dyDescent="0.15">
      <c r="A11" s="110" t="s">
        <v>523</v>
      </c>
      <c r="B11" s="115"/>
      <c r="C11" s="116"/>
      <c r="D11" s="117">
        <v>81779</v>
      </c>
      <c r="E11" s="118"/>
      <c r="F11" s="119">
        <v>83280</v>
      </c>
      <c r="G11" s="120"/>
      <c r="H11" s="121"/>
    </row>
    <row r="12" spans="1:8" x14ac:dyDescent="0.15">
      <c r="A12" s="122"/>
      <c r="B12" s="123"/>
      <c r="C12" s="130"/>
      <c r="D12" s="125">
        <v>69007</v>
      </c>
      <c r="E12" s="126"/>
      <c r="F12" s="127">
        <v>43123</v>
      </c>
      <c r="G12" s="128"/>
      <c r="H12" s="129"/>
    </row>
    <row r="13" spans="1:8" x14ac:dyDescent="0.15">
      <c r="A13" s="110"/>
      <c r="B13" s="115"/>
      <c r="C13" s="131"/>
      <c r="D13" s="132">
        <v>76901</v>
      </c>
      <c r="E13" s="133"/>
      <c r="F13" s="134">
        <v>88405</v>
      </c>
      <c r="G13" s="135"/>
      <c r="H13" s="121"/>
    </row>
    <row r="14" spans="1:8" x14ac:dyDescent="0.15">
      <c r="A14" s="122"/>
      <c r="B14" s="123"/>
      <c r="C14" s="124"/>
      <c r="D14" s="125">
        <v>50757</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5.85</v>
      </c>
      <c r="C19" s="136">
        <f>ROUND(VALUE(SUBSTITUTE(実質収支比率等に係る経年分析!G$48,"▲","-")),2)</f>
        <v>5.91</v>
      </c>
      <c r="D19" s="136">
        <f>ROUND(VALUE(SUBSTITUTE(実質収支比率等に係る経年分析!H$48,"▲","-")),2)</f>
        <v>5.47</v>
      </c>
      <c r="E19" s="136">
        <f>ROUND(VALUE(SUBSTITUTE(実質収支比率等に係る経年分析!I$48,"▲","-")),2)</f>
        <v>7.68</v>
      </c>
      <c r="F19" s="136">
        <f>ROUND(VALUE(SUBSTITUTE(実質収支比率等に係る経年分析!J$48,"▲","-")),2)</f>
        <v>7.12</v>
      </c>
    </row>
    <row r="20" spans="1:11" x14ac:dyDescent="0.15">
      <c r="A20" s="136" t="s">
        <v>43</v>
      </c>
      <c r="B20" s="136">
        <f>ROUND(VALUE(SUBSTITUTE(実質収支比率等に係る経年分析!F$47,"▲","-")),2)</f>
        <v>20.09</v>
      </c>
      <c r="C20" s="136">
        <f>ROUND(VALUE(SUBSTITUTE(実質収支比率等に係る経年分析!G$47,"▲","-")),2)</f>
        <v>21.54</v>
      </c>
      <c r="D20" s="136">
        <f>ROUND(VALUE(SUBSTITUTE(実質収支比率等に係る経年分析!H$47,"▲","-")),2)</f>
        <v>21.53</v>
      </c>
      <c r="E20" s="136">
        <f>ROUND(VALUE(SUBSTITUTE(実質収支比率等に係る経年分析!I$47,"▲","-")),2)</f>
        <v>17.41</v>
      </c>
      <c r="F20" s="136">
        <f>ROUND(VALUE(SUBSTITUTE(実質収支比率等に係る経年分析!J$47,"▲","-")),2)</f>
        <v>16.170000000000002</v>
      </c>
    </row>
    <row r="21" spans="1:11" x14ac:dyDescent="0.15">
      <c r="A21" s="136" t="s">
        <v>44</v>
      </c>
      <c r="B21" s="136">
        <f>IF(ISNUMBER(VALUE(SUBSTITUTE(実質収支比率等に係る経年分析!F$49,"▲","-"))),ROUND(VALUE(SUBSTITUTE(実質収支比率等に係る経年分析!F$49,"▲","-")),2),NA())</f>
        <v>-2.82</v>
      </c>
      <c r="C21" s="136">
        <f>IF(ISNUMBER(VALUE(SUBSTITUTE(実質収支比率等に係る経年分析!G$49,"▲","-"))),ROUND(VALUE(SUBSTITUTE(実質収支比率等に係る経年分析!G$49,"▲","-")),2),NA())</f>
        <v>1.54</v>
      </c>
      <c r="D21" s="136">
        <f>IF(ISNUMBER(VALUE(SUBSTITUTE(実質収支比率等に係る経年分析!H$49,"▲","-"))),ROUND(VALUE(SUBSTITUTE(実質収支比率等に係る経年分析!H$49,"▲","-")),2),NA())</f>
        <v>-0.43</v>
      </c>
      <c r="E21" s="136">
        <f>IF(ISNUMBER(VALUE(SUBSTITUTE(実質収支比率等に係る経年分析!I$49,"▲","-"))),ROUND(VALUE(SUBSTITUTE(実質収支比率等に係る経年分析!I$49,"▲","-")),2),NA())</f>
        <v>-1.68</v>
      </c>
      <c r="F21" s="136">
        <f>IF(ISNUMBER(VALUE(SUBSTITUTE(実質収支比率等に係る経年分析!J$49,"▲","-"))),ROUND(VALUE(SUBSTITUTE(実質収支比率等に係る経年分析!J$49,"▲","-")),2),NA())</f>
        <v>-2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伊予港上屋特別会計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都市総合文化施設運営事業特別会計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0.56999999999999995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0.56000000000000005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0.41</v>
      </c>
    </row>
    <row r="34" spans="1:16" x14ac:dyDescent="0.15">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f>IF(ROUND(VALUE(SUBSTITUTE(連結実質赤字比率に係る赤字・黒字の構成分析!G$36,"▲", "-")), 2) &lt; 0, ABS(ROUND(VALUE(SUBSTITUTE(連結実質赤字比率に係る赤字・黒字の構成分析!G$36,"▲", "-")), 2)), NA())</f>
        <v>0.01</v>
      </c>
      <c r="E34" s="137" t="e">
        <f>IF(ROUND(VALUE(SUBSTITUTE(連結実質赤字比率に係る赤字・黒字の構成分析!G$36,"▲", "-")), 2) &gt;= 0, ABS(ROUND(VALUE(SUBSTITUTE(連結実質赤字比率に係る赤字・黒字の構成分析!G$36,"▲", "-")), 2)), NA())</f>
        <v>#N/A</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f>IF(ROUND(VALUE(SUBSTITUTE(連結実質赤字比率に係る赤字・黒字の構成分析!I$36,"▲", "-")), 2) &lt; 0, ABS(ROUND(VALUE(SUBSTITUTE(連結実質赤字比率に係る赤字・黒字の構成分析!I$36,"▲", "-")), 2)), NA())</f>
        <v>0.17</v>
      </c>
      <c r="I34" s="137" t="e">
        <f>IF(ROUND(VALUE(SUBSTITUTE(連結実質赤字比率に係る赤字・黒字の構成分析!I$36,"▲", "-")), 2) &gt;= 0, ABS(ROUND(VALUE(SUBSTITUTE(連結実質赤字比率に係る赤字・黒字の構成分析!I$36,"▲", "-")), 2)), NA())</f>
        <v>#N/A</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7.52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8.44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8.75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1669</v>
      </c>
      <c r="E42" s="138"/>
      <c r="F42" s="138"/>
      <c r="G42" s="138">
        <f>'実質公債費比率（分子）の構造'!L$52</f>
        <v>1596</v>
      </c>
      <c r="H42" s="138"/>
      <c r="I42" s="138"/>
      <c r="J42" s="138">
        <f>'実質公債費比率（分子）の構造'!M$52</f>
        <v>1677</v>
      </c>
      <c r="K42" s="138"/>
      <c r="L42" s="138"/>
      <c r="M42" s="138">
        <f>'実質公債費比率（分子）の構造'!N$52</f>
        <v>1723</v>
      </c>
      <c r="N42" s="138"/>
      <c r="O42" s="138"/>
      <c r="P42" s="138">
        <f>'実質公債費比率（分子）の構造'!O$52</f>
        <v>1736</v>
      </c>
    </row>
    <row r="43" spans="1:16" x14ac:dyDescent="0.15">
      <c r="A43" s="138" t="s">
        <v>52</v>
      </c>
      <c r="B43" s="138">
        <f>'実質公債費比率（分子）の構造'!K$51</f>
        <v>2</v>
      </c>
      <c r="C43" s="138"/>
      <c r="D43" s="138"/>
      <c r="E43" s="138">
        <f>'実質公債費比率（分子）の構造'!L$51</f>
        <v>1</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24</v>
      </c>
      <c r="C44" s="138"/>
      <c r="D44" s="138"/>
      <c r="E44" s="138">
        <f>'実質公債費比率（分子）の構造'!L$50</f>
        <v>24</v>
      </c>
      <c r="F44" s="138"/>
      <c r="G44" s="138"/>
      <c r="H44" s="138">
        <f>'実質公債費比率（分子）の構造'!M$50</f>
        <v>24</v>
      </c>
      <c r="I44" s="138"/>
      <c r="J44" s="138"/>
      <c r="K44" s="138">
        <f>'実質公債費比率（分子）の構造'!N$50</f>
        <v>23</v>
      </c>
      <c r="L44" s="138"/>
      <c r="M44" s="138"/>
      <c r="N44" s="138">
        <f>'実質公債費比率（分子）の構造'!O$50</f>
        <v>22</v>
      </c>
      <c r="O44" s="138"/>
      <c r="P44" s="138"/>
    </row>
    <row r="45" spans="1:16" x14ac:dyDescent="0.15">
      <c r="A45" s="138" t="s">
        <v>54</v>
      </c>
      <c r="B45" s="138">
        <f>'実質公債費比率（分子）の構造'!K$49</f>
        <v>254</v>
      </c>
      <c r="C45" s="138"/>
      <c r="D45" s="138"/>
      <c r="E45" s="138">
        <f>'実質公債費比率（分子）の構造'!L$49</f>
        <v>166</v>
      </c>
      <c r="F45" s="138"/>
      <c r="G45" s="138"/>
      <c r="H45" s="138">
        <f>'実質公債費比率（分子）の構造'!M$49</f>
        <v>118</v>
      </c>
      <c r="I45" s="138"/>
      <c r="J45" s="138"/>
      <c r="K45" s="138">
        <f>'実質公債費比率（分子）の構造'!N$49</f>
        <v>91</v>
      </c>
      <c r="L45" s="138"/>
      <c r="M45" s="138"/>
      <c r="N45" s="138">
        <f>'実質公債費比率（分子）の構造'!O$49</f>
        <v>102</v>
      </c>
      <c r="O45" s="138"/>
      <c r="P45" s="138"/>
    </row>
    <row r="46" spans="1:16" x14ac:dyDescent="0.15">
      <c r="A46" s="138" t="s">
        <v>55</v>
      </c>
      <c r="B46" s="138">
        <f>'実質公債費比率（分子）の構造'!K$48</f>
        <v>499</v>
      </c>
      <c r="C46" s="138"/>
      <c r="D46" s="138"/>
      <c r="E46" s="138">
        <f>'実質公債費比率（分子）の構造'!L$48</f>
        <v>525</v>
      </c>
      <c r="F46" s="138"/>
      <c r="G46" s="138"/>
      <c r="H46" s="138">
        <f>'実質公債費比率（分子）の構造'!M$48</f>
        <v>539</v>
      </c>
      <c r="I46" s="138"/>
      <c r="J46" s="138"/>
      <c r="K46" s="138">
        <f>'実質公債費比率（分子）の構造'!N$48</f>
        <v>530</v>
      </c>
      <c r="L46" s="138"/>
      <c r="M46" s="138"/>
      <c r="N46" s="138">
        <f>'実質公債費比率（分子）の構造'!O$48</f>
        <v>574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2028</v>
      </c>
      <c r="C49" s="138"/>
      <c r="D49" s="138"/>
      <c r="E49" s="138">
        <f>'実質公債費比率（分子）の構造'!L$45</f>
        <v>1886</v>
      </c>
      <c r="F49" s="138"/>
      <c r="G49" s="138"/>
      <c r="H49" s="138">
        <f>'実質公債費比率（分子）の構造'!M$45</f>
        <v>1831</v>
      </c>
      <c r="I49" s="138"/>
      <c r="J49" s="138"/>
      <c r="K49" s="138">
        <f>'実質公債費比率（分子）の構造'!N$45</f>
        <v>1772</v>
      </c>
      <c r="L49" s="138"/>
      <c r="M49" s="138"/>
      <c r="N49" s="138">
        <f>'実質公債費比率（分子）の構造'!O$45</f>
        <v>1704</v>
      </c>
      <c r="O49" s="138"/>
      <c r="P49" s="138"/>
    </row>
    <row r="50" spans="1:16" x14ac:dyDescent="0.15">
      <c r="A50" s="138" t="s">
        <v>59</v>
      </c>
      <c r="B50" s="138" t="e">
        <f>NA()</f>
        <v>#N/A</v>
      </c>
      <c r="C50" s="138">
        <f>IF(ISNUMBER('実質公債費比率（分子）の構造'!K$53),'実質公債費比率（分子）の構造'!K$53,NA())</f>
        <v>1138</v>
      </c>
      <c r="D50" s="138" t="e">
        <f>NA()</f>
        <v>#N/A</v>
      </c>
      <c r="E50" s="138" t="e">
        <f>NA()</f>
        <v>#N/A</v>
      </c>
      <c r="F50" s="138">
        <f>IF(ISNUMBER('実質公債費比率（分子）の構造'!L$53),'実質公債費比率（分子）の構造'!L$53,NA())</f>
        <v>1006</v>
      </c>
      <c r="G50" s="138" t="e">
        <f>NA()</f>
        <v>#N/A</v>
      </c>
      <c r="H50" s="138" t="e">
        <f>NA()</f>
        <v>#N/A</v>
      </c>
      <c r="I50" s="138">
        <f>IF(ISNUMBER('実質公債費比率（分子）の構造'!M$53),'実質公債費比率（分子）の構造'!M$53,NA())</f>
        <v>835</v>
      </c>
      <c r="J50" s="138" t="e">
        <f>NA()</f>
        <v>#N/A</v>
      </c>
      <c r="K50" s="138" t="e">
        <f>NA()</f>
        <v>#N/A</v>
      </c>
      <c r="L50" s="138">
        <f>IF(ISNUMBER('実質公債費比率（分子）の構造'!N$53),'実質公債費比率（分子）の構造'!N$53,NA())</f>
        <v>693</v>
      </c>
      <c r="M50" s="138" t="e">
        <f>NA()</f>
        <v>#N/A</v>
      </c>
      <c r="N50" s="138" t="e">
        <f>NA()</f>
        <v>#N/A</v>
      </c>
      <c r="O50" s="138">
        <f>IF(ISNUMBER('実質公債費比率（分子）の構造'!O$53),'実質公債費比率（分子）の構造'!O$53,NA())</f>
        <v>666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18648</v>
      </c>
      <c r="E56" s="137"/>
      <c r="F56" s="137"/>
      <c r="G56" s="137">
        <f>'将来負担比率（分子）の構造'!J$52</f>
        <v>18886</v>
      </c>
      <c r="H56" s="137"/>
      <c r="I56" s="137"/>
      <c r="J56" s="137">
        <f>'将来負担比率（分子）の構造'!K$52</f>
        <v>19335</v>
      </c>
      <c r="K56" s="137"/>
      <c r="L56" s="137"/>
      <c r="M56" s="137">
        <f>'将来負担比率（分子）の構造'!L$52</f>
        <v>20539</v>
      </c>
      <c r="N56" s="137"/>
      <c r="O56" s="137"/>
      <c r="P56" s="137">
        <f>'将来負担比率（分子）の構造'!M$52</f>
        <v>21262</v>
      </c>
    </row>
    <row r="57" spans="1:16" x14ac:dyDescent="0.15">
      <c r="A57" s="137" t="s">
        <v>36</v>
      </c>
      <c r="B57" s="137"/>
      <c r="C57" s="137"/>
      <c r="D57" s="137">
        <f>'将来負担比率（分子）の構造'!I$51</f>
        <v>7</v>
      </c>
      <c r="E57" s="137"/>
      <c r="F57" s="137"/>
      <c r="G57" s="137">
        <f>'将来負担比率（分子）の構造'!J$51</f>
        <v>6</v>
      </c>
      <c r="H57" s="137"/>
      <c r="I57" s="137"/>
      <c r="J57" s="137">
        <f>'将来負担比率（分子）の構造'!K$51</f>
        <v>4</v>
      </c>
      <c r="K57" s="137"/>
      <c r="L57" s="137"/>
      <c r="M57" s="137">
        <f>'将来負担比率（分子）の構造'!L$51</f>
        <v>3</v>
      </c>
      <c r="N57" s="137"/>
      <c r="O57" s="137"/>
      <c r="P57" s="137">
        <f>'将来負担比率（分子）の構造'!M$51</f>
        <v>187</v>
      </c>
    </row>
    <row r="58" spans="1:16" x14ac:dyDescent="0.15">
      <c r="A58" s="137" t="s">
        <v>35</v>
      </c>
      <c r="B58" s="137"/>
      <c r="C58" s="137"/>
      <c r="D58" s="137">
        <f>'将来負担比率（分子）の構造'!I$50</f>
        <v>5320</v>
      </c>
      <c r="E58" s="137"/>
      <c r="F58" s="137"/>
      <c r="G58" s="137">
        <f>'将来負担比率（分子）の構造'!J$50</f>
        <v>5214</v>
      </c>
      <c r="H58" s="137"/>
      <c r="I58" s="137"/>
      <c r="J58" s="137">
        <f>'将来負担比率（分子）の構造'!K$50</f>
        <v>5160</v>
      </c>
      <c r="K58" s="137"/>
      <c r="L58" s="137"/>
      <c r="M58" s="137">
        <f>'将来負担比率（分子）の構造'!L$50</f>
        <v>4418</v>
      </c>
      <c r="N58" s="137"/>
      <c r="O58" s="137"/>
      <c r="P58" s="137">
        <f>'将来負担比率（分子）の構造'!M$50</f>
        <v>4044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2982</v>
      </c>
      <c r="C62" s="137"/>
      <c r="D62" s="137"/>
      <c r="E62" s="137">
        <f>'将来負担比率（分子）の構造'!J$45</f>
        <v>2752</v>
      </c>
      <c r="F62" s="137"/>
      <c r="G62" s="137"/>
      <c r="H62" s="137">
        <f>'将来負担比率（分子）の構造'!K$45</f>
        <v>2512</v>
      </c>
      <c r="I62" s="137"/>
      <c r="J62" s="137"/>
      <c r="K62" s="137">
        <f>'将来負担比率（分子）の構造'!L$45</f>
        <v>2261</v>
      </c>
      <c r="L62" s="137"/>
      <c r="M62" s="137"/>
      <c r="N62" s="137">
        <f>'将来負担比率（分子）の構造'!M$45</f>
        <v>2156</v>
      </c>
      <c r="O62" s="137"/>
      <c r="P62" s="137"/>
    </row>
    <row r="63" spans="1:16" x14ac:dyDescent="0.15">
      <c r="A63" s="137" t="s">
        <v>28</v>
      </c>
      <c r="B63" s="137">
        <f>'将来負担比率（分子）の構造'!I$44</f>
        <v>574</v>
      </c>
      <c r="C63" s="137"/>
      <c r="D63" s="137"/>
      <c r="E63" s="137">
        <f>'将来負担比率（分子）の構造'!J$44</f>
        <v>495</v>
      </c>
      <c r="F63" s="137"/>
      <c r="G63" s="137"/>
      <c r="H63" s="137">
        <f>'将来負担比率（分子）の構造'!K$44</f>
        <v>506</v>
      </c>
      <c r="I63" s="137"/>
      <c r="J63" s="137"/>
      <c r="K63" s="137">
        <f>'将来負担比率（分子）の構造'!L$44</f>
        <v>798</v>
      </c>
      <c r="L63" s="137"/>
      <c r="M63" s="137"/>
      <c r="N63" s="137">
        <f>'将来負担比率（分子）の構造'!M$44</f>
        <v>714</v>
      </c>
      <c r="O63" s="137"/>
      <c r="P63" s="137"/>
    </row>
    <row r="64" spans="1:16" x14ac:dyDescent="0.15">
      <c r="A64" s="137" t="s">
        <v>27</v>
      </c>
      <c r="B64" s="137">
        <f>'将来負担比率（分子）の構造'!I$43</f>
        <v>7139</v>
      </c>
      <c r="C64" s="137"/>
      <c r="D64" s="137"/>
      <c r="E64" s="137">
        <f>'将来負担比率（分子）の構造'!J$43</f>
        <v>7008</v>
      </c>
      <c r="F64" s="137"/>
      <c r="G64" s="137"/>
      <c r="H64" s="137">
        <f>'将来負担比率（分子）の構造'!K$43</f>
        <v>7037</v>
      </c>
      <c r="I64" s="137"/>
      <c r="J64" s="137"/>
      <c r="K64" s="137">
        <f>'将来負担比率（分子）の構造'!L$43</f>
        <v>6897</v>
      </c>
      <c r="L64" s="137"/>
      <c r="M64" s="137"/>
      <c r="N64" s="137">
        <f>'将来負担比率（分子）の構造'!M$43</f>
        <v>6852</v>
      </c>
      <c r="O64" s="137"/>
      <c r="P64" s="137"/>
    </row>
    <row r="65" spans="1:16" x14ac:dyDescent="0.15">
      <c r="A65" s="137" t="s">
        <v>26</v>
      </c>
      <c r="B65" s="137">
        <f>'将来負担比率（分子）の構造'!I$42</f>
        <v>62</v>
      </c>
      <c r="C65" s="137"/>
      <c r="D65" s="137"/>
      <c r="E65" s="137">
        <f>'将来負担比率（分子）の構造'!J$42</f>
        <v>46</v>
      </c>
      <c r="F65" s="137"/>
      <c r="G65" s="137"/>
      <c r="H65" s="137">
        <f>'将来負担比率（分子）の構造'!K$42</f>
        <v>31</v>
      </c>
      <c r="I65" s="137"/>
      <c r="J65" s="137"/>
      <c r="K65" s="137">
        <f>'将来負担比率（分子）の構造'!L$42</f>
        <v>15</v>
      </c>
      <c r="L65" s="137"/>
      <c r="M65" s="137"/>
      <c r="N65" s="137" t="str">
        <f>'将来負担比率（分子）の構造'!M$42</f>
        <v>-</v>
      </c>
      <c r="O65" s="137"/>
      <c r="P65" s="137"/>
    </row>
    <row r="66" spans="1:16" x14ac:dyDescent="0.15">
      <c r="A66" s="137" t="s">
        <v>25</v>
      </c>
      <c r="B66" s="137">
        <f>'将来負担比率（分子）の構造'!I$41</f>
        <v>18310</v>
      </c>
      <c r="C66" s="137"/>
      <c r="D66" s="137"/>
      <c r="E66" s="137">
        <f>'将来負担比率（分子）の構造'!J$41</f>
        <v>18531</v>
      </c>
      <c r="F66" s="137"/>
      <c r="G66" s="137"/>
      <c r="H66" s="137">
        <f>'将来負担比率（分子）の構造'!K$41</f>
        <v>18896</v>
      </c>
      <c r="I66" s="137"/>
      <c r="J66" s="137"/>
      <c r="K66" s="137">
        <f>'将来負担比率（分子）の構造'!L$41</f>
        <v>20671</v>
      </c>
      <c r="L66" s="137"/>
      <c r="M66" s="137"/>
      <c r="N66" s="137">
        <f>'将来負担比率（分子）の構造'!M$41</f>
        <v>21739</v>
      </c>
      <c r="O66" s="137"/>
      <c r="P66" s="137"/>
    </row>
    <row r="67" spans="1:16" x14ac:dyDescent="0.15">
      <c r="A67" s="137" t="s">
        <v>63</v>
      </c>
      <c r="B67" s="137" t="e">
        <f>NA()</f>
        <v>#N/A</v>
      </c>
      <c r="C67" s="137">
        <f>IF(ISNUMBER('将来負担比率（分子）の構造'!I$53), IF('将来負担比率（分子）の構造'!I$53 &lt; 0, 0, '将来負担比率（分子）の構造'!I$53), NA())</f>
        <v>5092</v>
      </c>
      <c r="D67" s="137" t="e">
        <f>NA()</f>
        <v>#N/A</v>
      </c>
      <c r="E67" s="137" t="e">
        <f>NA()</f>
        <v>#N/A</v>
      </c>
      <c r="F67" s="137">
        <f>IF(ISNUMBER('将来負担比率（分子）の構造'!J$53), IF('将来負担比率（分子）の構造'!J$53 &lt; 0, 0, '将来負担比率（分子）の構造'!J$53), NA())</f>
        <v>4728</v>
      </c>
      <c r="G67" s="137" t="e">
        <f>NA()</f>
        <v>#N/A</v>
      </c>
      <c r="H67" s="137" t="e">
        <f>NA()</f>
        <v>#N/A</v>
      </c>
      <c r="I67" s="137">
        <f>IF(ISNUMBER('将来負担比率（分子）の構造'!K$53), IF('将来負担比率（分子）の構造'!K$53 &lt; 0, 0, '将来負担比率（分子）の構造'!K$53), NA())</f>
        <v>4483</v>
      </c>
      <c r="J67" s="137" t="e">
        <f>NA()</f>
        <v>#N/A</v>
      </c>
      <c r="K67" s="137" t="e">
        <f>NA()</f>
        <v>#N/A</v>
      </c>
      <c r="L67" s="137">
        <f>IF(ISNUMBER('将来負担比率（分子）の構造'!L$53), IF('将来負担比率（分子）の構造'!L$53 &lt; 0, 0, '将来負担比率（分子）の構造'!L$53), NA())</f>
        <v>5683</v>
      </c>
      <c r="M67" s="137" t="e">
        <f>NA()</f>
        <v>#N/A</v>
      </c>
      <c r="N67" s="137" t="e">
        <f>NA()</f>
        <v>#N/A</v>
      </c>
      <c r="O67" s="137">
        <f>IF(ISNUMBER('将来負担比率（分子）の構造'!M$53), IF('将来負担比率（分子）の構造'!M$53 &lt; 0, 0, '将来負担比率（分子）の構造'!M$53), NA())</f>
        <v>5970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3797808</v>
      </c>
      <c r="S5" s="671"/>
      <c r="T5" s="671"/>
      <c r="U5" s="671"/>
      <c r="V5" s="671"/>
      <c r="W5" s="671"/>
      <c r="X5" s="671"/>
      <c r="Y5" s="718"/>
      <c r="Z5" s="731">
        <v>20</v>
      </c>
      <c r="AA5" s="731"/>
      <c r="AB5" s="731"/>
      <c r="AC5" s="731"/>
      <c r="AD5" s="732">
        <v>3797808</v>
      </c>
      <c r="AE5" s="732"/>
      <c r="AF5" s="732"/>
      <c r="AG5" s="732"/>
      <c r="AH5" s="732"/>
      <c r="AI5" s="732"/>
      <c r="AJ5" s="732"/>
      <c r="AK5" s="732"/>
      <c r="AL5" s="719">
        <v>36.6</v>
      </c>
      <c r="AM5" s="688"/>
      <c r="AN5" s="688"/>
      <c r="AO5" s="720"/>
      <c r="AP5" s="707" t="s">
        <v>210</v>
      </c>
      <c r="AQ5" s="708"/>
      <c r="AR5" s="708"/>
      <c r="AS5" s="708"/>
      <c r="AT5" s="708"/>
      <c r="AU5" s="708"/>
      <c r="AV5" s="708"/>
      <c r="AW5" s="708"/>
      <c r="AX5" s="708"/>
      <c r="AY5" s="708"/>
      <c r="AZ5" s="708"/>
      <c r="BA5" s="708"/>
      <c r="BB5" s="708"/>
      <c r="BC5" s="708"/>
      <c r="BD5" s="708"/>
      <c r="BE5" s="708"/>
      <c r="BF5" s="709"/>
      <c r="BG5" s="620">
        <v>3797808</v>
      </c>
      <c r="BH5" s="621"/>
      <c r="BI5" s="621"/>
      <c r="BJ5" s="621"/>
      <c r="BK5" s="621"/>
      <c r="BL5" s="621"/>
      <c r="BM5" s="621"/>
      <c r="BN5" s="622"/>
      <c r="BO5" s="673">
        <v>100</v>
      </c>
      <c r="BP5" s="673"/>
      <c r="BQ5" s="673"/>
      <c r="BR5" s="673"/>
      <c r="BS5" s="674">
        <v>40197</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157097</v>
      </c>
      <c r="S6" s="621"/>
      <c r="T6" s="621"/>
      <c r="U6" s="621"/>
      <c r="V6" s="621"/>
      <c r="W6" s="621"/>
      <c r="X6" s="621"/>
      <c r="Y6" s="622"/>
      <c r="Z6" s="673">
        <v>0.8</v>
      </c>
      <c r="AA6" s="673"/>
      <c r="AB6" s="673"/>
      <c r="AC6" s="673"/>
      <c r="AD6" s="674">
        <v>157097</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3797808</v>
      </c>
      <c r="BH6" s="621"/>
      <c r="BI6" s="621"/>
      <c r="BJ6" s="621"/>
      <c r="BK6" s="621"/>
      <c r="BL6" s="621"/>
      <c r="BM6" s="621"/>
      <c r="BN6" s="622"/>
      <c r="BO6" s="673">
        <v>100</v>
      </c>
      <c r="BP6" s="673"/>
      <c r="BQ6" s="673"/>
      <c r="BR6" s="673"/>
      <c r="BS6" s="674">
        <v>40197</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156360</v>
      </c>
      <c r="CS6" s="621"/>
      <c r="CT6" s="621"/>
      <c r="CU6" s="621"/>
      <c r="CV6" s="621"/>
      <c r="CW6" s="621"/>
      <c r="CX6" s="621"/>
      <c r="CY6" s="622"/>
      <c r="CZ6" s="673">
        <v>0.9</v>
      </c>
      <c r="DA6" s="673"/>
      <c r="DB6" s="673"/>
      <c r="DC6" s="673"/>
      <c r="DD6" s="626" t="s">
        <v>217</v>
      </c>
      <c r="DE6" s="621"/>
      <c r="DF6" s="621"/>
      <c r="DG6" s="621"/>
      <c r="DH6" s="621"/>
      <c r="DI6" s="621"/>
      <c r="DJ6" s="621"/>
      <c r="DK6" s="621"/>
      <c r="DL6" s="621"/>
      <c r="DM6" s="621"/>
      <c r="DN6" s="621"/>
      <c r="DO6" s="621"/>
      <c r="DP6" s="622"/>
      <c r="DQ6" s="626">
        <v>156360</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6324</v>
      </c>
      <c r="S7" s="621"/>
      <c r="T7" s="621"/>
      <c r="U7" s="621"/>
      <c r="V7" s="621"/>
      <c r="W7" s="621"/>
      <c r="X7" s="621"/>
      <c r="Y7" s="622"/>
      <c r="Z7" s="673">
        <v>0</v>
      </c>
      <c r="AA7" s="673"/>
      <c r="AB7" s="673"/>
      <c r="AC7" s="673"/>
      <c r="AD7" s="674">
        <v>6324</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1534666</v>
      </c>
      <c r="BH7" s="621"/>
      <c r="BI7" s="621"/>
      <c r="BJ7" s="621"/>
      <c r="BK7" s="621"/>
      <c r="BL7" s="621"/>
      <c r="BM7" s="621"/>
      <c r="BN7" s="622"/>
      <c r="BO7" s="673">
        <v>40.4</v>
      </c>
      <c r="BP7" s="673"/>
      <c r="BQ7" s="673"/>
      <c r="BR7" s="673"/>
      <c r="BS7" s="674">
        <v>40197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3866365</v>
      </c>
      <c r="CS7" s="621"/>
      <c r="CT7" s="621"/>
      <c r="CU7" s="621"/>
      <c r="CV7" s="621"/>
      <c r="CW7" s="621"/>
      <c r="CX7" s="621"/>
      <c r="CY7" s="622"/>
      <c r="CZ7" s="673">
        <v>21.4</v>
      </c>
      <c r="DA7" s="673"/>
      <c r="DB7" s="673"/>
      <c r="DC7" s="673"/>
      <c r="DD7" s="626">
        <v>1868449</v>
      </c>
      <c r="DE7" s="621"/>
      <c r="DF7" s="621"/>
      <c r="DG7" s="621"/>
      <c r="DH7" s="621"/>
      <c r="DI7" s="621"/>
      <c r="DJ7" s="621"/>
      <c r="DK7" s="621"/>
      <c r="DL7" s="621"/>
      <c r="DM7" s="621"/>
      <c r="DN7" s="621"/>
      <c r="DO7" s="621"/>
      <c r="DP7" s="622"/>
      <c r="DQ7" s="626">
        <v>1811074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12474</v>
      </c>
      <c r="S8" s="621"/>
      <c r="T8" s="621"/>
      <c r="U8" s="621"/>
      <c r="V8" s="621"/>
      <c r="W8" s="621"/>
      <c r="X8" s="621"/>
      <c r="Y8" s="622"/>
      <c r="Z8" s="673">
        <v>0.1</v>
      </c>
      <c r="AA8" s="673"/>
      <c r="AB8" s="673"/>
      <c r="AC8" s="673"/>
      <c r="AD8" s="674">
        <v>12474</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58965</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6029580</v>
      </c>
      <c r="CS8" s="621"/>
      <c r="CT8" s="621"/>
      <c r="CU8" s="621"/>
      <c r="CV8" s="621"/>
      <c r="CW8" s="621"/>
      <c r="CX8" s="621"/>
      <c r="CY8" s="622"/>
      <c r="CZ8" s="673">
        <v>33.4</v>
      </c>
      <c r="DA8" s="673"/>
      <c r="DB8" s="673"/>
      <c r="DC8" s="673"/>
      <c r="DD8" s="626">
        <v>184076</v>
      </c>
      <c r="DE8" s="621"/>
      <c r="DF8" s="621"/>
      <c r="DG8" s="621"/>
      <c r="DH8" s="621"/>
      <c r="DI8" s="621"/>
      <c r="DJ8" s="621"/>
      <c r="DK8" s="621"/>
      <c r="DL8" s="621"/>
      <c r="DM8" s="621"/>
      <c r="DN8" s="621"/>
      <c r="DO8" s="621"/>
      <c r="DP8" s="622"/>
      <c r="DQ8" s="626">
        <v>3159666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8224</v>
      </c>
      <c r="S9" s="621"/>
      <c r="T9" s="621"/>
      <c r="U9" s="621"/>
      <c r="V9" s="621"/>
      <c r="W9" s="621"/>
      <c r="X9" s="621"/>
      <c r="Y9" s="622"/>
      <c r="Z9" s="673">
        <v>0</v>
      </c>
      <c r="AA9" s="673"/>
      <c r="AB9" s="673"/>
      <c r="AC9" s="673"/>
      <c r="AD9" s="674">
        <v>8224</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1256226</v>
      </c>
      <c r="BH9" s="621"/>
      <c r="BI9" s="621"/>
      <c r="BJ9" s="621"/>
      <c r="BK9" s="621"/>
      <c r="BL9" s="621"/>
      <c r="BM9" s="621"/>
      <c r="BN9" s="622"/>
      <c r="BO9" s="673">
        <v>33.1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1192896</v>
      </c>
      <c r="CS9" s="621"/>
      <c r="CT9" s="621"/>
      <c r="CU9" s="621"/>
      <c r="CV9" s="621"/>
      <c r="CW9" s="621"/>
      <c r="CX9" s="621"/>
      <c r="CY9" s="622"/>
      <c r="CZ9" s="673">
        <v>6.6</v>
      </c>
      <c r="DA9" s="673"/>
      <c r="DB9" s="673"/>
      <c r="DC9" s="673"/>
      <c r="DD9" s="626">
        <v>8771</v>
      </c>
      <c r="DE9" s="621"/>
      <c r="DF9" s="621"/>
      <c r="DG9" s="621"/>
      <c r="DH9" s="621"/>
      <c r="DI9" s="621"/>
      <c r="DJ9" s="621"/>
      <c r="DK9" s="621"/>
      <c r="DL9" s="621"/>
      <c r="DM9" s="621"/>
      <c r="DN9" s="621"/>
      <c r="DO9" s="621"/>
      <c r="DP9" s="622"/>
      <c r="DQ9" s="626">
        <v>1113487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596103</v>
      </c>
      <c r="S10" s="621"/>
      <c r="T10" s="621"/>
      <c r="U10" s="621"/>
      <c r="V10" s="621"/>
      <c r="W10" s="621"/>
      <c r="X10" s="621"/>
      <c r="Y10" s="622"/>
      <c r="Z10" s="673">
        <v>3.1</v>
      </c>
      <c r="AA10" s="673"/>
      <c r="AB10" s="673"/>
      <c r="AC10" s="673"/>
      <c r="AD10" s="674">
        <v>596103</v>
      </c>
      <c r="AE10" s="674"/>
      <c r="AF10" s="674"/>
      <c r="AG10" s="674"/>
      <c r="AH10" s="674"/>
      <c r="AI10" s="674"/>
      <c r="AJ10" s="674"/>
      <c r="AK10" s="674"/>
      <c r="AL10" s="643">
        <v>5.7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101614</v>
      </c>
      <c r="BH10" s="621"/>
      <c r="BI10" s="621"/>
      <c r="BJ10" s="621"/>
      <c r="BK10" s="621"/>
      <c r="BL10" s="621"/>
      <c r="BM10" s="621"/>
      <c r="BN10" s="622"/>
      <c r="BO10" s="673">
        <v>2.7</v>
      </c>
      <c r="BP10" s="673"/>
      <c r="BQ10" s="673"/>
      <c r="BR10" s="673"/>
      <c r="BS10" s="626">
        <v>16888</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5000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9304</v>
      </c>
      <c r="S11" s="621"/>
      <c r="T11" s="621"/>
      <c r="U11" s="621"/>
      <c r="V11" s="621"/>
      <c r="W11" s="621"/>
      <c r="X11" s="621"/>
      <c r="Y11" s="622"/>
      <c r="Z11" s="673">
        <v>0</v>
      </c>
      <c r="AA11" s="673"/>
      <c r="AB11" s="673"/>
      <c r="AC11" s="673"/>
      <c r="AD11" s="674">
        <v>9304</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117861</v>
      </c>
      <c r="BH11" s="621"/>
      <c r="BI11" s="621"/>
      <c r="BJ11" s="621"/>
      <c r="BK11" s="621"/>
      <c r="BL11" s="621"/>
      <c r="BM11" s="621"/>
      <c r="BN11" s="622"/>
      <c r="BO11" s="673">
        <v>3.1</v>
      </c>
      <c r="BP11" s="673"/>
      <c r="BQ11" s="673"/>
      <c r="BR11" s="673"/>
      <c r="BS11" s="626">
        <v>23309</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614508</v>
      </c>
      <c r="CS11" s="621"/>
      <c r="CT11" s="621"/>
      <c r="CU11" s="621"/>
      <c r="CV11" s="621"/>
      <c r="CW11" s="621"/>
      <c r="CX11" s="621"/>
      <c r="CY11" s="622"/>
      <c r="CZ11" s="673">
        <v>3.4</v>
      </c>
      <c r="DA11" s="673"/>
      <c r="DB11" s="673"/>
      <c r="DC11" s="673"/>
      <c r="DD11" s="626">
        <v>124837</v>
      </c>
      <c r="DE11" s="621"/>
      <c r="DF11" s="621"/>
      <c r="DG11" s="621"/>
      <c r="DH11" s="621"/>
      <c r="DI11" s="621"/>
      <c r="DJ11" s="621"/>
      <c r="DK11" s="621"/>
      <c r="DL11" s="621"/>
      <c r="DM11" s="621"/>
      <c r="DN11" s="621"/>
      <c r="DO11" s="621"/>
      <c r="DP11" s="622"/>
      <c r="DQ11" s="626">
        <v>421183</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1932263</v>
      </c>
      <c r="BH12" s="621"/>
      <c r="BI12" s="621"/>
      <c r="BJ12" s="621"/>
      <c r="BK12" s="621"/>
      <c r="BL12" s="621"/>
      <c r="BM12" s="621"/>
      <c r="BN12" s="622"/>
      <c r="BO12" s="673">
        <v>50.9</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382259</v>
      </c>
      <c r="CS12" s="621"/>
      <c r="CT12" s="621"/>
      <c r="CU12" s="621"/>
      <c r="CV12" s="621"/>
      <c r="CW12" s="621"/>
      <c r="CX12" s="621"/>
      <c r="CY12" s="622"/>
      <c r="CZ12" s="673">
        <v>2.1</v>
      </c>
      <c r="DA12" s="673"/>
      <c r="DB12" s="673"/>
      <c r="DC12" s="673"/>
      <c r="DD12" s="626">
        <v>6034</v>
      </c>
      <c r="DE12" s="621"/>
      <c r="DF12" s="621"/>
      <c r="DG12" s="621"/>
      <c r="DH12" s="621"/>
      <c r="DI12" s="621"/>
      <c r="DJ12" s="621"/>
      <c r="DK12" s="621"/>
      <c r="DL12" s="621"/>
      <c r="DM12" s="621"/>
      <c r="DN12" s="621"/>
      <c r="DO12" s="621"/>
      <c r="DP12" s="622"/>
      <c r="DQ12" s="626">
        <v>342832</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30227</v>
      </c>
      <c r="S13" s="621"/>
      <c r="T13" s="621"/>
      <c r="U13" s="621"/>
      <c r="V13" s="621"/>
      <c r="W13" s="621"/>
      <c r="X13" s="621"/>
      <c r="Y13" s="622"/>
      <c r="Z13" s="673">
        <v>0.2</v>
      </c>
      <c r="AA13" s="673"/>
      <c r="AB13" s="673"/>
      <c r="AC13" s="673"/>
      <c r="AD13" s="674">
        <v>30227</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1926267</v>
      </c>
      <c r="BH13" s="621"/>
      <c r="BI13" s="621"/>
      <c r="BJ13" s="621"/>
      <c r="BK13" s="621"/>
      <c r="BL13" s="621"/>
      <c r="BM13" s="621"/>
      <c r="BN13" s="622"/>
      <c r="BO13" s="673">
        <v>50.7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1650328</v>
      </c>
      <c r="CS13" s="621"/>
      <c r="CT13" s="621"/>
      <c r="CU13" s="621"/>
      <c r="CV13" s="621"/>
      <c r="CW13" s="621"/>
      <c r="CX13" s="621"/>
      <c r="CY13" s="622"/>
      <c r="CZ13" s="673">
        <v>9.1</v>
      </c>
      <c r="DA13" s="673"/>
      <c r="DB13" s="673"/>
      <c r="DC13" s="673"/>
      <c r="DD13" s="626">
        <v>486769</v>
      </c>
      <c r="DE13" s="621"/>
      <c r="DF13" s="621"/>
      <c r="DG13" s="621"/>
      <c r="DH13" s="621"/>
      <c r="DI13" s="621"/>
      <c r="DJ13" s="621"/>
      <c r="DK13" s="621"/>
      <c r="DL13" s="621"/>
      <c r="DM13" s="621"/>
      <c r="DN13" s="621"/>
      <c r="DO13" s="621"/>
      <c r="DP13" s="622"/>
      <c r="DQ13" s="626">
        <v>1277468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121488</v>
      </c>
      <c r="BH14" s="621"/>
      <c r="BI14" s="621"/>
      <c r="BJ14" s="621"/>
      <c r="BK14" s="621"/>
      <c r="BL14" s="621"/>
      <c r="BM14" s="621"/>
      <c r="BN14" s="622"/>
      <c r="BO14" s="673">
        <v>3.2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869972</v>
      </c>
      <c r="CS14" s="621"/>
      <c r="CT14" s="621"/>
      <c r="CU14" s="621"/>
      <c r="CV14" s="621"/>
      <c r="CW14" s="621"/>
      <c r="CX14" s="621"/>
      <c r="CY14" s="622"/>
      <c r="CZ14" s="673">
        <v>4.8</v>
      </c>
      <c r="DA14" s="673"/>
      <c r="DB14" s="673"/>
      <c r="DC14" s="673"/>
      <c r="DD14" s="626">
        <v>66681</v>
      </c>
      <c r="DE14" s="621"/>
      <c r="DF14" s="621"/>
      <c r="DG14" s="621"/>
      <c r="DH14" s="621"/>
      <c r="DI14" s="621"/>
      <c r="DJ14" s="621"/>
      <c r="DK14" s="621"/>
      <c r="DL14" s="621"/>
      <c r="DM14" s="621"/>
      <c r="DN14" s="621"/>
      <c r="DO14" s="621"/>
      <c r="DP14" s="622"/>
      <c r="DQ14" s="626">
        <v>831314</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22234</v>
      </c>
      <c r="S15" s="621"/>
      <c r="T15" s="621"/>
      <c r="U15" s="621"/>
      <c r="V15" s="621"/>
      <c r="W15" s="621"/>
      <c r="X15" s="621"/>
      <c r="Y15" s="622"/>
      <c r="Z15" s="673">
        <v>0.1</v>
      </c>
      <c r="AA15" s="673"/>
      <c r="AB15" s="673"/>
      <c r="AC15" s="673"/>
      <c r="AD15" s="674">
        <v>22234</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209391</v>
      </c>
      <c r="BH15" s="621"/>
      <c r="BI15" s="621"/>
      <c r="BJ15" s="621"/>
      <c r="BK15" s="621"/>
      <c r="BL15" s="621"/>
      <c r="BM15" s="621"/>
      <c r="BN15" s="622"/>
      <c r="BO15" s="673">
        <v>5.5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1575831</v>
      </c>
      <c r="CS15" s="621"/>
      <c r="CT15" s="621"/>
      <c r="CU15" s="621"/>
      <c r="CV15" s="621"/>
      <c r="CW15" s="621"/>
      <c r="CX15" s="621"/>
      <c r="CY15" s="622"/>
      <c r="CZ15" s="673">
        <v>8.6999999999999993</v>
      </c>
      <c r="DA15" s="673"/>
      <c r="DB15" s="673"/>
      <c r="DC15" s="673"/>
      <c r="DD15" s="626">
        <v>350467</v>
      </c>
      <c r="DE15" s="621"/>
      <c r="DF15" s="621"/>
      <c r="DG15" s="621"/>
      <c r="DH15" s="621"/>
      <c r="DI15" s="621"/>
      <c r="DJ15" s="621"/>
      <c r="DK15" s="621"/>
      <c r="DL15" s="621"/>
      <c r="DM15" s="621"/>
      <c r="DN15" s="621"/>
      <c r="DO15" s="621"/>
      <c r="DP15" s="622"/>
      <c r="DQ15" s="626">
        <v>1209679</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6387104</v>
      </c>
      <c r="S16" s="621"/>
      <c r="T16" s="621"/>
      <c r="U16" s="621"/>
      <c r="V16" s="621"/>
      <c r="W16" s="621"/>
      <c r="X16" s="621"/>
      <c r="Y16" s="622"/>
      <c r="Z16" s="673">
        <v>33.6</v>
      </c>
      <c r="AA16" s="673"/>
      <c r="AB16" s="673"/>
      <c r="AC16" s="673"/>
      <c r="AD16" s="674">
        <v>5724922</v>
      </c>
      <c r="AE16" s="674"/>
      <c r="AF16" s="674"/>
      <c r="AG16" s="674"/>
      <c r="AH16" s="674"/>
      <c r="AI16" s="674"/>
      <c r="AJ16" s="674"/>
      <c r="AK16" s="674"/>
      <c r="AL16" s="643">
        <v>55.2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31824</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14224</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5724922</v>
      </c>
      <c r="S17" s="621"/>
      <c r="T17" s="621"/>
      <c r="U17" s="621"/>
      <c r="V17" s="621"/>
      <c r="W17" s="621"/>
      <c r="X17" s="621"/>
      <c r="Y17" s="622"/>
      <c r="Z17" s="673">
        <v>30.1</v>
      </c>
      <c r="AA17" s="673"/>
      <c r="AB17" s="673"/>
      <c r="AC17" s="673"/>
      <c r="AD17" s="674">
        <v>5724922</v>
      </c>
      <c r="AE17" s="674"/>
      <c r="AF17" s="674"/>
      <c r="AG17" s="674"/>
      <c r="AH17" s="674"/>
      <c r="AI17" s="674"/>
      <c r="AJ17" s="674"/>
      <c r="AK17" s="674"/>
      <c r="AL17" s="643">
        <v>55.2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1704030</v>
      </c>
      <c r="CS17" s="621"/>
      <c r="CT17" s="621"/>
      <c r="CU17" s="621"/>
      <c r="CV17" s="621"/>
      <c r="CW17" s="621"/>
      <c r="CX17" s="621"/>
      <c r="CY17" s="622"/>
      <c r="CZ17" s="673">
        <v>9.4</v>
      </c>
      <c r="DA17" s="673"/>
      <c r="DB17" s="673"/>
      <c r="DC17" s="673"/>
      <c r="DD17" s="626" t="s">
        <v>112</v>
      </c>
      <c r="DE17" s="621"/>
      <c r="DF17" s="621"/>
      <c r="DG17" s="621"/>
      <c r="DH17" s="621"/>
      <c r="DI17" s="621"/>
      <c r="DJ17" s="621"/>
      <c r="DK17" s="621"/>
      <c r="DL17" s="621"/>
      <c r="DM17" s="621"/>
      <c r="DN17" s="621"/>
      <c r="DO17" s="621"/>
      <c r="DP17" s="622"/>
      <c r="DQ17" s="626">
        <v>1674924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662182</v>
      </c>
      <c r="S18" s="621"/>
      <c r="T18" s="621"/>
      <c r="U18" s="621"/>
      <c r="V18" s="621"/>
      <c r="W18" s="621"/>
      <c r="X18" s="621"/>
      <c r="Y18" s="622"/>
      <c r="Z18" s="673">
        <v>3.5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11026899</v>
      </c>
      <c r="S20" s="621"/>
      <c r="T20" s="621"/>
      <c r="U20" s="621"/>
      <c r="V20" s="621"/>
      <c r="W20" s="621"/>
      <c r="X20" s="621"/>
      <c r="Y20" s="622"/>
      <c r="Z20" s="673">
        <v>57.9</v>
      </c>
      <c r="AA20" s="673"/>
      <c r="AB20" s="673"/>
      <c r="AC20" s="673"/>
      <c r="AD20" s="674">
        <v>10364717</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18078953</v>
      </c>
      <c r="CS20" s="621"/>
      <c r="CT20" s="621"/>
      <c r="CU20" s="621"/>
      <c r="CV20" s="621"/>
      <c r="CW20" s="621"/>
      <c r="CX20" s="621"/>
      <c r="CY20" s="622"/>
      <c r="CZ20" s="673">
        <v>100</v>
      </c>
      <c r="DA20" s="673"/>
      <c r="DB20" s="673"/>
      <c r="DC20" s="673"/>
      <c r="DD20" s="626">
        <v>3096084</v>
      </c>
      <c r="DE20" s="621"/>
      <c r="DF20" s="621"/>
      <c r="DG20" s="621"/>
      <c r="DH20" s="621"/>
      <c r="DI20" s="621"/>
      <c r="DJ20" s="621"/>
      <c r="DK20" s="621"/>
      <c r="DL20" s="621"/>
      <c r="DM20" s="621"/>
      <c r="DN20" s="621"/>
      <c r="DO20" s="621"/>
      <c r="DP20" s="622"/>
      <c r="DQ20" s="626">
        <v>12012211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5145</v>
      </c>
      <c r="S21" s="621"/>
      <c r="T21" s="621"/>
      <c r="U21" s="621"/>
      <c r="V21" s="621"/>
      <c r="W21" s="621"/>
      <c r="X21" s="621"/>
      <c r="Y21" s="622"/>
      <c r="Z21" s="673">
        <v>0</v>
      </c>
      <c r="AA21" s="673"/>
      <c r="AB21" s="673"/>
      <c r="AC21" s="673"/>
      <c r="AD21" s="674">
        <v>5145</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53364</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253861</v>
      </c>
      <c r="S23" s="621"/>
      <c r="T23" s="621"/>
      <c r="U23" s="621"/>
      <c r="V23" s="621"/>
      <c r="W23" s="621"/>
      <c r="X23" s="621"/>
      <c r="Y23" s="622"/>
      <c r="Z23" s="673">
        <v>1.3</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64918</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6879109</v>
      </c>
      <c r="CS24" s="671"/>
      <c r="CT24" s="671"/>
      <c r="CU24" s="671"/>
      <c r="CV24" s="671"/>
      <c r="CW24" s="671"/>
      <c r="CX24" s="671"/>
      <c r="CY24" s="718"/>
      <c r="CZ24" s="722">
        <v>38.1</v>
      </c>
      <c r="DA24" s="723"/>
      <c r="DB24" s="723"/>
      <c r="DC24" s="724"/>
      <c r="DD24" s="717">
        <v>4951052</v>
      </c>
      <c r="DE24" s="671"/>
      <c r="DF24" s="671"/>
      <c r="DG24" s="671"/>
      <c r="DH24" s="671"/>
      <c r="DI24" s="671"/>
      <c r="DJ24" s="671"/>
      <c r="DK24" s="718"/>
      <c r="DL24" s="717">
        <v>4921366</v>
      </c>
      <c r="DM24" s="671"/>
      <c r="DN24" s="671"/>
      <c r="DO24" s="671"/>
      <c r="DP24" s="671"/>
      <c r="DQ24" s="671"/>
      <c r="DR24" s="671"/>
      <c r="DS24" s="671"/>
      <c r="DT24" s="671"/>
      <c r="DU24" s="671"/>
      <c r="DV24" s="718"/>
      <c r="DW24" s="719">
        <v>45.1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2050411</v>
      </c>
      <c r="S25" s="621"/>
      <c r="T25" s="621"/>
      <c r="U25" s="621"/>
      <c r="V25" s="621"/>
      <c r="W25" s="621"/>
      <c r="X25" s="621"/>
      <c r="Y25" s="622"/>
      <c r="Z25" s="673">
        <v>10.8</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2647344</v>
      </c>
      <c r="CS25" s="639"/>
      <c r="CT25" s="639"/>
      <c r="CU25" s="639"/>
      <c r="CV25" s="639"/>
      <c r="CW25" s="639"/>
      <c r="CX25" s="639"/>
      <c r="CY25" s="640"/>
      <c r="CZ25" s="623">
        <v>14.6</v>
      </c>
      <c r="DA25" s="641"/>
      <c r="DB25" s="641"/>
      <c r="DC25" s="642"/>
      <c r="DD25" s="626">
        <v>2472334</v>
      </c>
      <c r="DE25" s="639"/>
      <c r="DF25" s="639"/>
      <c r="DG25" s="639"/>
      <c r="DH25" s="639"/>
      <c r="DI25" s="639"/>
      <c r="DJ25" s="639"/>
      <c r="DK25" s="640"/>
      <c r="DL25" s="626">
        <v>2468693</v>
      </c>
      <c r="DM25" s="639"/>
      <c r="DN25" s="639"/>
      <c r="DO25" s="639"/>
      <c r="DP25" s="639"/>
      <c r="DQ25" s="639"/>
      <c r="DR25" s="639"/>
      <c r="DS25" s="639"/>
      <c r="DT25" s="639"/>
      <c r="DU25" s="639"/>
      <c r="DV25" s="640"/>
      <c r="DW25" s="643">
        <v>22.6</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1711328</v>
      </c>
      <c r="CS26" s="621"/>
      <c r="CT26" s="621"/>
      <c r="CU26" s="621"/>
      <c r="CV26" s="621"/>
      <c r="CW26" s="621"/>
      <c r="CX26" s="621"/>
      <c r="CY26" s="622"/>
      <c r="CZ26" s="623">
        <v>9.5</v>
      </c>
      <c r="DA26" s="641"/>
      <c r="DB26" s="641"/>
      <c r="DC26" s="642"/>
      <c r="DD26" s="626">
        <v>1711328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1175010</v>
      </c>
      <c r="S27" s="621"/>
      <c r="T27" s="621"/>
      <c r="U27" s="621"/>
      <c r="V27" s="621"/>
      <c r="W27" s="621"/>
      <c r="X27" s="621"/>
      <c r="Y27" s="622"/>
      <c r="Z27" s="673">
        <v>6.2</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3797808</v>
      </c>
      <c r="BH27" s="621"/>
      <c r="BI27" s="621"/>
      <c r="BJ27" s="621"/>
      <c r="BK27" s="621"/>
      <c r="BL27" s="621"/>
      <c r="BM27" s="621"/>
      <c r="BN27" s="622"/>
      <c r="BO27" s="673">
        <v>100</v>
      </c>
      <c r="BP27" s="673"/>
      <c r="BQ27" s="673"/>
      <c r="BR27" s="673"/>
      <c r="BS27" s="626">
        <v>40197</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2527735</v>
      </c>
      <c r="CS27" s="639"/>
      <c r="CT27" s="639"/>
      <c r="CU27" s="639"/>
      <c r="CV27" s="639"/>
      <c r="CW27" s="639"/>
      <c r="CX27" s="639"/>
      <c r="CY27" s="640"/>
      <c r="CZ27" s="623">
        <v>14</v>
      </c>
      <c r="DA27" s="641"/>
      <c r="DB27" s="641"/>
      <c r="DC27" s="642"/>
      <c r="DD27" s="626">
        <v>803794</v>
      </c>
      <c r="DE27" s="639"/>
      <c r="DF27" s="639"/>
      <c r="DG27" s="639"/>
      <c r="DH27" s="639"/>
      <c r="DI27" s="639"/>
      <c r="DJ27" s="639"/>
      <c r="DK27" s="640"/>
      <c r="DL27" s="626">
        <v>777749</v>
      </c>
      <c r="DM27" s="639"/>
      <c r="DN27" s="639"/>
      <c r="DO27" s="639"/>
      <c r="DP27" s="639"/>
      <c r="DQ27" s="639"/>
      <c r="DR27" s="639"/>
      <c r="DS27" s="639"/>
      <c r="DT27" s="639"/>
      <c r="DU27" s="639"/>
      <c r="DV27" s="640"/>
      <c r="DW27" s="643">
        <v>7.1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38541</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1704030</v>
      </c>
      <c r="CS28" s="621"/>
      <c r="CT28" s="621"/>
      <c r="CU28" s="621"/>
      <c r="CV28" s="621"/>
      <c r="CW28" s="621"/>
      <c r="CX28" s="621"/>
      <c r="CY28" s="622"/>
      <c r="CZ28" s="623">
        <v>9.4</v>
      </c>
      <c r="DA28" s="641"/>
      <c r="DB28" s="641"/>
      <c r="DC28" s="642"/>
      <c r="DD28" s="626">
        <v>1674924</v>
      </c>
      <c r="DE28" s="621"/>
      <c r="DF28" s="621"/>
      <c r="DG28" s="621"/>
      <c r="DH28" s="621"/>
      <c r="DI28" s="621"/>
      <c r="DJ28" s="621"/>
      <c r="DK28" s="622"/>
      <c r="DL28" s="626">
        <v>1674924</v>
      </c>
      <c r="DM28" s="621"/>
      <c r="DN28" s="621"/>
      <c r="DO28" s="621"/>
      <c r="DP28" s="621"/>
      <c r="DQ28" s="621"/>
      <c r="DR28" s="621"/>
      <c r="DS28" s="621"/>
      <c r="DT28" s="621"/>
      <c r="DU28" s="621"/>
      <c r="DV28" s="622"/>
      <c r="DW28" s="643">
        <v>15.3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29069</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1704030</v>
      </c>
      <c r="CS29" s="639"/>
      <c r="CT29" s="639"/>
      <c r="CU29" s="639"/>
      <c r="CV29" s="639"/>
      <c r="CW29" s="639"/>
      <c r="CX29" s="639"/>
      <c r="CY29" s="640"/>
      <c r="CZ29" s="623">
        <v>9.4</v>
      </c>
      <c r="DA29" s="641"/>
      <c r="DB29" s="641"/>
      <c r="DC29" s="642"/>
      <c r="DD29" s="626">
        <v>1674924</v>
      </c>
      <c r="DE29" s="639"/>
      <c r="DF29" s="639"/>
      <c r="DG29" s="639"/>
      <c r="DH29" s="639"/>
      <c r="DI29" s="639"/>
      <c r="DJ29" s="639"/>
      <c r="DK29" s="640"/>
      <c r="DL29" s="626">
        <v>1674924</v>
      </c>
      <c r="DM29" s="639"/>
      <c r="DN29" s="639"/>
      <c r="DO29" s="639"/>
      <c r="DP29" s="639"/>
      <c r="DQ29" s="639"/>
      <c r="DR29" s="639"/>
      <c r="DS29" s="639"/>
      <c r="DT29" s="639"/>
      <c r="DU29" s="639"/>
      <c r="DV29" s="640"/>
      <c r="DW29" s="643">
        <v>15.3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407948</v>
      </c>
      <c r="S30" s="621"/>
      <c r="T30" s="621"/>
      <c r="U30" s="621"/>
      <c r="V30" s="621"/>
      <c r="W30" s="621"/>
      <c r="X30" s="621"/>
      <c r="Y30" s="622"/>
      <c r="Z30" s="673">
        <v>2.1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98.8</v>
      </c>
      <c r="BH30" s="687"/>
      <c r="BI30" s="687"/>
      <c r="BJ30" s="687"/>
      <c r="BK30" s="687"/>
      <c r="BL30" s="687"/>
      <c r="BM30" s="688">
        <v>96.4</v>
      </c>
      <c r="BN30" s="687"/>
      <c r="BO30" s="687"/>
      <c r="BP30" s="687"/>
      <c r="BQ30" s="689"/>
      <c r="BR30" s="686">
        <v>98.8</v>
      </c>
      <c r="BS30" s="687"/>
      <c r="BT30" s="687"/>
      <c r="BU30" s="687"/>
      <c r="BV30" s="687"/>
      <c r="BW30" s="687"/>
      <c r="BX30" s="688">
        <v>96</v>
      </c>
      <c r="BY30" s="687"/>
      <c r="BZ30" s="687"/>
      <c r="CA30" s="687"/>
      <c r="CB30" s="689"/>
      <c r="CD30" s="692"/>
      <c r="CE30" s="693"/>
      <c r="CF30" s="657" t="s">
        <v>293</v>
      </c>
      <c r="CG30" s="654"/>
      <c r="CH30" s="654"/>
      <c r="CI30" s="654"/>
      <c r="CJ30" s="654"/>
      <c r="CK30" s="654"/>
      <c r="CL30" s="654"/>
      <c r="CM30" s="654"/>
      <c r="CN30" s="654"/>
      <c r="CO30" s="654"/>
      <c r="CP30" s="654"/>
      <c r="CQ30" s="655"/>
      <c r="CR30" s="620">
        <v>1505184</v>
      </c>
      <c r="CS30" s="621"/>
      <c r="CT30" s="621"/>
      <c r="CU30" s="621"/>
      <c r="CV30" s="621"/>
      <c r="CW30" s="621"/>
      <c r="CX30" s="621"/>
      <c r="CY30" s="622"/>
      <c r="CZ30" s="623">
        <v>8.3000000000000007</v>
      </c>
      <c r="DA30" s="641"/>
      <c r="DB30" s="641"/>
      <c r="DC30" s="642"/>
      <c r="DD30" s="626">
        <v>1476078</v>
      </c>
      <c r="DE30" s="621"/>
      <c r="DF30" s="621"/>
      <c r="DG30" s="621"/>
      <c r="DH30" s="621"/>
      <c r="DI30" s="621"/>
      <c r="DJ30" s="621"/>
      <c r="DK30" s="622"/>
      <c r="DL30" s="626">
        <v>1476078</v>
      </c>
      <c r="DM30" s="621"/>
      <c r="DN30" s="621"/>
      <c r="DO30" s="621"/>
      <c r="DP30" s="621"/>
      <c r="DQ30" s="621"/>
      <c r="DR30" s="621"/>
      <c r="DS30" s="621"/>
      <c r="DT30" s="621"/>
      <c r="DU30" s="621"/>
      <c r="DV30" s="622"/>
      <c r="DW30" s="643">
        <v>13.5</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1133940</v>
      </c>
      <c r="S31" s="621"/>
      <c r="T31" s="621"/>
      <c r="U31" s="621"/>
      <c r="V31" s="621"/>
      <c r="W31" s="621"/>
      <c r="X31" s="621"/>
      <c r="Y31" s="622"/>
      <c r="Z31" s="673">
        <v>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96.6</v>
      </c>
      <c r="BN31" s="685"/>
      <c r="BO31" s="685"/>
      <c r="BP31" s="685"/>
      <c r="BQ31" s="649"/>
      <c r="BR31" s="684">
        <v>98.9</v>
      </c>
      <c r="BS31" s="639"/>
      <c r="BT31" s="639"/>
      <c r="BU31" s="639"/>
      <c r="BV31" s="639"/>
      <c r="BW31" s="639"/>
      <c r="BX31" s="675">
        <v>96.2</v>
      </c>
      <c r="BY31" s="685"/>
      <c r="BZ31" s="685"/>
      <c r="CA31" s="685"/>
      <c r="CB31" s="649"/>
      <c r="CD31" s="692"/>
      <c r="CE31" s="693"/>
      <c r="CF31" s="657" t="s">
        <v>297</v>
      </c>
      <c r="CG31" s="654"/>
      <c r="CH31" s="654"/>
      <c r="CI31" s="654"/>
      <c r="CJ31" s="654"/>
      <c r="CK31" s="654"/>
      <c r="CL31" s="654"/>
      <c r="CM31" s="654"/>
      <c r="CN31" s="654"/>
      <c r="CO31" s="654"/>
      <c r="CP31" s="654"/>
      <c r="CQ31" s="655"/>
      <c r="CR31" s="620">
        <v>198846</v>
      </c>
      <c r="CS31" s="639"/>
      <c r="CT31" s="639"/>
      <c r="CU31" s="639"/>
      <c r="CV31" s="639"/>
      <c r="CW31" s="639"/>
      <c r="CX31" s="639"/>
      <c r="CY31" s="640"/>
      <c r="CZ31" s="623">
        <v>1.1000000000000001</v>
      </c>
      <c r="DA31" s="641"/>
      <c r="DB31" s="641"/>
      <c r="DC31" s="642"/>
      <c r="DD31" s="626">
        <v>198846</v>
      </c>
      <c r="DE31" s="639"/>
      <c r="DF31" s="639"/>
      <c r="DG31" s="639"/>
      <c r="DH31" s="639"/>
      <c r="DI31" s="639"/>
      <c r="DJ31" s="639"/>
      <c r="DK31" s="640"/>
      <c r="DL31" s="626">
        <v>198846</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223465</v>
      </c>
      <c r="S32" s="621"/>
      <c r="T32" s="621"/>
      <c r="U32" s="621"/>
      <c r="V32" s="621"/>
      <c r="W32" s="621"/>
      <c r="X32" s="621"/>
      <c r="Y32" s="622"/>
      <c r="Z32" s="673">
        <v>1.2</v>
      </c>
      <c r="AA32" s="673"/>
      <c r="AB32" s="673"/>
      <c r="AC32" s="673"/>
      <c r="AD32" s="674">
        <v>346</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98.6</v>
      </c>
      <c r="BH32" s="605"/>
      <c r="BI32" s="605"/>
      <c r="BJ32" s="605"/>
      <c r="BK32" s="605"/>
      <c r="BL32" s="605"/>
      <c r="BM32" s="668">
        <v>95.9</v>
      </c>
      <c r="BN32" s="605"/>
      <c r="BO32" s="605"/>
      <c r="BP32" s="605"/>
      <c r="BQ32" s="662"/>
      <c r="BR32" s="683">
        <v>98.5</v>
      </c>
      <c r="BS32" s="605"/>
      <c r="BT32" s="605"/>
      <c r="BU32" s="605"/>
      <c r="BV32" s="605"/>
      <c r="BW32" s="605"/>
      <c r="BX32" s="668">
        <v>95.6</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2573900</v>
      </c>
      <c r="S33" s="621"/>
      <c r="T33" s="621"/>
      <c r="U33" s="621"/>
      <c r="V33" s="621"/>
      <c r="W33" s="621"/>
      <c r="X33" s="621"/>
      <c r="Y33" s="622"/>
      <c r="Z33" s="673">
        <v>13.5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8071936</v>
      </c>
      <c r="CS33" s="639"/>
      <c r="CT33" s="639"/>
      <c r="CU33" s="639"/>
      <c r="CV33" s="639"/>
      <c r="CW33" s="639"/>
      <c r="CX33" s="639"/>
      <c r="CY33" s="640"/>
      <c r="CZ33" s="623">
        <v>44.6</v>
      </c>
      <c r="DA33" s="641"/>
      <c r="DB33" s="641"/>
      <c r="DC33" s="642"/>
      <c r="DD33" s="626">
        <v>6302574</v>
      </c>
      <c r="DE33" s="639"/>
      <c r="DF33" s="639"/>
      <c r="DG33" s="639"/>
      <c r="DH33" s="639"/>
      <c r="DI33" s="639"/>
      <c r="DJ33" s="639"/>
      <c r="DK33" s="640"/>
      <c r="DL33" s="626">
        <v>4866365</v>
      </c>
      <c r="DM33" s="639"/>
      <c r="DN33" s="639"/>
      <c r="DO33" s="639"/>
      <c r="DP33" s="639"/>
      <c r="DQ33" s="639"/>
      <c r="DR33" s="639"/>
      <c r="DS33" s="639"/>
      <c r="DT33" s="639"/>
      <c r="DU33" s="639"/>
      <c r="DV33" s="640"/>
      <c r="DW33" s="643">
        <v>44.6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3075202</v>
      </c>
      <c r="CS34" s="621"/>
      <c r="CT34" s="621"/>
      <c r="CU34" s="621"/>
      <c r="CV34" s="621"/>
      <c r="CW34" s="621"/>
      <c r="CX34" s="621"/>
      <c r="CY34" s="622"/>
      <c r="CZ34" s="623">
        <v>17</v>
      </c>
      <c r="DA34" s="641"/>
      <c r="DB34" s="641"/>
      <c r="DC34" s="642"/>
      <c r="DD34" s="626">
        <v>2374207</v>
      </c>
      <c r="DE34" s="621"/>
      <c r="DF34" s="621"/>
      <c r="DG34" s="621"/>
      <c r="DH34" s="621"/>
      <c r="DI34" s="621"/>
      <c r="DJ34" s="621"/>
      <c r="DK34" s="622"/>
      <c r="DL34" s="626">
        <v>2176487</v>
      </c>
      <c r="DM34" s="621"/>
      <c r="DN34" s="621"/>
      <c r="DO34" s="621"/>
      <c r="DP34" s="621"/>
      <c r="DQ34" s="621"/>
      <c r="DR34" s="621"/>
      <c r="DS34" s="621"/>
      <c r="DT34" s="621"/>
      <c r="DU34" s="621"/>
      <c r="DV34" s="622"/>
      <c r="DW34" s="643">
        <v>19.899999999999999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548300</v>
      </c>
      <c r="S35" s="621"/>
      <c r="T35" s="621"/>
      <c r="U35" s="621"/>
      <c r="V35" s="621"/>
      <c r="W35" s="621"/>
      <c r="X35" s="621"/>
      <c r="Y35" s="622"/>
      <c r="Z35" s="673">
        <v>2.9</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2175541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243222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86660</v>
      </c>
      <c r="CS35" s="639"/>
      <c r="CT35" s="639"/>
      <c r="CU35" s="639"/>
      <c r="CV35" s="639"/>
      <c r="CW35" s="639"/>
      <c r="CX35" s="639"/>
      <c r="CY35" s="640"/>
      <c r="CZ35" s="623">
        <v>0.5</v>
      </c>
      <c r="DA35" s="641"/>
      <c r="DB35" s="641"/>
      <c r="DC35" s="642"/>
      <c r="DD35" s="626">
        <v>68643</v>
      </c>
      <c r="DE35" s="639"/>
      <c r="DF35" s="639"/>
      <c r="DG35" s="639"/>
      <c r="DH35" s="639"/>
      <c r="DI35" s="639"/>
      <c r="DJ35" s="639"/>
      <c r="DK35" s="640"/>
      <c r="DL35" s="626">
        <v>59174</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19036471</v>
      </c>
      <c r="S36" s="661"/>
      <c r="T36" s="661"/>
      <c r="U36" s="661"/>
      <c r="V36" s="661"/>
      <c r="W36" s="661"/>
      <c r="X36" s="661"/>
      <c r="Y36" s="664"/>
      <c r="Z36" s="665">
        <v>100</v>
      </c>
      <c r="AA36" s="665"/>
      <c r="AB36" s="665"/>
      <c r="AC36" s="665"/>
      <c r="AD36" s="666">
        <v>10370208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751102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158891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2693831</v>
      </c>
      <c r="CS36" s="621"/>
      <c r="CT36" s="621"/>
      <c r="CU36" s="621"/>
      <c r="CV36" s="621"/>
      <c r="CW36" s="621"/>
      <c r="CX36" s="621"/>
      <c r="CY36" s="622"/>
      <c r="CZ36" s="623">
        <v>14.9</v>
      </c>
      <c r="DA36" s="641"/>
      <c r="DB36" s="641"/>
      <c r="DC36" s="642"/>
      <c r="DD36" s="626">
        <v>1998589</v>
      </c>
      <c r="DE36" s="621"/>
      <c r="DF36" s="621"/>
      <c r="DG36" s="621"/>
      <c r="DH36" s="621"/>
      <c r="DI36" s="621"/>
      <c r="DJ36" s="621"/>
      <c r="DK36" s="622"/>
      <c r="DL36" s="626">
        <v>1634593</v>
      </c>
      <c r="DM36" s="621"/>
      <c r="DN36" s="621"/>
      <c r="DO36" s="621"/>
      <c r="DP36" s="621"/>
      <c r="DQ36" s="621"/>
      <c r="DR36" s="621"/>
      <c r="DS36" s="621"/>
      <c r="DT36" s="621"/>
      <c r="DU36" s="621"/>
      <c r="DV36" s="622"/>
      <c r="DW36" s="643">
        <v>15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141600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5648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1149774</v>
      </c>
      <c r="CS37" s="639"/>
      <c r="CT37" s="639"/>
      <c r="CU37" s="639"/>
      <c r="CV37" s="639"/>
      <c r="CW37" s="639"/>
      <c r="CX37" s="639"/>
      <c r="CY37" s="640"/>
      <c r="CZ37" s="623">
        <v>6.4</v>
      </c>
      <c r="DA37" s="641"/>
      <c r="DB37" s="641"/>
      <c r="DC37" s="642"/>
      <c r="DD37" s="626">
        <v>1139874</v>
      </c>
      <c r="DE37" s="639"/>
      <c r="DF37" s="639"/>
      <c r="DG37" s="639"/>
      <c r="DH37" s="639"/>
      <c r="DI37" s="639"/>
      <c r="DJ37" s="639"/>
      <c r="DK37" s="640"/>
      <c r="DL37" s="626">
        <v>1139874</v>
      </c>
      <c r="DM37" s="639"/>
      <c r="DN37" s="639"/>
      <c r="DO37" s="639"/>
      <c r="DP37" s="639"/>
      <c r="DQ37" s="639"/>
      <c r="DR37" s="639"/>
      <c r="DS37" s="639"/>
      <c r="DT37" s="639"/>
      <c r="DU37" s="639"/>
      <c r="DV37" s="640"/>
      <c r="DW37" s="643">
        <v>10.4</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105924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9406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2175541</v>
      </c>
      <c r="CS38" s="621"/>
      <c r="CT38" s="621"/>
      <c r="CU38" s="621"/>
      <c r="CV38" s="621"/>
      <c r="CW38" s="621"/>
      <c r="CX38" s="621"/>
      <c r="CY38" s="622"/>
      <c r="CZ38" s="623">
        <v>12</v>
      </c>
      <c r="DA38" s="641"/>
      <c r="DB38" s="641"/>
      <c r="DC38" s="642"/>
      <c r="DD38" s="626">
        <v>1861135</v>
      </c>
      <c r="DE38" s="621"/>
      <c r="DF38" s="621"/>
      <c r="DG38" s="621"/>
      <c r="DH38" s="621"/>
      <c r="DI38" s="621"/>
      <c r="DJ38" s="621"/>
      <c r="DK38" s="622"/>
      <c r="DL38" s="626">
        <v>996111</v>
      </c>
      <c r="DM38" s="621"/>
      <c r="DN38" s="621"/>
      <c r="DO38" s="621"/>
      <c r="DP38" s="621"/>
      <c r="DQ38" s="621"/>
      <c r="DR38" s="621"/>
      <c r="DS38" s="621"/>
      <c r="DT38" s="621"/>
      <c r="DU38" s="621"/>
      <c r="DV38" s="622"/>
      <c r="DW38" s="643">
        <v>9.1</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99</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702</v>
      </c>
      <c r="CS39" s="639"/>
      <c r="CT39" s="639"/>
      <c r="CU39" s="639"/>
      <c r="CV39" s="639"/>
      <c r="CW39" s="639"/>
      <c r="CX39" s="639"/>
      <c r="CY39" s="640"/>
      <c r="CZ39" s="623">
        <v>0</v>
      </c>
      <c r="DA39" s="641"/>
      <c r="DB39" s="641"/>
      <c r="DC39" s="642"/>
      <c r="DD39" s="626" t="s">
        <v>322</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366132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147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40000</v>
      </c>
      <c r="CS40" s="621"/>
      <c r="CT40" s="621"/>
      <c r="CU40" s="621"/>
      <c r="CV40" s="621"/>
      <c r="CW40" s="621"/>
      <c r="CX40" s="621"/>
      <c r="CY40" s="622"/>
      <c r="CZ40" s="623">
        <v>0.2</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810783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381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3127908</v>
      </c>
      <c r="CS42" s="621"/>
      <c r="CT42" s="621"/>
      <c r="CU42" s="621"/>
      <c r="CV42" s="621"/>
      <c r="CW42" s="621"/>
      <c r="CX42" s="621"/>
      <c r="CY42" s="622"/>
      <c r="CZ42" s="623">
        <v>17.3</v>
      </c>
      <c r="DA42" s="624"/>
      <c r="DB42" s="624"/>
      <c r="DC42" s="625"/>
      <c r="DD42" s="626">
        <v>758585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28440</v>
      </c>
      <c r="CS43" s="639"/>
      <c r="CT43" s="639"/>
      <c r="CU43" s="639"/>
      <c r="CV43" s="639"/>
      <c r="CW43" s="639"/>
      <c r="CX43" s="639"/>
      <c r="CY43" s="640"/>
      <c r="CZ43" s="623">
        <v>0.2</v>
      </c>
      <c r="DA43" s="641"/>
      <c r="DB43" s="641"/>
      <c r="DC43" s="642"/>
      <c r="DD43" s="626">
        <v>28440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3096084</v>
      </c>
      <c r="CS44" s="621"/>
      <c r="CT44" s="621"/>
      <c r="CU44" s="621"/>
      <c r="CV44" s="621"/>
      <c r="CW44" s="621"/>
      <c r="CX44" s="621"/>
      <c r="CY44" s="622"/>
      <c r="CZ44" s="623">
        <v>17.100000000000001</v>
      </c>
      <c r="DA44" s="624"/>
      <c r="DB44" s="624"/>
      <c r="DC44" s="625"/>
      <c r="DD44" s="626">
        <v>744361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463804</v>
      </c>
      <c r="CS45" s="639"/>
      <c r="CT45" s="639"/>
      <c r="CU45" s="639"/>
      <c r="CV45" s="639"/>
      <c r="CW45" s="639"/>
      <c r="CX45" s="639"/>
      <c r="CY45" s="640"/>
      <c r="CZ45" s="623">
        <v>2.6</v>
      </c>
      <c r="DA45" s="641"/>
      <c r="DB45" s="641"/>
      <c r="DC45" s="642"/>
      <c r="DD45" s="626">
        <v>108055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2612552</v>
      </c>
      <c r="CS46" s="621"/>
      <c r="CT46" s="621"/>
      <c r="CU46" s="621"/>
      <c r="CV46" s="621"/>
      <c r="CW46" s="621"/>
      <c r="CX46" s="621"/>
      <c r="CY46" s="622"/>
      <c r="CZ46" s="623">
        <v>14.5</v>
      </c>
      <c r="DA46" s="624"/>
      <c r="DB46" s="624"/>
      <c r="DC46" s="625"/>
      <c r="DD46" s="626">
        <v>628178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31824</v>
      </c>
      <c r="CS47" s="639"/>
      <c r="CT47" s="639"/>
      <c r="CU47" s="639"/>
      <c r="CV47" s="639"/>
      <c r="CW47" s="639"/>
      <c r="CX47" s="639"/>
      <c r="CY47" s="640"/>
      <c r="CZ47" s="623">
        <v>0.2</v>
      </c>
      <c r="DA47" s="641"/>
      <c r="DB47" s="641"/>
      <c r="DC47" s="642"/>
      <c r="DD47" s="626">
        <v>14224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18078953</v>
      </c>
      <c r="CS49" s="605"/>
      <c r="CT49" s="605"/>
      <c r="CU49" s="605"/>
      <c r="CV49" s="605"/>
      <c r="CW49" s="605"/>
      <c r="CX49" s="605"/>
      <c r="CY49" s="606"/>
      <c r="CZ49" s="607">
        <v>100</v>
      </c>
      <c r="DA49" s="608"/>
      <c r="DB49" s="608"/>
      <c r="DC49" s="609"/>
      <c r="DD49" s="610">
        <v>12012211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election activeCell="AU42" sqref="AU42:AY4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19036</v>
      </c>
      <c r="R7" s="1134"/>
      <c r="S7" s="1134"/>
      <c r="T7" s="1134"/>
      <c r="U7" s="1134"/>
      <c r="V7" s="1134">
        <v>18079</v>
      </c>
      <c r="W7" s="1134"/>
      <c r="X7" s="1134"/>
      <c r="Y7" s="1134"/>
      <c r="Z7" s="1134"/>
      <c r="AA7" s="1134">
        <v>958</v>
      </c>
      <c r="AB7" s="1134"/>
      <c r="AC7" s="1134"/>
      <c r="AD7" s="1134"/>
      <c r="AE7" s="1135"/>
      <c r="AF7" s="1136">
        <v>775</v>
      </c>
      <c r="AG7" s="1137"/>
      <c r="AH7" s="1137"/>
      <c r="AI7" s="1137"/>
      <c r="AJ7" s="1138"/>
      <c r="AK7" s="1120">
        <v>408</v>
      </c>
      <c r="AL7" s="1121"/>
      <c r="AM7" s="1121"/>
      <c r="AN7" s="1121"/>
      <c r="AO7" s="1121"/>
      <c r="AP7" s="1121">
        <v>21739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571</v>
      </c>
      <c r="BT7" s="1125"/>
      <c r="BU7" s="1125"/>
      <c r="BV7" s="1125"/>
      <c r="BW7" s="1125"/>
      <c r="BX7" s="1125"/>
      <c r="BY7" s="1125"/>
      <c r="BZ7" s="1125"/>
      <c r="CA7" s="1125"/>
      <c r="CB7" s="1125"/>
      <c r="CC7" s="1125"/>
      <c r="CD7" s="1125"/>
      <c r="CE7" s="1125"/>
      <c r="CF7" s="1125"/>
      <c r="CG7" s="1126"/>
      <c r="CH7" s="1117">
        <v>24</v>
      </c>
      <c r="CI7" s="1118"/>
      <c r="CJ7" s="1118"/>
      <c r="CK7" s="1118"/>
      <c r="CL7" s="1119"/>
      <c r="CM7" s="1117">
        <v>330</v>
      </c>
      <c r="CN7" s="1118"/>
      <c r="CO7" s="1118"/>
      <c r="CP7" s="1118"/>
      <c r="CQ7" s="1119"/>
      <c r="CR7" s="1117">
        <v>123</v>
      </c>
      <c r="CS7" s="1118"/>
      <c r="CT7" s="1118"/>
      <c r="CU7" s="1118"/>
      <c r="CV7" s="1119"/>
      <c r="CW7" s="1117" t="s">
        <v>573</v>
      </c>
      <c r="CX7" s="1118"/>
      <c r="CY7" s="1118"/>
      <c r="CZ7" s="1118"/>
      <c r="DA7" s="1119"/>
      <c r="DB7" s="1117" t="s">
        <v>573</v>
      </c>
      <c r="DC7" s="1118"/>
      <c r="DD7" s="1118"/>
      <c r="DE7" s="1118"/>
      <c r="DF7" s="1119"/>
      <c r="DG7" s="1117" t="s">
        <v>573</v>
      </c>
      <c r="DH7" s="1118"/>
      <c r="DI7" s="1118"/>
      <c r="DJ7" s="1118"/>
      <c r="DK7" s="1119"/>
      <c r="DL7" s="1117" t="s">
        <v>573</v>
      </c>
      <c r="DM7" s="1118"/>
      <c r="DN7" s="1118"/>
      <c r="DO7" s="1118"/>
      <c r="DP7" s="1119"/>
      <c r="DQ7" s="1117" t="s">
        <v>573</v>
      </c>
      <c r="DR7" s="1118"/>
      <c r="DS7" s="1118"/>
      <c r="DT7" s="1118"/>
      <c r="DU7" s="1119"/>
      <c r="DV7" s="1117"/>
      <c r="DW7" s="1118"/>
      <c r="DX7" s="1118"/>
      <c r="DY7" s="1118"/>
      <c r="DZ7" s="1119"/>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570</v>
      </c>
      <c r="BT8" s="1044"/>
      <c r="BU8" s="1044"/>
      <c r="BV8" s="1044"/>
      <c r="BW8" s="1044"/>
      <c r="BX8" s="1044"/>
      <c r="BY8" s="1044"/>
      <c r="BZ8" s="1044"/>
      <c r="CA8" s="1044"/>
      <c r="CB8" s="1044"/>
      <c r="CC8" s="1044"/>
      <c r="CD8" s="1044"/>
      <c r="CE8" s="1044"/>
      <c r="CF8" s="1044"/>
      <c r="CG8" s="1045"/>
      <c r="CH8" s="1018">
        <v>3</v>
      </c>
      <c r="CI8" s="1019"/>
      <c r="CJ8" s="1019"/>
      <c r="CK8" s="1019"/>
      <c r="CL8" s="1020"/>
      <c r="CM8" s="1018">
        <v>69</v>
      </c>
      <c r="CN8" s="1019"/>
      <c r="CO8" s="1019"/>
      <c r="CP8" s="1019"/>
      <c r="CQ8" s="1020"/>
      <c r="CR8" s="1018">
        <v>20</v>
      </c>
      <c r="CS8" s="1019"/>
      <c r="CT8" s="1019"/>
      <c r="CU8" s="1019"/>
      <c r="CV8" s="1020"/>
      <c r="CW8" s="1018" t="s">
        <v>573</v>
      </c>
      <c r="CX8" s="1019"/>
      <c r="CY8" s="1019"/>
      <c r="CZ8" s="1019"/>
      <c r="DA8" s="1020"/>
      <c r="DB8" s="1018" t="s">
        <v>573</v>
      </c>
      <c r="DC8" s="1019"/>
      <c r="DD8" s="1019"/>
      <c r="DE8" s="1019"/>
      <c r="DF8" s="1020"/>
      <c r="DG8" s="1018" t="s">
        <v>573</v>
      </c>
      <c r="DH8" s="1019"/>
      <c r="DI8" s="1019"/>
      <c r="DJ8" s="1019"/>
      <c r="DK8" s="1020"/>
      <c r="DL8" s="1018" t="s">
        <v>573</v>
      </c>
      <c r="DM8" s="1019"/>
      <c r="DN8" s="1019"/>
      <c r="DO8" s="1019"/>
      <c r="DP8" s="1020"/>
      <c r="DQ8" s="1018" t="s">
        <v>573</v>
      </c>
      <c r="DR8" s="1019"/>
      <c r="DS8" s="1019"/>
      <c r="DT8" s="1019"/>
      <c r="DU8" s="1020"/>
      <c r="DV8" s="1018"/>
      <c r="DW8" s="1019"/>
      <c r="DX8" s="1019"/>
      <c r="DY8" s="1019"/>
      <c r="DZ8" s="1020"/>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572</v>
      </c>
      <c r="BT9" s="1044"/>
      <c r="BU9" s="1044"/>
      <c r="BV9" s="1044"/>
      <c r="BW9" s="1044"/>
      <c r="BX9" s="1044"/>
      <c r="BY9" s="1044"/>
      <c r="BZ9" s="1044"/>
      <c r="CA9" s="1044"/>
      <c r="CB9" s="1044"/>
      <c r="CC9" s="1044"/>
      <c r="CD9" s="1044"/>
      <c r="CE9" s="1044"/>
      <c r="CF9" s="1044"/>
      <c r="CG9" s="1045"/>
      <c r="CH9" s="1018">
        <v>0</v>
      </c>
      <c r="CI9" s="1019"/>
      <c r="CJ9" s="1019"/>
      <c r="CK9" s="1019"/>
      <c r="CL9" s="1020"/>
      <c r="CM9" s="1018">
        <v>61</v>
      </c>
      <c r="CN9" s="1019"/>
      <c r="CO9" s="1019"/>
      <c r="CP9" s="1019"/>
      <c r="CQ9" s="1020"/>
      <c r="CR9" s="1018">
        <v>13</v>
      </c>
      <c r="CS9" s="1019"/>
      <c r="CT9" s="1019"/>
      <c r="CU9" s="1019"/>
      <c r="CV9" s="1020"/>
      <c r="CW9" s="1018" t="s">
        <v>573</v>
      </c>
      <c r="CX9" s="1019"/>
      <c r="CY9" s="1019"/>
      <c r="CZ9" s="1019"/>
      <c r="DA9" s="1020"/>
      <c r="DB9" s="1018" t="s">
        <v>573</v>
      </c>
      <c r="DC9" s="1019"/>
      <c r="DD9" s="1019"/>
      <c r="DE9" s="1019"/>
      <c r="DF9" s="1020"/>
      <c r="DG9" s="1018" t="s">
        <v>573</v>
      </c>
      <c r="DH9" s="1019"/>
      <c r="DI9" s="1019"/>
      <c r="DJ9" s="1019"/>
      <c r="DK9" s="1020"/>
      <c r="DL9" s="1018" t="s">
        <v>573</v>
      </c>
      <c r="DM9" s="1019"/>
      <c r="DN9" s="1019"/>
      <c r="DO9" s="1019"/>
      <c r="DP9" s="1020"/>
      <c r="DQ9" s="1018" t="s">
        <v>573</v>
      </c>
      <c r="DR9" s="1019"/>
      <c r="DS9" s="1019"/>
      <c r="DT9" s="1019"/>
      <c r="DU9" s="1020"/>
      <c r="DV9" s="1018"/>
      <c r="DW9" s="1019"/>
      <c r="DX9" s="1019"/>
      <c r="DY9" s="1019"/>
      <c r="DZ9" s="1020"/>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19036</v>
      </c>
      <c r="R23" s="1098"/>
      <c r="S23" s="1098"/>
      <c r="T23" s="1098"/>
      <c r="U23" s="1098"/>
      <c r="V23" s="1098">
        <v>18079</v>
      </c>
      <c r="W23" s="1098"/>
      <c r="X23" s="1098"/>
      <c r="Y23" s="1098"/>
      <c r="Z23" s="1098"/>
      <c r="AA23" s="1098">
        <v>958</v>
      </c>
      <c r="AB23" s="1098"/>
      <c r="AC23" s="1098"/>
      <c r="AD23" s="1098"/>
      <c r="AE23" s="1099"/>
      <c r="AF23" s="1100">
        <v>775</v>
      </c>
      <c r="AG23" s="1098"/>
      <c r="AH23" s="1098"/>
      <c r="AI23" s="1098"/>
      <c r="AJ23" s="1101"/>
      <c r="AK23" s="1102"/>
      <c r="AL23" s="1103"/>
      <c r="AM23" s="1103"/>
      <c r="AN23" s="1103"/>
      <c r="AO23" s="1103"/>
      <c r="AP23" s="1098">
        <v>21739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5794</v>
      </c>
      <c r="R28" s="1083"/>
      <c r="S28" s="1083"/>
      <c r="T28" s="1083"/>
      <c r="U28" s="1083"/>
      <c r="V28" s="1083">
        <v>5551</v>
      </c>
      <c r="W28" s="1083"/>
      <c r="X28" s="1083"/>
      <c r="Y28" s="1083"/>
      <c r="Z28" s="1083"/>
      <c r="AA28" s="1083">
        <v>243</v>
      </c>
      <c r="AB28" s="1083"/>
      <c r="AC28" s="1083"/>
      <c r="AD28" s="1083"/>
      <c r="AE28" s="1084"/>
      <c r="AF28" s="1085">
        <v>243</v>
      </c>
      <c r="AG28" s="1083"/>
      <c r="AH28" s="1083"/>
      <c r="AI28" s="1083"/>
      <c r="AJ28" s="1086"/>
      <c r="AK28" s="1087">
        <v>363</v>
      </c>
      <c r="AL28" s="1075"/>
      <c r="AM28" s="1075"/>
      <c r="AN28" s="1075"/>
      <c r="AO28" s="1075"/>
      <c r="AP28" s="1075" t="s">
        <v>548</v>
      </c>
      <c r="AQ28" s="1075"/>
      <c r="AR28" s="1075"/>
      <c r="AS28" s="1075"/>
      <c r="AT28" s="1075"/>
      <c r="AU28" s="1075" t="s">
        <v>549</v>
      </c>
      <c r="AV28" s="1075"/>
      <c r="AW28" s="1075"/>
      <c r="AX28" s="1075"/>
      <c r="AY28" s="1075"/>
      <c r="AZ28" s="1076" t="s">
        <v>576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42</v>
      </c>
      <c r="R29" s="1073"/>
      <c r="S29" s="1073"/>
      <c r="T29" s="1073"/>
      <c r="U29" s="1073"/>
      <c r="V29" s="1073">
        <v>42</v>
      </c>
      <c r="W29" s="1073"/>
      <c r="X29" s="1073"/>
      <c r="Y29" s="1073"/>
      <c r="Z29" s="1073"/>
      <c r="AA29" s="1073" t="s">
        <v>549</v>
      </c>
      <c r="AB29" s="1073"/>
      <c r="AC29" s="1073"/>
      <c r="AD29" s="1073"/>
      <c r="AE29" s="1074"/>
      <c r="AF29" s="1048" t="s">
        <v>112</v>
      </c>
      <c r="AG29" s="1049"/>
      <c r="AH29" s="1049"/>
      <c r="AI29" s="1049"/>
      <c r="AJ29" s="1050"/>
      <c r="AK29" s="999">
        <v>3</v>
      </c>
      <c r="AL29" s="1007"/>
      <c r="AM29" s="1007"/>
      <c r="AN29" s="1007"/>
      <c r="AO29" s="1007"/>
      <c r="AP29" s="1007" t="s">
        <v>549</v>
      </c>
      <c r="AQ29" s="1007"/>
      <c r="AR29" s="1007"/>
      <c r="AS29" s="1007"/>
      <c r="AT29" s="1007"/>
      <c r="AU29" s="1007" t="s">
        <v>549</v>
      </c>
      <c r="AV29" s="1007"/>
      <c r="AW29" s="1007"/>
      <c r="AX29" s="1007"/>
      <c r="AY29" s="1007"/>
      <c r="AZ29" s="1071" t="s">
        <v>576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4021</v>
      </c>
      <c r="R30" s="1073"/>
      <c r="S30" s="1073"/>
      <c r="T30" s="1073"/>
      <c r="U30" s="1073"/>
      <c r="V30" s="1073">
        <v>3974</v>
      </c>
      <c r="W30" s="1073"/>
      <c r="X30" s="1073"/>
      <c r="Y30" s="1073"/>
      <c r="Z30" s="1073"/>
      <c r="AA30" s="1073">
        <v>47</v>
      </c>
      <c r="AB30" s="1073"/>
      <c r="AC30" s="1073"/>
      <c r="AD30" s="1073"/>
      <c r="AE30" s="1074"/>
      <c r="AF30" s="1048">
        <v>45</v>
      </c>
      <c r="AG30" s="1049"/>
      <c r="AH30" s="1049"/>
      <c r="AI30" s="1049"/>
      <c r="AJ30" s="1050"/>
      <c r="AK30" s="999">
        <v>580</v>
      </c>
      <c r="AL30" s="1007"/>
      <c r="AM30" s="1007"/>
      <c r="AN30" s="1007"/>
      <c r="AO30" s="1007"/>
      <c r="AP30" s="1007" t="s">
        <v>549</v>
      </c>
      <c r="AQ30" s="1007"/>
      <c r="AR30" s="1007"/>
      <c r="AS30" s="1007"/>
      <c r="AT30" s="1007"/>
      <c r="AU30" s="1007" t="s">
        <v>549</v>
      </c>
      <c r="AV30" s="1007"/>
      <c r="AW30" s="1007"/>
      <c r="AX30" s="1007"/>
      <c r="AY30" s="1007"/>
      <c r="AZ30" s="1071" t="s">
        <v>576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464</v>
      </c>
      <c r="R31" s="1073"/>
      <c r="S31" s="1073"/>
      <c r="T31" s="1073"/>
      <c r="U31" s="1073"/>
      <c r="V31" s="1073">
        <v>443</v>
      </c>
      <c r="W31" s="1073"/>
      <c r="X31" s="1073"/>
      <c r="Y31" s="1073"/>
      <c r="Z31" s="1073"/>
      <c r="AA31" s="1073">
        <v>21</v>
      </c>
      <c r="AB31" s="1073"/>
      <c r="AC31" s="1073"/>
      <c r="AD31" s="1073"/>
      <c r="AE31" s="1074"/>
      <c r="AF31" s="1048">
        <v>21</v>
      </c>
      <c r="AG31" s="1049"/>
      <c r="AH31" s="1049"/>
      <c r="AI31" s="1049"/>
      <c r="AJ31" s="1050"/>
      <c r="AK31" s="999">
        <v>147</v>
      </c>
      <c r="AL31" s="1007"/>
      <c r="AM31" s="1007"/>
      <c r="AN31" s="1007"/>
      <c r="AO31" s="1007"/>
      <c r="AP31" s="1007" t="s">
        <v>550</v>
      </c>
      <c r="AQ31" s="1007"/>
      <c r="AR31" s="1007"/>
      <c r="AS31" s="1007"/>
      <c r="AT31" s="1007"/>
      <c r="AU31" s="1007" t="s">
        <v>550</v>
      </c>
      <c r="AV31" s="1007"/>
      <c r="AW31" s="1007"/>
      <c r="AX31" s="1007"/>
      <c r="AY31" s="1007"/>
      <c r="AZ31" s="1007" t="s">
        <v>576</v>
      </c>
      <c r="BA31" s="1007"/>
      <c r="BB31" s="1007"/>
      <c r="BC31" s="1007"/>
      <c r="BD31" s="1007"/>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31</v>
      </c>
      <c r="R32" s="1073"/>
      <c r="S32" s="1073"/>
      <c r="T32" s="1073"/>
      <c r="U32" s="1073"/>
      <c r="V32" s="1073">
        <v>31</v>
      </c>
      <c r="W32" s="1073"/>
      <c r="X32" s="1073"/>
      <c r="Y32" s="1073"/>
      <c r="Z32" s="1073"/>
      <c r="AA32" s="1073" t="s">
        <v>550</v>
      </c>
      <c r="AB32" s="1073"/>
      <c r="AC32" s="1073"/>
      <c r="AD32" s="1073"/>
      <c r="AE32" s="1074"/>
      <c r="AF32" s="1048" t="s">
        <v>112</v>
      </c>
      <c r="AG32" s="1049"/>
      <c r="AH32" s="1049"/>
      <c r="AI32" s="1049"/>
      <c r="AJ32" s="1050"/>
      <c r="AK32" s="999">
        <v>6</v>
      </c>
      <c r="AL32" s="1007"/>
      <c r="AM32" s="1007"/>
      <c r="AN32" s="1007"/>
      <c r="AO32" s="1007"/>
      <c r="AP32" s="1007" t="s">
        <v>550</v>
      </c>
      <c r="AQ32" s="1007"/>
      <c r="AR32" s="1007"/>
      <c r="AS32" s="1007"/>
      <c r="AT32" s="1007"/>
      <c r="AU32" s="1007" t="s">
        <v>550</v>
      </c>
      <c r="AV32" s="1007"/>
      <c r="AW32" s="1007"/>
      <c r="AX32" s="1007"/>
      <c r="AY32" s="1007"/>
      <c r="AZ32" s="1071" t="s">
        <v>576</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636</v>
      </c>
      <c r="R33" s="1073"/>
      <c r="S33" s="1073"/>
      <c r="T33" s="1073"/>
      <c r="U33" s="1073"/>
      <c r="V33" s="1073">
        <v>572</v>
      </c>
      <c r="W33" s="1073"/>
      <c r="X33" s="1073"/>
      <c r="Y33" s="1073"/>
      <c r="Z33" s="1073"/>
      <c r="AA33" s="1073">
        <v>64</v>
      </c>
      <c r="AB33" s="1073"/>
      <c r="AC33" s="1073"/>
      <c r="AD33" s="1073"/>
      <c r="AE33" s="1074"/>
      <c r="AF33" s="1048">
        <v>953</v>
      </c>
      <c r="AG33" s="1049"/>
      <c r="AH33" s="1049"/>
      <c r="AI33" s="1049"/>
      <c r="AJ33" s="1050"/>
      <c r="AK33" s="999" t="s">
        <v>551</v>
      </c>
      <c r="AL33" s="1007"/>
      <c r="AM33" s="1007"/>
      <c r="AN33" s="1007"/>
      <c r="AO33" s="1007"/>
      <c r="AP33" s="1007">
        <v>3136</v>
      </c>
      <c r="AQ33" s="1007"/>
      <c r="AR33" s="1007"/>
      <c r="AS33" s="1007"/>
      <c r="AT33" s="1007"/>
      <c r="AU33" s="1007" t="s">
        <v>550</v>
      </c>
      <c r="AV33" s="1007"/>
      <c r="AW33" s="1007"/>
      <c r="AX33" s="1007"/>
      <c r="AY33" s="1007"/>
      <c r="AZ33" s="1071" t="s">
        <v>576</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627</v>
      </c>
      <c r="R34" s="1073"/>
      <c r="S34" s="1073"/>
      <c r="T34" s="1073"/>
      <c r="U34" s="1073"/>
      <c r="V34" s="1073">
        <v>612</v>
      </c>
      <c r="W34" s="1073"/>
      <c r="X34" s="1073"/>
      <c r="Y34" s="1073"/>
      <c r="Z34" s="1073"/>
      <c r="AA34" s="1073">
        <v>15</v>
      </c>
      <c r="AB34" s="1073"/>
      <c r="AC34" s="1073"/>
      <c r="AD34" s="1073"/>
      <c r="AE34" s="1074"/>
      <c r="AF34" s="1048">
        <v>0</v>
      </c>
      <c r="AG34" s="1049"/>
      <c r="AH34" s="1049"/>
      <c r="AI34" s="1049"/>
      <c r="AJ34" s="1050"/>
      <c r="AK34" s="999">
        <v>139</v>
      </c>
      <c r="AL34" s="1007"/>
      <c r="AM34" s="1007"/>
      <c r="AN34" s="1007"/>
      <c r="AO34" s="1007"/>
      <c r="AP34" s="1007">
        <v>1692</v>
      </c>
      <c r="AQ34" s="1007"/>
      <c r="AR34" s="1007"/>
      <c r="AS34" s="1007"/>
      <c r="AT34" s="1007"/>
      <c r="AU34" s="1007">
        <v>1191</v>
      </c>
      <c r="AV34" s="1007"/>
      <c r="AW34" s="1007"/>
      <c r="AX34" s="1007"/>
      <c r="AY34" s="1007"/>
      <c r="AZ34" s="1071" t="s">
        <v>576</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4</v>
      </c>
      <c r="R35" s="1073"/>
      <c r="S35" s="1073"/>
      <c r="T35" s="1073"/>
      <c r="U35" s="1073"/>
      <c r="V35" s="1073">
        <v>4</v>
      </c>
      <c r="W35" s="1073"/>
      <c r="X35" s="1073"/>
      <c r="Y35" s="1073"/>
      <c r="Z35" s="1073"/>
      <c r="AA35" s="1073" t="s">
        <v>550</v>
      </c>
      <c r="AB35" s="1073"/>
      <c r="AC35" s="1073"/>
      <c r="AD35" s="1073"/>
      <c r="AE35" s="1074"/>
      <c r="AF35" s="1048" t="s">
        <v>112</v>
      </c>
      <c r="AG35" s="1049"/>
      <c r="AH35" s="1049"/>
      <c r="AI35" s="1049"/>
      <c r="AJ35" s="1050"/>
      <c r="AK35" s="999">
        <v>2</v>
      </c>
      <c r="AL35" s="1007"/>
      <c r="AM35" s="1007"/>
      <c r="AN35" s="1007"/>
      <c r="AO35" s="1007"/>
      <c r="AP35" s="1007">
        <v>11</v>
      </c>
      <c r="AQ35" s="1007"/>
      <c r="AR35" s="1007"/>
      <c r="AS35" s="1007"/>
      <c r="AT35" s="1007"/>
      <c r="AU35" s="1007">
        <v>5</v>
      </c>
      <c r="AV35" s="1007"/>
      <c r="AW35" s="1007"/>
      <c r="AX35" s="1007"/>
      <c r="AY35" s="1007"/>
      <c r="AZ35" s="1071" t="s">
        <v>576</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390</v>
      </c>
      <c r="C36" s="1067"/>
      <c r="D36" s="1067"/>
      <c r="E36" s="1067"/>
      <c r="F36" s="1067"/>
      <c r="G36" s="1067"/>
      <c r="H36" s="1067"/>
      <c r="I36" s="1067"/>
      <c r="J36" s="1067"/>
      <c r="K36" s="1067"/>
      <c r="L36" s="1067"/>
      <c r="M36" s="1067"/>
      <c r="N36" s="1067"/>
      <c r="O36" s="1067"/>
      <c r="P36" s="1068"/>
      <c r="Q36" s="1072">
        <v>11</v>
      </c>
      <c r="R36" s="1073"/>
      <c r="S36" s="1073"/>
      <c r="T36" s="1073"/>
      <c r="U36" s="1073"/>
      <c r="V36" s="1073">
        <v>10</v>
      </c>
      <c r="W36" s="1073"/>
      <c r="X36" s="1073"/>
      <c r="Y36" s="1073"/>
      <c r="Z36" s="1073"/>
      <c r="AA36" s="1073">
        <v>2</v>
      </c>
      <c r="AB36" s="1073"/>
      <c r="AC36" s="1073"/>
      <c r="AD36" s="1073"/>
      <c r="AE36" s="1074"/>
      <c r="AF36" s="1048">
        <v>2</v>
      </c>
      <c r="AG36" s="1049"/>
      <c r="AH36" s="1049"/>
      <c r="AI36" s="1049"/>
      <c r="AJ36" s="1050"/>
      <c r="AK36" s="999" t="s">
        <v>550</v>
      </c>
      <c r="AL36" s="1007"/>
      <c r="AM36" s="1007"/>
      <c r="AN36" s="1007"/>
      <c r="AO36" s="1007"/>
      <c r="AP36" s="1007" t="s">
        <v>550</v>
      </c>
      <c r="AQ36" s="1007"/>
      <c r="AR36" s="1007"/>
      <c r="AS36" s="1007"/>
      <c r="AT36" s="1007"/>
      <c r="AU36" s="1007" t="s">
        <v>550</v>
      </c>
      <c r="AV36" s="1007"/>
      <c r="AW36" s="1007"/>
      <c r="AX36" s="1007"/>
      <c r="AY36" s="1007"/>
      <c r="AZ36" s="1071" t="s">
        <v>576</v>
      </c>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391</v>
      </c>
      <c r="C37" s="1067"/>
      <c r="D37" s="1067"/>
      <c r="E37" s="1067"/>
      <c r="F37" s="1067"/>
      <c r="G37" s="1067"/>
      <c r="H37" s="1067"/>
      <c r="I37" s="1067"/>
      <c r="J37" s="1067"/>
      <c r="K37" s="1067"/>
      <c r="L37" s="1067"/>
      <c r="M37" s="1067"/>
      <c r="N37" s="1067"/>
      <c r="O37" s="1067"/>
      <c r="P37" s="1068"/>
      <c r="Q37" s="1072">
        <v>1249</v>
      </c>
      <c r="R37" s="1073"/>
      <c r="S37" s="1073"/>
      <c r="T37" s="1073"/>
      <c r="U37" s="1073"/>
      <c r="V37" s="1073">
        <v>1245</v>
      </c>
      <c r="W37" s="1073"/>
      <c r="X37" s="1073"/>
      <c r="Y37" s="1073"/>
      <c r="Z37" s="1073"/>
      <c r="AA37" s="1073">
        <v>4</v>
      </c>
      <c r="AB37" s="1073"/>
      <c r="AC37" s="1073"/>
      <c r="AD37" s="1073"/>
      <c r="AE37" s="1074"/>
      <c r="AF37" s="1048" t="s">
        <v>112</v>
      </c>
      <c r="AG37" s="1049"/>
      <c r="AH37" s="1049"/>
      <c r="AI37" s="1049"/>
      <c r="AJ37" s="1050"/>
      <c r="AK37" s="999">
        <v>613</v>
      </c>
      <c r="AL37" s="1007"/>
      <c r="AM37" s="1007"/>
      <c r="AN37" s="1007"/>
      <c r="AO37" s="1007"/>
      <c r="AP37" s="1007">
        <v>6110</v>
      </c>
      <c r="AQ37" s="1007"/>
      <c r="AR37" s="1007"/>
      <c r="AS37" s="1007"/>
      <c r="AT37" s="1007"/>
      <c r="AU37" s="1007">
        <v>4931</v>
      </c>
      <c r="AV37" s="1007"/>
      <c r="AW37" s="1007"/>
      <c r="AX37" s="1007"/>
      <c r="AY37" s="1007"/>
      <c r="AZ37" s="1071" t="s">
        <v>576</v>
      </c>
      <c r="BA37" s="1071"/>
      <c r="BB37" s="1071"/>
      <c r="BC37" s="1071"/>
      <c r="BD37" s="1071"/>
      <c r="BE37" s="1061" t="s">
        <v>388</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392</v>
      </c>
      <c r="C38" s="1067"/>
      <c r="D38" s="1067"/>
      <c r="E38" s="1067"/>
      <c r="F38" s="1067"/>
      <c r="G38" s="1067"/>
      <c r="H38" s="1067"/>
      <c r="I38" s="1067"/>
      <c r="J38" s="1067"/>
      <c r="K38" s="1067"/>
      <c r="L38" s="1067"/>
      <c r="M38" s="1067"/>
      <c r="N38" s="1067"/>
      <c r="O38" s="1067"/>
      <c r="P38" s="1068"/>
      <c r="Q38" s="1072">
        <v>65</v>
      </c>
      <c r="R38" s="1073"/>
      <c r="S38" s="1073"/>
      <c r="T38" s="1073"/>
      <c r="U38" s="1073"/>
      <c r="V38" s="1073">
        <v>65</v>
      </c>
      <c r="W38" s="1073"/>
      <c r="X38" s="1073"/>
      <c r="Y38" s="1073"/>
      <c r="Z38" s="1073"/>
      <c r="AA38" s="1073" t="s">
        <v>550</v>
      </c>
      <c r="AB38" s="1073"/>
      <c r="AC38" s="1073"/>
      <c r="AD38" s="1073"/>
      <c r="AE38" s="1074"/>
      <c r="AF38" s="1048" t="s">
        <v>112</v>
      </c>
      <c r="AG38" s="1049"/>
      <c r="AH38" s="1049"/>
      <c r="AI38" s="1049"/>
      <c r="AJ38" s="1050"/>
      <c r="AK38" s="999">
        <v>52</v>
      </c>
      <c r="AL38" s="1007"/>
      <c r="AM38" s="1007"/>
      <c r="AN38" s="1007"/>
      <c r="AO38" s="1007"/>
      <c r="AP38" s="1007">
        <v>295</v>
      </c>
      <c r="AQ38" s="1007"/>
      <c r="AR38" s="1007"/>
      <c r="AS38" s="1007"/>
      <c r="AT38" s="1007"/>
      <c r="AU38" s="1007">
        <v>295</v>
      </c>
      <c r="AV38" s="1007"/>
      <c r="AW38" s="1007"/>
      <c r="AX38" s="1007"/>
      <c r="AY38" s="1007"/>
      <c r="AZ38" s="1071" t="s">
        <v>576</v>
      </c>
      <c r="BA38" s="1071"/>
      <c r="BB38" s="1071"/>
      <c r="BC38" s="1071"/>
      <c r="BD38" s="1071"/>
      <c r="BE38" s="1061" t="s">
        <v>388</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t="s">
        <v>393</v>
      </c>
      <c r="C39" s="1067"/>
      <c r="D39" s="1067"/>
      <c r="E39" s="1067"/>
      <c r="F39" s="1067"/>
      <c r="G39" s="1067"/>
      <c r="H39" s="1067"/>
      <c r="I39" s="1067"/>
      <c r="J39" s="1067"/>
      <c r="K39" s="1067"/>
      <c r="L39" s="1067"/>
      <c r="M39" s="1067"/>
      <c r="N39" s="1067"/>
      <c r="O39" s="1067"/>
      <c r="P39" s="1068"/>
      <c r="Q39" s="1072">
        <v>98</v>
      </c>
      <c r="R39" s="1073"/>
      <c r="S39" s="1073"/>
      <c r="T39" s="1073"/>
      <c r="U39" s="1073"/>
      <c r="V39" s="1073">
        <v>98</v>
      </c>
      <c r="W39" s="1073"/>
      <c r="X39" s="1073"/>
      <c r="Y39" s="1073"/>
      <c r="Z39" s="1073"/>
      <c r="AA39" s="1073" t="s">
        <v>550</v>
      </c>
      <c r="AB39" s="1073"/>
      <c r="AC39" s="1073"/>
      <c r="AD39" s="1073"/>
      <c r="AE39" s="1074"/>
      <c r="AF39" s="1048">
        <v>0</v>
      </c>
      <c r="AG39" s="1049"/>
      <c r="AH39" s="1049"/>
      <c r="AI39" s="1049"/>
      <c r="AJ39" s="1050"/>
      <c r="AK39" s="999">
        <v>66</v>
      </c>
      <c r="AL39" s="1007"/>
      <c r="AM39" s="1007"/>
      <c r="AN39" s="1007"/>
      <c r="AO39" s="1007"/>
      <c r="AP39" s="1007">
        <v>502</v>
      </c>
      <c r="AQ39" s="1007"/>
      <c r="AR39" s="1007"/>
      <c r="AS39" s="1007"/>
      <c r="AT39" s="1007"/>
      <c r="AU39" s="1007">
        <v>377</v>
      </c>
      <c r="AV39" s="1007"/>
      <c r="AW39" s="1007"/>
      <c r="AX39" s="1007"/>
      <c r="AY39" s="1007"/>
      <c r="AZ39" s="1071" t="s">
        <v>576</v>
      </c>
      <c r="BA39" s="1071"/>
      <c r="BB39" s="1071"/>
      <c r="BC39" s="1071"/>
      <c r="BD39" s="1071"/>
      <c r="BE39" s="1061" t="s">
        <v>388</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t="s">
        <v>394</v>
      </c>
      <c r="C40" s="1067"/>
      <c r="D40" s="1067"/>
      <c r="E40" s="1067"/>
      <c r="F40" s="1067"/>
      <c r="G40" s="1067"/>
      <c r="H40" s="1067"/>
      <c r="I40" s="1067"/>
      <c r="J40" s="1067"/>
      <c r="K40" s="1067"/>
      <c r="L40" s="1067"/>
      <c r="M40" s="1067"/>
      <c r="N40" s="1067"/>
      <c r="O40" s="1067"/>
      <c r="P40" s="1068"/>
      <c r="Q40" s="1072">
        <v>45</v>
      </c>
      <c r="R40" s="1073"/>
      <c r="S40" s="1073"/>
      <c r="T40" s="1073"/>
      <c r="U40" s="1073"/>
      <c r="V40" s="1073">
        <v>45</v>
      </c>
      <c r="W40" s="1073"/>
      <c r="X40" s="1073"/>
      <c r="Y40" s="1073"/>
      <c r="Z40" s="1073"/>
      <c r="AA40" s="1073" t="s">
        <v>550</v>
      </c>
      <c r="AB40" s="1073"/>
      <c r="AC40" s="1073"/>
      <c r="AD40" s="1073"/>
      <c r="AE40" s="1074"/>
      <c r="AF40" s="1048" t="s">
        <v>112</v>
      </c>
      <c r="AG40" s="1049"/>
      <c r="AH40" s="1049"/>
      <c r="AI40" s="1049"/>
      <c r="AJ40" s="1050"/>
      <c r="AK40" s="999">
        <v>19</v>
      </c>
      <c r="AL40" s="1007"/>
      <c r="AM40" s="1007"/>
      <c r="AN40" s="1007"/>
      <c r="AO40" s="1007"/>
      <c r="AP40" s="1007">
        <v>78</v>
      </c>
      <c r="AQ40" s="1007"/>
      <c r="AR40" s="1007"/>
      <c r="AS40" s="1007"/>
      <c r="AT40" s="1007"/>
      <c r="AU40" s="1007">
        <v>54</v>
      </c>
      <c r="AV40" s="1007"/>
      <c r="AW40" s="1007"/>
      <c r="AX40" s="1007"/>
      <c r="AY40" s="1007"/>
      <c r="AZ40" s="1071" t="s">
        <v>576</v>
      </c>
      <c r="BA40" s="1071"/>
      <c r="BB40" s="1071"/>
      <c r="BC40" s="1071"/>
      <c r="BD40" s="1071"/>
      <c r="BE40" s="1061" t="s">
        <v>388</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t="s">
        <v>395</v>
      </c>
      <c r="C41" s="1067"/>
      <c r="D41" s="1067"/>
      <c r="E41" s="1067"/>
      <c r="F41" s="1067"/>
      <c r="G41" s="1067"/>
      <c r="H41" s="1067"/>
      <c r="I41" s="1067"/>
      <c r="J41" s="1067"/>
      <c r="K41" s="1067"/>
      <c r="L41" s="1067"/>
      <c r="M41" s="1067"/>
      <c r="N41" s="1067"/>
      <c r="O41" s="1067"/>
      <c r="P41" s="1068"/>
      <c r="Q41" s="1072">
        <v>148</v>
      </c>
      <c r="R41" s="1073"/>
      <c r="S41" s="1073"/>
      <c r="T41" s="1073"/>
      <c r="U41" s="1073"/>
      <c r="V41" s="1073">
        <v>141</v>
      </c>
      <c r="W41" s="1073"/>
      <c r="X41" s="1073"/>
      <c r="Y41" s="1073"/>
      <c r="Z41" s="1073"/>
      <c r="AA41" s="1073">
        <v>8</v>
      </c>
      <c r="AB41" s="1073"/>
      <c r="AC41" s="1073"/>
      <c r="AD41" s="1073"/>
      <c r="AE41" s="1074"/>
      <c r="AF41" s="1048">
        <v>7</v>
      </c>
      <c r="AG41" s="1049"/>
      <c r="AH41" s="1049"/>
      <c r="AI41" s="1049"/>
      <c r="AJ41" s="1050"/>
      <c r="AK41" s="999">
        <v>126</v>
      </c>
      <c r="AL41" s="1007"/>
      <c r="AM41" s="1007"/>
      <c r="AN41" s="1007"/>
      <c r="AO41" s="1007"/>
      <c r="AP41" s="1007" t="s">
        <v>550</v>
      </c>
      <c r="AQ41" s="1007"/>
      <c r="AR41" s="1007"/>
      <c r="AS41" s="1007"/>
      <c r="AT41" s="1007"/>
      <c r="AU41" s="1007" t="s">
        <v>550</v>
      </c>
      <c r="AV41" s="1007"/>
      <c r="AW41" s="1007"/>
      <c r="AX41" s="1007"/>
      <c r="AY41" s="1007"/>
      <c r="AZ41" s="1071" t="s">
        <v>576</v>
      </c>
      <c r="BA41" s="1071"/>
      <c r="BB41" s="1071"/>
      <c r="BC41" s="1071"/>
      <c r="BD41" s="1071"/>
      <c r="BE41" s="1061" t="s">
        <v>388</v>
      </c>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999"/>
      <c r="AL42" s="1007"/>
      <c r="AM42" s="1007"/>
      <c r="AN42" s="1007"/>
      <c r="AO42" s="1007"/>
      <c r="AP42" s="1007"/>
      <c r="AQ42" s="1007"/>
      <c r="AR42" s="1007"/>
      <c r="AS42" s="1007"/>
      <c r="AT42" s="1007"/>
      <c r="AU42" s="1007"/>
      <c r="AV42" s="1007"/>
      <c r="AW42" s="1007"/>
      <c r="AX42" s="1007"/>
      <c r="AY42" s="1007"/>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999"/>
      <c r="AL43" s="1007"/>
      <c r="AM43" s="1007"/>
      <c r="AN43" s="1007"/>
      <c r="AO43" s="1007"/>
      <c r="AP43" s="1007"/>
      <c r="AQ43" s="1007"/>
      <c r="AR43" s="1007"/>
      <c r="AS43" s="1007"/>
      <c r="AT43" s="1007"/>
      <c r="AU43" s="1007"/>
      <c r="AV43" s="1007"/>
      <c r="AW43" s="1007"/>
      <c r="AX43" s="1007"/>
      <c r="AY43" s="1007"/>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999"/>
      <c r="AL44" s="1007"/>
      <c r="AM44" s="1007"/>
      <c r="AN44" s="1007"/>
      <c r="AO44" s="1007"/>
      <c r="AP44" s="1007"/>
      <c r="AQ44" s="1007"/>
      <c r="AR44" s="1007"/>
      <c r="AS44" s="1007"/>
      <c r="AT44" s="1007"/>
      <c r="AU44" s="1007"/>
      <c r="AV44" s="1007"/>
      <c r="AW44" s="1007"/>
      <c r="AX44" s="1007"/>
      <c r="AY44" s="1007"/>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999"/>
      <c r="AL45" s="1007"/>
      <c r="AM45" s="1007"/>
      <c r="AN45" s="1007"/>
      <c r="AO45" s="1007"/>
      <c r="AP45" s="1007"/>
      <c r="AQ45" s="1007"/>
      <c r="AR45" s="1007"/>
      <c r="AS45" s="1007"/>
      <c r="AT45" s="1007"/>
      <c r="AU45" s="1007"/>
      <c r="AV45" s="1007"/>
      <c r="AW45" s="1007"/>
      <c r="AX45" s="1007"/>
      <c r="AY45" s="1007"/>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999"/>
      <c r="AL46" s="1007"/>
      <c r="AM46" s="1007"/>
      <c r="AN46" s="1007"/>
      <c r="AO46" s="1007"/>
      <c r="AP46" s="1007"/>
      <c r="AQ46" s="1007"/>
      <c r="AR46" s="1007"/>
      <c r="AS46" s="1007"/>
      <c r="AT46" s="1007"/>
      <c r="AU46" s="1007"/>
      <c r="AV46" s="1007"/>
      <c r="AW46" s="1007"/>
      <c r="AX46" s="1007"/>
      <c r="AY46" s="1007"/>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999"/>
      <c r="AL47" s="1007"/>
      <c r="AM47" s="1007"/>
      <c r="AN47" s="1007"/>
      <c r="AO47" s="1007"/>
      <c r="AP47" s="1007"/>
      <c r="AQ47" s="1007"/>
      <c r="AR47" s="1007"/>
      <c r="AS47" s="1007"/>
      <c r="AT47" s="1007"/>
      <c r="AU47" s="1007"/>
      <c r="AV47" s="1007"/>
      <c r="AW47" s="1007"/>
      <c r="AX47" s="1007"/>
      <c r="AY47" s="1007"/>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999"/>
      <c r="AL48" s="1007"/>
      <c r="AM48" s="1007"/>
      <c r="AN48" s="1007"/>
      <c r="AO48" s="1007"/>
      <c r="AP48" s="1007"/>
      <c r="AQ48" s="1007"/>
      <c r="AR48" s="1007"/>
      <c r="AS48" s="1007"/>
      <c r="AT48" s="1007"/>
      <c r="AU48" s="1007"/>
      <c r="AV48" s="1007"/>
      <c r="AW48" s="1007"/>
      <c r="AX48" s="1007"/>
      <c r="AY48" s="1007"/>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999"/>
      <c r="AL49" s="1007"/>
      <c r="AM49" s="1007"/>
      <c r="AN49" s="1007"/>
      <c r="AO49" s="1007"/>
      <c r="AP49" s="1007"/>
      <c r="AQ49" s="1007"/>
      <c r="AR49" s="1007"/>
      <c r="AS49" s="1007"/>
      <c r="AT49" s="1007"/>
      <c r="AU49" s="1007"/>
      <c r="AV49" s="1007"/>
      <c r="AW49" s="1007"/>
      <c r="AX49" s="1007"/>
      <c r="AY49" s="1007"/>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397</v>
      </c>
      <c r="C63" s="974"/>
      <c r="D63" s="974"/>
      <c r="E63" s="974"/>
      <c r="F63" s="974"/>
      <c r="G63" s="974"/>
      <c r="H63" s="974"/>
      <c r="I63" s="974"/>
      <c r="J63" s="974"/>
      <c r="K63" s="974"/>
      <c r="L63" s="974"/>
      <c r="M63" s="974"/>
      <c r="N63" s="974"/>
      <c r="O63" s="974"/>
      <c r="P63" s="975"/>
      <c r="Q63" s="988"/>
      <c r="R63" s="989"/>
      <c r="S63" s="989"/>
      <c r="T63" s="989"/>
      <c r="U63" s="989"/>
      <c r="V63" s="989"/>
      <c r="W63" s="989"/>
      <c r="X63" s="989"/>
      <c r="Y63" s="989"/>
      <c r="Z63" s="989"/>
      <c r="AA63" s="989"/>
      <c r="AB63" s="989"/>
      <c r="AC63" s="989"/>
      <c r="AD63" s="989"/>
      <c r="AE63" s="1057"/>
      <c r="AF63" s="1058">
        <v>1271</v>
      </c>
      <c r="AG63" s="985"/>
      <c r="AH63" s="985"/>
      <c r="AI63" s="985"/>
      <c r="AJ63" s="1059"/>
      <c r="AK63" s="1060"/>
      <c r="AL63" s="989"/>
      <c r="AM63" s="989"/>
      <c r="AN63" s="989"/>
      <c r="AO63" s="989"/>
      <c r="AP63" s="985">
        <v>11824</v>
      </c>
      <c r="AQ63" s="985"/>
      <c r="AR63" s="985"/>
      <c r="AS63" s="985"/>
      <c r="AT63" s="985"/>
      <c r="AU63" s="985">
        <v>6853</v>
      </c>
      <c r="AV63" s="985"/>
      <c r="AW63" s="985"/>
      <c r="AX63" s="985"/>
      <c r="AY63" s="985"/>
      <c r="AZ63" s="1054"/>
      <c r="BA63" s="1054"/>
      <c r="BB63" s="1054"/>
      <c r="BC63" s="1054"/>
      <c r="BD63" s="1054"/>
      <c r="BE63" s="986"/>
      <c r="BF63" s="986"/>
      <c r="BG63" s="986"/>
      <c r="BH63" s="986"/>
      <c r="BI63" s="987"/>
      <c r="BJ63" s="1055" t="s">
        <v>112</v>
      </c>
      <c r="BK63" s="963"/>
      <c r="BL63" s="963"/>
      <c r="BM63" s="963"/>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400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70"/>
      <c r="DW67" s="971"/>
      <c r="DX67" s="971"/>
      <c r="DY67" s="971"/>
      <c r="DZ67" s="972"/>
      <c r="EA67" s="199"/>
    </row>
    <row r="68" spans="1:131" s="200" customFormat="1" ht="26.25" customHeight="1" thickTop="1" x14ac:dyDescent="0.15">
      <c r="A68" s="211">
        <v>1</v>
      </c>
      <c r="B68" s="1014" t="s">
        <v>552</v>
      </c>
      <c r="C68" s="1015"/>
      <c r="D68" s="1015"/>
      <c r="E68" s="1015"/>
      <c r="F68" s="1015"/>
      <c r="G68" s="1015"/>
      <c r="H68" s="1015"/>
      <c r="I68" s="1015"/>
      <c r="J68" s="1015"/>
      <c r="K68" s="1015"/>
      <c r="L68" s="1015"/>
      <c r="M68" s="1015"/>
      <c r="N68" s="1015"/>
      <c r="O68" s="1015"/>
      <c r="P68" s="1016"/>
      <c r="Q68" s="1017">
        <v>504</v>
      </c>
      <c r="R68" s="1011"/>
      <c r="S68" s="1011"/>
      <c r="T68" s="1011"/>
      <c r="U68" s="1011"/>
      <c r="V68" s="1011">
        <v>456</v>
      </c>
      <c r="W68" s="1011"/>
      <c r="X68" s="1011"/>
      <c r="Y68" s="1011"/>
      <c r="Z68" s="1011"/>
      <c r="AA68" s="1011">
        <v>47</v>
      </c>
      <c r="AB68" s="1011"/>
      <c r="AC68" s="1011"/>
      <c r="AD68" s="1011"/>
      <c r="AE68" s="1011"/>
      <c r="AF68" s="1011">
        <v>46</v>
      </c>
      <c r="AG68" s="1011"/>
      <c r="AH68" s="1011"/>
      <c r="AI68" s="1011"/>
      <c r="AJ68" s="1011"/>
      <c r="AK68" s="1011" t="s">
        <v>574</v>
      </c>
      <c r="AL68" s="1011"/>
      <c r="AM68" s="1011"/>
      <c r="AN68" s="1011"/>
      <c r="AO68" s="1011"/>
      <c r="AP68" s="1011" t="s">
        <v>574</v>
      </c>
      <c r="AQ68" s="1011"/>
      <c r="AR68" s="1011"/>
      <c r="AS68" s="1011"/>
      <c r="AT68" s="1011"/>
      <c r="AU68" s="1011" t="s">
        <v>574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70"/>
      <c r="DW68" s="971"/>
      <c r="DX68" s="971"/>
      <c r="DY68" s="971"/>
      <c r="DZ68" s="972"/>
      <c r="EA68" s="199"/>
    </row>
    <row r="69" spans="1:131" s="200" customFormat="1" ht="26.25" customHeight="1" x14ac:dyDescent="0.15">
      <c r="A69" s="214">
        <v>2</v>
      </c>
      <c r="B69" s="1003" t="s">
        <v>553</v>
      </c>
      <c r="C69" s="1004"/>
      <c r="D69" s="1004"/>
      <c r="E69" s="1004"/>
      <c r="F69" s="1004"/>
      <c r="G69" s="1004"/>
      <c r="H69" s="1004"/>
      <c r="I69" s="1004"/>
      <c r="J69" s="1004"/>
      <c r="K69" s="1004"/>
      <c r="L69" s="1004"/>
      <c r="M69" s="1004"/>
      <c r="N69" s="1004"/>
      <c r="O69" s="1004"/>
      <c r="P69" s="1005"/>
      <c r="Q69" s="1010">
        <v>87</v>
      </c>
      <c r="R69" s="1007"/>
      <c r="S69" s="1007"/>
      <c r="T69" s="1007"/>
      <c r="U69" s="1007"/>
      <c r="V69" s="1007">
        <v>48</v>
      </c>
      <c r="W69" s="1007"/>
      <c r="X69" s="1007"/>
      <c r="Y69" s="1007"/>
      <c r="Z69" s="1007"/>
      <c r="AA69" s="1007">
        <v>39</v>
      </c>
      <c r="AB69" s="1007"/>
      <c r="AC69" s="1007"/>
      <c r="AD69" s="1007"/>
      <c r="AE69" s="1007"/>
      <c r="AF69" s="1007">
        <v>39</v>
      </c>
      <c r="AG69" s="1007"/>
      <c r="AH69" s="1007"/>
      <c r="AI69" s="1007"/>
      <c r="AJ69" s="1007"/>
      <c r="AK69" s="1007" t="s">
        <v>574</v>
      </c>
      <c r="AL69" s="1007"/>
      <c r="AM69" s="1007"/>
      <c r="AN69" s="1007"/>
      <c r="AO69" s="1007"/>
      <c r="AP69" s="1007" t="s">
        <v>574</v>
      </c>
      <c r="AQ69" s="1007"/>
      <c r="AR69" s="1007"/>
      <c r="AS69" s="1007"/>
      <c r="AT69" s="1007"/>
      <c r="AU69" s="1007" t="s">
        <v>574</v>
      </c>
      <c r="AV69" s="1007"/>
      <c r="AW69" s="1007"/>
      <c r="AX69" s="1007"/>
      <c r="AY69" s="1007"/>
      <c r="AZ69" s="1008"/>
      <c r="BA69" s="1008"/>
      <c r="BB69" s="1008"/>
      <c r="BC69" s="1008"/>
      <c r="BD69" s="1009"/>
      <c r="BE69" s="218"/>
      <c r="BF69" s="218"/>
      <c r="BG69" s="218"/>
      <c r="BH69" s="218"/>
      <c r="BI69" s="218"/>
      <c r="BJ69" s="218"/>
      <c r="BK69" s="218"/>
      <c r="BL69" s="218"/>
      <c r="BM69" s="218"/>
      <c r="BN69" s="218"/>
      <c r="BO69" s="218"/>
      <c r="BP69" s="218"/>
      <c r="BQ69" s="215">
        <v>63</v>
      </c>
      <c r="BR69" s="220"/>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70"/>
      <c r="DW69" s="971"/>
      <c r="DX69" s="971"/>
      <c r="DY69" s="971"/>
      <c r="DZ69" s="972"/>
      <c r="EA69" s="199"/>
    </row>
    <row r="70" spans="1:131" s="200" customFormat="1" ht="26.25" customHeight="1" x14ac:dyDescent="0.15">
      <c r="A70" s="214">
        <v>3</v>
      </c>
      <c r="B70" s="1003" t="s">
        <v>554</v>
      </c>
      <c r="C70" s="1004"/>
      <c r="D70" s="1004"/>
      <c r="E70" s="1004"/>
      <c r="F70" s="1004"/>
      <c r="G70" s="1004"/>
      <c r="H70" s="1004"/>
      <c r="I70" s="1004"/>
      <c r="J70" s="1004"/>
      <c r="K70" s="1004"/>
      <c r="L70" s="1004"/>
      <c r="M70" s="1004"/>
      <c r="N70" s="1004"/>
      <c r="O70" s="1004"/>
      <c r="P70" s="1005"/>
      <c r="Q70" s="1010">
        <v>454</v>
      </c>
      <c r="R70" s="1007"/>
      <c r="S70" s="1007"/>
      <c r="T70" s="1007"/>
      <c r="U70" s="1007"/>
      <c r="V70" s="1007">
        <v>363</v>
      </c>
      <c r="W70" s="1007"/>
      <c r="X70" s="1007"/>
      <c r="Y70" s="1007"/>
      <c r="Z70" s="1007"/>
      <c r="AA70" s="1007">
        <v>91</v>
      </c>
      <c r="AB70" s="1007"/>
      <c r="AC70" s="1007"/>
      <c r="AD70" s="1007"/>
      <c r="AE70" s="1007"/>
      <c r="AF70" s="1007">
        <v>89</v>
      </c>
      <c r="AG70" s="1007"/>
      <c r="AH70" s="1007"/>
      <c r="AI70" s="1007"/>
      <c r="AJ70" s="1007"/>
      <c r="AK70" s="1007" t="s">
        <v>574</v>
      </c>
      <c r="AL70" s="1007"/>
      <c r="AM70" s="1007"/>
      <c r="AN70" s="1007"/>
      <c r="AO70" s="1007"/>
      <c r="AP70" s="1007" t="s">
        <v>574</v>
      </c>
      <c r="AQ70" s="1007"/>
      <c r="AR70" s="1007"/>
      <c r="AS70" s="1007"/>
      <c r="AT70" s="1007"/>
      <c r="AU70" s="1007" t="s">
        <v>574</v>
      </c>
      <c r="AV70" s="1007"/>
      <c r="AW70" s="1007"/>
      <c r="AX70" s="1007"/>
      <c r="AY70" s="1007"/>
      <c r="AZ70" s="1008"/>
      <c r="BA70" s="1008"/>
      <c r="BB70" s="1008"/>
      <c r="BC70" s="1008"/>
      <c r="BD70" s="1009"/>
      <c r="BE70" s="218"/>
      <c r="BF70" s="218"/>
      <c r="BG70" s="218"/>
      <c r="BH70" s="218"/>
      <c r="BI70" s="218"/>
      <c r="BJ70" s="218"/>
      <c r="BK70" s="218"/>
      <c r="BL70" s="218"/>
      <c r="BM70" s="218"/>
      <c r="BN70" s="218"/>
      <c r="BO70" s="218"/>
      <c r="BP70" s="218"/>
      <c r="BQ70" s="215">
        <v>64</v>
      </c>
      <c r="BR70" s="220"/>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70"/>
      <c r="DW70" s="971"/>
      <c r="DX70" s="971"/>
      <c r="DY70" s="971"/>
      <c r="DZ70" s="972"/>
      <c r="EA70" s="199"/>
    </row>
    <row r="71" spans="1:131" s="200" customFormat="1" ht="26.25" customHeight="1" x14ac:dyDescent="0.15">
      <c r="A71" s="214">
        <v>4</v>
      </c>
      <c r="B71" s="1003" t="s">
        <v>555</v>
      </c>
      <c r="C71" s="1004"/>
      <c r="D71" s="1004"/>
      <c r="E71" s="1004"/>
      <c r="F71" s="1004"/>
      <c r="G71" s="1004"/>
      <c r="H71" s="1004"/>
      <c r="I71" s="1004"/>
      <c r="J71" s="1004"/>
      <c r="K71" s="1004"/>
      <c r="L71" s="1004"/>
      <c r="M71" s="1004"/>
      <c r="N71" s="1004"/>
      <c r="O71" s="1004"/>
      <c r="P71" s="1005"/>
      <c r="Q71" s="1010">
        <v>610</v>
      </c>
      <c r="R71" s="1007"/>
      <c r="S71" s="1007"/>
      <c r="T71" s="1007"/>
      <c r="U71" s="1007"/>
      <c r="V71" s="1007">
        <v>566</v>
      </c>
      <c r="W71" s="1007"/>
      <c r="X71" s="1007"/>
      <c r="Y71" s="1007"/>
      <c r="Z71" s="1007"/>
      <c r="AA71" s="1007">
        <v>44</v>
      </c>
      <c r="AB71" s="1007"/>
      <c r="AC71" s="1007"/>
      <c r="AD71" s="1007"/>
      <c r="AE71" s="1007"/>
      <c r="AF71" s="1007">
        <v>44</v>
      </c>
      <c r="AG71" s="1007"/>
      <c r="AH71" s="1007"/>
      <c r="AI71" s="1007"/>
      <c r="AJ71" s="1007"/>
      <c r="AK71" s="1007" t="s">
        <v>574</v>
      </c>
      <c r="AL71" s="1007"/>
      <c r="AM71" s="1007"/>
      <c r="AN71" s="1007"/>
      <c r="AO71" s="1007"/>
      <c r="AP71" s="1007" t="s">
        <v>574</v>
      </c>
      <c r="AQ71" s="1007"/>
      <c r="AR71" s="1007"/>
      <c r="AS71" s="1007"/>
      <c r="AT71" s="1007"/>
      <c r="AU71" s="1007" t="s">
        <v>574</v>
      </c>
      <c r="AV71" s="1007"/>
      <c r="AW71" s="1007"/>
      <c r="AX71" s="1007"/>
      <c r="AY71" s="1007"/>
      <c r="AZ71" s="1008"/>
      <c r="BA71" s="1008"/>
      <c r="BB71" s="1008"/>
      <c r="BC71" s="1008"/>
      <c r="BD71" s="1009"/>
      <c r="BE71" s="218"/>
      <c r="BF71" s="218"/>
      <c r="BG71" s="218"/>
      <c r="BH71" s="218"/>
      <c r="BI71" s="218"/>
      <c r="BJ71" s="218"/>
      <c r="BK71" s="218"/>
      <c r="BL71" s="218"/>
      <c r="BM71" s="218"/>
      <c r="BN71" s="218"/>
      <c r="BO71" s="218"/>
      <c r="BP71" s="218"/>
      <c r="BQ71" s="215">
        <v>65</v>
      </c>
      <c r="BR71" s="220"/>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70"/>
      <c r="DW71" s="971"/>
      <c r="DX71" s="971"/>
      <c r="DY71" s="971"/>
      <c r="DZ71" s="972"/>
      <c r="EA71" s="199"/>
    </row>
    <row r="72" spans="1:131" s="200" customFormat="1" ht="26.25" customHeight="1" x14ac:dyDescent="0.15">
      <c r="A72" s="214">
        <v>5</v>
      </c>
      <c r="B72" s="1003" t="s">
        <v>556</v>
      </c>
      <c r="C72" s="1004"/>
      <c r="D72" s="1004"/>
      <c r="E72" s="1004"/>
      <c r="F72" s="1004"/>
      <c r="G72" s="1004"/>
      <c r="H72" s="1004"/>
      <c r="I72" s="1004"/>
      <c r="J72" s="1004"/>
      <c r="K72" s="1004"/>
      <c r="L72" s="1004"/>
      <c r="M72" s="1004"/>
      <c r="N72" s="1004"/>
      <c r="O72" s="1004"/>
      <c r="P72" s="1005"/>
      <c r="Q72" s="1010">
        <v>9733</v>
      </c>
      <c r="R72" s="1007"/>
      <c r="S72" s="1007"/>
      <c r="T72" s="1007"/>
      <c r="U72" s="1007"/>
      <c r="V72" s="1007">
        <v>9133</v>
      </c>
      <c r="W72" s="1007"/>
      <c r="X72" s="1007"/>
      <c r="Y72" s="1007"/>
      <c r="Z72" s="1007"/>
      <c r="AA72" s="1007">
        <v>601</v>
      </c>
      <c r="AB72" s="1007"/>
      <c r="AC72" s="1007"/>
      <c r="AD72" s="1007"/>
      <c r="AE72" s="1007"/>
      <c r="AF72" s="1007">
        <v>601</v>
      </c>
      <c r="AG72" s="1007"/>
      <c r="AH72" s="1007"/>
      <c r="AI72" s="1007"/>
      <c r="AJ72" s="1007"/>
      <c r="AK72" s="1007">
        <v>4800</v>
      </c>
      <c r="AL72" s="1007"/>
      <c r="AM72" s="1007"/>
      <c r="AN72" s="1007"/>
      <c r="AO72" s="1007"/>
      <c r="AP72" s="1007" t="s">
        <v>574</v>
      </c>
      <c r="AQ72" s="1007"/>
      <c r="AR72" s="1007"/>
      <c r="AS72" s="1007"/>
      <c r="AT72" s="1007"/>
      <c r="AU72" s="1007" t="s">
        <v>574</v>
      </c>
      <c r="AV72" s="1007"/>
      <c r="AW72" s="1007"/>
      <c r="AX72" s="1007"/>
      <c r="AY72" s="1007"/>
      <c r="AZ72" s="1008"/>
      <c r="BA72" s="1008"/>
      <c r="BB72" s="1008"/>
      <c r="BC72" s="1008"/>
      <c r="BD72" s="1009"/>
      <c r="BE72" s="218"/>
      <c r="BF72" s="218"/>
      <c r="BG72" s="218"/>
      <c r="BH72" s="218"/>
      <c r="BI72" s="218"/>
      <c r="BJ72" s="218"/>
      <c r="BK72" s="218"/>
      <c r="BL72" s="218"/>
      <c r="BM72" s="218"/>
      <c r="BN72" s="218"/>
      <c r="BO72" s="218"/>
      <c r="BP72" s="218"/>
      <c r="BQ72" s="215">
        <v>66</v>
      </c>
      <c r="BR72" s="220"/>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70"/>
      <c r="DW72" s="971"/>
      <c r="DX72" s="971"/>
      <c r="DY72" s="971"/>
      <c r="DZ72" s="972"/>
      <c r="EA72" s="199"/>
    </row>
    <row r="73" spans="1:131" s="200" customFormat="1" ht="26.25" customHeight="1" x14ac:dyDescent="0.15">
      <c r="A73" s="214">
        <v>6</v>
      </c>
      <c r="B73" s="1003" t="s">
        <v>557</v>
      </c>
      <c r="C73" s="1004"/>
      <c r="D73" s="1004"/>
      <c r="E73" s="1004"/>
      <c r="F73" s="1004"/>
      <c r="G73" s="1004"/>
      <c r="H73" s="1004"/>
      <c r="I73" s="1004"/>
      <c r="J73" s="1004"/>
      <c r="K73" s="1004"/>
      <c r="L73" s="1004"/>
      <c r="M73" s="1004"/>
      <c r="N73" s="1004"/>
      <c r="O73" s="1004"/>
      <c r="P73" s="1005"/>
      <c r="Q73" s="1010">
        <v>555</v>
      </c>
      <c r="R73" s="1007"/>
      <c r="S73" s="1007"/>
      <c r="T73" s="1007"/>
      <c r="U73" s="1007"/>
      <c r="V73" s="1007">
        <v>552</v>
      </c>
      <c r="W73" s="1007"/>
      <c r="X73" s="1007"/>
      <c r="Y73" s="1007"/>
      <c r="Z73" s="1007"/>
      <c r="AA73" s="1007">
        <v>3</v>
      </c>
      <c r="AB73" s="1007"/>
      <c r="AC73" s="1007"/>
      <c r="AD73" s="1007"/>
      <c r="AE73" s="1007"/>
      <c r="AF73" s="1007">
        <v>3</v>
      </c>
      <c r="AG73" s="1007"/>
      <c r="AH73" s="1007"/>
      <c r="AI73" s="1007"/>
      <c r="AJ73" s="1007"/>
      <c r="AK73" s="1007" t="s">
        <v>574</v>
      </c>
      <c r="AL73" s="1007"/>
      <c r="AM73" s="1007"/>
      <c r="AN73" s="1007"/>
      <c r="AO73" s="1007"/>
      <c r="AP73" s="1007" t="s">
        <v>574</v>
      </c>
      <c r="AQ73" s="1007"/>
      <c r="AR73" s="1007"/>
      <c r="AS73" s="1007"/>
      <c r="AT73" s="1007"/>
      <c r="AU73" s="1007" t="s">
        <v>574</v>
      </c>
      <c r="AV73" s="1007"/>
      <c r="AW73" s="1007"/>
      <c r="AX73" s="1007"/>
      <c r="AY73" s="1007"/>
      <c r="AZ73" s="1008"/>
      <c r="BA73" s="1008"/>
      <c r="BB73" s="1008"/>
      <c r="BC73" s="1008"/>
      <c r="BD73" s="1009"/>
      <c r="BE73" s="218"/>
      <c r="BF73" s="218"/>
      <c r="BG73" s="218"/>
      <c r="BH73" s="218"/>
      <c r="BI73" s="218"/>
      <c r="BJ73" s="218"/>
      <c r="BK73" s="218"/>
      <c r="BL73" s="218"/>
      <c r="BM73" s="218"/>
      <c r="BN73" s="218"/>
      <c r="BO73" s="218"/>
      <c r="BP73" s="218"/>
      <c r="BQ73" s="215">
        <v>67</v>
      </c>
      <c r="BR73" s="220"/>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70"/>
      <c r="DW73" s="971"/>
      <c r="DX73" s="971"/>
      <c r="DY73" s="971"/>
      <c r="DZ73" s="972"/>
      <c r="EA73" s="199"/>
    </row>
    <row r="74" spans="1:131" s="200" customFormat="1" ht="26.25" customHeight="1" x14ac:dyDescent="0.15">
      <c r="A74" s="214">
        <v>7</v>
      </c>
      <c r="B74" s="1003" t="s">
        <v>558</v>
      </c>
      <c r="C74" s="1004"/>
      <c r="D74" s="1004"/>
      <c r="E74" s="1004"/>
      <c r="F74" s="1004"/>
      <c r="G74" s="1004"/>
      <c r="H74" s="1004"/>
      <c r="I74" s="1004"/>
      <c r="J74" s="1004"/>
      <c r="K74" s="1004"/>
      <c r="L74" s="1004"/>
      <c r="M74" s="1004"/>
      <c r="N74" s="1004"/>
      <c r="O74" s="1004"/>
      <c r="P74" s="1005"/>
      <c r="Q74" s="1010">
        <v>53</v>
      </c>
      <c r="R74" s="1007"/>
      <c r="S74" s="1007"/>
      <c r="T74" s="1007"/>
      <c r="U74" s="1007"/>
      <c r="V74" s="1007">
        <v>40</v>
      </c>
      <c r="W74" s="1007"/>
      <c r="X74" s="1007"/>
      <c r="Y74" s="1007"/>
      <c r="Z74" s="1007"/>
      <c r="AA74" s="1007">
        <v>13</v>
      </c>
      <c r="AB74" s="1007"/>
      <c r="AC74" s="1007"/>
      <c r="AD74" s="1007"/>
      <c r="AE74" s="1007"/>
      <c r="AF74" s="1007">
        <v>13</v>
      </c>
      <c r="AG74" s="1007"/>
      <c r="AH74" s="1007"/>
      <c r="AI74" s="1007"/>
      <c r="AJ74" s="1007"/>
      <c r="AK74" s="1007" t="s">
        <v>574</v>
      </c>
      <c r="AL74" s="1007"/>
      <c r="AM74" s="1007"/>
      <c r="AN74" s="1007"/>
      <c r="AO74" s="1007"/>
      <c r="AP74" s="1007" t="s">
        <v>574</v>
      </c>
      <c r="AQ74" s="1007"/>
      <c r="AR74" s="1007"/>
      <c r="AS74" s="1007"/>
      <c r="AT74" s="1007"/>
      <c r="AU74" s="1007" t="s">
        <v>574</v>
      </c>
      <c r="AV74" s="1007"/>
      <c r="AW74" s="1007"/>
      <c r="AX74" s="1007"/>
      <c r="AY74" s="1007"/>
      <c r="AZ74" s="1008"/>
      <c r="BA74" s="1008"/>
      <c r="BB74" s="1008"/>
      <c r="BC74" s="1008"/>
      <c r="BD74" s="1009"/>
      <c r="BE74" s="218"/>
      <c r="BF74" s="218"/>
      <c r="BG74" s="218"/>
      <c r="BH74" s="218"/>
      <c r="BI74" s="218"/>
      <c r="BJ74" s="218"/>
      <c r="BK74" s="218"/>
      <c r="BL74" s="218"/>
      <c r="BM74" s="218"/>
      <c r="BN74" s="218"/>
      <c r="BO74" s="218"/>
      <c r="BP74" s="218"/>
      <c r="BQ74" s="215">
        <v>68</v>
      </c>
      <c r="BR74" s="220"/>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70"/>
      <c r="DW74" s="971"/>
      <c r="DX74" s="971"/>
      <c r="DY74" s="971"/>
      <c r="DZ74" s="972"/>
      <c r="EA74" s="199"/>
    </row>
    <row r="75" spans="1:131" s="200" customFormat="1" ht="26.25" customHeight="1" x14ac:dyDescent="0.15">
      <c r="A75" s="214">
        <v>8</v>
      </c>
      <c r="B75" s="1003" t="s">
        <v>559</v>
      </c>
      <c r="C75" s="1004"/>
      <c r="D75" s="1004"/>
      <c r="E75" s="1004"/>
      <c r="F75" s="1004"/>
      <c r="G75" s="1004"/>
      <c r="H75" s="1004"/>
      <c r="I75" s="1004"/>
      <c r="J75" s="1004"/>
      <c r="K75" s="1004"/>
      <c r="L75" s="1004"/>
      <c r="M75" s="1004"/>
      <c r="N75" s="1004"/>
      <c r="O75" s="1004"/>
      <c r="P75" s="1005"/>
      <c r="Q75" s="1006">
        <v>18</v>
      </c>
      <c r="R75" s="998"/>
      <c r="S75" s="998"/>
      <c r="T75" s="998"/>
      <c r="U75" s="999"/>
      <c r="V75" s="997">
        <v>16</v>
      </c>
      <c r="W75" s="998"/>
      <c r="X75" s="998"/>
      <c r="Y75" s="998"/>
      <c r="Z75" s="999"/>
      <c r="AA75" s="997">
        <v>2</v>
      </c>
      <c r="AB75" s="998"/>
      <c r="AC75" s="998"/>
      <c r="AD75" s="998"/>
      <c r="AE75" s="999"/>
      <c r="AF75" s="997">
        <v>2</v>
      </c>
      <c r="AG75" s="998"/>
      <c r="AH75" s="998"/>
      <c r="AI75" s="998"/>
      <c r="AJ75" s="999"/>
      <c r="AK75" s="997" t="s">
        <v>574</v>
      </c>
      <c r="AL75" s="998"/>
      <c r="AM75" s="998"/>
      <c r="AN75" s="998"/>
      <c r="AO75" s="999"/>
      <c r="AP75" s="997" t="s">
        <v>574</v>
      </c>
      <c r="AQ75" s="998"/>
      <c r="AR75" s="998"/>
      <c r="AS75" s="998"/>
      <c r="AT75" s="999"/>
      <c r="AU75" s="997" t="s">
        <v>574</v>
      </c>
      <c r="AV75" s="998"/>
      <c r="AW75" s="998"/>
      <c r="AX75" s="998"/>
      <c r="AY75" s="999"/>
      <c r="AZ75" s="1008"/>
      <c r="BA75" s="1008"/>
      <c r="BB75" s="1008"/>
      <c r="BC75" s="1008"/>
      <c r="BD75" s="1009"/>
      <c r="BE75" s="218"/>
      <c r="BF75" s="218"/>
      <c r="BG75" s="218"/>
      <c r="BH75" s="218"/>
      <c r="BI75" s="218"/>
      <c r="BJ75" s="218"/>
      <c r="BK75" s="218"/>
      <c r="BL75" s="218"/>
      <c r="BM75" s="218"/>
      <c r="BN75" s="218"/>
      <c r="BO75" s="218"/>
      <c r="BP75" s="218"/>
      <c r="BQ75" s="215">
        <v>69</v>
      </c>
      <c r="BR75" s="220"/>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70"/>
      <c r="DW75" s="971"/>
      <c r="DX75" s="971"/>
      <c r="DY75" s="971"/>
      <c r="DZ75" s="972"/>
      <c r="EA75" s="199"/>
    </row>
    <row r="76" spans="1:131" s="200" customFormat="1" ht="26.25" customHeight="1" x14ac:dyDescent="0.15">
      <c r="A76" s="214">
        <v>9</v>
      </c>
      <c r="B76" s="1003" t="s">
        <v>560</v>
      </c>
      <c r="C76" s="1004"/>
      <c r="D76" s="1004"/>
      <c r="E76" s="1004"/>
      <c r="F76" s="1004"/>
      <c r="G76" s="1004"/>
      <c r="H76" s="1004"/>
      <c r="I76" s="1004"/>
      <c r="J76" s="1004"/>
      <c r="K76" s="1004"/>
      <c r="L76" s="1004"/>
      <c r="M76" s="1004"/>
      <c r="N76" s="1004"/>
      <c r="O76" s="1004"/>
      <c r="P76" s="1005"/>
      <c r="Q76" s="1006">
        <v>1</v>
      </c>
      <c r="R76" s="998"/>
      <c r="S76" s="998"/>
      <c r="T76" s="998"/>
      <c r="U76" s="999"/>
      <c r="V76" s="997">
        <v>0</v>
      </c>
      <c r="W76" s="998"/>
      <c r="X76" s="998"/>
      <c r="Y76" s="998"/>
      <c r="Z76" s="999"/>
      <c r="AA76" s="997">
        <v>0</v>
      </c>
      <c r="AB76" s="998"/>
      <c r="AC76" s="998"/>
      <c r="AD76" s="998"/>
      <c r="AE76" s="999"/>
      <c r="AF76" s="997">
        <v>0</v>
      </c>
      <c r="AG76" s="998"/>
      <c r="AH76" s="998"/>
      <c r="AI76" s="998"/>
      <c r="AJ76" s="999"/>
      <c r="AK76" s="997" t="s">
        <v>574</v>
      </c>
      <c r="AL76" s="998"/>
      <c r="AM76" s="998"/>
      <c r="AN76" s="998"/>
      <c r="AO76" s="999"/>
      <c r="AP76" s="997" t="s">
        <v>574</v>
      </c>
      <c r="AQ76" s="998"/>
      <c r="AR76" s="998"/>
      <c r="AS76" s="998"/>
      <c r="AT76" s="999"/>
      <c r="AU76" s="997" t="s">
        <v>574</v>
      </c>
      <c r="AV76" s="998"/>
      <c r="AW76" s="998"/>
      <c r="AX76" s="998"/>
      <c r="AY76" s="999"/>
      <c r="AZ76" s="1008"/>
      <c r="BA76" s="1008"/>
      <c r="BB76" s="1008"/>
      <c r="BC76" s="1008"/>
      <c r="BD76" s="1009"/>
      <c r="BE76" s="218"/>
      <c r="BF76" s="218"/>
      <c r="BG76" s="218"/>
      <c r="BH76" s="218"/>
      <c r="BI76" s="218"/>
      <c r="BJ76" s="218"/>
      <c r="BK76" s="218"/>
      <c r="BL76" s="218"/>
      <c r="BM76" s="218"/>
      <c r="BN76" s="218"/>
      <c r="BO76" s="218"/>
      <c r="BP76" s="218"/>
      <c r="BQ76" s="215">
        <v>70</v>
      </c>
      <c r="BR76" s="220"/>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70"/>
      <c r="DW76" s="971"/>
      <c r="DX76" s="971"/>
      <c r="DY76" s="971"/>
      <c r="DZ76" s="972"/>
      <c r="EA76" s="199"/>
    </row>
    <row r="77" spans="1:131" s="200" customFormat="1" ht="26.25" customHeight="1" x14ac:dyDescent="0.15">
      <c r="A77" s="214">
        <v>10</v>
      </c>
      <c r="B77" s="1003" t="s">
        <v>561</v>
      </c>
      <c r="C77" s="1004"/>
      <c r="D77" s="1004"/>
      <c r="E77" s="1004"/>
      <c r="F77" s="1004"/>
      <c r="G77" s="1004"/>
      <c r="H77" s="1004"/>
      <c r="I77" s="1004"/>
      <c r="J77" s="1004"/>
      <c r="K77" s="1004"/>
      <c r="L77" s="1004"/>
      <c r="M77" s="1004"/>
      <c r="N77" s="1004"/>
      <c r="O77" s="1004"/>
      <c r="P77" s="1005"/>
      <c r="Q77" s="1006">
        <v>48</v>
      </c>
      <c r="R77" s="998"/>
      <c r="S77" s="998"/>
      <c r="T77" s="998"/>
      <c r="U77" s="999"/>
      <c r="V77" s="997">
        <v>48</v>
      </c>
      <c r="W77" s="998"/>
      <c r="X77" s="998"/>
      <c r="Y77" s="998"/>
      <c r="Z77" s="999"/>
      <c r="AA77" s="997" t="s">
        <v>574</v>
      </c>
      <c r="AB77" s="998"/>
      <c r="AC77" s="998"/>
      <c r="AD77" s="998"/>
      <c r="AE77" s="999"/>
      <c r="AF77" s="997" t="s">
        <v>574</v>
      </c>
      <c r="AG77" s="998"/>
      <c r="AH77" s="998"/>
      <c r="AI77" s="998"/>
      <c r="AJ77" s="999"/>
      <c r="AK77" s="997" t="s">
        <v>574</v>
      </c>
      <c r="AL77" s="998"/>
      <c r="AM77" s="998"/>
      <c r="AN77" s="998"/>
      <c r="AO77" s="999"/>
      <c r="AP77" s="997" t="s">
        <v>574</v>
      </c>
      <c r="AQ77" s="998"/>
      <c r="AR77" s="998"/>
      <c r="AS77" s="998"/>
      <c r="AT77" s="999"/>
      <c r="AU77" s="997" t="s">
        <v>574</v>
      </c>
      <c r="AV77" s="998"/>
      <c r="AW77" s="998"/>
      <c r="AX77" s="998"/>
      <c r="AY77" s="999"/>
      <c r="AZ77" s="1008"/>
      <c r="BA77" s="1008"/>
      <c r="BB77" s="1008"/>
      <c r="BC77" s="1008"/>
      <c r="BD77" s="1009"/>
      <c r="BE77" s="218"/>
      <c r="BF77" s="218"/>
      <c r="BG77" s="218"/>
      <c r="BH77" s="218"/>
      <c r="BI77" s="218"/>
      <c r="BJ77" s="218"/>
      <c r="BK77" s="218"/>
      <c r="BL77" s="218"/>
      <c r="BM77" s="218"/>
      <c r="BN77" s="218"/>
      <c r="BO77" s="218"/>
      <c r="BP77" s="218"/>
      <c r="BQ77" s="215">
        <v>71</v>
      </c>
      <c r="BR77" s="220"/>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70"/>
      <c r="DW77" s="971"/>
      <c r="DX77" s="971"/>
      <c r="DY77" s="971"/>
      <c r="DZ77" s="972"/>
      <c r="EA77" s="199"/>
    </row>
    <row r="78" spans="1:131" s="200" customFormat="1" ht="26.25" customHeight="1" x14ac:dyDescent="0.15">
      <c r="A78" s="214">
        <v>11</v>
      </c>
      <c r="B78" s="1003" t="s">
        <v>562</v>
      </c>
      <c r="C78" s="1004"/>
      <c r="D78" s="1004"/>
      <c r="E78" s="1004"/>
      <c r="F78" s="1004"/>
      <c r="G78" s="1004"/>
      <c r="H78" s="1004"/>
      <c r="I78" s="1004"/>
      <c r="J78" s="1004"/>
      <c r="K78" s="1004"/>
      <c r="L78" s="1004"/>
      <c r="M78" s="1004"/>
      <c r="N78" s="1004"/>
      <c r="O78" s="1004"/>
      <c r="P78" s="1005"/>
      <c r="Q78" s="1010">
        <v>171</v>
      </c>
      <c r="R78" s="1007"/>
      <c r="S78" s="1007"/>
      <c r="T78" s="1007"/>
      <c r="U78" s="1007"/>
      <c r="V78" s="1007">
        <v>164</v>
      </c>
      <c r="W78" s="1007"/>
      <c r="X78" s="1007"/>
      <c r="Y78" s="1007"/>
      <c r="Z78" s="1007"/>
      <c r="AA78" s="1007">
        <v>8</v>
      </c>
      <c r="AB78" s="1007"/>
      <c r="AC78" s="1007"/>
      <c r="AD78" s="1007"/>
      <c r="AE78" s="1007"/>
      <c r="AF78" s="1007">
        <v>8</v>
      </c>
      <c r="AG78" s="1007"/>
      <c r="AH78" s="1007"/>
      <c r="AI78" s="1007"/>
      <c r="AJ78" s="1007"/>
      <c r="AK78" s="1007" t="s">
        <v>574</v>
      </c>
      <c r="AL78" s="1007"/>
      <c r="AM78" s="1007"/>
      <c r="AN78" s="1007"/>
      <c r="AO78" s="1007"/>
      <c r="AP78" s="1007">
        <v>265</v>
      </c>
      <c r="AQ78" s="1007"/>
      <c r="AR78" s="1007"/>
      <c r="AS78" s="1007"/>
      <c r="AT78" s="1007"/>
      <c r="AU78" s="1007" t="s">
        <v>574</v>
      </c>
      <c r="AV78" s="1007"/>
      <c r="AW78" s="1007"/>
      <c r="AX78" s="1007"/>
      <c r="AY78" s="1007"/>
      <c r="AZ78" s="1008"/>
      <c r="BA78" s="1008"/>
      <c r="BB78" s="1008"/>
      <c r="BC78" s="1008"/>
      <c r="BD78" s="1009"/>
      <c r="BE78" s="218"/>
      <c r="BF78" s="218"/>
      <c r="BG78" s="218"/>
      <c r="BH78" s="218"/>
      <c r="BI78" s="218"/>
      <c r="BJ78" s="221"/>
      <c r="BK78" s="221"/>
      <c r="BL78" s="221"/>
      <c r="BM78" s="221"/>
      <c r="BN78" s="221"/>
      <c r="BO78" s="218"/>
      <c r="BP78" s="218"/>
      <c r="BQ78" s="215">
        <v>72</v>
      </c>
      <c r="BR78" s="220"/>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70"/>
      <c r="DW78" s="971"/>
      <c r="DX78" s="971"/>
      <c r="DY78" s="971"/>
      <c r="DZ78" s="972"/>
      <c r="EA78" s="199"/>
    </row>
    <row r="79" spans="1:131" s="200" customFormat="1" ht="26.25" customHeight="1" x14ac:dyDescent="0.15">
      <c r="A79" s="214">
        <v>12</v>
      </c>
      <c r="B79" s="1003" t="s">
        <v>563</v>
      </c>
      <c r="C79" s="1004"/>
      <c r="D79" s="1004"/>
      <c r="E79" s="1004"/>
      <c r="F79" s="1004"/>
      <c r="G79" s="1004"/>
      <c r="H79" s="1004"/>
      <c r="I79" s="1004"/>
      <c r="J79" s="1004"/>
      <c r="K79" s="1004"/>
      <c r="L79" s="1004"/>
      <c r="M79" s="1004"/>
      <c r="N79" s="1004"/>
      <c r="O79" s="1004"/>
      <c r="P79" s="1005"/>
      <c r="Q79" s="1010">
        <v>265</v>
      </c>
      <c r="R79" s="1007"/>
      <c r="S79" s="1007"/>
      <c r="T79" s="1007"/>
      <c r="U79" s="1007"/>
      <c r="V79" s="1007">
        <v>256</v>
      </c>
      <c r="W79" s="1007"/>
      <c r="X79" s="1007"/>
      <c r="Y79" s="1007"/>
      <c r="Z79" s="1007"/>
      <c r="AA79" s="1007">
        <v>9</v>
      </c>
      <c r="AB79" s="1007"/>
      <c r="AC79" s="1007"/>
      <c r="AD79" s="1007"/>
      <c r="AE79" s="1007"/>
      <c r="AF79" s="1007">
        <v>9</v>
      </c>
      <c r="AG79" s="1007"/>
      <c r="AH79" s="1007"/>
      <c r="AI79" s="1007"/>
      <c r="AJ79" s="1007"/>
      <c r="AK79" s="1007" t="s">
        <v>574</v>
      </c>
      <c r="AL79" s="1007"/>
      <c r="AM79" s="1007"/>
      <c r="AN79" s="1007"/>
      <c r="AO79" s="1007"/>
      <c r="AP79" s="1007">
        <v>308</v>
      </c>
      <c r="AQ79" s="1007"/>
      <c r="AR79" s="1007"/>
      <c r="AS79" s="1007"/>
      <c r="AT79" s="1007"/>
      <c r="AU79" s="1007" t="s">
        <v>574</v>
      </c>
      <c r="AV79" s="1007"/>
      <c r="AW79" s="1007"/>
      <c r="AX79" s="1007"/>
      <c r="AY79" s="1007"/>
      <c r="AZ79" s="1008"/>
      <c r="BA79" s="1008"/>
      <c r="BB79" s="1008"/>
      <c r="BC79" s="1008"/>
      <c r="BD79" s="1009"/>
      <c r="BE79" s="218"/>
      <c r="BF79" s="218"/>
      <c r="BG79" s="218"/>
      <c r="BH79" s="218"/>
      <c r="BI79" s="218"/>
      <c r="BJ79" s="221"/>
      <c r="BK79" s="221"/>
      <c r="BL79" s="221"/>
      <c r="BM79" s="221"/>
      <c r="BN79" s="221"/>
      <c r="BO79" s="218"/>
      <c r="BP79" s="218"/>
      <c r="BQ79" s="215">
        <v>73</v>
      </c>
      <c r="BR79" s="220"/>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70"/>
      <c r="DW79" s="971"/>
      <c r="DX79" s="971"/>
      <c r="DY79" s="971"/>
      <c r="DZ79" s="972"/>
      <c r="EA79" s="199"/>
    </row>
    <row r="80" spans="1:131" s="200" customFormat="1" ht="26.25" customHeight="1" x14ac:dyDescent="0.15">
      <c r="A80" s="214">
        <v>13</v>
      </c>
      <c r="B80" s="1003" t="s">
        <v>564</v>
      </c>
      <c r="C80" s="1004"/>
      <c r="D80" s="1004"/>
      <c r="E80" s="1004"/>
      <c r="F80" s="1004"/>
      <c r="G80" s="1004"/>
      <c r="H80" s="1004"/>
      <c r="I80" s="1004"/>
      <c r="J80" s="1004"/>
      <c r="K80" s="1004"/>
      <c r="L80" s="1004"/>
      <c r="M80" s="1004"/>
      <c r="N80" s="1004"/>
      <c r="O80" s="1004"/>
      <c r="P80" s="1005"/>
      <c r="Q80" s="1010">
        <v>326</v>
      </c>
      <c r="R80" s="1007"/>
      <c r="S80" s="1007"/>
      <c r="T80" s="1007"/>
      <c r="U80" s="1007"/>
      <c r="V80" s="1007">
        <v>275</v>
      </c>
      <c r="W80" s="1007"/>
      <c r="X80" s="1007"/>
      <c r="Y80" s="1007"/>
      <c r="Z80" s="1007"/>
      <c r="AA80" s="1007">
        <v>51</v>
      </c>
      <c r="AB80" s="1007"/>
      <c r="AC80" s="1007"/>
      <c r="AD80" s="1007"/>
      <c r="AE80" s="1007"/>
      <c r="AF80" s="1007">
        <v>51</v>
      </c>
      <c r="AG80" s="1007"/>
      <c r="AH80" s="1007"/>
      <c r="AI80" s="1007"/>
      <c r="AJ80" s="1007"/>
      <c r="AK80" s="1007" t="s">
        <v>574</v>
      </c>
      <c r="AL80" s="1007"/>
      <c r="AM80" s="1007"/>
      <c r="AN80" s="1007"/>
      <c r="AO80" s="1007"/>
      <c r="AP80" s="1007" t="s">
        <v>574</v>
      </c>
      <c r="AQ80" s="1007"/>
      <c r="AR80" s="1007"/>
      <c r="AS80" s="1007"/>
      <c r="AT80" s="1007"/>
      <c r="AU80" s="1007" t="s">
        <v>574</v>
      </c>
      <c r="AV80" s="1007"/>
      <c r="AW80" s="1007"/>
      <c r="AX80" s="1007"/>
      <c r="AY80" s="1007"/>
      <c r="AZ80" s="1008"/>
      <c r="BA80" s="1008"/>
      <c r="BB80" s="1008"/>
      <c r="BC80" s="1008"/>
      <c r="BD80" s="1009"/>
      <c r="BE80" s="218"/>
      <c r="BF80" s="218"/>
      <c r="BG80" s="218"/>
      <c r="BH80" s="218"/>
      <c r="BI80" s="218"/>
      <c r="BJ80" s="218"/>
      <c r="BK80" s="218"/>
      <c r="BL80" s="218"/>
      <c r="BM80" s="218"/>
      <c r="BN80" s="218"/>
      <c r="BO80" s="218"/>
      <c r="BP80" s="218"/>
      <c r="BQ80" s="215">
        <v>74</v>
      </c>
      <c r="BR80" s="220"/>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70"/>
      <c r="DW80" s="971"/>
      <c r="DX80" s="971"/>
      <c r="DY80" s="971"/>
      <c r="DZ80" s="972"/>
      <c r="EA80" s="199"/>
    </row>
    <row r="81" spans="1:131" s="200" customFormat="1" ht="26.25" customHeight="1" x14ac:dyDescent="0.15">
      <c r="A81" s="214">
        <v>14</v>
      </c>
      <c r="B81" s="1003" t="s">
        <v>565</v>
      </c>
      <c r="C81" s="1004"/>
      <c r="D81" s="1004"/>
      <c r="E81" s="1004"/>
      <c r="F81" s="1004"/>
      <c r="G81" s="1004"/>
      <c r="H81" s="1004"/>
      <c r="I81" s="1004"/>
      <c r="J81" s="1004"/>
      <c r="K81" s="1004"/>
      <c r="L81" s="1004"/>
      <c r="M81" s="1004"/>
      <c r="N81" s="1004"/>
      <c r="O81" s="1004"/>
      <c r="P81" s="1005"/>
      <c r="Q81" s="1010">
        <v>563</v>
      </c>
      <c r="R81" s="1007"/>
      <c r="S81" s="1007"/>
      <c r="T81" s="1007"/>
      <c r="U81" s="1007"/>
      <c r="V81" s="1007">
        <v>401</v>
      </c>
      <c r="W81" s="1007"/>
      <c r="X81" s="1007"/>
      <c r="Y81" s="1007"/>
      <c r="Z81" s="1007"/>
      <c r="AA81" s="1007">
        <v>161</v>
      </c>
      <c r="AB81" s="1007"/>
      <c r="AC81" s="1007"/>
      <c r="AD81" s="1007"/>
      <c r="AE81" s="1007"/>
      <c r="AF81" s="1007">
        <v>42</v>
      </c>
      <c r="AG81" s="1007"/>
      <c r="AH81" s="1007"/>
      <c r="AI81" s="1007"/>
      <c r="AJ81" s="1007"/>
      <c r="AK81" s="1007" t="s">
        <v>574</v>
      </c>
      <c r="AL81" s="1007"/>
      <c r="AM81" s="1007"/>
      <c r="AN81" s="1007"/>
      <c r="AO81" s="1007"/>
      <c r="AP81" s="1007" t="s">
        <v>574</v>
      </c>
      <c r="AQ81" s="1007"/>
      <c r="AR81" s="1007"/>
      <c r="AS81" s="1007"/>
      <c r="AT81" s="1007"/>
      <c r="AU81" s="1007" t="s">
        <v>574</v>
      </c>
      <c r="AV81" s="1007"/>
      <c r="AW81" s="1007"/>
      <c r="AX81" s="1007"/>
      <c r="AY81" s="1007"/>
      <c r="AZ81" s="1008"/>
      <c r="BA81" s="1008"/>
      <c r="BB81" s="1008"/>
      <c r="BC81" s="1008"/>
      <c r="BD81" s="1009"/>
      <c r="BE81" s="218"/>
      <c r="BF81" s="218"/>
      <c r="BG81" s="218"/>
      <c r="BH81" s="218"/>
      <c r="BI81" s="218"/>
      <c r="BJ81" s="218"/>
      <c r="BK81" s="218"/>
      <c r="BL81" s="218"/>
      <c r="BM81" s="218"/>
      <c r="BN81" s="218"/>
      <c r="BO81" s="218"/>
      <c r="BP81" s="218"/>
      <c r="BQ81" s="215">
        <v>75</v>
      </c>
      <c r="BR81" s="220"/>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70"/>
      <c r="DW81" s="971"/>
      <c r="DX81" s="971"/>
      <c r="DY81" s="971"/>
      <c r="DZ81" s="972"/>
      <c r="EA81" s="199"/>
    </row>
    <row r="82" spans="1:131" s="200" customFormat="1" ht="26.25" customHeight="1" x14ac:dyDescent="0.15">
      <c r="A82" s="214">
        <v>15</v>
      </c>
      <c r="B82" s="1003" t="s">
        <v>566</v>
      </c>
      <c r="C82" s="1004"/>
      <c r="D82" s="1004"/>
      <c r="E82" s="1004"/>
      <c r="F82" s="1004"/>
      <c r="G82" s="1004"/>
      <c r="H82" s="1004"/>
      <c r="I82" s="1004"/>
      <c r="J82" s="1004"/>
      <c r="K82" s="1004"/>
      <c r="L82" s="1004"/>
      <c r="M82" s="1004"/>
      <c r="N82" s="1004"/>
      <c r="O82" s="1004"/>
      <c r="P82" s="1005"/>
      <c r="Q82" s="1010">
        <v>1593</v>
      </c>
      <c r="R82" s="1007"/>
      <c r="S82" s="1007"/>
      <c r="T82" s="1007"/>
      <c r="U82" s="1007"/>
      <c r="V82" s="1007">
        <v>1571</v>
      </c>
      <c r="W82" s="1007"/>
      <c r="X82" s="1007"/>
      <c r="Y82" s="1007"/>
      <c r="Z82" s="1007"/>
      <c r="AA82" s="1007">
        <v>23</v>
      </c>
      <c r="AB82" s="1007"/>
      <c r="AC82" s="1007"/>
      <c r="AD82" s="1007"/>
      <c r="AE82" s="1007"/>
      <c r="AF82" s="1007">
        <v>23</v>
      </c>
      <c r="AG82" s="1007"/>
      <c r="AH82" s="1007"/>
      <c r="AI82" s="1007"/>
      <c r="AJ82" s="1007"/>
      <c r="AK82" s="1007" t="s">
        <v>574</v>
      </c>
      <c r="AL82" s="1007"/>
      <c r="AM82" s="1007"/>
      <c r="AN82" s="1007"/>
      <c r="AO82" s="1007"/>
      <c r="AP82" s="1007">
        <v>933</v>
      </c>
      <c r="AQ82" s="1007"/>
      <c r="AR82" s="1007"/>
      <c r="AS82" s="1007"/>
      <c r="AT82" s="1007"/>
      <c r="AU82" s="1007" t="s">
        <v>574</v>
      </c>
      <c r="AV82" s="1007"/>
      <c r="AW82" s="1007"/>
      <c r="AX82" s="1007"/>
      <c r="AY82" s="1007"/>
      <c r="AZ82" s="1008"/>
      <c r="BA82" s="1008"/>
      <c r="BB82" s="1008"/>
      <c r="BC82" s="1008"/>
      <c r="BD82" s="1009"/>
      <c r="BE82" s="218"/>
      <c r="BF82" s="218"/>
      <c r="BG82" s="218"/>
      <c r="BH82" s="218"/>
      <c r="BI82" s="218"/>
      <c r="BJ82" s="218"/>
      <c r="BK82" s="218"/>
      <c r="BL82" s="218"/>
      <c r="BM82" s="218"/>
      <c r="BN82" s="218"/>
      <c r="BO82" s="218"/>
      <c r="BP82" s="218"/>
      <c r="BQ82" s="215">
        <v>76</v>
      </c>
      <c r="BR82" s="220"/>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70"/>
      <c r="DW82" s="971"/>
      <c r="DX82" s="971"/>
      <c r="DY82" s="971"/>
      <c r="DZ82" s="972"/>
      <c r="EA82" s="199"/>
    </row>
    <row r="83" spans="1:131" s="200" customFormat="1" ht="26.25" customHeight="1" x14ac:dyDescent="0.15">
      <c r="A83" s="214">
        <v>16</v>
      </c>
      <c r="B83" s="1003" t="s">
        <v>575</v>
      </c>
      <c r="C83" s="1004"/>
      <c r="D83" s="1004"/>
      <c r="E83" s="1004"/>
      <c r="F83" s="1004"/>
      <c r="G83" s="1004"/>
      <c r="H83" s="1004"/>
      <c r="I83" s="1004"/>
      <c r="J83" s="1004"/>
      <c r="K83" s="1004"/>
      <c r="L83" s="1004"/>
      <c r="M83" s="1004"/>
      <c r="N83" s="1004"/>
      <c r="O83" s="1004"/>
      <c r="P83" s="1005"/>
      <c r="Q83" s="1010">
        <v>10</v>
      </c>
      <c r="R83" s="1007"/>
      <c r="S83" s="1007"/>
      <c r="T83" s="1007"/>
      <c r="U83" s="1007"/>
      <c r="V83" s="1007">
        <v>7</v>
      </c>
      <c r="W83" s="1007"/>
      <c r="X83" s="1007"/>
      <c r="Y83" s="1007"/>
      <c r="Z83" s="1007"/>
      <c r="AA83" s="1007">
        <v>3</v>
      </c>
      <c r="AB83" s="1007"/>
      <c r="AC83" s="1007"/>
      <c r="AD83" s="1007"/>
      <c r="AE83" s="1007"/>
      <c r="AF83" s="1007">
        <v>3</v>
      </c>
      <c r="AG83" s="1007"/>
      <c r="AH83" s="1007"/>
      <c r="AI83" s="1007"/>
      <c r="AJ83" s="1007"/>
      <c r="AK83" s="1007" t="s">
        <v>574</v>
      </c>
      <c r="AL83" s="1007"/>
      <c r="AM83" s="1007"/>
      <c r="AN83" s="1007"/>
      <c r="AO83" s="1007"/>
      <c r="AP83" s="1007" t="s">
        <v>574</v>
      </c>
      <c r="AQ83" s="1007"/>
      <c r="AR83" s="1007"/>
      <c r="AS83" s="1007"/>
      <c r="AT83" s="1007"/>
      <c r="AU83" s="1007" t="s">
        <v>574</v>
      </c>
      <c r="AV83" s="1007"/>
      <c r="AW83" s="1007"/>
      <c r="AX83" s="1007"/>
      <c r="AY83" s="1007"/>
      <c r="AZ83" s="1008"/>
      <c r="BA83" s="1008"/>
      <c r="BB83" s="1008"/>
      <c r="BC83" s="1008"/>
      <c r="BD83" s="1009"/>
      <c r="BE83" s="218"/>
      <c r="BF83" s="218"/>
      <c r="BG83" s="218"/>
      <c r="BH83" s="218"/>
      <c r="BI83" s="218"/>
      <c r="BJ83" s="218"/>
      <c r="BK83" s="218"/>
      <c r="BL83" s="218"/>
      <c r="BM83" s="218"/>
      <c r="BN83" s="218"/>
      <c r="BO83" s="218"/>
      <c r="BP83" s="218"/>
      <c r="BQ83" s="215">
        <v>77</v>
      </c>
      <c r="BR83" s="220"/>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70"/>
      <c r="DW83" s="971"/>
      <c r="DX83" s="971"/>
      <c r="DY83" s="971"/>
      <c r="DZ83" s="972"/>
      <c r="EA83" s="199"/>
    </row>
    <row r="84" spans="1:131" s="200" customFormat="1" ht="26.25" customHeight="1" x14ac:dyDescent="0.15">
      <c r="A84" s="214">
        <v>17</v>
      </c>
      <c r="B84" s="1003" t="s">
        <v>567</v>
      </c>
      <c r="C84" s="1004"/>
      <c r="D84" s="1004"/>
      <c r="E84" s="1004"/>
      <c r="F84" s="1004"/>
      <c r="G84" s="1004"/>
      <c r="H84" s="1004"/>
      <c r="I84" s="1004"/>
      <c r="J84" s="1004"/>
      <c r="K84" s="1004"/>
      <c r="L84" s="1004"/>
      <c r="M84" s="1004"/>
      <c r="N84" s="1004"/>
      <c r="O84" s="1004"/>
      <c r="P84" s="1005"/>
      <c r="Q84" s="1010">
        <v>181</v>
      </c>
      <c r="R84" s="1007"/>
      <c r="S84" s="1007"/>
      <c r="T84" s="1007"/>
      <c r="U84" s="1007"/>
      <c r="V84" s="1007">
        <v>108</v>
      </c>
      <c r="W84" s="1007"/>
      <c r="X84" s="1007"/>
      <c r="Y84" s="1007"/>
      <c r="Z84" s="1007"/>
      <c r="AA84" s="1007">
        <v>74</v>
      </c>
      <c r="AB84" s="1007"/>
      <c r="AC84" s="1007"/>
      <c r="AD84" s="1007"/>
      <c r="AE84" s="1007"/>
      <c r="AF84" s="1007">
        <v>74</v>
      </c>
      <c r="AG84" s="1007"/>
      <c r="AH84" s="1007"/>
      <c r="AI84" s="1007"/>
      <c r="AJ84" s="1007"/>
      <c r="AK84" s="1007" t="s">
        <v>574</v>
      </c>
      <c r="AL84" s="1007"/>
      <c r="AM84" s="1007"/>
      <c r="AN84" s="1007"/>
      <c r="AO84" s="1007"/>
      <c r="AP84" s="1007" t="s">
        <v>574</v>
      </c>
      <c r="AQ84" s="1007"/>
      <c r="AR84" s="1007"/>
      <c r="AS84" s="1007"/>
      <c r="AT84" s="1007"/>
      <c r="AU84" s="1007" t="s">
        <v>574</v>
      </c>
      <c r="AV84" s="1007"/>
      <c r="AW84" s="1007"/>
      <c r="AX84" s="1007"/>
      <c r="AY84" s="1007"/>
      <c r="AZ84" s="1008"/>
      <c r="BA84" s="1008"/>
      <c r="BB84" s="1008"/>
      <c r="BC84" s="1008"/>
      <c r="BD84" s="1009"/>
      <c r="BE84" s="218"/>
      <c r="BF84" s="218"/>
      <c r="BG84" s="218"/>
      <c r="BH84" s="218"/>
      <c r="BI84" s="218"/>
      <c r="BJ84" s="218"/>
      <c r="BK84" s="218"/>
      <c r="BL84" s="218"/>
      <c r="BM84" s="218"/>
      <c r="BN84" s="218"/>
      <c r="BO84" s="218"/>
      <c r="BP84" s="218"/>
      <c r="BQ84" s="215">
        <v>78</v>
      </c>
      <c r="BR84" s="220"/>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70"/>
      <c r="DW84" s="971"/>
      <c r="DX84" s="971"/>
      <c r="DY84" s="971"/>
      <c r="DZ84" s="972"/>
      <c r="EA84" s="199"/>
    </row>
    <row r="85" spans="1:131" s="200" customFormat="1" ht="26.25" customHeight="1" x14ac:dyDescent="0.15">
      <c r="A85" s="214">
        <v>18</v>
      </c>
      <c r="B85" s="1003" t="s">
        <v>568</v>
      </c>
      <c r="C85" s="1004"/>
      <c r="D85" s="1004"/>
      <c r="E85" s="1004"/>
      <c r="F85" s="1004"/>
      <c r="G85" s="1004"/>
      <c r="H85" s="1004"/>
      <c r="I85" s="1004"/>
      <c r="J85" s="1004"/>
      <c r="K85" s="1004"/>
      <c r="L85" s="1004"/>
      <c r="M85" s="1004"/>
      <c r="N85" s="1004"/>
      <c r="O85" s="1004"/>
      <c r="P85" s="1005"/>
      <c r="Q85" s="1006">
        <v>188</v>
      </c>
      <c r="R85" s="998"/>
      <c r="S85" s="998"/>
      <c r="T85" s="998"/>
      <c r="U85" s="999"/>
      <c r="V85" s="997">
        <v>181</v>
      </c>
      <c r="W85" s="998"/>
      <c r="X85" s="998"/>
      <c r="Y85" s="998"/>
      <c r="Z85" s="999"/>
      <c r="AA85" s="997">
        <v>7</v>
      </c>
      <c r="AB85" s="998"/>
      <c r="AC85" s="998"/>
      <c r="AD85" s="998"/>
      <c r="AE85" s="999"/>
      <c r="AF85" s="997">
        <v>7</v>
      </c>
      <c r="AG85" s="998"/>
      <c r="AH85" s="998"/>
      <c r="AI85" s="998"/>
      <c r="AJ85" s="999"/>
      <c r="AK85" s="997" t="s">
        <v>574</v>
      </c>
      <c r="AL85" s="998"/>
      <c r="AM85" s="998"/>
      <c r="AN85" s="998"/>
      <c r="AO85" s="999"/>
      <c r="AP85" s="997" t="s">
        <v>574</v>
      </c>
      <c r="AQ85" s="998"/>
      <c r="AR85" s="998"/>
      <c r="AS85" s="998"/>
      <c r="AT85" s="999"/>
      <c r="AU85" s="997" t="s">
        <v>574</v>
      </c>
      <c r="AV85" s="998"/>
      <c r="AW85" s="998"/>
      <c r="AX85" s="998"/>
      <c r="AY85" s="999"/>
      <c r="AZ85" s="1000"/>
      <c r="BA85" s="1001"/>
      <c r="BB85" s="1001"/>
      <c r="BC85" s="1001"/>
      <c r="BD85" s="1002"/>
      <c r="BE85" s="218"/>
      <c r="BF85" s="218"/>
      <c r="BG85" s="218"/>
      <c r="BH85" s="218"/>
      <c r="BI85" s="218"/>
      <c r="BJ85" s="218"/>
      <c r="BK85" s="218"/>
      <c r="BL85" s="218"/>
      <c r="BM85" s="218"/>
      <c r="BN85" s="218"/>
      <c r="BO85" s="218"/>
      <c r="BP85" s="218"/>
      <c r="BQ85" s="215">
        <v>79</v>
      </c>
      <c r="BR85" s="220"/>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70"/>
      <c r="DW85" s="971"/>
      <c r="DX85" s="971"/>
      <c r="DY85" s="971"/>
      <c r="DZ85" s="972"/>
      <c r="EA85" s="199"/>
    </row>
    <row r="86" spans="1:131" s="200" customFormat="1" ht="26.25" customHeight="1" x14ac:dyDescent="0.15">
      <c r="A86" s="214">
        <v>19</v>
      </c>
      <c r="B86" s="1003" t="s">
        <v>569</v>
      </c>
      <c r="C86" s="1004"/>
      <c r="D86" s="1004"/>
      <c r="E86" s="1004"/>
      <c r="F86" s="1004"/>
      <c r="G86" s="1004"/>
      <c r="H86" s="1004"/>
      <c r="I86" s="1004"/>
      <c r="J86" s="1004"/>
      <c r="K86" s="1004"/>
      <c r="L86" s="1004"/>
      <c r="M86" s="1004"/>
      <c r="N86" s="1004"/>
      <c r="O86" s="1004"/>
      <c r="P86" s="1005"/>
      <c r="Q86" s="1006">
        <v>208949</v>
      </c>
      <c r="R86" s="998"/>
      <c r="S86" s="998"/>
      <c r="T86" s="998"/>
      <c r="U86" s="999"/>
      <c r="V86" s="997">
        <v>200190</v>
      </c>
      <c r="W86" s="998"/>
      <c r="X86" s="998"/>
      <c r="Y86" s="998"/>
      <c r="Z86" s="999"/>
      <c r="AA86" s="997">
        <v>8759</v>
      </c>
      <c r="AB86" s="998"/>
      <c r="AC86" s="998"/>
      <c r="AD86" s="998"/>
      <c r="AE86" s="999"/>
      <c r="AF86" s="997">
        <v>8759</v>
      </c>
      <c r="AG86" s="998"/>
      <c r="AH86" s="998"/>
      <c r="AI86" s="998"/>
      <c r="AJ86" s="999"/>
      <c r="AK86" s="997" t="s">
        <v>574</v>
      </c>
      <c r="AL86" s="998"/>
      <c r="AM86" s="998"/>
      <c r="AN86" s="998"/>
      <c r="AO86" s="999"/>
      <c r="AP86" s="997" t="s">
        <v>574</v>
      </c>
      <c r="AQ86" s="998"/>
      <c r="AR86" s="998"/>
      <c r="AS86" s="998"/>
      <c r="AT86" s="999"/>
      <c r="AU86" s="997" t="s">
        <v>574</v>
      </c>
      <c r="AV86" s="998"/>
      <c r="AW86" s="998"/>
      <c r="AX86" s="998"/>
      <c r="AY86" s="999"/>
      <c r="AZ86" s="1000"/>
      <c r="BA86" s="1001"/>
      <c r="BB86" s="1001"/>
      <c r="BC86" s="1001"/>
      <c r="BD86" s="1002"/>
      <c r="BE86" s="218"/>
      <c r="BF86" s="218"/>
      <c r="BG86" s="218"/>
      <c r="BH86" s="218"/>
      <c r="BI86" s="218"/>
      <c r="BJ86" s="218"/>
      <c r="BK86" s="218"/>
      <c r="BL86" s="218"/>
      <c r="BM86" s="218"/>
      <c r="BN86" s="218"/>
      <c r="BO86" s="218"/>
      <c r="BP86" s="218"/>
      <c r="BQ86" s="215">
        <v>80</v>
      </c>
      <c r="BR86" s="220"/>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70"/>
      <c r="DW86" s="971"/>
      <c r="DX86" s="971"/>
      <c r="DY86" s="971"/>
      <c r="DZ86" s="972"/>
      <c r="EA86" s="199"/>
    </row>
    <row r="87" spans="1:131" s="200" customFormat="1" ht="26.25" customHeight="1" x14ac:dyDescent="0.15">
      <c r="A87" s="222">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8"/>
      <c r="BF87" s="218"/>
      <c r="BG87" s="218"/>
      <c r="BH87" s="218"/>
      <c r="BI87" s="218"/>
      <c r="BJ87" s="218"/>
      <c r="BK87" s="218"/>
      <c r="BL87" s="218"/>
      <c r="BM87" s="218"/>
      <c r="BN87" s="218"/>
      <c r="BO87" s="218"/>
      <c r="BP87" s="218"/>
      <c r="BQ87" s="215">
        <v>81</v>
      </c>
      <c r="BR87" s="220"/>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70"/>
      <c r="DW87" s="971"/>
      <c r="DX87" s="971"/>
      <c r="DY87" s="971"/>
      <c r="DZ87" s="972"/>
      <c r="EA87" s="199"/>
    </row>
    <row r="88" spans="1:131" s="200" customFormat="1" ht="26.25" customHeight="1" thickBot="1" x14ac:dyDescent="0.2">
      <c r="A88" s="217" t="s">
        <v>368</v>
      </c>
      <c r="B88" s="973" t="s">
        <v>401</v>
      </c>
      <c r="C88" s="974"/>
      <c r="D88" s="974"/>
      <c r="E88" s="974"/>
      <c r="F88" s="974"/>
      <c r="G88" s="974"/>
      <c r="H88" s="974"/>
      <c r="I88" s="974"/>
      <c r="J88" s="974"/>
      <c r="K88" s="974"/>
      <c r="L88" s="974"/>
      <c r="M88" s="974"/>
      <c r="N88" s="974"/>
      <c r="O88" s="974"/>
      <c r="P88" s="975"/>
      <c r="Q88" s="988"/>
      <c r="R88" s="989"/>
      <c r="S88" s="989"/>
      <c r="T88" s="989"/>
      <c r="U88" s="989"/>
      <c r="V88" s="989"/>
      <c r="W88" s="989"/>
      <c r="X88" s="989"/>
      <c r="Y88" s="989"/>
      <c r="Z88" s="989"/>
      <c r="AA88" s="989"/>
      <c r="AB88" s="989"/>
      <c r="AC88" s="989"/>
      <c r="AD88" s="989"/>
      <c r="AE88" s="989"/>
      <c r="AF88" s="985">
        <v>9813</v>
      </c>
      <c r="AG88" s="985"/>
      <c r="AH88" s="985"/>
      <c r="AI88" s="985"/>
      <c r="AJ88" s="985"/>
      <c r="AK88" s="989"/>
      <c r="AL88" s="989"/>
      <c r="AM88" s="989"/>
      <c r="AN88" s="989"/>
      <c r="AO88" s="989"/>
      <c r="AP88" s="985">
        <v>1506</v>
      </c>
      <c r="AQ88" s="985"/>
      <c r="AR88" s="985"/>
      <c r="AS88" s="985"/>
      <c r="AT88" s="985"/>
      <c r="AU88" s="985" t="s">
        <v>574</v>
      </c>
      <c r="AV88" s="985"/>
      <c r="AW88" s="985"/>
      <c r="AX88" s="985"/>
      <c r="AY88" s="985"/>
      <c r="AZ88" s="986"/>
      <c r="BA88" s="986"/>
      <c r="BB88" s="986"/>
      <c r="BC88" s="986"/>
      <c r="BD88" s="987"/>
      <c r="BE88" s="218"/>
      <c r="BF88" s="218"/>
      <c r="BG88" s="218"/>
      <c r="BH88" s="218"/>
      <c r="BI88" s="218"/>
      <c r="BJ88" s="218"/>
      <c r="BK88" s="218"/>
      <c r="BL88" s="218"/>
      <c r="BM88" s="218"/>
      <c r="BN88" s="218"/>
      <c r="BO88" s="218"/>
      <c r="BP88" s="218"/>
      <c r="BQ88" s="215">
        <v>82</v>
      </c>
      <c r="BR88" s="220"/>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62">
        <v>156</v>
      </c>
      <c r="CS102" s="963"/>
      <c r="CT102" s="963"/>
      <c r="CU102" s="963"/>
      <c r="CV102" s="964"/>
      <c r="CW102" s="962" t="s">
        <v>573</v>
      </c>
      <c r="CX102" s="963"/>
      <c r="CY102" s="963"/>
      <c r="CZ102" s="963"/>
      <c r="DA102" s="964"/>
      <c r="DB102" s="962" t="s">
        <v>573</v>
      </c>
      <c r="DC102" s="963"/>
      <c r="DD102" s="963"/>
      <c r="DE102" s="963"/>
      <c r="DF102" s="964"/>
      <c r="DG102" s="962" t="s">
        <v>573</v>
      </c>
      <c r="DH102" s="963"/>
      <c r="DI102" s="963"/>
      <c r="DJ102" s="963"/>
      <c r="DK102" s="964"/>
      <c r="DL102" s="962" t="s">
        <v>573</v>
      </c>
      <c r="DM102" s="963"/>
      <c r="DN102" s="963"/>
      <c r="DO102" s="963"/>
      <c r="DP102" s="964"/>
      <c r="DQ102" s="962" t="s">
        <v>573</v>
      </c>
      <c r="DR102" s="963"/>
      <c r="DS102" s="963"/>
      <c r="DT102" s="963"/>
      <c r="DU102" s="964"/>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410</v>
      </c>
      <c r="AB109" s="923"/>
      <c r="AC109" s="923"/>
      <c r="AD109" s="923"/>
      <c r="AE109" s="924"/>
      <c r="AF109" s="925" t="s">
        <v>288</v>
      </c>
      <c r="AG109" s="923"/>
      <c r="AH109" s="923"/>
      <c r="AI109" s="923"/>
      <c r="AJ109" s="924"/>
      <c r="AK109" s="925" t="s">
        <v>287</v>
      </c>
      <c r="AL109" s="923"/>
      <c r="AM109" s="923"/>
      <c r="AN109" s="923"/>
      <c r="AO109" s="924"/>
      <c r="AP109" s="925" t="s">
        <v>411</v>
      </c>
      <c r="AQ109" s="923"/>
      <c r="AR109" s="923"/>
      <c r="AS109" s="923"/>
      <c r="AT109" s="954"/>
      <c r="AU109" s="922" t="s">
        <v>409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410</v>
      </c>
      <c r="BR109" s="923"/>
      <c r="BS109" s="923"/>
      <c r="BT109" s="923"/>
      <c r="BU109" s="924"/>
      <c r="BV109" s="925" t="s">
        <v>288</v>
      </c>
      <c r="BW109" s="923"/>
      <c r="BX109" s="923"/>
      <c r="BY109" s="923"/>
      <c r="BZ109" s="924"/>
      <c r="CA109" s="925" t="s">
        <v>287</v>
      </c>
      <c r="CB109" s="923"/>
      <c r="CC109" s="923"/>
      <c r="CD109" s="923"/>
      <c r="CE109" s="924"/>
      <c r="CF109" s="961" t="s">
        <v>411</v>
      </c>
      <c r="CG109" s="961"/>
      <c r="CH109" s="961"/>
      <c r="CI109" s="961"/>
      <c r="CJ109" s="961"/>
      <c r="CK109" s="925" t="s">
        <v>412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410</v>
      </c>
      <c r="DH109" s="923"/>
      <c r="DI109" s="923"/>
      <c r="DJ109" s="923"/>
      <c r="DK109" s="924"/>
      <c r="DL109" s="925" t="s">
        <v>288</v>
      </c>
      <c r="DM109" s="923"/>
      <c r="DN109" s="923"/>
      <c r="DO109" s="923"/>
      <c r="DP109" s="924"/>
      <c r="DQ109" s="925" t="s">
        <v>287</v>
      </c>
      <c r="DR109" s="923"/>
      <c r="DS109" s="923"/>
      <c r="DT109" s="923"/>
      <c r="DU109" s="924"/>
      <c r="DV109" s="925" t="s">
        <v>411</v>
      </c>
      <c r="DW109" s="923"/>
      <c r="DX109" s="923"/>
      <c r="DY109" s="923"/>
      <c r="DZ109" s="954"/>
    </row>
    <row r="110" spans="1:131" s="199" customFormat="1" ht="26.25" customHeight="1" x14ac:dyDescent="0.15">
      <c r="A110" s="825" t="s">
        <v>413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1831187</v>
      </c>
      <c r="AB110" s="916"/>
      <c r="AC110" s="916"/>
      <c r="AD110" s="916"/>
      <c r="AE110" s="917"/>
      <c r="AF110" s="918">
        <v>1772003</v>
      </c>
      <c r="AG110" s="916"/>
      <c r="AH110" s="916"/>
      <c r="AI110" s="916"/>
      <c r="AJ110" s="917"/>
      <c r="AK110" s="918">
        <v>1704030</v>
      </c>
      <c r="AL110" s="916"/>
      <c r="AM110" s="916"/>
      <c r="AN110" s="916"/>
      <c r="AO110" s="917"/>
      <c r="AP110" s="919">
        <v>18.600000000000001</v>
      </c>
      <c r="AQ110" s="920"/>
      <c r="AR110" s="920"/>
      <c r="AS110" s="920"/>
      <c r="AT110" s="921"/>
      <c r="AU110" s="955" t="s">
        <v>61</v>
      </c>
      <c r="AV110" s="956"/>
      <c r="AW110" s="956"/>
      <c r="AX110" s="956"/>
      <c r="AY110" s="956"/>
      <c r="AZ110" s="881" t="s">
        <v>414</v>
      </c>
      <c r="BA110" s="826"/>
      <c r="BB110" s="826"/>
      <c r="BC110" s="826"/>
      <c r="BD110" s="826"/>
      <c r="BE110" s="826"/>
      <c r="BF110" s="826"/>
      <c r="BG110" s="826"/>
      <c r="BH110" s="826"/>
      <c r="BI110" s="826"/>
      <c r="BJ110" s="826"/>
      <c r="BK110" s="826"/>
      <c r="BL110" s="826"/>
      <c r="BM110" s="826"/>
      <c r="BN110" s="826"/>
      <c r="BO110" s="826"/>
      <c r="BP110" s="827"/>
      <c r="BQ110" s="882">
        <v>18895999</v>
      </c>
      <c r="BR110" s="863"/>
      <c r="BS110" s="863"/>
      <c r="BT110" s="863"/>
      <c r="BU110" s="863"/>
      <c r="BV110" s="863">
        <v>20670749</v>
      </c>
      <c r="BW110" s="863"/>
      <c r="BX110" s="863"/>
      <c r="BY110" s="863"/>
      <c r="BZ110" s="863"/>
      <c r="CA110" s="863">
        <v>21739465</v>
      </c>
      <c r="CB110" s="863"/>
      <c r="CC110" s="863"/>
      <c r="CD110" s="863"/>
      <c r="CE110" s="863"/>
      <c r="CF110" s="887">
        <v>236.9</v>
      </c>
      <c r="CG110" s="888"/>
      <c r="CH110" s="888"/>
      <c r="CI110" s="888"/>
      <c r="CJ110" s="888"/>
      <c r="CK110" s="951" t="s">
        <v>415</v>
      </c>
      <c r="CL110" s="837"/>
      <c r="CM110" s="912" t="s">
        <v>416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v>30662</v>
      </c>
      <c r="BR111" s="835"/>
      <c r="BS111" s="835"/>
      <c r="BT111" s="835"/>
      <c r="BU111" s="835"/>
      <c r="BV111" s="835">
        <v>15269</v>
      </c>
      <c r="BW111" s="835"/>
      <c r="BX111" s="835"/>
      <c r="BY111" s="835"/>
      <c r="BZ111" s="835"/>
      <c r="CA111" s="835" t="s">
        <v>112</v>
      </c>
      <c r="CB111" s="835"/>
      <c r="CC111" s="835"/>
      <c r="CD111" s="835"/>
      <c r="CE111" s="835"/>
      <c r="CF111" s="896" t="s">
        <v>112</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7037009</v>
      </c>
      <c r="BR112" s="835"/>
      <c r="BS112" s="835"/>
      <c r="BT112" s="835"/>
      <c r="BU112" s="835"/>
      <c r="BV112" s="835">
        <v>6897133</v>
      </c>
      <c r="BW112" s="835"/>
      <c r="BX112" s="835"/>
      <c r="BY112" s="835"/>
      <c r="BZ112" s="835"/>
      <c r="CA112" s="835">
        <v>6852360</v>
      </c>
      <c r="CB112" s="835"/>
      <c r="CC112" s="835"/>
      <c r="CD112" s="835"/>
      <c r="CE112" s="835"/>
      <c r="CF112" s="896">
        <v>74.7</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538709</v>
      </c>
      <c r="AB113" s="944"/>
      <c r="AC113" s="944"/>
      <c r="AD113" s="944"/>
      <c r="AE113" s="945"/>
      <c r="AF113" s="946">
        <v>530420</v>
      </c>
      <c r="AG113" s="944"/>
      <c r="AH113" s="944"/>
      <c r="AI113" s="944"/>
      <c r="AJ113" s="945"/>
      <c r="AK113" s="946">
        <v>573819</v>
      </c>
      <c r="AL113" s="944"/>
      <c r="AM113" s="944"/>
      <c r="AN113" s="944"/>
      <c r="AO113" s="945"/>
      <c r="AP113" s="947">
        <v>6.3</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505763</v>
      </c>
      <c r="BR113" s="835"/>
      <c r="BS113" s="835"/>
      <c r="BT113" s="835"/>
      <c r="BU113" s="835"/>
      <c r="BV113" s="835">
        <v>798328</v>
      </c>
      <c r="BW113" s="835"/>
      <c r="BX113" s="835"/>
      <c r="BY113" s="835"/>
      <c r="BZ113" s="835"/>
      <c r="CA113" s="835">
        <v>714144</v>
      </c>
      <c r="CB113" s="835"/>
      <c r="CC113" s="835"/>
      <c r="CD113" s="835"/>
      <c r="CE113" s="835"/>
      <c r="CF113" s="896">
        <v>7.8</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117961</v>
      </c>
      <c r="AB114" s="798"/>
      <c r="AC114" s="798"/>
      <c r="AD114" s="798"/>
      <c r="AE114" s="799"/>
      <c r="AF114" s="800">
        <v>91009</v>
      </c>
      <c r="AG114" s="798"/>
      <c r="AH114" s="798"/>
      <c r="AI114" s="798"/>
      <c r="AJ114" s="799"/>
      <c r="AK114" s="800">
        <v>101974</v>
      </c>
      <c r="AL114" s="798"/>
      <c r="AM114" s="798"/>
      <c r="AN114" s="798"/>
      <c r="AO114" s="799"/>
      <c r="AP114" s="845">
        <v>1.1000000000000001</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2512151</v>
      </c>
      <c r="BR114" s="835"/>
      <c r="BS114" s="835"/>
      <c r="BT114" s="835"/>
      <c r="BU114" s="835"/>
      <c r="BV114" s="835">
        <v>2261373</v>
      </c>
      <c r="BW114" s="835"/>
      <c r="BX114" s="835"/>
      <c r="BY114" s="835"/>
      <c r="BZ114" s="835"/>
      <c r="CA114" s="835">
        <v>2156245</v>
      </c>
      <c r="CB114" s="835"/>
      <c r="CC114" s="835"/>
      <c r="CD114" s="835"/>
      <c r="CE114" s="835"/>
      <c r="CF114" s="896">
        <v>23.5</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23872</v>
      </c>
      <c r="AB115" s="944"/>
      <c r="AC115" s="944"/>
      <c r="AD115" s="944"/>
      <c r="AE115" s="945"/>
      <c r="AF115" s="946">
        <v>22967</v>
      </c>
      <c r="AG115" s="944"/>
      <c r="AH115" s="944"/>
      <c r="AI115" s="944"/>
      <c r="AJ115" s="945"/>
      <c r="AK115" s="946">
        <v>22175</v>
      </c>
      <c r="AL115" s="944"/>
      <c r="AM115" s="944"/>
      <c r="AN115" s="944"/>
      <c r="AO115" s="945"/>
      <c r="AP115" s="947">
        <v>0.2</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399</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30662</v>
      </c>
      <c r="DH116" s="798"/>
      <c r="DI116" s="798"/>
      <c r="DJ116" s="798"/>
      <c r="DK116" s="799"/>
      <c r="DL116" s="800">
        <v>15269</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2512128</v>
      </c>
      <c r="AB117" s="930"/>
      <c r="AC117" s="930"/>
      <c r="AD117" s="930"/>
      <c r="AE117" s="931"/>
      <c r="AF117" s="932">
        <v>2416399</v>
      </c>
      <c r="AG117" s="930"/>
      <c r="AH117" s="930"/>
      <c r="AI117" s="930"/>
      <c r="AJ117" s="931"/>
      <c r="AK117" s="932">
        <v>2401998</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410</v>
      </c>
      <c r="AB118" s="923"/>
      <c r="AC118" s="923"/>
      <c r="AD118" s="923"/>
      <c r="AE118" s="924"/>
      <c r="AF118" s="925" t="s">
        <v>288</v>
      </c>
      <c r="AG118" s="923"/>
      <c r="AH118" s="923"/>
      <c r="AI118" s="923"/>
      <c r="AJ118" s="924"/>
      <c r="AK118" s="925" t="s">
        <v>287</v>
      </c>
      <c r="AL118" s="923"/>
      <c r="AM118" s="923"/>
      <c r="AN118" s="923"/>
      <c r="AO118" s="924"/>
      <c r="AP118" s="926" t="s">
        <v>411</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415</v>
      </c>
      <c r="B119" s="837"/>
      <c r="C119" s="912" t="s">
        <v>416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441</v>
      </c>
      <c r="BP119" s="899"/>
      <c r="BQ119" s="903">
        <v>28981584</v>
      </c>
      <c r="BR119" s="866"/>
      <c r="BS119" s="866"/>
      <c r="BT119" s="866"/>
      <c r="BU119" s="866"/>
      <c r="BV119" s="866">
        <v>30642852</v>
      </c>
      <c r="BW119" s="866"/>
      <c r="BX119" s="866"/>
      <c r="BY119" s="866"/>
      <c r="BZ119" s="866"/>
      <c r="CA119" s="866">
        <v>31462214</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5159800</v>
      </c>
      <c r="BR120" s="863"/>
      <c r="BS120" s="863"/>
      <c r="BT120" s="863"/>
      <c r="BU120" s="863"/>
      <c r="BV120" s="863">
        <v>4417844</v>
      </c>
      <c r="BW120" s="863"/>
      <c r="BX120" s="863"/>
      <c r="BY120" s="863"/>
      <c r="BZ120" s="863"/>
      <c r="CA120" s="863">
        <v>4043591</v>
      </c>
      <c r="CB120" s="863"/>
      <c r="CC120" s="863"/>
      <c r="CD120" s="863"/>
      <c r="CE120" s="863"/>
      <c r="CF120" s="887">
        <v>44.1</v>
      </c>
      <c r="CG120" s="888"/>
      <c r="CH120" s="888"/>
      <c r="CI120" s="888"/>
      <c r="CJ120" s="888"/>
      <c r="CK120" s="889" t="s">
        <v>445</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5242695</v>
      </c>
      <c r="DH120" s="863"/>
      <c r="DI120" s="863"/>
      <c r="DJ120" s="863"/>
      <c r="DK120" s="863"/>
      <c r="DL120" s="863">
        <v>5055857</v>
      </c>
      <c r="DM120" s="863"/>
      <c r="DN120" s="863"/>
      <c r="DO120" s="863"/>
      <c r="DP120" s="863"/>
      <c r="DQ120" s="863">
        <v>4930613</v>
      </c>
      <c r="DR120" s="863"/>
      <c r="DS120" s="863"/>
      <c r="DT120" s="863"/>
      <c r="DU120" s="863"/>
      <c r="DV120" s="864">
        <v>53.7</v>
      </c>
      <c r="DW120" s="864"/>
      <c r="DX120" s="864"/>
      <c r="DY120" s="864"/>
      <c r="DZ120" s="865"/>
    </row>
    <row r="121" spans="1:130" s="199" customFormat="1" ht="26.25" customHeight="1" x14ac:dyDescent="0.15">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3950</v>
      </c>
      <c r="BR121" s="835"/>
      <c r="BS121" s="835"/>
      <c r="BT121" s="835"/>
      <c r="BU121" s="835"/>
      <c r="BV121" s="835">
        <v>2576</v>
      </c>
      <c r="BW121" s="835"/>
      <c r="BX121" s="835"/>
      <c r="BY121" s="835"/>
      <c r="BZ121" s="835"/>
      <c r="CA121" s="835">
        <v>186948</v>
      </c>
      <c r="CB121" s="835"/>
      <c r="CC121" s="835"/>
      <c r="CD121" s="835"/>
      <c r="CE121" s="835"/>
      <c r="CF121" s="896">
        <v>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942984</v>
      </c>
      <c r="DH121" s="835"/>
      <c r="DI121" s="835"/>
      <c r="DJ121" s="835"/>
      <c r="DK121" s="835"/>
      <c r="DL121" s="835">
        <v>1048250</v>
      </c>
      <c r="DM121" s="835"/>
      <c r="DN121" s="835"/>
      <c r="DO121" s="835"/>
      <c r="DP121" s="835"/>
      <c r="DQ121" s="835">
        <v>1191138</v>
      </c>
      <c r="DR121" s="835"/>
      <c r="DS121" s="835"/>
      <c r="DT121" s="835"/>
      <c r="DU121" s="835"/>
      <c r="DV121" s="812">
        <v>13</v>
      </c>
      <c r="DW121" s="812"/>
      <c r="DX121" s="812"/>
      <c r="DY121" s="812"/>
      <c r="DZ121" s="813"/>
    </row>
    <row r="122" spans="1:130" s="199" customFormat="1" ht="26.25" customHeight="1" x14ac:dyDescent="0.15">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19335032</v>
      </c>
      <c r="BR122" s="866"/>
      <c r="BS122" s="866"/>
      <c r="BT122" s="866"/>
      <c r="BU122" s="866"/>
      <c r="BV122" s="866">
        <v>20539055</v>
      </c>
      <c r="BW122" s="866"/>
      <c r="BX122" s="866"/>
      <c r="BY122" s="866"/>
      <c r="BZ122" s="866"/>
      <c r="CA122" s="866">
        <v>21262099</v>
      </c>
      <c r="CB122" s="866"/>
      <c r="CC122" s="866"/>
      <c r="CD122" s="866"/>
      <c r="CE122" s="866"/>
      <c r="CF122" s="867">
        <v>231.7</v>
      </c>
      <c r="CG122" s="868"/>
      <c r="CH122" s="868"/>
      <c r="CI122" s="868"/>
      <c r="CJ122" s="868"/>
      <c r="CK122" s="890"/>
      <c r="CL122" s="876"/>
      <c r="CM122" s="876"/>
      <c r="CN122" s="876"/>
      <c r="CO122" s="877"/>
      <c r="CP122" s="856" t="s">
        <v>393</v>
      </c>
      <c r="CQ122" s="857"/>
      <c r="CR122" s="857"/>
      <c r="CS122" s="857"/>
      <c r="CT122" s="857"/>
      <c r="CU122" s="857"/>
      <c r="CV122" s="857"/>
      <c r="CW122" s="857"/>
      <c r="CX122" s="857"/>
      <c r="CY122" s="857"/>
      <c r="CZ122" s="857"/>
      <c r="DA122" s="857"/>
      <c r="DB122" s="857"/>
      <c r="DC122" s="857"/>
      <c r="DD122" s="857"/>
      <c r="DE122" s="857"/>
      <c r="DF122" s="858"/>
      <c r="DG122" s="834">
        <v>444981</v>
      </c>
      <c r="DH122" s="835"/>
      <c r="DI122" s="835"/>
      <c r="DJ122" s="835"/>
      <c r="DK122" s="835"/>
      <c r="DL122" s="835">
        <v>413009</v>
      </c>
      <c r="DM122" s="835"/>
      <c r="DN122" s="835"/>
      <c r="DO122" s="835"/>
      <c r="DP122" s="835"/>
      <c r="DQ122" s="835">
        <v>376950</v>
      </c>
      <c r="DR122" s="835"/>
      <c r="DS122" s="835"/>
      <c r="DT122" s="835"/>
      <c r="DU122" s="835"/>
      <c r="DV122" s="812">
        <v>4.0999999999999996</v>
      </c>
      <c r="DW122" s="812"/>
      <c r="DX122" s="812"/>
      <c r="DY122" s="812"/>
      <c r="DZ122" s="813"/>
    </row>
    <row r="123" spans="1:130" s="199" customFormat="1" ht="26.25" customHeight="1" x14ac:dyDescent="0.15">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15523</v>
      </c>
      <c r="AB123" s="798"/>
      <c r="AC123" s="798"/>
      <c r="AD123" s="798"/>
      <c r="AE123" s="799"/>
      <c r="AF123" s="800">
        <v>15393</v>
      </c>
      <c r="AG123" s="798"/>
      <c r="AH123" s="798"/>
      <c r="AI123" s="798"/>
      <c r="AJ123" s="799"/>
      <c r="AK123" s="800">
        <v>15268</v>
      </c>
      <c r="AL123" s="798"/>
      <c r="AM123" s="798"/>
      <c r="AN123" s="798"/>
      <c r="AO123" s="799"/>
      <c r="AP123" s="845">
        <v>0.2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449</v>
      </c>
      <c r="BP123" s="899"/>
      <c r="BQ123" s="853">
        <v>24498782</v>
      </c>
      <c r="BR123" s="854"/>
      <c r="BS123" s="854"/>
      <c r="BT123" s="854"/>
      <c r="BU123" s="854"/>
      <c r="BV123" s="854">
        <v>24959475</v>
      </c>
      <c r="BW123" s="854"/>
      <c r="BX123" s="854"/>
      <c r="BY123" s="854"/>
      <c r="BZ123" s="854"/>
      <c r="CA123" s="854">
        <v>25492638</v>
      </c>
      <c r="CB123" s="854"/>
      <c r="CC123" s="854"/>
      <c r="CD123" s="854"/>
      <c r="CE123" s="854"/>
      <c r="CF123" s="764"/>
      <c r="CG123" s="765"/>
      <c r="CH123" s="765"/>
      <c r="CI123" s="765"/>
      <c r="CJ123" s="855"/>
      <c r="CK123" s="890"/>
      <c r="CL123" s="876"/>
      <c r="CM123" s="876"/>
      <c r="CN123" s="876"/>
      <c r="CO123" s="877"/>
      <c r="CP123" s="856" t="s">
        <v>392</v>
      </c>
      <c r="CQ123" s="857"/>
      <c r="CR123" s="857"/>
      <c r="CS123" s="857"/>
      <c r="CT123" s="857"/>
      <c r="CU123" s="857"/>
      <c r="CV123" s="857"/>
      <c r="CW123" s="857"/>
      <c r="CX123" s="857"/>
      <c r="CY123" s="857"/>
      <c r="CZ123" s="857"/>
      <c r="DA123" s="857"/>
      <c r="DB123" s="857"/>
      <c r="DC123" s="857"/>
      <c r="DD123" s="857"/>
      <c r="DE123" s="857"/>
      <c r="DF123" s="858"/>
      <c r="DG123" s="797">
        <v>345002</v>
      </c>
      <c r="DH123" s="798"/>
      <c r="DI123" s="798"/>
      <c r="DJ123" s="798"/>
      <c r="DK123" s="799"/>
      <c r="DL123" s="800">
        <v>320103</v>
      </c>
      <c r="DM123" s="798"/>
      <c r="DN123" s="798"/>
      <c r="DO123" s="798"/>
      <c r="DP123" s="799"/>
      <c r="DQ123" s="800">
        <v>294966</v>
      </c>
      <c r="DR123" s="798"/>
      <c r="DS123" s="798"/>
      <c r="DT123" s="798"/>
      <c r="DU123" s="799"/>
      <c r="DV123" s="845">
        <v>3.2</v>
      </c>
      <c r="DW123" s="846"/>
      <c r="DX123" s="846"/>
      <c r="DY123" s="846"/>
      <c r="DZ123" s="847"/>
    </row>
    <row r="124" spans="1:130" s="199" customFormat="1" ht="26.25" customHeight="1" thickBot="1" x14ac:dyDescent="0.2">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48.6</v>
      </c>
      <c r="BR124" s="852"/>
      <c r="BS124" s="852"/>
      <c r="BT124" s="852"/>
      <c r="BU124" s="852"/>
      <c r="BV124" s="852">
        <v>61.2</v>
      </c>
      <c r="BW124" s="852"/>
      <c r="BX124" s="852"/>
      <c r="BY124" s="852"/>
      <c r="BZ124" s="852"/>
      <c r="CA124" s="852">
        <v>65</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v>61347</v>
      </c>
      <c r="DH124" s="781"/>
      <c r="DI124" s="781"/>
      <c r="DJ124" s="781"/>
      <c r="DK124" s="782"/>
      <c r="DL124" s="783">
        <v>59914</v>
      </c>
      <c r="DM124" s="781"/>
      <c r="DN124" s="781"/>
      <c r="DO124" s="781"/>
      <c r="DP124" s="782"/>
      <c r="DQ124" s="783">
        <v>58693</v>
      </c>
      <c r="DR124" s="781"/>
      <c r="DS124" s="781"/>
      <c r="DT124" s="781"/>
      <c r="DU124" s="782"/>
      <c r="DV124" s="869">
        <v>0.6</v>
      </c>
      <c r="DW124" s="870"/>
      <c r="DX124" s="870"/>
      <c r="DY124" s="870"/>
      <c r="DZ124" s="871"/>
    </row>
    <row r="125" spans="1:130" s="199" customFormat="1" ht="26.25" customHeight="1" x14ac:dyDescent="0.15">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8349</v>
      </c>
      <c r="AB127" s="798"/>
      <c r="AC127" s="798"/>
      <c r="AD127" s="798"/>
      <c r="AE127" s="799"/>
      <c r="AF127" s="800">
        <v>7574</v>
      </c>
      <c r="AG127" s="798"/>
      <c r="AH127" s="798"/>
      <c r="AI127" s="798"/>
      <c r="AJ127" s="799"/>
      <c r="AK127" s="800">
        <v>6907</v>
      </c>
      <c r="AL127" s="798"/>
      <c r="AM127" s="798"/>
      <c r="AN127" s="798"/>
      <c r="AO127" s="799"/>
      <c r="AP127" s="845">
        <v>0.1</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15882</v>
      </c>
      <c r="AB128" s="819"/>
      <c r="AC128" s="819"/>
      <c r="AD128" s="819"/>
      <c r="AE128" s="820"/>
      <c r="AF128" s="821">
        <v>38474</v>
      </c>
      <c r="AG128" s="819"/>
      <c r="AH128" s="819"/>
      <c r="AI128" s="819"/>
      <c r="AJ128" s="820"/>
      <c r="AK128" s="821">
        <v>29106</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112</v>
      </c>
      <c r="BG128" s="805"/>
      <c r="BH128" s="805"/>
      <c r="BI128" s="805"/>
      <c r="BJ128" s="805"/>
      <c r="BK128" s="805"/>
      <c r="BL128" s="828"/>
      <c r="BM128" s="804">
        <v>13.2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10879370</v>
      </c>
      <c r="AB129" s="798"/>
      <c r="AC129" s="798"/>
      <c r="AD129" s="798"/>
      <c r="AE129" s="799"/>
      <c r="AF129" s="800">
        <v>10969741</v>
      </c>
      <c r="AG129" s="798"/>
      <c r="AH129" s="798"/>
      <c r="AI129" s="798"/>
      <c r="AJ129" s="799"/>
      <c r="AK129" s="800">
        <v>10884871</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112</v>
      </c>
      <c r="BG129" s="788"/>
      <c r="BH129" s="788"/>
      <c r="BI129" s="788"/>
      <c r="BJ129" s="788"/>
      <c r="BK129" s="788"/>
      <c r="BL129" s="789"/>
      <c r="BM129" s="787">
        <v>18.2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1661594</v>
      </c>
      <c r="AB130" s="798"/>
      <c r="AC130" s="798"/>
      <c r="AD130" s="798"/>
      <c r="AE130" s="799"/>
      <c r="AF130" s="800">
        <v>1684661</v>
      </c>
      <c r="AG130" s="798"/>
      <c r="AH130" s="798"/>
      <c r="AI130" s="798"/>
      <c r="AJ130" s="799"/>
      <c r="AK130" s="800">
        <v>1706884</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7.9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9217776</v>
      </c>
      <c r="AB131" s="781"/>
      <c r="AC131" s="781"/>
      <c r="AD131" s="781"/>
      <c r="AE131" s="782"/>
      <c r="AF131" s="783">
        <v>9285080</v>
      </c>
      <c r="AG131" s="781"/>
      <c r="AH131" s="781"/>
      <c r="AI131" s="781"/>
      <c r="AJ131" s="782"/>
      <c r="AK131" s="783">
        <v>9177987</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v>65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9.0548088819999997</v>
      </c>
      <c r="AB132" s="761"/>
      <c r="AC132" s="761"/>
      <c r="AD132" s="761"/>
      <c r="AE132" s="762"/>
      <c r="AF132" s="763">
        <v>7.4664300150000003</v>
      </c>
      <c r="AG132" s="761"/>
      <c r="AH132" s="761"/>
      <c r="AI132" s="761"/>
      <c r="AJ132" s="762"/>
      <c r="AK132" s="763">
        <v>7.2565803369999999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10.7</v>
      </c>
      <c r="AB133" s="740"/>
      <c r="AC133" s="740"/>
      <c r="AD133" s="740"/>
      <c r="AE133" s="741"/>
      <c r="AF133" s="739">
        <v>9.1</v>
      </c>
      <c r="AG133" s="740"/>
      <c r="AH133" s="740"/>
      <c r="AI133" s="740"/>
      <c r="AJ133" s="741"/>
      <c r="AK133" s="739">
        <v>7.9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1"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D58"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21" sqref="G21:J2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49" t="s">
        <v>477</v>
      </c>
      <c r="L7" s="256"/>
      <c r="M7" s="257" t="s">
        <v>478</v>
      </c>
      <c r="N7" s="258"/>
    </row>
    <row r="8" spans="1:16" x14ac:dyDescent="0.15">
      <c r="A8" s="250"/>
      <c r="B8" s="246"/>
      <c r="C8" s="246"/>
      <c r="D8" s="246"/>
      <c r="E8" s="246"/>
      <c r="F8" s="246"/>
      <c r="G8" s="259"/>
      <c r="H8" s="260"/>
      <c r="I8" s="260"/>
      <c r="J8" s="261"/>
      <c r="K8" s="1150"/>
      <c r="L8" s="262" t="s">
        <v>479</v>
      </c>
      <c r="M8" s="263" t="s">
        <v>480</v>
      </c>
      <c r="N8" s="264" t="s">
        <v>481</v>
      </c>
    </row>
    <row r="9" spans="1:16" x14ac:dyDescent="0.15">
      <c r="A9" s="250"/>
      <c r="B9" s="246"/>
      <c r="C9" s="246"/>
      <c r="D9" s="246"/>
      <c r="E9" s="246"/>
      <c r="F9" s="246"/>
      <c r="G9" s="1163" t="s">
        <v>482</v>
      </c>
      <c r="H9" s="1164"/>
      <c r="I9" s="1164"/>
      <c r="J9" s="1165"/>
      <c r="K9" s="265">
        <v>2647344</v>
      </c>
      <c r="L9" s="266">
        <v>69926</v>
      </c>
      <c r="M9" s="267">
        <v>88814</v>
      </c>
      <c r="N9" s="268">
        <v>-21.3</v>
      </c>
    </row>
    <row r="10" spans="1:16" x14ac:dyDescent="0.15">
      <c r="A10" s="250"/>
      <c r="B10" s="246"/>
      <c r="C10" s="246"/>
      <c r="D10" s="246"/>
      <c r="E10" s="246"/>
      <c r="F10" s="246"/>
      <c r="G10" s="1163" t="s">
        <v>483</v>
      </c>
      <c r="H10" s="1164"/>
      <c r="I10" s="1164"/>
      <c r="J10" s="1165"/>
      <c r="K10" s="269">
        <v>631191</v>
      </c>
      <c r="L10" s="270">
        <v>16672</v>
      </c>
      <c r="M10" s="271">
        <v>7348</v>
      </c>
      <c r="N10" s="272">
        <v>126.9</v>
      </c>
    </row>
    <row r="11" spans="1:16" ht="13.5" customHeight="1" x14ac:dyDescent="0.15">
      <c r="A11" s="250"/>
      <c r="B11" s="246"/>
      <c r="C11" s="246"/>
      <c r="D11" s="246"/>
      <c r="E11" s="246"/>
      <c r="F11" s="246"/>
      <c r="G11" s="1163" t="s">
        <v>484</v>
      </c>
      <c r="H11" s="1164"/>
      <c r="I11" s="1164"/>
      <c r="J11" s="1165"/>
      <c r="K11" s="269">
        <v>654557</v>
      </c>
      <c r="L11" s="270">
        <v>17289</v>
      </c>
      <c r="M11" s="271">
        <v>9064</v>
      </c>
      <c r="N11" s="272">
        <v>90.7</v>
      </c>
    </row>
    <row r="12" spans="1:16" ht="13.5" customHeight="1" x14ac:dyDescent="0.15">
      <c r="A12" s="250"/>
      <c r="B12" s="246"/>
      <c r="C12" s="246"/>
      <c r="D12" s="246"/>
      <c r="E12" s="246"/>
      <c r="F12" s="246"/>
      <c r="G12" s="1163" t="s">
        <v>485</v>
      </c>
      <c r="H12" s="1164"/>
      <c r="I12" s="1164"/>
      <c r="J12" s="1165"/>
      <c r="K12" s="269" t="s">
        <v>486</v>
      </c>
      <c r="L12" s="270" t="s">
        <v>486</v>
      </c>
      <c r="M12" s="271">
        <v>917</v>
      </c>
      <c r="N12" s="272" t="s">
        <v>486</v>
      </c>
    </row>
    <row r="13" spans="1:16" ht="13.5" customHeight="1" x14ac:dyDescent="0.15">
      <c r="A13" s="250"/>
      <c r="B13" s="246"/>
      <c r="C13" s="246"/>
      <c r="D13" s="246"/>
      <c r="E13" s="246"/>
      <c r="F13" s="246"/>
      <c r="G13" s="1163" t="s">
        <v>487</v>
      </c>
      <c r="H13" s="1164"/>
      <c r="I13" s="1164"/>
      <c r="J13" s="1165"/>
      <c r="K13" s="269" t="s">
        <v>486</v>
      </c>
      <c r="L13" s="270" t="s">
        <v>486</v>
      </c>
      <c r="M13" s="271">
        <v>11</v>
      </c>
      <c r="N13" s="272" t="s">
        <v>486</v>
      </c>
    </row>
    <row r="14" spans="1:16" ht="13.5" customHeight="1" x14ac:dyDescent="0.15">
      <c r="A14" s="250"/>
      <c r="B14" s="246"/>
      <c r="C14" s="246"/>
      <c r="D14" s="246"/>
      <c r="E14" s="246"/>
      <c r="F14" s="246"/>
      <c r="G14" s="1163" t="s">
        <v>488</v>
      </c>
      <c r="H14" s="1164"/>
      <c r="I14" s="1164"/>
      <c r="J14" s="1165"/>
      <c r="K14" s="269">
        <v>175519</v>
      </c>
      <c r="L14" s="270">
        <v>4636</v>
      </c>
      <c r="M14" s="271">
        <v>3976</v>
      </c>
      <c r="N14" s="272">
        <v>16.600000000000001</v>
      </c>
    </row>
    <row r="15" spans="1:16" ht="13.5" customHeight="1" x14ac:dyDescent="0.15">
      <c r="A15" s="250"/>
      <c r="B15" s="246"/>
      <c r="C15" s="246"/>
      <c r="D15" s="246"/>
      <c r="E15" s="246"/>
      <c r="F15" s="246"/>
      <c r="G15" s="1163" t="s">
        <v>489</v>
      </c>
      <c r="H15" s="1164"/>
      <c r="I15" s="1164"/>
      <c r="J15" s="1165"/>
      <c r="K15" s="269">
        <v>28440</v>
      </c>
      <c r="L15" s="270">
        <v>751</v>
      </c>
      <c r="M15" s="271">
        <v>2094</v>
      </c>
      <c r="N15" s="272">
        <v>-64.099999999999994</v>
      </c>
    </row>
    <row r="16" spans="1:16" x14ac:dyDescent="0.15">
      <c r="A16" s="250"/>
      <c r="B16" s="246"/>
      <c r="C16" s="246"/>
      <c r="D16" s="246"/>
      <c r="E16" s="246"/>
      <c r="F16" s="246"/>
      <c r="G16" s="1166" t="s">
        <v>490</v>
      </c>
      <c r="H16" s="1167"/>
      <c r="I16" s="1167"/>
      <c r="J16" s="1168"/>
      <c r="K16" s="270">
        <v>-355377</v>
      </c>
      <c r="L16" s="270">
        <v>-9387</v>
      </c>
      <c r="M16" s="271">
        <v>-9674</v>
      </c>
      <c r="N16" s="272">
        <v>-3</v>
      </c>
    </row>
    <row r="17" spans="1:16" x14ac:dyDescent="0.15">
      <c r="A17" s="250"/>
      <c r="B17" s="246"/>
      <c r="C17" s="246"/>
      <c r="D17" s="246"/>
      <c r="E17" s="246"/>
      <c r="F17" s="246"/>
      <c r="G17" s="1166" t="s">
        <v>171</v>
      </c>
      <c r="H17" s="1167"/>
      <c r="I17" s="1167"/>
      <c r="J17" s="1168"/>
      <c r="K17" s="270">
        <v>3781674</v>
      </c>
      <c r="L17" s="270">
        <v>99888</v>
      </c>
      <c r="M17" s="271">
        <v>102550</v>
      </c>
      <c r="N17" s="272">
        <v>-2.6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0" t="s">
        <v>495</v>
      </c>
      <c r="H21" s="1161"/>
      <c r="I21" s="1161"/>
      <c r="J21" s="1162"/>
      <c r="K21" s="282">
        <v>8.32</v>
      </c>
      <c r="L21" s="283">
        <v>9.9600000000000009</v>
      </c>
      <c r="M21" s="284">
        <v>-1.64</v>
      </c>
      <c r="N21" s="251"/>
      <c r="O21" s="285"/>
      <c r="P21" s="281"/>
    </row>
    <row r="22" spans="1:16" s="286" customFormat="1" x14ac:dyDescent="0.15">
      <c r="A22" s="281"/>
      <c r="B22" s="251"/>
      <c r="C22" s="251"/>
      <c r="D22" s="251"/>
      <c r="E22" s="251"/>
      <c r="F22" s="251"/>
      <c r="G22" s="1160" t="s">
        <v>496</v>
      </c>
      <c r="H22" s="1161"/>
      <c r="I22" s="1161"/>
      <c r="J22" s="1162"/>
      <c r="K22" s="287">
        <v>96.7</v>
      </c>
      <c r="L22" s="288">
        <v>97.8</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49" t="s">
        <v>477</v>
      </c>
      <c r="L30" s="256"/>
      <c r="M30" s="257" t="s">
        <v>478</v>
      </c>
      <c r="N30" s="258"/>
    </row>
    <row r="31" spans="1:16" x14ac:dyDescent="0.15">
      <c r="A31" s="250"/>
      <c r="B31" s="246"/>
      <c r="C31" s="246"/>
      <c r="D31" s="246"/>
      <c r="E31" s="246"/>
      <c r="F31" s="246"/>
      <c r="G31" s="259"/>
      <c r="H31" s="260"/>
      <c r="I31" s="260"/>
      <c r="J31" s="261"/>
      <c r="K31" s="1150"/>
      <c r="L31" s="262" t="s">
        <v>479</v>
      </c>
      <c r="M31" s="263" t="s">
        <v>480</v>
      </c>
      <c r="N31" s="264" t="s">
        <v>481</v>
      </c>
    </row>
    <row r="32" spans="1:16" ht="27" customHeight="1" x14ac:dyDescent="0.15">
      <c r="A32" s="250"/>
      <c r="B32" s="246"/>
      <c r="C32" s="246"/>
      <c r="D32" s="246"/>
      <c r="E32" s="246"/>
      <c r="F32" s="246"/>
      <c r="G32" s="1151" t="s">
        <v>500</v>
      </c>
      <c r="H32" s="1152"/>
      <c r="I32" s="1152"/>
      <c r="J32" s="1153"/>
      <c r="K32" s="296">
        <v>1704030</v>
      </c>
      <c r="L32" s="296">
        <v>45010</v>
      </c>
      <c r="M32" s="297">
        <v>68120</v>
      </c>
      <c r="N32" s="298">
        <v>-33.9</v>
      </c>
    </row>
    <row r="33" spans="1:16" ht="13.5" customHeight="1" x14ac:dyDescent="0.15">
      <c r="A33" s="250"/>
      <c r="B33" s="246"/>
      <c r="C33" s="246"/>
      <c r="D33" s="246"/>
      <c r="E33" s="246"/>
      <c r="F33" s="246"/>
      <c r="G33" s="1151" t="s">
        <v>501</v>
      </c>
      <c r="H33" s="1152"/>
      <c r="I33" s="1152"/>
      <c r="J33" s="1153"/>
      <c r="K33" s="296" t="s">
        <v>486</v>
      </c>
      <c r="L33" s="296" t="s">
        <v>486</v>
      </c>
      <c r="M33" s="297" t="s">
        <v>486</v>
      </c>
      <c r="N33" s="298" t="s">
        <v>486</v>
      </c>
    </row>
    <row r="34" spans="1:16" ht="27" customHeight="1" x14ac:dyDescent="0.15">
      <c r="A34" s="250"/>
      <c r="B34" s="246"/>
      <c r="C34" s="246"/>
      <c r="D34" s="246"/>
      <c r="E34" s="246"/>
      <c r="F34" s="246"/>
      <c r="G34" s="1151" t="s">
        <v>502</v>
      </c>
      <c r="H34" s="1152"/>
      <c r="I34" s="1152"/>
      <c r="J34" s="1153"/>
      <c r="K34" s="296" t="s">
        <v>486</v>
      </c>
      <c r="L34" s="296" t="s">
        <v>486</v>
      </c>
      <c r="M34" s="297">
        <v>13</v>
      </c>
      <c r="N34" s="298" t="s">
        <v>486</v>
      </c>
    </row>
    <row r="35" spans="1:16" ht="27" customHeight="1" x14ac:dyDescent="0.15">
      <c r="A35" s="250"/>
      <c r="B35" s="246"/>
      <c r="C35" s="246"/>
      <c r="D35" s="246"/>
      <c r="E35" s="246"/>
      <c r="F35" s="246"/>
      <c r="G35" s="1151" t="s">
        <v>503</v>
      </c>
      <c r="H35" s="1152"/>
      <c r="I35" s="1152"/>
      <c r="J35" s="1153"/>
      <c r="K35" s="296">
        <v>573819</v>
      </c>
      <c r="L35" s="296">
        <v>15157</v>
      </c>
      <c r="M35" s="297">
        <v>17609</v>
      </c>
      <c r="N35" s="298">
        <v>-13.9</v>
      </c>
    </row>
    <row r="36" spans="1:16" ht="27" customHeight="1" x14ac:dyDescent="0.15">
      <c r="A36" s="250"/>
      <c r="B36" s="246"/>
      <c r="C36" s="246"/>
      <c r="D36" s="246"/>
      <c r="E36" s="246"/>
      <c r="F36" s="246"/>
      <c r="G36" s="1151" t="s">
        <v>504</v>
      </c>
      <c r="H36" s="1152"/>
      <c r="I36" s="1152"/>
      <c r="J36" s="1153"/>
      <c r="K36" s="296">
        <v>101974</v>
      </c>
      <c r="L36" s="296">
        <v>2694</v>
      </c>
      <c r="M36" s="297">
        <v>2944</v>
      </c>
      <c r="N36" s="298">
        <v>-8.5</v>
      </c>
    </row>
    <row r="37" spans="1:16" ht="13.5" customHeight="1" x14ac:dyDescent="0.15">
      <c r="A37" s="250"/>
      <c r="B37" s="246"/>
      <c r="C37" s="246"/>
      <c r="D37" s="246"/>
      <c r="E37" s="246"/>
      <c r="F37" s="246"/>
      <c r="G37" s="1151" t="s">
        <v>505</v>
      </c>
      <c r="H37" s="1152"/>
      <c r="I37" s="1152"/>
      <c r="J37" s="1153"/>
      <c r="K37" s="296">
        <v>22175</v>
      </c>
      <c r="L37" s="296">
        <v>586</v>
      </c>
      <c r="M37" s="297">
        <v>1200</v>
      </c>
      <c r="N37" s="298">
        <v>-51.2</v>
      </c>
    </row>
    <row r="38" spans="1:16" ht="27" customHeight="1" x14ac:dyDescent="0.15">
      <c r="A38" s="250"/>
      <c r="B38" s="246"/>
      <c r="C38" s="246"/>
      <c r="D38" s="246"/>
      <c r="E38" s="246"/>
      <c r="F38" s="246"/>
      <c r="G38" s="1154" t="s">
        <v>506</v>
      </c>
      <c r="H38" s="1155"/>
      <c r="I38" s="1155"/>
      <c r="J38" s="1156"/>
      <c r="K38" s="299" t="s">
        <v>486</v>
      </c>
      <c r="L38" s="299" t="s">
        <v>486</v>
      </c>
      <c r="M38" s="300">
        <v>5</v>
      </c>
      <c r="N38" s="301" t="s">
        <v>486</v>
      </c>
      <c r="O38" s="295"/>
    </row>
    <row r="39" spans="1:16" x14ac:dyDescent="0.15">
      <c r="A39" s="250"/>
      <c r="B39" s="246"/>
      <c r="C39" s="246"/>
      <c r="D39" s="246"/>
      <c r="E39" s="246"/>
      <c r="F39" s="246"/>
      <c r="G39" s="1154" t="s">
        <v>507</v>
      </c>
      <c r="H39" s="1155"/>
      <c r="I39" s="1155"/>
      <c r="J39" s="1156"/>
      <c r="K39" s="302">
        <v>-29106</v>
      </c>
      <c r="L39" s="302">
        <v>-769</v>
      </c>
      <c r="M39" s="303">
        <v>-3946</v>
      </c>
      <c r="N39" s="304">
        <v>-80.5</v>
      </c>
      <c r="O39" s="295"/>
    </row>
    <row r="40" spans="1:16" ht="27" customHeight="1" x14ac:dyDescent="0.15">
      <c r="A40" s="250"/>
      <c r="B40" s="246"/>
      <c r="C40" s="246"/>
      <c r="D40" s="246"/>
      <c r="E40" s="246"/>
      <c r="F40" s="246"/>
      <c r="G40" s="1151" t="s">
        <v>508</v>
      </c>
      <c r="H40" s="1152"/>
      <c r="I40" s="1152"/>
      <c r="J40" s="1153"/>
      <c r="K40" s="302">
        <v>-1706884</v>
      </c>
      <c r="L40" s="302">
        <v>-45085</v>
      </c>
      <c r="M40" s="303">
        <v>-59158</v>
      </c>
      <c r="N40" s="304">
        <v>-23.8</v>
      </c>
      <c r="O40" s="295"/>
    </row>
    <row r="41" spans="1:16" x14ac:dyDescent="0.15">
      <c r="A41" s="250"/>
      <c r="B41" s="246"/>
      <c r="C41" s="246"/>
      <c r="D41" s="246"/>
      <c r="E41" s="246"/>
      <c r="F41" s="246"/>
      <c r="G41" s="1157" t="s">
        <v>282</v>
      </c>
      <c r="H41" s="1158"/>
      <c r="I41" s="1158"/>
      <c r="J41" s="1159"/>
      <c r="K41" s="296">
        <v>666008</v>
      </c>
      <c r="L41" s="302">
        <v>17592</v>
      </c>
      <c r="M41" s="303">
        <v>26787</v>
      </c>
      <c r="N41" s="304">
        <v>-34.299999999999997</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44" t="s">
        <v>477</v>
      </c>
      <c r="J49" s="1146" t="s">
        <v>512</v>
      </c>
      <c r="K49" s="1147"/>
      <c r="L49" s="1147"/>
      <c r="M49" s="1147"/>
      <c r="N49" s="1148"/>
    </row>
    <row r="50" spans="1:14" x14ac:dyDescent="0.15">
      <c r="A50" s="250"/>
      <c r="B50" s="246"/>
      <c r="C50" s="246"/>
      <c r="D50" s="246"/>
      <c r="E50" s="246"/>
      <c r="F50" s="246"/>
      <c r="G50" s="314"/>
      <c r="H50" s="315"/>
      <c r="I50" s="1145"/>
      <c r="J50" s="316" t="s">
        <v>513</v>
      </c>
      <c r="K50" s="317" t="s">
        <v>514</v>
      </c>
      <c r="L50" s="318" t="s">
        <v>515</v>
      </c>
      <c r="M50" s="319" t="s">
        <v>516</v>
      </c>
      <c r="N50" s="320" t="s">
        <v>517</v>
      </c>
    </row>
    <row r="51" spans="1:14" x14ac:dyDescent="0.15">
      <c r="A51" s="250"/>
      <c r="B51" s="246"/>
      <c r="C51" s="246"/>
      <c r="D51" s="246"/>
      <c r="E51" s="246"/>
      <c r="F51" s="246"/>
      <c r="G51" s="312" t="s">
        <v>518</v>
      </c>
      <c r="H51" s="313"/>
      <c r="I51" s="321">
        <v>2794649</v>
      </c>
      <c r="J51" s="322">
        <v>71715</v>
      </c>
      <c r="K51" s="323">
        <v>43.6</v>
      </c>
      <c r="L51" s="324">
        <v>75709</v>
      </c>
      <c r="M51" s="325">
        <v>12.7</v>
      </c>
      <c r="N51" s="326">
        <v>30.9</v>
      </c>
    </row>
    <row r="52" spans="1:14" x14ac:dyDescent="0.15">
      <c r="A52" s="250"/>
      <c r="B52" s="246"/>
      <c r="C52" s="246"/>
      <c r="D52" s="246"/>
      <c r="E52" s="246"/>
      <c r="F52" s="246"/>
      <c r="G52" s="327"/>
      <c r="H52" s="328" t="s">
        <v>519</v>
      </c>
      <c r="I52" s="329">
        <v>1642522</v>
      </c>
      <c r="J52" s="330">
        <v>42149</v>
      </c>
      <c r="K52" s="331">
        <v>2.7</v>
      </c>
      <c r="L52" s="332">
        <v>35212</v>
      </c>
      <c r="M52" s="333">
        <v>0</v>
      </c>
      <c r="N52" s="334">
        <v>2.7</v>
      </c>
    </row>
    <row r="53" spans="1:14" x14ac:dyDescent="0.15">
      <c r="A53" s="250"/>
      <c r="B53" s="246"/>
      <c r="C53" s="246"/>
      <c r="D53" s="246"/>
      <c r="E53" s="246"/>
      <c r="F53" s="246"/>
      <c r="G53" s="312" t="s">
        <v>520</v>
      </c>
      <c r="H53" s="313"/>
      <c r="I53" s="321">
        <v>2901775</v>
      </c>
      <c r="J53" s="322">
        <v>74713</v>
      </c>
      <c r="K53" s="323">
        <v>4.2</v>
      </c>
      <c r="L53" s="324">
        <v>90961</v>
      </c>
      <c r="M53" s="325">
        <v>20.100000000000001</v>
      </c>
      <c r="N53" s="326">
        <v>-15.9</v>
      </c>
    </row>
    <row r="54" spans="1:14" x14ac:dyDescent="0.15">
      <c r="A54" s="250"/>
      <c r="B54" s="246"/>
      <c r="C54" s="246"/>
      <c r="D54" s="246"/>
      <c r="E54" s="246"/>
      <c r="F54" s="246"/>
      <c r="G54" s="327"/>
      <c r="H54" s="328" t="s">
        <v>519</v>
      </c>
      <c r="I54" s="329">
        <v>745190</v>
      </c>
      <c r="J54" s="330">
        <v>19187</v>
      </c>
      <c r="K54" s="331">
        <v>-54.5</v>
      </c>
      <c r="L54" s="332">
        <v>37720</v>
      </c>
      <c r="M54" s="333">
        <v>7.1</v>
      </c>
      <c r="N54" s="334">
        <v>-61.6</v>
      </c>
    </row>
    <row r="55" spans="1:14" x14ac:dyDescent="0.15">
      <c r="A55" s="250"/>
      <c r="B55" s="246"/>
      <c r="C55" s="246"/>
      <c r="D55" s="246"/>
      <c r="E55" s="246"/>
      <c r="F55" s="246"/>
      <c r="G55" s="312" t="s">
        <v>521</v>
      </c>
      <c r="H55" s="313"/>
      <c r="I55" s="321">
        <v>2236310</v>
      </c>
      <c r="J55" s="322">
        <v>58020</v>
      </c>
      <c r="K55" s="323">
        <v>-22.3</v>
      </c>
      <c r="L55" s="324">
        <v>106614</v>
      </c>
      <c r="M55" s="325">
        <v>17.2</v>
      </c>
      <c r="N55" s="326">
        <v>-39.5</v>
      </c>
    </row>
    <row r="56" spans="1:14" x14ac:dyDescent="0.15">
      <c r="A56" s="250"/>
      <c r="B56" s="246"/>
      <c r="C56" s="246"/>
      <c r="D56" s="246"/>
      <c r="E56" s="246"/>
      <c r="F56" s="246"/>
      <c r="G56" s="327"/>
      <c r="H56" s="328" t="s">
        <v>519</v>
      </c>
      <c r="I56" s="329">
        <v>1671753</v>
      </c>
      <c r="J56" s="330">
        <v>43373</v>
      </c>
      <c r="K56" s="331">
        <v>126.1</v>
      </c>
      <c r="L56" s="332">
        <v>45545</v>
      </c>
      <c r="M56" s="333">
        <v>20.7</v>
      </c>
      <c r="N56" s="334">
        <v>105.4</v>
      </c>
    </row>
    <row r="57" spans="1:14" x14ac:dyDescent="0.15">
      <c r="A57" s="250"/>
      <c r="B57" s="246"/>
      <c r="C57" s="246"/>
      <c r="D57" s="246"/>
      <c r="E57" s="246"/>
      <c r="F57" s="246"/>
      <c r="G57" s="312" t="s">
        <v>522</v>
      </c>
      <c r="H57" s="313"/>
      <c r="I57" s="321">
        <v>3751351</v>
      </c>
      <c r="J57" s="322">
        <v>98280</v>
      </c>
      <c r="K57" s="323">
        <v>69.400000000000006</v>
      </c>
      <c r="L57" s="324">
        <v>85459</v>
      </c>
      <c r="M57" s="325">
        <v>-19.8</v>
      </c>
      <c r="N57" s="326">
        <v>89.2</v>
      </c>
    </row>
    <row r="58" spans="1:14" x14ac:dyDescent="0.15">
      <c r="A58" s="250"/>
      <c r="B58" s="246"/>
      <c r="C58" s="246"/>
      <c r="D58" s="246"/>
      <c r="E58" s="246"/>
      <c r="F58" s="246"/>
      <c r="G58" s="327"/>
      <c r="H58" s="328" t="s">
        <v>519</v>
      </c>
      <c r="I58" s="329">
        <v>3056224</v>
      </c>
      <c r="J58" s="330">
        <v>80069</v>
      </c>
      <c r="K58" s="331">
        <v>84.6</v>
      </c>
      <c r="L58" s="332">
        <v>44378</v>
      </c>
      <c r="M58" s="333">
        <v>-2.6</v>
      </c>
      <c r="N58" s="334">
        <v>87.2</v>
      </c>
    </row>
    <row r="59" spans="1:14" x14ac:dyDescent="0.15">
      <c r="A59" s="250"/>
      <c r="B59" s="246"/>
      <c r="C59" s="246"/>
      <c r="D59" s="246"/>
      <c r="E59" s="246"/>
      <c r="F59" s="246"/>
      <c r="G59" s="312" t="s">
        <v>523</v>
      </c>
      <c r="H59" s="313"/>
      <c r="I59" s="321">
        <v>3096084</v>
      </c>
      <c r="J59" s="322">
        <v>81779</v>
      </c>
      <c r="K59" s="323">
        <v>-16.8</v>
      </c>
      <c r="L59" s="324">
        <v>83280</v>
      </c>
      <c r="M59" s="325">
        <v>-2.5</v>
      </c>
      <c r="N59" s="326">
        <v>-14.3</v>
      </c>
    </row>
    <row r="60" spans="1:14" x14ac:dyDescent="0.15">
      <c r="A60" s="250"/>
      <c r="B60" s="246"/>
      <c r="C60" s="246"/>
      <c r="D60" s="246"/>
      <c r="E60" s="246"/>
      <c r="F60" s="246"/>
      <c r="G60" s="327"/>
      <c r="H60" s="328" t="s">
        <v>519</v>
      </c>
      <c r="I60" s="335">
        <v>2612552</v>
      </c>
      <c r="J60" s="330">
        <v>69007</v>
      </c>
      <c r="K60" s="331">
        <v>-13.8</v>
      </c>
      <c r="L60" s="332">
        <v>43123</v>
      </c>
      <c r="M60" s="333">
        <v>-2.8</v>
      </c>
      <c r="N60" s="334">
        <v>-11</v>
      </c>
    </row>
    <row r="61" spans="1:14" x14ac:dyDescent="0.15">
      <c r="A61" s="250"/>
      <c r="B61" s="246"/>
      <c r="C61" s="246"/>
      <c r="D61" s="246"/>
      <c r="E61" s="246"/>
      <c r="F61" s="246"/>
      <c r="G61" s="312" t="s">
        <v>524</v>
      </c>
      <c r="H61" s="336"/>
      <c r="I61" s="337">
        <v>2956034</v>
      </c>
      <c r="J61" s="338">
        <v>76901</v>
      </c>
      <c r="K61" s="339">
        <v>15.6</v>
      </c>
      <c r="L61" s="340">
        <v>88405</v>
      </c>
      <c r="M61" s="341">
        <v>5.5</v>
      </c>
      <c r="N61" s="326">
        <v>10.1</v>
      </c>
    </row>
    <row r="62" spans="1:14" x14ac:dyDescent="0.15">
      <c r="A62" s="250"/>
      <c r="B62" s="246"/>
      <c r="C62" s="246"/>
      <c r="D62" s="246"/>
      <c r="E62" s="246"/>
      <c r="F62" s="246"/>
      <c r="G62" s="327"/>
      <c r="H62" s="328" t="s">
        <v>519</v>
      </c>
      <c r="I62" s="329">
        <v>1945648</v>
      </c>
      <c r="J62" s="330">
        <v>50757</v>
      </c>
      <c r="K62" s="331">
        <v>29</v>
      </c>
      <c r="L62" s="332">
        <v>41196</v>
      </c>
      <c r="M62" s="333">
        <v>4.5</v>
      </c>
      <c r="N62" s="334">
        <v>24.5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20.09</v>
      </c>
      <c r="G47" s="12">
        <v>21.54</v>
      </c>
      <c r="H47" s="12">
        <v>21.53</v>
      </c>
      <c r="I47" s="12">
        <v>17.41</v>
      </c>
      <c r="J47" s="13">
        <v>16.170000000000002</v>
      </c>
    </row>
    <row r="48" spans="2:10" ht="57.75" customHeight="1" x14ac:dyDescent="0.15">
      <c r="B48" s="14"/>
      <c r="C48" s="1171" t="s">
        <v>4</v>
      </c>
      <c r="D48" s="1171"/>
      <c r="E48" s="1172"/>
      <c r="F48" s="15">
        <v>5.85</v>
      </c>
      <c r="G48" s="16">
        <v>5.91</v>
      </c>
      <c r="H48" s="16">
        <v>5.47</v>
      </c>
      <c r="I48" s="16">
        <v>7.68</v>
      </c>
      <c r="J48" s="17">
        <v>7.12</v>
      </c>
    </row>
    <row r="49" spans="2:10" ht="57.75" customHeight="1" thickBot="1" x14ac:dyDescent="0.2">
      <c r="B49" s="18"/>
      <c r="C49" s="1173" t="s">
        <v>5</v>
      </c>
      <c r="D49" s="1173"/>
      <c r="E49" s="1174"/>
      <c r="F49" s="19" t="s">
        <v>531</v>
      </c>
      <c r="G49" s="20">
        <v>1.54</v>
      </c>
      <c r="H49" s="20" t="s">
        <v>532</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2018-02-23T05:46:53Z</cp:lastPrinted>
  <dcterms:created xsi:type="dcterms:W3CDTF">2018-01-24T06:08:48Z</dcterms:created>
  <dcterms:modified xsi:type="dcterms:W3CDTF">2018-11-19T00:36:25Z</dcterms:modified>
  <cp:category/>
</cp:coreProperties>
</file>