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4" i="9" l="1"/>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BE36" i="9"/>
  <c r="AM36" i="9"/>
  <c r="BE35" i="9"/>
  <c r="BW34" i="9"/>
  <c r="BW35" i="9" s="1"/>
  <c r="BW36" i="9" s="1"/>
  <c r="BW37" i="9" s="1"/>
  <c r="BW38" i="9" s="1"/>
  <c r="BW39" i="9" s="1"/>
  <c r="BW40" i="9" s="1"/>
  <c r="BW41" i="9" s="1"/>
  <c r="BW42" i="9" s="1"/>
  <c r="BW43" i="9" s="1"/>
  <c r="C34" i="9"/>
  <c r="CO34" i="9" l="1"/>
  <c r="CO35" i="9" s="1"/>
  <c r="CO36" i="9" s="1"/>
  <c r="C35" i="9"/>
  <c r="C36" i="9" s="1"/>
  <c r="C37" i="9" s="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alcChain>
</file>

<file path=xl/sharedStrings.xml><?xml version="1.0" encoding="utf-8"?>
<sst xmlns="http://schemas.openxmlformats.org/spreadsheetml/2006/main" count="1128" uniqueCount="583">
  <si>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</si>
  <si>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</si>
  <si>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</si>
  <si>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</si>
  <si>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</si>
  <si>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</si>
  <si>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</si>
  <si>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</si>
  <si>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</si>
  <si>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</si>
  <si>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</si>
  <si>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</si>
  <si>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</si>
  <si>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</si>
  <si>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</si>
  <si>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</si>
  <si>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</si>
  <si>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</si>
  <si>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</si>
  <si>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</si>
  <si>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</si>
  <si>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</si>
  <si>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</si>
  <si>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</si>
  <si>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</si>
  <si>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</si>
  <si>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</si>
  <si>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</si>
  <si>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</si>
  <si>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</si>
  <si>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</si>
  <si>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</si>
  <si>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</si>
  <si>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</si>
  <si>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</si>
  <si>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</si>
  <si>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</si>
  <si>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</si>
  <si>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</si>
  <si>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</si>
  <si>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</si>
  <si>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</si>
  <si>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</si>
  <si>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</si>
  <si>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</si>
  <si>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</si>
  <si>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</si>
  <si>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</si>
  <si>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</si>
  <si>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</si>
  <si>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</si>
  <si>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</si>
  <si>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</si>
  <si>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</si>
  <si>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</si>
  <si>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</si>
  <si>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</si>
  <si>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</si>
  <si>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</si>
  <si>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</si>
  <si>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</si>
  <si>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</si>
  <si>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</si>
  <si>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</si>
  <si>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</si>
  <si>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</si>
  <si>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</si>
  <si>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</si>
  <si>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</si>
  <si>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</si>
  <si>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</si>
  <si>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</si>
  <si>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</si>
  <si>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</si>
  <si>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</si>
  <si>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</si>
  <si>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</si>
  <si>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</si>
  <si>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</si>
  <si>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</si>
  <si>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</si>
  <si>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</si>
  <si>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砥部町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</si>
  <si>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</si>
  <si>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</si>
  <si>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</si>
  <si>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</si>
  <si>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</si>
  <si>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</si>
  <si>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</si>
  <si>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</si>
  <si>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</si>
  <si>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</si>
  <si>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</si>
  <si>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</si>
  <si>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</si>
  <si>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</si>
  <si>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</si>
  <si>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</si>
  <si>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</si>
  <si>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</si>
  <si>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</si>
  <si>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</si>
  <si>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</si>
  <si>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</si>
  <si>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</si>
  <si>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</si>
  <si>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</si>
  <si>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</si>
  <si>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</si>
  <si>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</si>
  <si>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</si>
  <si>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</si>
  <si>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</si>
  <si>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</si>
  <si>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</si>
  <si>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</si>
  <si>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</si>
  <si>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</si>
  <si>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</si>
  <si>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</si>
  <si>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</si>
  <si>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</si>
  <si>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</si>
  <si>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</si>
  <si>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</si>
  <si>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</si>
  <si>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</si>
  <si>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</si>
  <si>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</si>
  <si>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</si>
  <si>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</si>
  <si>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</si>
  <si>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</si>
  <si>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</si>
  <si>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</si>
  <si>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</si>
  <si>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</si>
  <si>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</si>
  <si>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</si>
  <si>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</si>
  <si>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</si>
  <si>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</si>
  <si>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</si>
  <si>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</si>
  <si>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</si>
  <si>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</si>
  <si>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</si>
  <si>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</si>
  <si>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</si>
  <si>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</si>
  <si>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</si>
  <si>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</si>
  <si>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</si>
  <si>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</si>
  <si>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</si>
  <si>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</si>
  <si>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</si>
  <si>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</si>
  <si>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</si>
  <si>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</si>
  <si>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</si>
  <si>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</si>
  <si>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</si>
  <si>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</si>
  <si>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</si>
  <si>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</si>
  <si>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</si>
  <si>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</si>
  <si>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</si>
  <si>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</si>
  <si>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</si>
  <si>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</si>
  <si>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</si>
  <si>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</si>
  <si>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</si>
  <si>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</si>
  <si>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</si>
  <si>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</si>
  <si>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</si>
  <si>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</si>
  <si>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</si>
  <si>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</si>
  <si>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</si>
  <si>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</si>
  <si>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</si>
  <si>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</si>
  <si>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</si>
  <si>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</si>
  <si>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</si>
  <si>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</si>
  <si>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</si>
  <si>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</si>
  <si>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愛媛県砥部町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</si>
  <si>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</si>
  <si>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</si>
  <si>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</si>
  <si>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</si>
  <si>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</si>
  <si>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</si>
  <si>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</si>
  <si>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</si>
  <si>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</si>
  <si>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</si>
  <si>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</si>
  <si>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</si>
  <si>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</si>
  <si>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</si>
  <si>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</si>
  <si>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</si>
  <si>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</si>
  <si>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</si>
  <si>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</si>
  <si>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</si>
  <si>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</si>
  <si>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</si>
  <si>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</si>
  <si>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</si>
  <si>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</si>
  <si>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</si>
  <si>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</si>
  <si>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</si>
  <si>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</si>
  <si>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</si>
  <si>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</si>
  <si>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</si>
  <si>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</si>
  <si>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</si>
  <si>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</si>
  <si>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</si>
  <si>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</si>
  <si>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</si>
  <si>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</si>
  <si>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</si>
  <si>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</si>
  <si>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</si>
  <si>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</si>
  <si>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</si>
  <si>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</si>
  <si>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</si>
  <si>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</si>
  <si>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</si>
  <si>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</si>
  <si>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</si>
  <si>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</si>
  <si>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</si>
  <si>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</si>
  <si>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</si>
  <si>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</si>
  <si>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</si>
  <si>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</si>
  <si>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</si>
  <si>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</si>
  <si>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</si>
  <si>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</si>
  <si>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</si>
  <si>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</si>
  <si>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</si>
  <si>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</si>
  <si>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</si>
  <si>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</si>
  <si>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</si>
  <si>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</si>
  <si>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</si>
  <si>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</si>
  <si>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</si>
  <si>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</si>
  <si>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</si>
  <si>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</si>
  <si>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</si>
  <si>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</si>
  <si>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</si>
  <si>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</si>
  <si>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</si>
  <si>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</si>
  <si>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</si>
  <si>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</si>
  <si>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</si>
  <si>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</si>
  <si>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</si>
  <si>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</si>
  <si>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</si>
  <si>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</si>
  <si>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</si>
  <si>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</si>
  <si>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</si>
  <si>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</si>
  <si>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</si>
  <si>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</si>
  <si>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</si>
  <si>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</si>
  <si>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</si>
  <si>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</si>
  <si>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</si>
  <si>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</si>
  <si>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</si>
  <si>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</si>
  <si>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</si>
  <si>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</si>
  <si>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</si>
  <si>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</si>
  <si>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</si>
  <si>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</si>
  <si>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</si>
  <si>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</si>
  <si>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</si>
  <si>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</si>
  <si>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</si>
  <si>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</si>
  <si>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</si>
  <si>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</si>
  <si>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</si>
  <si>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</si>
  <si>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</si>
  <si>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</si>
  <si>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</si>
  <si>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</si>
  <si>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</si>
  <si>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</si>
  <si>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</si>
  <si>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</si>
  <si>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</si>
  <si>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</si>
  <si>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</si>
  <si>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</si>
  <si>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</si>
  <si>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</si>
  <si>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</si>
  <si>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</si>
  <si>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</si>
  <si>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</si>
  <si>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</si>
  <si>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</si>
  <si>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</si>
  <si>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</si>
  <si>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</si>
  <si>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</si>
  <si>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</si>
  <si>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</si>
  <si>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</si>
  <si>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</si>
  <si>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愛媛県砥部町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</si>
  <si>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</si>
  <si>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</si>
  <si>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</si>
  <si>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</si>
  <si>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</si>
  <si>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</si>
  <si>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</si>
  <si>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</si>
  <si>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</si>
  <si>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</si>
  <si>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</si>
  <si>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</si>
  <si>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</si>
  <si>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</si>
  <si>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</si>
  <si>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</si>
  <si>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</si>
  <si>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</si>
  <si>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</si>
  <si>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</si>
  <si>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とべの館特別会計</t>
    <phoneticPr fontId="5"/>
  </si>
  <si>
    <t>とべ温泉特別会計</t>
    <phoneticPr fontId="5"/>
  </si>
  <si>
    <t>浄化槽特別会計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</si>
  <si>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</si>
  <si>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</si>
  <si>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</si>
  <si>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</si>
  <si>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</si>
  <si>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</si>
  <si>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</si>
  <si>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</si>
  <si>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</si>
  <si>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</si>
  <si>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</si>
  <si>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</si>
  <si>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</si>
  <si>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</si>
  <si>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</si>
  <si>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</si>
  <si>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介護保険特別会計（保険事業勘定）</t>
    <phoneticPr fontId="5"/>
  </si>
  <si>
    <t>介護保険特別会計（サービス事業勘定）</t>
    <phoneticPr fontId="5"/>
  </si>
  <si>
    <t>後期高齢者医療特別会計</t>
    <phoneticPr fontId="5"/>
  </si>
  <si>
    <t>水道事業会計</t>
    <phoneticPr fontId="5"/>
  </si>
  <si>
    <t>法適用企業</t>
    <phoneticPr fontId="5"/>
  </si>
  <si>
    <t>公共下水道事業会計</t>
    <phoneticPr fontId="5"/>
  </si>
  <si>
    <t>農業集落排水特別会計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</si>
  <si>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</si>
  <si>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</si>
  <si>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</si>
  <si>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</si>
  <si>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</si>
  <si>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</si>
  <si>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</si>
  <si>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</si>
  <si>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</si>
  <si>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</si>
  <si>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</si>
  <si>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</si>
  <si>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</si>
  <si>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</si>
  <si>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</si>
  <si>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</si>
  <si>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</si>
  <si>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</si>
  <si>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</si>
  <si>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</si>
  <si>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</si>
  <si>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</si>
  <si>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</si>
  <si>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</si>
  <si>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</si>
  <si>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</si>
  <si>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</si>
  <si>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</si>
  <si>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</si>
  <si>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</si>
  <si>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</si>
  <si>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</si>
  <si>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</si>
  <si>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</si>
  <si>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</si>
  <si>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</si>
  <si>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</si>
  <si>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</si>
  <si>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</si>
  <si>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</si>
  <si>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</si>
  <si>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</si>
  <si>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</si>
  <si>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</si>
  <si>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</si>
  <si>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</si>
  <si>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</si>
  <si>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</si>
  <si>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</si>
  <si>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</si>
  <si>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</si>
  <si>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</si>
  <si>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</si>
  <si>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</si>
  <si>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</si>
  <si>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</si>
  <si>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</si>
  <si>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</si>
  <si>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</si>
  <si>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</si>
  <si>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</si>
  <si>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</si>
  <si>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</si>
  <si>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</si>
  <si>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</si>
  <si>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</si>
  <si>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</si>
  <si>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</si>
  <si>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</si>
  <si>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</si>
  <si>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</si>
  <si>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</si>
  <si>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</si>
  <si>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</si>
  <si>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</si>
  <si>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</si>
  <si>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</si>
  <si>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</si>
  <si>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</si>
  <si>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</si>
  <si>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</si>
  <si>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</si>
  <si>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</si>
  <si>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</si>
  <si>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</si>
  <si>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</si>
  <si>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</si>
  <si>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</si>
  <si>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</si>
  <si>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</si>
  <si>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</si>
  <si>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</si>
  <si>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</si>
  <si>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</si>
  <si>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</si>
  <si>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</si>
  <si>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</si>
  <si>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</si>
  <si>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</si>
  <si>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</si>
  <si>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</si>
  <si>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</si>
  <si>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</si>
  <si>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</si>
  <si>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</si>
  <si>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</si>
  <si>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</si>
  <si>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</si>
  <si>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</si>
  <si>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</si>
  <si>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</si>
  <si>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</si>
  <si>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</si>
  <si>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</si>
  <si>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</si>
  <si>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</si>
  <si>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</si>
  <si>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</si>
  <si>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</si>
  <si>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</si>
  <si>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</si>
  <si>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</si>
  <si>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</si>
  <si>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</si>
  <si>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</si>
  <si>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</si>
  <si>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</si>
  <si>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</si>
  <si>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</si>
  <si>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</si>
  <si>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</si>
  <si>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</si>
  <si>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</si>
  <si>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</si>
  <si>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</si>
  <si>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</si>
  <si>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</si>
  <si>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</si>
  <si>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</si>
  <si>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</si>
  <si>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</si>
  <si>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</si>
  <si>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</si>
  <si>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</si>
  <si>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</si>
  <si>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</si>
  <si>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</si>
  <si>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17.19</t>
  </si>
  <si>
    <t>▲ 0.49</t>
  </si>
  <si>
    <t>▲ 1.76</t>
  </si>
  <si>
    <t>一般会計</t>
  </si>
  <si>
    <t>公共下水道事業会計</t>
  </si>
  <si>
    <t>水道事業会計</t>
  </si>
  <si>
    <t>国民健康保険特別会計（事業勘定）</t>
  </si>
  <si>
    <t>▲ 0.62</t>
  </si>
  <si>
    <t>浄化槽特別会計</t>
  </si>
  <si>
    <t>介護保険特別会計（保険事業勘定）</t>
  </si>
  <si>
    <t>とべの館特別会計</t>
  </si>
  <si>
    <t>とべ温泉特別会計</t>
  </si>
  <si>
    <t>その他会計（赤字）</t>
  </si>
  <si>
    <t>その他会計（黒字）</t>
  </si>
  <si>
    <t>-</t>
    <phoneticPr fontId="2"/>
  </si>
  <si>
    <t>-</t>
    <phoneticPr fontId="2"/>
  </si>
  <si>
    <t>-</t>
    <phoneticPr fontId="2"/>
  </si>
  <si>
    <t>-</t>
    <phoneticPr fontId="2"/>
  </si>
  <si>
    <t>砥部町土地開発公社</t>
    <rPh sb="0" eb="3">
      <t>トベチョウ</t>
    </rPh>
    <rPh sb="3" eb="5">
      <t>トチ</t>
    </rPh>
    <rPh sb="5" eb="7">
      <t>カイハツ</t>
    </rPh>
    <rPh sb="7" eb="9">
      <t>コウシャ</t>
    </rPh>
    <phoneticPr fontId="2"/>
  </si>
  <si>
    <t>砥部町産業開発公社</t>
    <rPh sb="0" eb="2">
      <t>トベ</t>
    </rPh>
    <rPh sb="2" eb="3">
      <t>マチ</t>
    </rPh>
    <rPh sb="3" eb="5">
      <t>サンギョウ</t>
    </rPh>
    <rPh sb="5" eb="7">
      <t>カイハツ</t>
    </rPh>
    <rPh sb="7" eb="9">
      <t>コウシャ</t>
    </rPh>
    <phoneticPr fontId="2"/>
  </si>
  <si>
    <t>㈱グリーンキーパー</t>
    <phoneticPr fontId="2"/>
  </si>
  <si>
    <t>松山衛生事務組合（一般会計）</t>
    <rPh sb="0" eb="2">
      <t>マツヤマ</t>
    </rPh>
    <rPh sb="2" eb="4">
      <t>エイセイ</t>
    </rPh>
    <rPh sb="4" eb="6">
      <t>ジム</t>
    </rPh>
    <rPh sb="6" eb="8">
      <t>クミアイ</t>
    </rPh>
    <rPh sb="9" eb="13">
      <t>イッパンカイケイ</t>
    </rPh>
    <phoneticPr fontId="2"/>
  </si>
  <si>
    <t>愛媛県市町総合事務組合（退職手当事業分）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
  </si>
  <si>
    <t>愛媛県市町総合事務組合（消防補償事業分）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2"/>
  </si>
  <si>
    <t>愛媛県市町総合事務組合（交通災害事業分）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2"/>
  </si>
  <si>
    <t>愛媛県市町総合事務組合（自治会館事業分）</t>
    <rPh sb="0" eb="3">
      <t>エヒメケン</t>
    </rPh>
    <rPh sb="3" eb="5">
      <t>シチョウ</t>
    </rPh>
    <rPh sb="5" eb="7">
      <t>ソウゴウ</t>
    </rPh>
    <rPh sb="7" eb="9">
      <t>ジム</t>
    </rPh>
    <rPh sb="9" eb="11">
      <t>クミアイ</t>
    </rPh>
    <rPh sb="12" eb="14">
      <t>ジチ</t>
    </rPh>
    <rPh sb="14" eb="16">
      <t>カイカン</t>
    </rPh>
    <rPh sb="16" eb="18">
      <t>ジギョウ</t>
    </rPh>
    <rPh sb="18" eb="19">
      <t>ブン</t>
    </rPh>
    <phoneticPr fontId="2"/>
  </si>
  <si>
    <t>愛媛県市町総合事務組合（議員公務災害事業分）</t>
    <rPh sb="0" eb="3">
      <t>エヒメケン</t>
    </rPh>
    <rPh sb="3" eb="5">
      <t>シチョウ</t>
    </rPh>
    <rPh sb="5" eb="7">
      <t>ソウゴウ</t>
    </rPh>
    <rPh sb="7" eb="9">
      <t>ジム</t>
    </rPh>
    <rPh sb="9" eb="11">
      <t>クミアイ</t>
    </rPh>
    <rPh sb="12" eb="14">
      <t>ギイン</t>
    </rPh>
    <rPh sb="14" eb="16">
      <t>コウム</t>
    </rPh>
    <rPh sb="16" eb="18">
      <t>サイガイ</t>
    </rPh>
    <rPh sb="18" eb="20">
      <t>ジギョウ</t>
    </rPh>
    <rPh sb="20" eb="21">
      <t>ブン</t>
    </rPh>
    <phoneticPr fontId="2"/>
  </si>
  <si>
    <t>愛媛県市町総合事務組合（共通経費分）</t>
    <rPh sb="0" eb="3">
      <t>エヒメケン</t>
    </rPh>
    <rPh sb="3" eb="5">
      <t>シチョウ</t>
    </rPh>
    <rPh sb="5" eb="7">
      <t>ソウゴウ</t>
    </rPh>
    <rPh sb="7" eb="9">
      <t>ジム</t>
    </rPh>
    <rPh sb="9" eb="11">
      <t>クミアイ</t>
    </rPh>
    <rPh sb="12" eb="14">
      <t>キョウツウ</t>
    </rPh>
    <rPh sb="14" eb="16">
      <t>ケイヒ</t>
    </rPh>
    <rPh sb="16" eb="17">
      <t>ブン</t>
    </rPh>
    <phoneticPr fontId="2"/>
  </si>
  <si>
    <t>伊予市・伊予郡養護老人ホーム組合（一般会計）</t>
    <rPh sb="0" eb="3">
      <t>イヨシ</t>
    </rPh>
    <rPh sb="4" eb="7">
      <t>イヨグン</t>
    </rPh>
    <rPh sb="7" eb="9">
      <t>ヨウゴ</t>
    </rPh>
    <rPh sb="9" eb="11">
      <t>ロウジン</t>
    </rPh>
    <rPh sb="14" eb="16">
      <t>クミアイ</t>
    </rPh>
    <rPh sb="17" eb="21">
      <t>イッパンカイケイ</t>
    </rPh>
    <phoneticPr fontId="2"/>
  </si>
  <si>
    <t>大洲・喜多衛生事務組合（一般会計）</t>
    <rPh sb="0" eb="2">
      <t>オオズ</t>
    </rPh>
    <rPh sb="3" eb="5">
      <t>キタ</t>
    </rPh>
    <rPh sb="5" eb="7">
      <t>エイセイ</t>
    </rPh>
    <rPh sb="7" eb="9">
      <t>ジム</t>
    </rPh>
    <rPh sb="9" eb="11">
      <t>クミアイ</t>
    </rPh>
    <rPh sb="12" eb="16">
      <t>イッパンカイケイ</t>
    </rPh>
    <phoneticPr fontId="2"/>
  </si>
  <si>
    <t>伊予消防等事務組合（一般会計）</t>
    <rPh sb="0" eb="2">
      <t>イヨ</t>
    </rPh>
    <rPh sb="2" eb="4">
      <t>ショウボウ</t>
    </rPh>
    <rPh sb="4" eb="5">
      <t>トウ</t>
    </rPh>
    <rPh sb="5" eb="7">
      <t>ジム</t>
    </rPh>
    <rPh sb="7" eb="9">
      <t>クミアイ</t>
    </rPh>
    <rPh sb="10" eb="14">
      <t>イッパンカイケイ</t>
    </rPh>
    <phoneticPr fontId="2"/>
  </si>
  <si>
    <t>伊予市外二町共有物組合（一般会計）</t>
    <rPh sb="0" eb="3">
      <t>イヨシ</t>
    </rPh>
    <rPh sb="3" eb="4">
      <t>ホカ</t>
    </rPh>
    <rPh sb="4" eb="6">
      <t>ニチョウ</t>
    </rPh>
    <rPh sb="6" eb="8">
      <t>キョウユウ</t>
    </rPh>
    <rPh sb="8" eb="9">
      <t>モノ</t>
    </rPh>
    <rPh sb="9" eb="11">
      <t>クミアイ</t>
    </rPh>
    <rPh sb="12" eb="16">
      <t>イッパンカイケイ</t>
    </rPh>
    <phoneticPr fontId="2"/>
  </si>
  <si>
    <t>松山広域福祉施設事務組合（一般会計）</t>
    <rPh sb="0" eb="2">
      <t>マツヤマ</t>
    </rPh>
    <rPh sb="2" eb="4">
      <t>コウイキ</t>
    </rPh>
    <rPh sb="4" eb="6">
      <t>フクシ</t>
    </rPh>
    <rPh sb="6" eb="8">
      <t>シセツ</t>
    </rPh>
    <rPh sb="8" eb="10">
      <t>ジム</t>
    </rPh>
    <rPh sb="10" eb="12">
      <t>クミアイ</t>
    </rPh>
    <rPh sb="13" eb="17">
      <t>イッパンカイケイ</t>
    </rPh>
    <phoneticPr fontId="2"/>
  </si>
  <si>
    <t>愛媛地方税滞納整理機構（一般会計）</t>
    <phoneticPr fontId="2"/>
  </si>
  <si>
    <t>愛媛県後期高齢者医療広域連合（一般会計）</t>
    <phoneticPr fontId="2"/>
  </si>
  <si>
    <t>愛媛県後期高齢者医療広域連合（後期高齢者医療特別会計）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</si>
  <si>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</si>
  <si>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</si>
  <si>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</si>
  <si>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</si>
  <si>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</si>
  <si>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</si>
  <si>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</si>
  <si>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</si>
  <si>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</si>
  <si>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共に、類似団体と比較して低い水準にある。将来負担比率については、地方債現在高が順調に減少し、更に充当可能基金をある程度確保する取り組みも並行して行ったため、平成27年度においてもゼロの状態となってる。実質公債費比率についても、公債費が減少し、更に過疎債や合併特例債など交付税算入率の高い起債が多くなっているため、実質公債費比率も減少傾向となっている。
　しかし、既に平成20年度代の大型事業の償還は始まっており、今後も大型事業の実施を控えていることから、将来負担比率及び実質公債費比率共に増加していくと推測する。今後も、事業の必要性や事業効果を考慮し、起債に大きく依存することのない財政運営に努めていく。</t>
    <rPh sb="1" eb="3">
      <t>ショウライ</t>
    </rPh>
    <rPh sb="3" eb="5">
      <t>フタン</t>
    </rPh>
    <rPh sb="5" eb="7">
      <t>ヒリツ</t>
    </rPh>
    <rPh sb="7" eb="8">
      <t>オヨ</t>
    </rPh>
    <rPh sb="9" eb="11">
      <t>ジッシツ</t>
    </rPh>
    <rPh sb="11" eb="14">
      <t>コウサイヒ</t>
    </rPh>
    <rPh sb="14" eb="16">
      <t>ヒリツ</t>
    </rPh>
    <rPh sb="16" eb="17">
      <t>トモ</t>
    </rPh>
    <rPh sb="19" eb="21">
      <t>ルイジ</t>
    </rPh>
    <rPh sb="21" eb="23">
      <t>ダンタイ</t>
    </rPh>
    <rPh sb="24" eb="26">
      <t>ヒカク</t>
    </rPh>
    <rPh sb="28" eb="29">
      <t>ヒク</t>
    </rPh>
    <rPh sb="30" eb="32">
      <t>スイジュン</t>
    </rPh>
    <rPh sb="36" eb="40">
      <t>ショウライフタン</t>
    </rPh>
    <rPh sb="40" eb="42">
      <t>ヒリツ</t>
    </rPh>
    <rPh sb="48" eb="51">
      <t>チホウサイ</t>
    </rPh>
    <rPh sb="51" eb="53">
      <t>ゲンザイ</t>
    </rPh>
    <rPh sb="53" eb="54">
      <t>ダカ</t>
    </rPh>
    <rPh sb="55" eb="57">
      <t>ジュンチョウ</t>
    </rPh>
    <rPh sb="58" eb="60">
      <t>ゲンショウ</t>
    </rPh>
    <rPh sb="62" eb="63">
      <t>サラ</t>
    </rPh>
    <rPh sb="64" eb="66">
      <t>ジュウトウ</t>
    </rPh>
    <rPh sb="66" eb="68">
      <t>カノウ</t>
    </rPh>
    <rPh sb="68" eb="70">
      <t>キキン</t>
    </rPh>
    <rPh sb="73" eb="75">
      <t>テイド</t>
    </rPh>
    <rPh sb="75" eb="77">
      <t>カクホ</t>
    </rPh>
    <rPh sb="79" eb="80">
      <t>ト</t>
    </rPh>
    <rPh sb="81" eb="82">
      <t>ク</t>
    </rPh>
    <rPh sb="84" eb="86">
      <t>ヘイコウ</t>
    </rPh>
    <rPh sb="88" eb="89">
      <t>オコナ</t>
    </rPh>
    <rPh sb="94" eb="96">
      <t>ヘイセイ</t>
    </rPh>
    <rPh sb="98" eb="100">
      <t>ネンド</t>
    </rPh>
    <rPh sb="108" eb="110">
      <t>ジョウタイ</t>
    </rPh>
    <rPh sb="116" eb="123">
      <t>ジッシツコウサイヒヒリツ</t>
    </rPh>
    <rPh sb="129" eb="131">
      <t>コウサイ</t>
    </rPh>
    <rPh sb="131" eb="132">
      <t>ヒ</t>
    </rPh>
    <rPh sb="133" eb="135">
      <t>ゲンショウ</t>
    </rPh>
    <rPh sb="137" eb="138">
      <t>サラ</t>
    </rPh>
    <rPh sb="139" eb="141">
      <t>カソ</t>
    </rPh>
    <rPh sb="141" eb="142">
      <t>サイ</t>
    </rPh>
    <rPh sb="143" eb="145">
      <t>ガッペイ</t>
    </rPh>
    <rPh sb="145" eb="147">
      <t>トクレイ</t>
    </rPh>
    <rPh sb="147" eb="148">
      <t>サイ</t>
    </rPh>
    <rPh sb="150" eb="153">
      <t>コウフゼイ</t>
    </rPh>
    <rPh sb="153" eb="155">
      <t>サンニュウ</t>
    </rPh>
    <rPh sb="155" eb="156">
      <t>リツ</t>
    </rPh>
    <rPh sb="157" eb="158">
      <t>タカ</t>
    </rPh>
    <rPh sb="159" eb="161">
      <t>キサイ</t>
    </rPh>
    <rPh sb="162" eb="163">
      <t>オオ</t>
    </rPh>
    <rPh sb="172" eb="179">
      <t>ジッシツコウサイヒヒリツ</t>
    </rPh>
    <rPh sb="180" eb="182">
      <t>ゲンショウ</t>
    </rPh>
    <rPh sb="182" eb="184">
      <t>ケイコウ</t>
    </rPh>
    <rPh sb="197" eb="198">
      <t>スデ</t>
    </rPh>
    <rPh sb="199" eb="201">
      <t>ヘイセイ</t>
    </rPh>
    <rPh sb="203" eb="205">
      <t>ネンド</t>
    </rPh>
    <rPh sb="205" eb="206">
      <t>ダイ</t>
    </rPh>
    <rPh sb="207" eb="209">
      <t>オオガタ</t>
    </rPh>
    <rPh sb="209" eb="211">
      <t>ジギョウ</t>
    </rPh>
    <rPh sb="212" eb="214">
      <t>ショウカン</t>
    </rPh>
    <rPh sb="215" eb="216">
      <t>ハジ</t>
    </rPh>
    <rPh sb="222" eb="224">
      <t>コンゴ</t>
    </rPh>
    <rPh sb="225" eb="227">
      <t>オオガタ</t>
    </rPh>
    <rPh sb="227" eb="229">
      <t>ジギョウ</t>
    </rPh>
    <rPh sb="230" eb="232">
      <t>ジッシ</t>
    </rPh>
    <rPh sb="233" eb="234">
      <t>ヒカ</t>
    </rPh>
    <rPh sb="243" eb="249">
      <t>ショウライフタンヒリツ</t>
    </rPh>
    <rPh sb="249" eb="250">
      <t>オヨ</t>
    </rPh>
    <rPh sb="251" eb="256">
      <t>ジッシツコウサイヒ</t>
    </rPh>
    <rPh sb="256" eb="258">
      <t>ヒリツ</t>
    </rPh>
    <rPh sb="258" eb="259">
      <t>トモ</t>
    </rPh>
    <rPh sb="260" eb="262">
      <t>ゾウカ</t>
    </rPh>
    <rPh sb="267" eb="269">
      <t>スイソク</t>
    </rPh>
    <rPh sb="272" eb="274">
      <t>コンゴ</t>
    </rPh>
    <rPh sb="276" eb="278">
      <t>ジギョウ</t>
    </rPh>
    <rPh sb="279" eb="282">
      <t>ヒツヨウセイ</t>
    </rPh>
    <rPh sb="283" eb="285">
      <t>ジギョウ</t>
    </rPh>
    <rPh sb="285" eb="287">
      <t>コウカ</t>
    </rPh>
    <rPh sb="288" eb="290">
      <t>コウリョ</t>
    </rPh>
    <rPh sb="292" eb="294">
      <t>キサイ</t>
    </rPh>
    <rPh sb="295" eb="296">
      <t>オオ</t>
    </rPh>
    <rPh sb="298" eb="300">
      <t>イゾン</t>
    </rPh>
    <rPh sb="307" eb="309">
      <t>ザイセイ</t>
    </rPh>
    <rPh sb="309" eb="311">
      <t>ウンエイ</t>
    </rPh>
    <rPh sb="312" eb="313">
      <t>ツト</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</si>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</sst>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51556</c:v>
                </c:pt>
                <c:pt idx="1">
                  <c:v>101096</c:v>
                </c:pt>
                <c:pt idx="2">
                  <c:v>26770</c:v>
                </c:pt>
                <c:pt idx="3">
                  <c:v>26196</c:v>
                </c:pt>
                <c:pt idx="4">
                  <c:v>49370</c:v>
                </c:pt>
              </c:numCache>
            </c:numRef>
          </c:val>
          <c:smooth val="0"/>
        </c:ser>
        <c:dLbls>
          <c:showLegendKey val="0"/>
          <c:showVal val="0"/>
          <c:showCatName val="0"/>
          <c:showSerName val="0"/>
          <c:showPercent val="0"/>
          <c:showBubbleSize val="0"/>
        </c:dLbls>
        <c:marker val="1"/>
        <c:smooth val="0"/>
        <c:axId val="170044032"/>
        <c:axId val="170197760"/>
      </c:lineChart>
      <c:catAx>
        <c:axId val="1700440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0197760"/>
        <c:crosses val="autoZero"/>
        <c:auto val="1"/>
        <c:lblAlgn val="ctr"/>
        <c:lblOffset val="100"/>
        <c:tickLblSkip val="1"/>
        <c:tickMarkSkip val="1"/>
        <c:noMultiLvlLbl val="0"/>
      </c:catAx>
      <c:valAx>
        <c:axId val="17019776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0044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6.84</c:v>
                </c:pt>
                <c:pt idx="1">
                  <c:v>11.71</c:v>
                </c:pt>
                <c:pt idx="2">
                  <c:v>8.9</c:v>
                </c:pt>
                <c:pt idx="3">
                  <c:v>11.47</c:v>
                </c:pt>
                <c:pt idx="4">
                  <c:v>11.98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25.85</c:v>
                </c:pt>
                <c:pt idx="1">
                  <c:v>23.58</c:v>
                </c:pt>
                <c:pt idx="2">
                  <c:v>28.75</c:v>
                </c:pt>
                <c:pt idx="3">
                  <c:v>27.51</c:v>
                </c:pt>
                <c:pt idx="4">
                  <c:v>27.12</c:v>
                </c:pt>
              </c:numCache>
            </c:numRef>
          </c:val>
        </c:ser>
        <c:dLbls>
          <c:showLegendKey val="0"/>
          <c:showVal val="0"/>
          <c:showCatName val="0"/>
          <c:showSerName val="0"/>
          <c:showPercent val="0"/>
          <c:showBubbleSize val="0"/>
        </c:dLbls>
        <c:gapWidth val="250"/>
        <c:overlap val="100"/>
        <c:axId val="158796800"/>
        <c:axId val="158798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-17.190000000000001</c:v>
                </c:pt>
                <c:pt idx="1">
                  <c:v>0.46</c:v>
                </c:pt>
                <c:pt idx="2">
                  <c:v>1.1499999999999999</c:v>
                </c:pt>
                <c:pt idx="3">
                  <c:v>-0.49</c:v>
                </c:pt>
                <c:pt idx="4">
                  <c:v>-1.76</c:v>
                </c:pt>
              </c:numCache>
            </c:numRef>
          </c:val>
          <c:smooth val="0"/>
        </c:ser>
        <c:dLbls>
          <c:showLegendKey val="0"/>
          <c:showVal val="0"/>
          <c:showCatName val="0"/>
          <c:showSerName val="0"/>
          <c:showPercent val="0"/>
          <c:showBubbleSize val="0"/>
        </c:dLbls>
        <c:marker val="1"/>
        <c:smooth val="0"/>
        <c:axId val="158796800"/>
        <c:axId val="158798976"/>
      </c:lineChart>
      <c:catAx>
        <c:axId val="158796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8798976"/>
        <c:crosses val="autoZero"/>
        <c:auto val="1"/>
        <c:lblAlgn val="ctr"/>
        <c:lblOffset val="100"/>
        <c:tickLblSkip val="1"/>
        <c:tickMarkSkip val="1"/>
        <c:noMultiLvlLbl val="0"/>
      </c:catAx>
      <c:valAx>
        <c:axId val="158798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796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0.12</c:v>
                </c:pt>
                <c:pt idx="2">
                  <c:v>#N/A</c:v>
                </c:pt>
                <c:pt idx="3">
                  <c:v>0.2</c:v>
                </c:pt>
                <c:pt idx="4">
                  <c:v>#N/A</c:v>
                </c:pt>
                <c:pt idx="5">
                  <c:v>0.26</c:v>
                </c:pt>
                <c:pt idx="6">
                  <c:v>#N/A</c:v>
                </c:pt>
                <c:pt idx="7">
                  <c:v>0.41</c:v>
                </c:pt>
                <c:pt idx="8">
                  <c:v>#N/A</c:v>
                </c:pt>
                <c:pt idx="9">
                  <c:v>0.23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とべ温泉特別会計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0.12</c:v>
                </c:pt>
                <c:pt idx="2">
                  <c:v>#N/A</c:v>
                </c:pt>
                <c:pt idx="3">
                  <c:v>0.08</c:v>
                </c:pt>
                <c:pt idx="4">
                  <c:v>#N/A</c:v>
                </c:pt>
                <c:pt idx="5">
                  <c:v>0.01</c:v>
                </c:pt>
                <c:pt idx="6">
                  <c:v>#N/A</c:v>
                </c:pt>
                <c:pt idx="7">
                  <c:v>0.22</c:v>
                </c:pt>
                <c:pt idx="8">
                  <c:v>#N/A</c:v>
                </c:pt>
                <c:pt idx="9">
                  <c:v>0.13</c:v>
                </c:pt>
              </c:numCache>
            </c:numRef>
          </c:val>
        </c:ser>
        <c:ser>
          <c:idx val="3"/>
          <c:order val="3"/>
          <c:tx>
            <c:strRef>
              <c:f>データシート!$A$30</c:f>
              <c:strCache>
                <c:ptCount val="1"/>
                <c:pt idx="0">
                  <c:v>とべの館特別会計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0.14000000000000001</c:v>
                </c:pt>
                <c:pt idx="2">
                  <c:v>#N/A</c:v>
                </c:pt>
                <c:pt idx="3">
                  <c:v>0.13</c:v>
                </c:pt>
                <c:pt idx="4">
                  <c:v>#N/A</c:v>
                </c:pt>
                <c:pt idx="5">
                  <c:v>0.22</c:v>
                </c:pt>
                <c:pt idx="6">
                  <c:v>#N/A</c:v>
                </c:pt>
                <c:pt idx="7">
                  <c:v>0.14000000000000001</c:v>
                </c:pt>
                <c:pt idx="8">
                  <c:v>#N/A</c:v>
                </c:pt>
                <c:pt idx="9">
                  <c:v>0.15</c:v>
                </c:pt>
              </c:numCache>
            </c:numRef>
          </c:val>
        </c:ser>
        <c:ser>
          <c:idx val="4"/>
          <c:order val="4"/>
          <c:tx>
            <c:strRef>
              <c:f>データシート!$A$31</c:f>
              <c:strCache>
                <c:ptCount val="1"/>
                <c:pt idx="0">
                  <c:v>介護保険特別会計（保険事業勘定）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0.42</c:v>
                </c:pt>
                <c:pt idx="2">
                  <c:v>#N/A</c:v>
                </c:pt>
                <c:pt idx="3">
                  <c:v>0.35</c:v>
                </c:pt>
                <c:pt idx="4">
                  <c:v>#N/A</c:v>
                </c:pt>
                <c:pt idx="5">
                  <c:v>0.34</c:v>
                </c:pt>
                <c:pt idx="6">
                  <c:v>#N/A</c:v>
                </c:pt>
                <c:pt idx="7">
                  <c:v>0.8</c:v>
                </c:pt>
                <c:pt idx="8">
                  <c:v>#N/A</c:v>
                </c:pt>
                <c:pt idx="9">
                  <c:v>0.72</c:v>
                </c:pt>
              </c:numCache>
            </c:numRef>
          </c:val>
        </c:ser>
        <c:ser>
          <c:idx val="5"/>
          <c:order val="5"/>
          <c:tx>
            <c:strRef>
              <c:f>データシート!$A$32</c:f>
              <c:strCache>
                <c:ptCount val="1"/>
                <c:pt idx="0">
                  <c:v>浄化槽特別会計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0.33</c:v>
                </c:pt>
                <c:pt idx="2">
                  <c:v>#N/A</c:v>
                </c:pt>
                <c:pt idx="3">
                  <c:v>0.43</c:v>
                </c:pt>
                <c:pt idx="4">
                  <c:v>#N/A</c:v>
                </c:pt>
                <c:pt idx="5">
                  <c:v>0.53</c:v>
                </c:pt>
                <c:pt idx="6">
                  <c:v>#N/A</c:v>
                </c:pt>
                <c:pt idx="7">
                  <c:v>0.66</c:v>
                </c:pt>
                <c:pt idx="8">
                  <c:v>#N/A</c:v>
                </c:pt>
                <c:pt idx="9">
                  <c:v>0.76</c:v>
                </c:pt>
              </c:numCache>
            </c:numRef>
          </c:val>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0.46</c:v>
                </c:pt>
                <c:pt idx="2">
                  <c:v>0.62</c:v>
                </c:pt>
                <c:pt idx="3">
                  <c:v>#N/A</c:v>
                </c:pt>
                <c:pt idx="4">
                  <c:v>#N/A</c:v>
                </c:pt>
                <c:pt idx="5">
                  <c:v>2.31</c:v>
                </c:pt>
                <c:pt idx="6">
                  <c:v>#N/A</c:v>
                </c:pt>
                <c:pt idx="7">
                  <c:v>3.93</c:v>
                </c:pt>
                <c:pt idx="8">
                  <c:v>#N/A</c:v>
                </c:pt>
                <c:pt idx="9">
                  <c:v>3.46</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6.83</c:v>
                </c:pt>
                <c:pt idx="2">
                  <c:v>#N/A</c:v>
                </c:pt>
                <c:pt idx="3">
                  <c:v>6.09</c:v>
                </c:pt>
                <c:pt idx="4">
                  <c:v>#N/A</c:v>
                </c:pt>
                <c:pt idx="5">
                  <c:v>6.07</c:v>
                </c:pt>
                <c:pt idx="6">
                  <c:v>#N/A</c:v>
                </c:pt>
                <c:pt idx="7">
                  <c:v>5.42</c:v>
                </c:pt>
                <c:pt idx="8">
                  <c:v>#N/A</c:v>
                </c:pt>
                <c:pt idx="9">
                  <c:v>5.84</c:v>
                </c:pt>
              </c:numCache>
            </c:numRef>
          </c:val>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1.38</c:v>
                </c:pt>
                <c:pt idx="2">
                  <c:v>#N/A</c:v>
                </c:pt>
                <c:pt idx="3">
                  <c:v>2.89</c:v>
                </c:pt>
                <c:pt idx="4">
                  <c:v>#N/A</c:v>
                </c:pt>
                <c:pt idx="5">
                  <c:v>4.1500000000000004</c:v>
                </c:pt>
                <c:pt idx="6">
                  <c:v>#N/A</c:v>
                </c:pt>
                <c:pt idx="7">
                  <c:v>5.31</c:v>
                </c:pt>
                <c:pt idx="8">
                  <c:v>#N/A</c:v>
                </c:pt>
                <c:pt idx="9">
                  <c:v>6.46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6.23</c:v>
                </c:pt>
                <c:pt idx="2">
                  <c:v>#N/A</c:v>
                </c:pt>
                <c:pt idx="3">
                  <c:v>11.05</c:v>
                </c:pt>
                <c:pt idx="4">
                  <c:v>#N/A</c:v>
                </c:pt>
                <c:pt idx="5">
                  <c:v>8.1199999999999992</c:v>
                </c:pt>
                <c:pt idx="6">
                  <c:v>#N/A</c:v>
                </c:pt>
                <c:pt idx="7">
                  <c:v>10.42</c:v>
                </c:pt>
                <c:pt idx="8">
                  <c:v>#N/A</c:v>
                </c:pt>
                <c:pt idx="9">
                  <c:v>10.91</c:v>
                </c:pt>
              </c:numCache>
            </c:numRef>
          </c:val>
        </c:ser>
        <c:dLbls>
          <c:showLegendKey val="0"/>
          <c:showVal val="0"/>
          <c:showCatName val="0"/>
          <c:showSerName val="0"/>
          <c:showPercent val="0"/>
          <c:showBubbleSize val="0"/>
        </c:dLbls>
        <c:gapWidth val="150"/>
        <c:overlap val="100"/>
        <c:axId val="18265216"/>
        <c:axId val="18266752"/>
      </c:barChart>
      <c:catAx>
        <c:axId val="18265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266752"/>
        <c:crosses val="autoZero"/>
        <c:auto val="1"/>
        <c:lblAlgn val="ctr"/>
        <c:lblOffset val="100"/>
        <c:tickLblSkip val="1"/>
        <c:tickMarkSkip val="1"/>
        <c:noMultiLvlLbl val="0"/>
      </c:catAx>
      <c:valAx>
        <c:axId val="18266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652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669</c:v>
                </c:pt>
                <c:pt idx="5">
                  <c:v>668</c:v>
                </c:pt>
                <c:pt idx="8">
                  <c:v>728</c:v>
                </c:pt>
                <c:pt idx="11">
                  <c:v>794</c:v>
                </c:pt>
                <c:pt idx="14">
                  <c:v>677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31</c:v>
                </c:pt>
                <c:pt idx="3">
                  <c:v>31</c:v>
                </c:pt>
                <c:pt idx="6">
                  <c:v>8</c:v>
                </c:pt>
                <c:pt idx="9">
                  <c:v>8</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26</c:v>
                </c:pt>
                <c:pt idx="3">
                  <c:v>22</c:v>
                </c:pt>
                <c:pt idx="6">
                  <c:v>20</c:v>
                </c:pt>
                <c:pt idx="9">
                  <c:v>24</c:v>
                </c:pt>
                <c:pt idx="12">
                  <c:v>25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41</c:v>
                </c:pt>
                <c:pt idx="3">
                  <c:v>49</c:v>
                </c:pt>
                <c:pt idx="6">
                  <c:v>90</c:v>
                </c:pt>
                <c:pt idx="9">
                  <c:v>90</c:v>
                </c:pt>
                <c:pt idx="12">
                  <c:v>110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900</c:v>
                </c:pt>
                <c:pt idx="3">
                  <c:v>831</c:v>
                </c:pt>
                <c:pt idx="6">
                  <c:v>795</c:v>
                </c:pt>
                <c:pt idx="9">
                  <c:v>758</c:v>
                </c:pt>
                <c:pt idx="12">
                  <c:v>600</c:v>
                </c:pt>
              </c:numCache>
            </c:numRef>
          </c:val>
        </c:ser>
        <c:dLbls>
          <c:showLegendKey val="0"/>
          <c:showVal val="0"/>
          <c:showCatName val="0"/>
          <c:showSerName val="0"/>
          <c:showPercent val="0"/>
          <c:showBubbleSize val="0"/>
        </c:dLbls>
        <c:gapWidth val="100"/>
        <c:overlap val="100"/>
        <c:axId val="167889152"/>
        <c:axId val="1678913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329</c:v>
                </c:pt>
                <c:pt idx="2">
                  <c:v>#N/A</c:v>
                </c:pt>
                <c:pt idx="3">
                  <c:v>#N/A</c:v>
                </c:pt>
                <c:pt idx="4">
                  <c:v>265</c:v>
                </c:pt>
                <c:pt idx="5">
                  <c:v>#N/A</c:v>
                </c:pt>
                <c:pt idx="6">
                  <c:v>#N/A</c:v>
                </c:pt>
                <c:pt idx="7">
                  <c:v>185</c:v>
                </c:pt>
                <c:pt idx="8">
                  <c:v>#N/A</c:v>
                </c:pt>
                <c:pt idx="9">
                  <c:v>#N/A</c:v>
                </c:pt>
                <c:pt idx="10">
                  <c:v>86</c:v>
                </c:pt>
                <c:pt idx="11">
                  <c:v>#N/A</c:v>
                </c:pt>
                <c:pt idx="12">
                  <c:v>#N/A</c:v>
                </c:pt>
                <c:pt idx="13">
                  <c:v>58</c:v>
                </c:pt>
                <c:pt idx="14">
                  <c:v>#N/A</c:v>
                </c:pt>
              </c:numCache>
            </c:numRef>
          </c:val>
          <c:smooth val="0"/>
        </c:ser>
        <c:dLbls>
          <c:showLegendKey val="0"/>
          <c:showVal val="0"/>
          <c:showCatName val="0"/>
          <c:showSerName val="0"/>
          <c:showPercent val="0"/>
          <c:showBubbleSize val="0"/>
        </c:dLbls>
        <c:marker val="1"/>
        <c:smooth val="0"/>
        <c:axId val="167889152"/>
        <c:axId val="167891328"/>
      </c:lineChart>
      <c:catAx>
        <c:axId val="167889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7891328"/>
        <c:crosses val="autoZero"/>
        <c:auto val="1"/>
        <c:lblAlgn val="ctr"/>
        <c:lblOffset val="100"/>
        <c:tickLblSkip val="1"/>
        <c:tickMarkSkip val="1"/>
        <c:noMultiLvlLbl val="0"/>
      </c:catAx>
      <c:valAx>
        <c:axId val="167891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889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6772</c:v>
                </c:pt>
                <c:pt idx="5">
                  <c:v>7256</c:v>
                </c:pt>
                <c:pt idx="8">
                  <c:v>7456</c:v>
                </c:pt>
                <c:pt idx="11">
                  <c:v>7450</c:v>
                </c:pt>
                <c:pt idx="14">
                  <c:v>7454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220</c:v>
                </c:pt>
                <c:pt idx="5">
                  <c:v>189</c:v>
                </c:pt>
                <c:pt idx="8">
                  <c:v>177</c:v>
                </c:pt>
                <c:pt idx="11">
                  <c:v>168</c:v>
                </c:pt>
                <c:pt idx="14">
                  <c:v>115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3509</c:v>
                </c:pt>
                <c:pt idx="5">
                  <c:v>3523</c:v>
                </c:pt>
                <c:pt idx="8">
                  <c:v>3662</c:v>
                </c:pt>
                <c:pt idx="11">
                  <c:v>3710</c:v>
                </c:pt>
                <c:pt idx="14">
                  <c:v>3608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792</c:v>
                </c:pt>
                <c:pt idx="3">
                  <c:v>773</c:v>
                </c:pt>
                <c:pt idx="6">
                  <c:v>700</c:v>
                </c:pt>
                <c:pt idx="9">
                  <c:v>605</c:v>
                </c:pt>
                <c:pt idx="12">
                  <c:v>564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181</c:v>
                </c:pt>
                <c:pt idx="3">
                  <c:v>357</c:v>
                </c:pt>
                <c:pt idx="6">
                  <c:v>356</c:v>
                </c:pt>
                <c:pt idx="9">
                  <c:v>372</c:v>
                </c:pt>
                <c:pt idx="12">
                  <c:v>245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2870</c:v>
                </c:pt>
                <c:pt idx="3">
                  <c:v>3021</c:v>
                </c:pt>
                <c:pt idx="6">
                  <c:v>3591</c:v>
                </c:pt>
                <c:pt idx="9">
                  <c:v>3582</c:v>
                </c:pt>
                <c:pt idx="12">
                  <c:v>3665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234</c:v>
                </c:pt>
                <c:pt idx="3">
                  <c:v>170</c:v>
                </c:pt>
                <c:pt idx="6">
                  <c:v>163</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5948</c:v>
                </c:pt>
                <c:pt idx="3">
                  <c:v>6586</c:v>
                </c:pt>
                <c:pt idx="6">
                  <c:v>6353</c:v>
                </c:pt>
                <c:pt idx="9">
                  <c:v>6181</c:v>
                </c:pt>
                <c:pt idx="12">
                  <c:v>6271</c:v>
                </c:pt>
              </c:numCache>
            </c:numRef>
          </c:val>
        </c:ser>
        <c:dLbls>
          <c:showLegendKey val="0"/>
          <c:showVal val="0"/>
          <c:showCatName val="0"/>
          <c:showSerName val="0"/>
          <c:showPercent val="0"/>
          <c:showBubbleSize val="0"/>
        </c:dLbls>
        <c:gapWidth val="100"/>
        <c:overlap val="100"/>
        <c:axId val="178217344"/>
        <c:axId val="1782192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78217344"/>
        <c:axId val="178219264"/>
      </c:lineChart>
      <c:catAx>
        <c:axId val="178217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8219264"/>
        <c:crosses val="autoZero"/>
        <c:auto val="1"/>
        <c:lblAlgn val="ctr"/>
        <c:lblOffset val="100"/>
        <c:tickLblSkip val="1"/>
        <c:tickMarkSkip val="1"/>
        <c:noMultiLvlLbl val="0"/>
      </c:catAx>
      <c:valAx>
        <c:axId val="178219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8217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{1960C3F7-A9F2-436B-8DF8-59ECA1ECFEB4}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{F546BB8B-722B-478D-A15E-45A2D5A25436}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{EE80CA9C-F38C-4B3B-AFD0-55654CB87F5F}</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{ADEB2F0E-0F73-423F-8394-9C72E95BB883}</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{13DEDE25-5F6D-4BB1-A4A4-726CE6E152FD}</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{9E0C9CE4-DA2B-4343-A9F8-C36C60F2D9FF}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{4228EE2E-0B18-4F79-AB71-7838654884C3}</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{B3948C71-01EE-4E6E-A2D8-720AB12D9383}</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{51F12B2C-58A7-4734-B523-8AE978478E95}</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{A5D1DA4A-0AA4-443E-B71A-7B98673EEB98}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79462528"/>
        <c:axId val="179464448"/>
      </c:scatterChart>
      <c:valAx>
        <c:axId val="1794625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9464448"/>
        <c:crosses val="autoZero"/>
        <c:crossBetween val="midCat"/>
      </c:valAx>
      <c:valAx>
        <c:axId val="1794644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94625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{9C710D2B-79D5-4233-B640-6CE2ABA42A9B}</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{5B8ABB9E-A0DF-465C-8CBB-8638EC894764}</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{F7A1CDA3-CA94-47B5-996C-32C265208113}</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{EF09D4E5-73C2-4085-84C3-A8954DE51AB8}</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{976B4AEE-8D2C-4CDD-B151-40C9382E711A}</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7.3</c:v>
                </c:pt>
                <c:pt idx="1">
                  <c:v>6.8</c:v>
                </c:pt>
                <c:pt idx="2">
                  <c:v>5.5</c:v>
                </c:pt>
                <c:pt idx="3">
                  <c:v>3.8</c:v>
                </c:pt>
                <c:pt idx="4">
                  <c:v>2.2999999999999998</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{E5880F7E-968A-4DF4-BA2A-86B1FC0E4A26}</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{82E5CEF2-5125-43E5-BD46-EA3B0EE16750}</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{5F886CA5-BB18-418C-928C-F13B0C740974}</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{EF656236-EDA1-41BC-B698-FB8B2E428FF9}</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{87428774-EDA4-4391-A890-A86B6D57015F}</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mooth val="0"/>
        </c:ser>
        <c:dLbls>
          <c:showLegendKey val="0"/>
          <c:showVal val="0"/>
          <c:showCatName val="0"/>
          <c:showSerName val="0"/>
          <c:showPercent val="0"/>
          <c:showBubbleSize val="0"/>
        </c:dLbls>
        <c:axId val="179865088"/>
        <c:axId val="179867008"/>
      </c:scatterChart>
      <c:valAx>
        <c:axId val="179865088"/>
        <c:scaling>
          <c:orientation val="minMax"/>
          <c:max val="10.4"/>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9867008"/>
        <c:crosses val="autoZero"/>
        <c:crossBetween val="midCat"/>
      </c:valAx>
      <c:valAx>
        <c:axId val="179867008"/>
        <c:scaling>
          <c:orientation val="minMax"/>
          <c:max val="45"/>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986508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愛媛県砥部町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おいても、公債費支出が減少している。また、過疎債や合併特例債など交付税算入率の高い起債が多くなっているため、元利償還金と交付税算入公債費との差が小さい。その結果、実質公債費比率も減少傾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しかし、既に平成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年度代の大型事業の償還は始まっており、今後も大型事業の実施を控えていることから、元利償還金は増加するものと推測する。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今後も、起債の発行と償還スケジュールの調整など起債のマネジメントを重視していく。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愛媛県砥部町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公債費が順調に減少し、更に流動資産をある程度確保する取り組みも並行して行ったため、平成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年度においても、将来負担比率ゼロの状態となっている。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しかし、既に平成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年度代の大型事業の償還は始まっており、今後も大型事業を控えていることから、今後は公債費負担が増加していくと見込まれる。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今後も、事業の必要性や事業効果を考慮し、起債に大きく依存することのない財政運営に努めていく。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愛媛県砥部町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21,612
21,566
101.59
8,957,752
8,138,194
642,223
5,362,529
6,270,622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愛媛県砥部町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21,612
21,566
101.59
8,957,752
8,138,194
642,223
5,362,529
6,270,622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愛媛県砥部町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21,612
21,566
101.59
8,957,752
8,138,194
642,223
5,362,529
6,270,622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愛媛県砥部町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21,612
21,566
101.59
8,957,752
8,138,194
642,223
5,362,529
6,270,622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前年度と変わらず、</a:t>
          </a:r>
          <a:r>
            <a:rPr kumimoji="1" lang="en-US" altLang="ja-JP" sz="1300">
              <a:latin typeface="ＭＳ Ｐゴシック"/>
            </a:rPr>
            <a:t>0.45</a:t>
          </a:r>
          <a:r>
            <a:rPr kumimoji="1" lang="ja-JP" altLang="en-US" sz="1300">
              <a:latin typeface="ＭＳ Ｐゴシック"/>
            </a:rPr>
            <a:t>となった。この数値は、県平均</a:t>
          </a:r>
          <a:r>
            <a:rPr kumimoji="1" lang="en-US" altLang="ja-JP" sz="1300">
              <a:latin typeface="ＭＳ Ｐゴシック"/>
            </a:rPr>
            <a:t>0.43</a:t>
          </a:r>
          <a:r>
            <a:rPr kumimoji="1" lang="ja-JP" altLang="en-US" sz="1300">
              <a:latin typeface="ＭＳ Ｐゴシック"/>
            </a:rPr>
            <a:t>よりは上回っているが、類似団体平均</a:t>
          </a:r>
          <a:r>
            <a:rPr kumimoji="1" lang="en-US" altLang="ja-JP" sz="1300">
              <a:latin typeface="ＭＳ Ｐゴシック"/>
            </a:rPr>
            <a:t>0.66</a:t>
          </a:r>
          <a:r>
            <a:rPr kumimoji="1" lang="ja-JP" altLang="en-US" sz="1300">
              <a:latin typeface="ＭＳ Ｐゴシック"/>
            </a:rPr>
            <a:t>を大きく下回っている。</a:t>
          </a:r>
          <a:endParaRPr kumimoji="1" lang="en-US" altLang="ja-JP" sz="1300">
            <a:latin typeface="ＭＳ Ｐゴシック"/>
          </a:endParaRPr>
        </a:p>
        <a:p>
          <a:r>
            <a:rPr kumimoji="1" lang="ja-JP" altLang="en-US" sz="1300">
              <a:latin typeface="ＭＳ Ｐゴシック"/>
            </a:rPr>
            <a:t>　本町は、大きな企業や商業の集積地域が少ないため、法人関係の収入が乏しく、この状況をすぐに改善することは困難である。</a:t>
          </a:r>
          <a:endParaRPr kumimoji="1" lang="en-US" altLang="ja-JP" sz="1300">
            <a:latin typeface="ＭＳ Ｐゴシック"/>
          </a:endParaRPr>
        </a:p>
        <a:p>
          <a:r>
            <a:rPr kumimoji="1" lang="ja-JP" altLang="en-US" sz="1300">
              <a:latin typeface="ＭＳ Ｐゴシック"/>
            </a:rPr>
            <a:t>　今後も、財源確保と税負担の公平性を保つため、町税の滞納者に対する徴収を強化していく。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8" name="直線コネクタ 67"/>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71560</xdr:rowOff>
    </xdr:from>
    <xdr:ext cx="762000" cy="259045"/>
    <xdr:sp macro="" textlink="">
      <xdr:nvSpPr>
        <xdr:cNvPr id="69"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44450</xdr:rowOff>
    </xdr:to>
    <xdr:cxnSp macro="">
      <xdr:nvCxnSpPr>
        <xdr:cNvPr id="71" name="直線コネクタ 70"/>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44450</xdr:rowOff>
    </xdr:to>
    <xdr:cxnSp macro="">
      <xdr:nvCxnSpPr>
        <xdr:cNvPr id="74" name="直線コネクタ 73"/>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31045</xdr:rowOff>
    </xdr:from>
    <xdr:to>
      <xdr:col>3</xdr:col>
      <xdr:colOff>279400</xdr:colOff>
      <xdr:row>44</xdr:row>
      <xdr:rowOff>44450</xdr:rowOff>
    </xdr:to>
    <xdr:cxnSp macro="">
      <xdr:nvCxnSpPr>
        <xdr:cNvPr id="77" name="直線コネクタ 76"/>
        <xdr:cNvCxnSpPr/>
      </xdr:nvCxnSpPr>
      <xdr:spPr>
        <a:xfrm>
          <a:off x="1447800" y="75748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81" name="テキスト ボックス 80"/>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7" name="円/楕円 86"/>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88"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9" name="円/楕円 88"/>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0" name="テキスト ボックス 89"/>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1" name="円/楕円 90"/>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2" name="テキスト ボックス 91"/>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3" name="円/楕円 92"/>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4" name="テキスト ボックス 93"/>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151695</xdr:rowOff>
    </xdr:from>
    <xdr:to>
      <xdr:col>2</xdr:col>
      <xdr:colOff>127000</xdr:colOff>
      <xdr:row>44</xdr:row>
      <xdr:rowOff>81845</xdr:rowOff>
    </xdr:to>
    <xdr:sp macro="" textlink="">
      <xdr:nvSpPr>
        <xdr:cNvPr id="95" name="円/楕円 94"/>
        <xdr:cNvSpPr/>
      </xdr:nvSpPr>
      <xdr:spPr>
        <a:xfrm>
          <a:off x="1397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66622</xdr:rowOff>
    </xdr:from>
    <xdr:ext cx="762000" cy="259045"/>
    <xdr:sp macro="" textlink="">
      <xdr:nvSpPr>
        <xdr:cNvPr id="96" name="テキスト ボックス 95"/>
        <xdr:cNvSpPr txBox="1"/>
      </xdr:nvSpPr>
      <xdr:spPr>
        <a:xfrm>
          <a:off x="1066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1.0</a:t>
          </a:r>
          <a:r>
            <a:rPr kumimoji="1" lang="ja-JP" altLang="en-US" sz="1300">
              <a:latin typeface="ＭＳ Ｐゴシック"/>
            </a:rPr>
            <a:t>ポイント増加し、</a:t>
          </a:r>
          <a:r>
            <a:rPr kumimoji="1" lang="en-US" altLang="ja-JP" sz="1300">
              <a:latin typeface="ＭＳ Ｐゴシック"/>
            </a:rPr>
            <a:t>84.9</a:t>
          </a:r>
          <a:r>
            <a:rPr kumimoji="1" lang="ja-JP" altLang="en-US" sz="1300">
              <a:latin typeface="ＭＳ Ｐゴシック"/>
            </a:rPr>
            <a:t>％となったが、県平均や類似団体平均よりも低い状態である。これは、公債費が順調に減少したことによるもので、平成</a:t>
          </a:r>
          <a:r>
            <a:rPr kumimoji="1" lang="en-US" altLang="ja-JP" sz="1300">
              <a:latin typeface="ＭＳ Ｐゴシック"/>
            </a:rPr>
            <a:t>26</a:t>
          </a:r>
          <a:r>
            <a:rPr kumimoji="1" lang="ja-JP" altLang="en-US" sz="1300">
              <a:latin typeface="ＭＳ Ｐゴシック"/>
            </a:rPr>
            <a:t>年度に続き、平成</a:t>
          </a:r>
          <a:r>
            <a:rPr kumimoji="1" lang="en-US" altLang="ja-JP" sz="1300">
              <a:latin typeface="ＭＳ Ｐゴシック"/>
            </a:rPr>
            <a:t>27</a:t>
          </a:r>
          <a:r>
            <a:rPr kumimoji="1" lang="ja-JP" altLang="en-US" sz="1300">
              <a:latin typeface="ＭＳ Ｐゴシック"/>
            </a:rPr>
            <a:t>年度においても、良好な状態と言える。</a:t>
          </a:r>
          <a:endParaRPr kumimoji="1" lang="en-US" altLang="ja-JP" sz="1300">
            <a:latin typeface="ＭＳ Ｐゴシック"/>
          </a:endParaRPr>
        </a:p>
        <a:p>
          <a:r>
            <a:rPr kumimoji="1" lang="ja-JP" altLang="en-US" sz="1300">
              <a:latin typeface="ＭＳ Ｐゴシック"/>
            </a:rPr>
            <a:t>　しかし、既に大型事業の償還は始まっており、今後も大型事業を控えていることから、今後は公債費負担が増加していくと見込まれる。</a:t>
          </a:r>
          <a:endParaRPr kumimoji="1" lang="en-US" altLang="ja-JP" sz="1300">
            <a:latin typeface="ＭＳ Ｐゴシック"/>
          </a:endParaRPr>
        </a:p>
        <a:p>
          <a:r>
            <a:rPr kumimoji="1" lang="ja-JP" altLang="en-US" sz="1300">
              <a:latin typeface="ＭＳ Ｐゴシック"/>
            </a:rPr>
            <a:t>　今後も、今以上に経常経費の削減を進めていくとともに、事業の必要性や事業効果を考慮し、起債に大きく依存することのない財政運営に努めていく。</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112014</xdr:rowOff>
    </xdr:from>
    <xdr:to>
      <xdr:col>7</xdr:col>
      <xdr:colOff>152400</xdr:colOff>
      <xdr:row>62</xdr:row>
      <xdr:rowOff>160274</xdr:rowOff>
    </xdr:to>
    <xdr:cxnSp macro="">
      <xdr:nvCxnSpPr>
        <xdr:cNvPr id="129" name="直線コネクタ 128"/>
        <xdr:cNvCxnSpPr/>
      </xdr:nvCxnSpPr>
      <xdr:spPr>
        <a:xfrm>
          <a:off x="4114800" y="1074191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112014</xdr:rowOff>
    </xdr:from>
    <xdr:to>
      <xdr:col>6</xdr:col>
      <xdr:colOff>0</xdr:colOff>
      <xdr:row>64</xdr:row>
      <xdr:rowOff>24892</xdr:rowOff>
    </xdr:to>
    <xdr:cxnSp macro="">
      <xdr:nvCxnSpPr>
        <xdr:cNvPr id="132" name="直線コネクタ 131"/>
        <xdr:cNvCxnSpPr/>
      </xdr:nvCxnSpPr>
      <xdr:spPr>
        <a:xfrm flipV="1">
          <a:off x="3225800" y="10741914"/>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21861</xdr:rowOff>
    </xdr:from>
    <xdr:ext cx="736600" cy="259045"/>
    <xdr:sp macro="" textlink="">
      <xdr:nvSpPr>
        <xdr:cNvPr id="134" name="テキスト ボックス 133"/>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152908</xdr:rowOff>
    </xdr:from>
    <xdr:to>
      <xdr:col>4</xdr:col>
      <xdr:colOff>482600</xdr:colOff>
      <xdr:row>64</xdr:row>
      <xdr:rowOff>24892</xdr:rowOff>
    </xdr:to>
    <xdr:cxnSp macro="">
      <xdr:nvCxnSpPr>
        <xdr:cNvPr id="135" name="直線コネクタ 134"/>
        <xdr:cNvCxnSpPr/>
      </xdr:nvCxnSpPr>
      <xdr:spPr>
        <a:xfrm>
          <a:off x="2336800" y="1095425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7" name="テキスト ボックス 136"/>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123952</xdr:rowOff>
    </xdr:from>
    <xdr:to>
      <xdr:col>3</xdr:col>
      <xdr:colOff>279400</xdr:colOff>
      <xdr:row>63</xdr:row>
      <xdr:rowOff>152908</xdr:rowOff>
    </xdr:to>
    <xdr:cxnSp macro="">
      <xdr:nvCxnSpPr>
        <xdr:cNvPr id="138" name="直線コネクタ 137"/>
        <xdr:cNvCxnSpPr/>
      </xdr:nvCxnSpPr>
      <xdr:spPr>
        <a:xfrm>
          <a:off x="1447800" y="1092530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42" name="テキスト ボックス 141"/>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109474</xdr:rowOff>
    </xdr:from>
    <xdr:to>
      <xdr:col>7</xdr:col>
      <xdr:colOff>203200</xdr:colOff>
      <xdr:row>63</xdr:row>
      <xdr:rowOff>39624</xdr:rowOff>
    </xdr:to>
    <xdr:sp macro="" textlink="">
      <xdr:nvSpPr>
        <xdr:cNvPr id="148" name="円/楕円 147"/>
        <xdr:cNvSpPr/>
      </xdr:nvSpPr>
      <xdr:spPr>
        <a:xfrm>
          <a:off x="49022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126001</xdr:rowOff>
    </xdr:from>
    <xdr:ext cx="762000" cy="259045"/>
    <xdr:sp macro="" textlink="">
      <xdr:nvSpPr>
        <xdr:cNvPr id="149" name="財政構造の弾力性該当値テキスト"/>
        <xdr:cNvSpPr txBox="1"/>
      </xdr:nvSpPr>
      <xdr:spPr>
        <a:xfrm>
          <a:off x="50419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61214</xdr:rowOff>
    </xdr:from>
    <xdr:to>
      <xdr:col>6</xdr:col>
      <xdr:colOff>50800</xdr:colOff>
      <xdr:row>62</xdr:row>
      <xdr:rowOff>162814</xdr:rowOff>
    </xdr:to>
    <xdr:sp macro="" textlink="">
      <xdr:nvSpPr>
        <xdr:cNvPr id="150" name="円/楕円 149"/>
        <xdr:cNvSpPr/>
      </xdr:nvSpPr>
      <xdr:spPr>
        <a:xfrm>
          <a:off x="4064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1541</xdr:rowOff>
    </xdr:from>
    <xdr:ext cx="736600" cy="259045"/>
    <xdr:sp macro="" textlink="">
      <xdr:nvSpPr>
        <xdr:cNvPr id="151" name="テキスト ボックス 150"/>
        <xdr:cNvSpPr txBox="1"/>
      </xdr:nvSpPr>
      <xdr:spPr>
        <a:xfrm>
          <a:off x="3733800" y="1045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145542</xdr:rowOff>
    </xdr:from>
    <xdr:to>
      <xdr:col>4</xdr:col>
      <xdr:colOff>533400</xdr:colOff>
      <xdr:row>64</xdr:row>
      <xdr:rowOff>75692</xdr:rowOff>
    </xdr:to>
    <xdr:sp macro="" textlink="">
      <xdr:nvSpPr>
        <xdr:cNvPr id="152" name="円/楕円 151"/>
        <xdr:cNvSpPr/>
      </xdr:nvSpPr>
      <xdr:spPr>
        <a:xfrm>
          <a:off x="3175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60469</xdr:rowOff>
    </xdr:from>
    <xdr:ext cx="762000" cy="259045"/>
    <xdr:sp macro="" textlink="">
      <xdr:nvSpPr>
        <xdr:cNvPr id="153" name="テキスト ボックス 152"/>
        <xdr:cNvSpPr txBox="1"/>
      </xdr:nvSpPr>
      <xdr:spPr>
        <a:xfrm>
          <a:off x="2844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102108</xdr:rowOff>
    </xdr:from>
    <xdr:to>
      <xdr:col>3</xdr:col>
      <xdr:colOff>330200</xdr:colOff>
      <xdr:row>64</xdr:row>
      <xdr:rowOff>32258</xdr:rowOff>
    </xdr:to>
    <xdr:sp macro="" textlink="">
      <xdr:nvSpPr>
        <xdr:cNvPr id="154" name="円/楕円 153"/>
        <xdr:cNvSpPr/>
      </xdr:nvSpPr>
      <xdr:spPr>
        <a:xfrm>
          <a:off x="2286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17035</xdr:rowOff>
    </xdr:from>
    <xdr:ext cx="762000" cy="259045"/>
    <xdr:sp macro="" textlink="">
      <xdr:nvSpPr>
        <xdr:cNvPr id="155" name="テキスト ボックス 154"/>
        <xdr:cNvSpPr txBox="1"/>
      </xdr:nvSpPr>
      <xdr:spPr>
        <a:xfrm>
          <a:off x="1955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73152</xdr:rowOff>
    </xdr:from>
    <xdr:to>
      <xdr:col>2</xdr:col>
      <xdr:colOff>127000</xdr:colOff>
      <xdr:row>64</xdr:row>
      <xdr:rowOff>3302</xdr:rowOff>
    </xdr:to>
    <xdr:sp macro="" textlink="">
      <xdr:nvSpPr>
        <xdr:cNvPr id="156" name="円/楕円 155"/>
        <xdr:cNvSpPr/>
      </xdr:nvSpPr>
      <xdr:spPr>
        <a:xfrm>
          <a:off x="1397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159529</xdr:rowOff>
    </xdr:from>
    <xdr:ext cx="762000" cy="259045"/>
    <xdr:sp macro="" textlink="">
      <xdr:nvSpPr>
        <xdr:cNvPr id="157" name="テキスト ボックス 156"/>
        <xdr:cNvSpPr txBox="1"/>
      </xdr:nvSpPr>
      <xdr:spPr>
        <a:xfrm>
          <a:off x="1066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[141,977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6,591</a:t>
          </a:r>
          <a:r>
            <a:rPr kumimoji="1" lang="ja-JP" altLang="en-US" sz="1300">
              <a:latin typeface="ＭＳ Ｐゴシック"/>
            </a:rPr>
            <a:t>円増加し、</a:t>
          </a:r>
          <a:r>
            <a:rPr kumimoji="1" lang="en-US" altLang="ja-JP" sz="1300">
              <a:latin typeface="ＭＳ Ｐゴシック"/>
            </a:rPr>
            <a:t>141,977</a:t>
          </a:r>
          <a:r>
            <a:rPr kumimoji="1" lang="ja-JP" altLang="en-US" sz="1300">
              <a:latin typeface="ＭＳ Ｐゴシック"/>
            </a:rPr>
            <a:t>円となった。県平均や類似団体平均よりも上回っている状態である。</a:t>
          </a:r>
          <a:endParaRPr kumimoji="1" lang="en-US" altLang="ja-JP" sz="1300">
            <a:latin typeface="ＭＳ Ｐゴシック"/>
          </a:endParaRPr>
        </a:p>
        <a:p>
          <a:r>
            <a:rPr kumimoji="1" lang="ja-JP" altLang="en-US" sz="1300">
              <a:latin typeface="ＭＳ Ｐゴシック"/>
            </a:rPr>
            <a:t>　人件費、物件費共に増加しており、特に人件費が大きく増加している。これは、平成</a:t>
          </a:r>
          <a:r>
            <a:rPr kumimoji="1" lang="en-US" altLang="ja-JP" sz="1300">
              <a:latin typeface="ＭＳ Ｐゴシック"/>
            </a:rPr>
            <a:t>27</a:t>
          </a:r>
          <a:r>
            <a:rPr kumimoji="1" lang="ja-JP" altLang="en-US" sz="1300">
              <a:latin typeface="ＭＳ Ｐゴシック"/>
            </a:rPr>
            <a:t>年度に本町の定員適正化計画に基づく人員調整を行い、職員数が増え、人件費が増加したものである。今後は、より計画的な採用を行い、定員管理の適正化及び効果的な執行体制の確立に努める。</a:t>
          </a:r>
          <a:endParaRPr kumimoji="1" lang="en-US" altLang="ja-JP" sz="1300">
            <a:latin typeface="ＭＳ Ｐゴシック"/>
          </a:endParaRPr>
        </a:p>
        <a:p>
          <a:r>
            <a:rPr kumimoji="1" lang="ja-JP" altLang="en-US" sz="1300">
              <a:latin typeface="ＭＳ Ｐゴシック"/>
            </a:rPr>
            <a:t>　人件費　</a:t>
          </a:r>
          <a:r>
            <a:rPr kumimoji="1" lang="en-US" altLang="ja-JP" sz="1300">
              <a:latin typeface="ＭＳ Ｐゴシック"/>
            </a:rPr>
            <a:t>1,578</a:t>
          </a:r>
          <a:r>
            <a:rPr kumimoji="1" lang="ja-JP" altLang="en-US" sz="1300">
              <a:latin typeface="ＭＳ Ｐゴシック"/>
            </a:rPr>
            <a:t>百万円→</a:t>
          </a:r>
          <a:r>
            <a:rPr kumimoji="1" lang="en-US" altLang="ja-JP" sz="1300">
              <a:latin typeface="ＭＳ Ｐゴシック"/>
            </a:rPr>
            <a:t>1,622</a:t>
          </a:r>
          <a:r>
            <a:rPr kumimoji="1" lang="ja-JP" altLang="en-US" sz="1300">
              <a:latin typeface="ＭＳ Ｐゴシック"/>
            </a:rPr>
            <a:t>百万円（＋</a:t>
          </a:r>
          <a:r>
            <a:rPr kumimoji="1" lang="en-US" altLang="ja-JP" sz="1300">
              <a:latin typeface="ＭＳ Ｐゴシック"/>
            </a:rPr>
            <a:t>44</a:t>
          </a:r>
          <a:r>
            <a:rPr kumimoji="1" lang="ja-JP" altLang="en-US" sz="1300">
              <a:latin typeface="ＭＳ Ｐゴシック"/>
            </a:rPr>
            <a:t>百万円）</a:t>
          </a:r>
          <a:endParaRPr kumimoji="1" lang="en-US" altLang="ja-JP" sz="1300">
            <a:latin typeface="ＭＳ Ｐゴシック"/>
          </a:endParaRPr>
        </a:p>
        <a:p>
          <a:r>
            <a:rPr kumimoji="1" lang="ja-JP" altLang="en-US" sz="1300">
              <a:latin typeface="ＭＳ Ｐゴシック"/>
            </a:rPr>
            <a:t>　物件費　</a:t>
          </a:r>
          <a:r>
            <a:rPr kumimoji="1" lang="en-US" altLang="ja-JP" sz="1300">
              <a:latin typeface="ＭＳ Ｐゴシック"/>
            </a:rPr>
            <a:t>1,404</a:t>
          </a:r>
          <a:r>
            <a:rPr kumimoji="1" lang="ja-JP" altLang="en-US" sz="1300">
              <a:latin typeface="ＭＳ Ｐゴシック"/>
            </a:rPr>
            <a:t>百万円→</a:t>
          </a:r>
          <a:r>
            <a:rPr kumimoji="1" lang="en-US" altLang="ja-JP" sz="1300">
              <a:latin typeface="ＭＳ Ｐゴシック"/>
            </a:rPr>
            <a:t>1,423</a:t>
          </a:r>
          <a:r>
            <a:rPr kumimoji="1" lang="ja-JP" altLang="en-US" sz="1300">
              <a:latin typeface="ＭＳ Ｐゴシック"/>
            </a:rPr>
            <a:t>百万円（＋</a:t>
          </a:r>
          <a:r>
            <a:rPr kumimoji="1" lang="en-US" altLang="ja-JP" sz="1300">
              <a:latin typeface="ＭＳ Ｐゴシック"/>
            </a:rPr>
            <a:t>19</a:t>
          </a:r>
          <a:r>
            <a:rPr kumimoji="1" lang="ja-JP" altLang="en-US" sz="1300">
              <a:latin typeface="ＭＳ Ｐゴシック"/>
            </a:rPr>
            <a:t>百万円）　</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36185</xdr:rowOff>
    </xdr:from>
    <xdr:to>
      <xdr:col>7</xdr:col>
      <xdr:colOff>152400</xdr:colOff>
      <xdr:row>85</xdr:row>
      <xdr:rowOff>111919</xdr:rowOff>
    </xdr:to>
    <xdr:cxnSp macro="">
      <xdr:nvCxnSpPr>
        <xdr:cNvPr id="194" name="直線コネクタ 193"/>
        <xdr:cNvCxnSpPr/>
      </xdr:nvCxnSpPr>
      <xdr:spPr>
        <a:xfrm>
          <a:off x="4114800" y="14609435"/>
          <a:ext cx="838200" cy="7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36695</xdr:rowOff>
    </xdr:from>
    <xdr:ext cx="762000" cy="259045"/>
    <xdr:sp macro="" textlink="">
      <xdr:nvSpPr>
        <xdr:cNvPr id="195" name="人件費・物件費等の状況平均値テキスト"/>
        <xdr:cNvSpPr txBox="1"/>
      </xdr:nvSpPr>
      <xdr:spPr>
        <a:xfrm>
          <a:off x="5041900" y="14095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68566</xdr:rowOff>
    </xdr:from>
    <xdr:to>
      <xdr:col>6</xdr:col>
      <xdr:colOff>0</xdr:colOff>
      <xdr:row>85</xdr:row>
      <xdr:rowOff>36185</xdr:rowOff>
    </xdr:to>
    <xdr:cxnSp macro="">
      <xdr:nvCxnSpPr>
        <xdr:cNvPr id="197" name="直線コネクタ 196"/>
        <xdr:cNvCxnSpPr/>
      </xdr:nvCxnSpPr>
      <xdr:spPr>
        <a:xfrm>
          <a:off x="3225800" y="14470366"/>
          <a:ext cx="889000" cy="13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11754</xdr:rowOff>
    </xdr:from>
    <xdr:ext cx="736600" cy="259045"/>
    <xdr:sp macro="" textlink="">
      <xdr:nvSpPr>
        <xdr:cNvPr id="199" name="テキスト ボックス 198"/>
        <xdr:cNvSpPr txBox="1"/>
      </xdr:nvSpPr>
      <xdr:spPr>
        <a:xfrm>
          <a:off x="3733800" y="1407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68566</xdr:rowOff>
    </xdr:from>
    <xdr:to>
      <xdr:col>4</xdr:col>
      <xdr:colOff>482600</xdr:colOff>
      <xdr:row>84</xdr:row>
      <xdr:rowOff>75552</xdr:rowOff>
    </xdr:to>
    <xdr:cxnSp macro="">
      <xdr:nvCxnSpPr>
        <xdr:cNvPr id="200" name="直線コネクタ 199"/>
        <xdr:cNvCxnSpPr/>
      </xdr:nvCxnSpPr>
      <xdr:spPr>
        <a:xfrm flipV="1">
          <a:off x="2336800" y="14470366"/>
          <a:ext cx="889000" cy="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132049</xdr:rowOff>
    </xdr:from>
    <xdr:ext cx="762000" cy="259045"/>
    <xdr:sp macro="" textlink="">
      <xdr:nvSpPr>
        <xdr:cNvPr id="202" name="テキスト ボックス 201"/>
        <xdr:cNvSpPr txBox="1"/>
      </xdr:nvSpPr>
      <xdr:spPr>
        <a:xfrm>
          <a:off x="2844800" y="1401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75552</xdr:rowOff>
    </xdr:from>
    <xdr:to>
      <xdr:col>3</xdr:col>
      <xdr:colOff>279400</xdr:colOff>
      <xdr:row>84</xdr:row>
      <xdr:rowOff>96166</xdr:rowOff>
    </xdr:to>
    <xdr:cxnSp macro="">
      <xdr:nvCxnSpPr>
        <xdr:cNvPr id="203" name="直線コネクタ 202"/>
        <xdr:cNvCxnSpPr/>
      </xdr:nvCxnSpPr>
      <xdr:spPr>
        <a:xfrm flipV="1">
          <a:off x="1447800" y="14477352"/>
          <a:ext cx="889000" cy="2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136898</xdr:rowOff>
    </xdr:from>
    <xdr:ext cx="762000" cy="259045"/>
    <xdr:sp macro="" textlink="">
      <xdr:nvSpPr>
        <xdr:cNvPr id="205" name="テキスト ボックス 204"/>
        <xdr:cNvSpPr txBox="1"/>
      </xdr:nvSpPr>
      <xdr:spPr>
        <a:xfrm>
          <a:off x="1955800" y="140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3918</xdr:rowOff>
    </xdr:from>
    <xdr:ext cx="762000" cy="259045"/>
    <xdr:sp macro="" textlink="">
      <xdr:nvSpPr>
        <xdr:cNvPr id="207" name="テキスト ボックス 206"/>
        <xdr:cNvSpPr txBox="1"/>
      </xdr:nvSpPr>
      <xdr:spPr>
        <a:xfrm>
          <a:off x="1066800" y="1406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61119</xdr:rowOff>
    </xdr:from>
    <xdr:to>
      <xdr:col>7</xdr:col>
      <xdr:colOff>203200</xdr:colOff>
      <xdr:row>85</xdr:row>
      <xdr:rowOff>162719</xdr:rowOff>
    </xdr:to>
    <xdr:sp macro="" textlink="">
      <xdr:nvSpPr>
        <xdr:cNvPr id="213" name="円/楕円 212"/>
        <xdr:cNvSpPr/>
      </xdr:nvSpPr>
      <xdr:spPr>
        <a:xfrm>
          <a:off x="4902200" y="1463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33196</xdr:rowOff>
    </xdr:from>
    <xdr:ext cx="762000" cy="259045"/>
    <xdr:sp macro="" textlink="">
      <xdr:nvSpPr>
        <xdr:cNvPr id="214" name="人件費・物件費等の状況該当値テキスト"/>
        <xdr:cNvSpPr txBox="1"/>
      </xdr:nvSpPr>
      <xdr:spPr>
        <a:xfrm>
          <a:off x="5041900" y="1460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141,977</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156835</xdr:rowOff>
    </xdr:from>
    <xdr:to>
      <xdr:col>6</xdr:col>
      <xdr:colOff>50800</xdr:colOff>
      <xdr:row>85</xdr:row>
      <xdr:rowOff>86985</xdr:rowOff>
    </xdr:to>
    <xdr:sp macro="" textlink="">
      <xdr:nvSpPr>
        <xdr:cNvPr id="215" name="円/楕円 214"/>
        <xdr:cNvSpPr/>
      </xdr:nvSpPr>
      <xdr:spPr>
        <a:xfrm>
          <a:off x="4064000" y="1455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71762</xdr:rowOff>
    </xdr:from>
    <xdr:ext cx="736600" cy="259045"/>
    <xdr:sp macro="" textlink="">
      <xdr:nvSpPr>
        <xdr:cNvPr id="216" name="テキスト ボックス 215"/>
        <xdr:cNvSpPr txBox="1"/>
      </xdr:nvSpPr>
      <xdr:spPr>
        <a:xfrm>
          <a:off x="3733800" y="14645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135,386</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17766</xdr:rowOff>
    </xdr:from>
    <xdr:to>
      <xdr:col>4</xdr:col>
      <xdr:colOff>533400</xdr:colOff>
      <xdr:row>84</xdr:row>
      <xdr:rowOff>119366</xdr:rowOff>
    </xdr:to>
    <xdr:sp macro="" textlink="">
      <xdr:nvSpPr>
        <xdr:cNvPr id="217" name="円/楕円 216"/>
        <xdr:cNvSpPr/>
      </xdr:nvSpPr>
      <xdr:spPr>
        <a:xfrm>
          <a:off x="3175000" y="1441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104143</xdr:rowOff>
    </xdr:from>
    <xdr:ext cx="762000" cy="259045"/>
    <xdr:sp macro="" textlink="">
      <xdr:nvSpPr>
        <xdr:cNvPr id="218" name="テキスト ボックス 217"/>
        <xdr:cNvSpPr txBox="1"/>
      </xdr:nvSpPr>
      <xdr:spPr>
        <a:xfrm>
          <a:off x="2844800" y="1450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123,283</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24752</xdr:rowOff>
    </xdr:from>
    <xdr:to>
      <xdr:col>3</xdr:col>
      <xdr:colOff>330200</xdr:colOff>
      <xdr:row>84</xdr:row>
      <xdr:rowOff>126352</xdr:rowOff>
    </xdr:to>
    <xdr:sp macro="" textlink="">
      <xdr:nvSpPr>
        <xdr:cNvPr id="219" name="円/楕円 218"/>
        <xdr:cNvSpPr/>
      </xdr:nvSpPr>
      <xdr:spPr>
        <a:xfrm>
          <a:off x="2286000" y="1442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111129</xdr:rowOff>
    </xdr:from>
    <xdr:ext cx="762000" cy="259045"/>
    <xdr:sp macro="" textlink="">
      <xdr:nvSpPr>
        <xdr:cNvPr id="220" name="テキスト ボックス 219"/>
        <xdr:cNvSpPr txBox="1"/>
      </xdr:nvSpPr>
      <xdr:spPr>
        <a:xfrm>
          <a:off x="1955800" y="14512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123,891</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45366</xdr:rowOff>
    </xdr:from>
    <xdr:to>
      <xdr:col>2</xdr:col>
      <xdr:colOff>127000</xdr:colOff>
      <xdr:row>84</xdr:row>
      <xdr:rowOff>146966</xdr:rowOff>
    </xdr:to>
    <xdr:sp macro="" textlink="">
      <xdr:nvSpPr>
        <xdr:cNvPr id="221" name="円/楕円 220"/>
        <xdr:cNvSpPr/>
      </xdr:nvSpPr>
      <xdr:spPr>
        <a:xfrm>
          <a:off x="1397000" y="1444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131743</xdr:rowOff>
    </xdr:from>
    <xdr:ext cx="762000" cy="259045"/>
    <xdr:sp macro="" textlink="">
      <xdr:nvSpPr>
        <xdr:cNvPr id="222" name="テキスト ボックス 221"/>
        <xdr:cNvSpPr txBox="1"/>
      </xdr:nvSpPr>
      <xdr:spPr>
        <a:xfrm>
          <a:off x="1066800" y="14533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125,685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0.5</a:t>
          </a:r>
          <a:r>
            <a:rPr kumimoji="1" lang="ja-JP" altLang="en-US" sz="1300">
              <a:latin typeface="ＭＳ Ｐゴシック"/>
            </a:rPr>
            <a:t>ポイント上昇し、</a:t>
          </a:r>
          <a:r>
            <a:rPr kumimoji="1" lang="en-US" altLang="ja-JP" sz="1300">
              <a:latin typeface="ＭＳ Ｐゴシック"/>
            </a:rPr>
            <a:t>92.9</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類似団体や全国町村比較と比較しても、低水準で推移している。今後も、業務に見合った給与水準に努める。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15723</xdr:rowOff>
    </xdr:from>
    <xdr:to>
      <xdr:col>24</xdr:col>
      <xdr:colOff>558800</xdr:colOff>
      <xdr:row>89</xdr:row>
      <xdr:rowOff>23888</xdr:rowOff>
    </xdr:to>
    <xdr:cxnSp macro="">
      <xdr:nvCxnSpPr>
        <xdr:cNvPr id="253" name="直線コネクタ 252"/>
        <xdr:cNvCxnSpPr/>
      </xdr:nvCxnSpPr>
      <xdr:spPr>
        <a:xfrm flipV="1">
          <a:off x="17018000" y="13731723"/>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89</xdr:row>
      <xdr:rowOff>23888</xdr:rowOff>
    </xdr:from>
    <xdr:to>
      <xdr:col>24</xdr:col>
      <xdr:colOff>647700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102100</xdr:rowOff>
    </xdr:from>
    <xdr:ext cx="762000" cy="259045"/>
    <xdr:sp macro="" textlink="">
      <xdr:nvSpPr>
        <xdr:cNvPr id="256" name="給与水準   （国との比較）最大値テキスト"/>
        <xdr:cNvSpPr txBox="1"/>
      </xdr:nvSpPr>
      <xdr:spPr>
        <a:xfrm>
          <a:off x="17106900" y="134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15723</xdr:rowOff>
    </xdr:from>
    <xdr:to>
      <xdr:col>24</xdr:col>
      <xdr:colOff>647700</xdr:colOff>
      <xdr:row>80</xdr:row>
      <xdr:rowOff>15723</xdr:rowOff>
    </xdr:to>
    <xdr:cxnSp macro="">
      <xdr:nvCxnSpPr>
        <xdr:cNvPr id="257" name="直線コネクタ 256"/>
        <xdr:cNvCxnSpPr/>
      </xdr:nvCxnSpPr>
      <xdr:spPr>
        <a:xfrm>
          <a:off x="16929100" y="1373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131536</xdr:rowOff>
    </xdr:from>
    <xdr:to>
      <xdr:col>24</xdr:col>
      <xdr:colOff>558800</xdr:colOff>
      <xdr:row>82</xdr:row>
      <xdr:rowOff>17538</xdr:rowOff>
    </xdr:to>
    <xdr:cxnSp macro="">
      <xdr:nvCxnSpPr>
        <xdr:cNvPr id="258" name="直線コネクタ 257"/>
        <xdr:cNvCxnSpPr/>
      </xdr:nvCxnSpPr>
      <xdr:spPr>
        <a:xfrm>
          <a:off x="16179800" y="14018986"/>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90006</xdr:rowOff>
    </xdr:from>
    <xdr:ext cx="762000" cy="259045"/>
    <xdr:sp macro="" textlink="">
      <xdr:nvSpPr>
        <xdr:cNvPr id="259" name="給与水準   （国との比較）平均値テキスト"/>
        <xdr:cNvSpPr txBox="1"/>
      </xdr:nvSpPr>
      <xdr:spPr>
        <a:xfrm>
          <a:off x="17106900" y="14491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60" name="フローチャート : 判断 259"/>
        <xdr:cNvSpPr/>
      </xdr:nvSpPr>
      <xdr:spPr>
        <a:xfrm>
          <a:off x="169672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97064</xdr:rowOff>
    </xdr:from>
    <xdr:to>
      <xdr:col>23</xdr:col>
      <xdr:colOff>406400</xdr:colOff>
      <xdr:row>81</xdr:row>
      <xdr:rowOff>131536</xdr:rowOff>
    </xdr:to>
    <xdr:cxnSp macro="">
      <xdr:nvCxnSpPr>
        <xdr:cNvPr id="261" name="直線コネクタ 260"/>
        <xdr:cNvCxnSpPr/>
      </xdr:nvCxnSpPr>
      <xdr:spPr>
        <a:xfrm>
          <a:off x="15290800" y="139845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62" name="フローチャート : 判断 261"/>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63" name="テキスト ボックス 262"/>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97064</xdr:rowOff>
    </xdr:from>
    <xdr:to>
      <xdr:col>22</xdr:col>
      <xdr:colOff>203200</xdr:colOff>
      <xdr:row>86</xdr:row>
      <xdr:rowOff>44148</xdr:rowOff>
    </xdr:to>
    <xdr:cxnSp macro="">
      <xdr:nvCxnSpPr>
        <xdr:cNvPr id="264" name="直線コネクタ 263"/>
        <xdr:cNvCxnSpPr/>
      </xdr:nvCxnSpPr>
      <xdr:spPr>
        <a:xfrm flipV="1">
          <a:off x="14401800" y="13984514"/>
          <a:ext cx="889000" cy="80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60477</xdr:rowOff>
    </xdr:from>
    <xdr:to>
      <xdr:col>22</xdr:col>
      <xdr:colOff>254000</xdr:colOff>
      <xdr:row>84</xdr:row>
      <xdr:rowOff>162077</xdr:rowOff>
    </xdr:to>
    <xdr:sp macro="" textlink="">
      <xdr:nvSpPr>
        <xdr:cNvPr id="265" name="フローチャート : 判断 264"/>
        <xdr:cNvSpPr/>
      </xdr:nvSpPr>
      <xdr:spPr>
        <a:xfrm>
          <a:off x="15240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146854</xdr:rowOff>
    </xdr:from>
    <xdr:ext cx="762000" cy="259045"/>
    <xdr:sp macro="" textlink="">
      <xdr:nvSpPr>
        <xdr:cNvPr id="266" name="テキスト ボックス 265"/>
        <xdr:cNvSpPr txBox="1"/>
      </xdr:nvSpPr>
      <xdr:spPr>
        <a:xfrm>
          <a:off x="14909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44148</xdr:rowOff>
    </xdr:from>
    <xdr:to>
      <xdr:col>21</xdr:col>
      <xdr:colOff>0</xdr:colOff>
      <xdr:row>86</xdr:row>
      <xdr:rowOff>55638</xdr:rowOff>
    </xdr:to>
    <xdr:cxnSp macro="">
      <xdr:nvCxnSpPr>
        <xdr:cNvPr id="267" name="直線コネクタ 266"/>
        <xdr:cNvCxnSpPr/>
      </xdr:nvCxnSpPr>
      <xdr:spPr>
        <a:xfrm flipV="1">
          <a:off x="13512800" y="147888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99484</xdr:rowOff>
    </xdr:from>
    <xdr:to>
      <xdr:col>21</xdr:col>
      <xdr:colOff>50800</xdr:colOff>
      <xdr:row>90</xdr:row>
      <xdr:rowOff>29634</xdr:rowOff>
    </xdr:to>
    <xdr:sp macro="" textlink="">
      <xdr:nvSpPr>
        <xdr:cNvPr id="268" name="フローチャート : 判断 267"/>
        <xdr:cNvSpPr/>
      </xdr:nvSpPr>
      <xdr:spPr>
        <a:xfrm>
          <a:off x="14351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69" name="テキスト ボックス 268"/>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70" name="フローチャート : 判断 269"/>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71" name="テキスト ボックス 270"/>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138188</xdr:rowOff>
    </xdr:from>
    <xdr:to>
      <xdr:col>24</xdr:col>
      <xdr:colOff>609600</xdr:colOff>
      <xdr:row>82</xdr:row>
      <xdr:rowOff>68338</xdr:rowOff>
    </xdr:to>
    <xdr:sp macro="" textlink="">
      <xdr:nvSpPr>
        <xdr:cNvPr id="277" name="円/楕円 276"/>
        <xdr:cNvSpPr/>
      </xdr:nvSpPr>
      <xdr:spPr>
        <a:xfrm>
          <a:off x="16967200" y="1402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154715</xdr:rowOff>
    </xdr:from>
    <xdr:ext cx="762000" cy="259045"/>
    <xdr:sp macro="" textlink="">
      <xdr:nvSpPr>
        <xdr:cNvPr id="278" name="給与水準   （国との比較）該当値テキスト"/>
        <xdr:cNvSpPr txBox="1"/>
      </xdr:nvSpPr>
      <xdr:spPr>
        <a:xfrm>
          <a:off x="17106900" y="1387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80736</xdr:rowOff>
    </xdr:from>
    <xdr:to>
      <xdr:col>23</xdr:col>
      <xdr:colOff>457200</xdr:colOff>
      <xdr:row>82</xdr:row>
      <xdr:rowOff>10886</xdr:rowOff>
    </xdr:to>
    <xdr:sp macro="" textlink="">
      <xdr:nvSpPr>
        <xdr:cNvPr id="279" name="円/楕円 278"/>
        <xdr:cNvSpPr/>
      </xdr:nvSpPr>
      <xdr:spPr>
        <a:xfrm>
          <a:off x="16129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21063</xdr:rowOff>
    </xdr:from>
    <xdr:ext cx="736600" cy="259045"/>
    <xdr:sp macro="" textlink="">
      <xdr:nvSpPr>
        <xdr:cNvPr id="280" name="テキスト ボックス 279"/>
        <xdr:cNvSpPr txBox="1"/>
      </xdr:nvSpPr>
      <xdr:spPr>
        <a:xfrm>
          <a:off x="15798800" y="13737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46264</xdr:rowOff>
    </xdr:from>
    <xdr:to>
      <xdr:col>22</xdr:col>
      <xdr:colOff>254000</xdr:colOff>
      <xdr:row>81</xdr:row>
      <xdr:rowOff>147864</xdr:rowOff>
    </xdr:to>
    <xdr:sp macro="" textlink="">
      <xdr:nvSpPr>
        <xdr:cNvPr id="281" name="円/楕円 280"/>
        <xdr:cNvSpPr/>
      </xdr:nvSpPr>
      <xdr:spPr>
        <a:xfrm>
          <a:off x="15240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158041</xdr:rowOff>
    </xdr:from>
    <xdr:ext cx="762000" cy="259045"/>
    <xdr:sp macro="" textlink="">
      <xdr:nvSpPr>
        <xdr:cNvPr id="282" name="テキスト ボックス 281"/>
        <xdr:cNvSpPr txBox="1"/>
      </xdr:nvSpPr>
      <xdr:spPr>
        <a:xfrm>
          <a:off x="14909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164798</xdr:rowOff>
    </xdr:from>
    <xdr:to>
      <xdr:col>21</xdr:col>
      <xdr:colOff>50800</xdr:colOff>
      <xdr:row>86</xdr:row>
      <xdr:rowOff>94948</xdr:rowOff>
    </xdr:to>
    <xdr:sp macro="" textlink="">
      <xdr:nvSpPr>
        <xdr:cNvPr id="283" name="円/楕円 282"/>
        <xdr:cNvSpPr/>
      </xdr:nvSpPr>
      <xdr:spPr>
        <a:xfrm>
          <a:off x="14351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105125</xdr:rowOff>
    </xdr:from>
    <xdr:ext cx="762000" cy="259045"/>
    <xdr:sp macro="" textlink="">
      <xdr:nvSpPr>
        <xdr:cNvPr id="284" name="テキスト ボックス 283"/>
        <xdr:cNvSpPr txBox="1"/>
      </xdr:nvSpPr>
      <xdr:spPr>
        <a:xfrm>
          <a:off x="14020800" y="145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4838</xdr:rowOff>
    </xdr:from>
    <xdr:to>
      <xdr:col>19</xdr:col>
      <xdr:colOff>533400</xdr:colOff>
      <xdr:row>86</xdr:row>
      <xdr:rowOff>106438</xdr:rowOff>
    </xdr:to>
    <xdr:sp macro="" textlink="">
      <xdr:nvSpPr>
        <xdr:cNvPr id="285" name="円/楕円 284"/>
        <xdr:cNvSpPr/>
      </xdr:nvSpPr>
      <xdr:spPr>
        <a:xfrm>
          <a:off x="13462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116615</xdr:rowOff>
    </xdr:from>
    <xdr:ext cx="762000" cy="259045"/>
    <xdr:sp macro="" textlink="">
      <xdr:nvSpPr>
        <xdr:cNvPr id="286" name="テキスト ボックス 285"/>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0.1</a:t>
          </a:r>
          <a:r>
            <a:rPr kumimoji="1" lang="ja-JP" altLang="en-US" sz="1300">
              <a:latin typeface="ＭＳ Ｐゴシック"/>
            </a:rPr>
            <a:t>ポイント減少したが、類似団体や全国平均、県平均を上回っている。</a:t>
          </a:r>
          <a:endParaRPr kumimoji="1" lang="en-US" altLang="ja-JP" sz="1300">
            <a:latin typeface="ＭＳ Ｐゴシック"/>
          </a:endParaRPr>
        </a:p>
        <a:p>
          <a:r>
            <a:rPr kumimoji="1" lang="ja-JP" altLang="en-US" sz="1300">
              <a:latin typeface="ＭＳ Ｐゴシック"/>
            </a:rPr>
            <a:t>　本町においても他自治体と同様に人員削減を行っていたが、平成</a:t>
          </a:r>
          <a:r>
            <a:rPr kumimoji="1" lang="en-US" altLang="ja-JP" sz="1300">
              <a:latin typeface="ＭＳ Ｐゴシック"/>
            </a:rPr>
            <a:t>27</a:t>
          </a:r>
          <a:r>
            <a:rPr kumimoji="1" lang="ja-JP" altLang="en-US" sz="1300">
              <a:latin typeface="ＭＳ Ｐゴシック"/>
            </a:rPr>
            <a:t>年度は定員適正化計画に基づき、住民サービスの維持向上を図るための専門職員の確保や職員の年齢構成を考慮した新規採用を行っている。</a:t>
          </a:r>
          <a:endParaRPr kumimoji="1" lang="en-US" altLang="ja-JP" sz="1300">
            <a:latin typeface="ＭＳ Ｐゴシック"/>
          </a:endParaRPr>
        </a:p>
        <a:p>
          <a:r>
            <a:rPr kumimoji="1" lang="ja-JP" altLang="en-US" sz="1300">
              <a:latin typeface="ＭＳ Ｐゴシック"/>
            </a:rPr>
            <a:t>　今後も、厳しい財政状況を踏まえつつ、効率的で効果的な行政運営体制の確保に努める。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8" name="直線コネクタ 317"/>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9"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20" name="直線コネクタ 319"/>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21"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22" name="直線コネクタ 321"/>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124551</xdr:rowOff>
    </xdr:from>
    <xdr:to>
      <xdr:col>24</xdr:col>
      <xdr:colOff>558800</xdr:colOff>
      <xdr:row>61</xdr:row>
      <xdr:rowOff>126274</xdr:rowOff>
    </xdr:to>
    <xdr:cxnSp macro="">
      <xdr:nvCxnSpPr>
        <xdr:cNvPr id="323" name="直線コネクタ 322"/>
        <xdr:cNvCxnSpPr/>
      </xdr:nvCxnSpPr>
      <xdr:spPr>
        <a:xfrm flipV="1">
          <a:off x="16179800" y="10583001"/>
          <a:ext cx="8382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3192</xdr:rowOff>
    </xdr:from>
    <xdr:ext cx="762000" cy="259045"/>
    <xdr:sp macro="" textlink="">
      <xdr:nvSpPr>
        <xdr:cNvPr id="324" name="定員管理の状況平均値テキスト"/>
        <xdr:cNvSpPr txBox="1"/>
      </xdr:nvSpPr>
      <xdr:spPr>
        <a:xfrm>
          <a:off x="17106900" y="10118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5" name="フローチャート : 判断 324"/>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76291</xdr:rowOff>
    </xdr:from>
    <xdr:to>
      <xdr:col>23</xdr:col>
      <xdr:colOff>406400</xdr:colOff>
      <xdr:row>61</xdr:row>
      <xdr:rowOff>126274</xdr:rowOff>
    </xdr:to>
    <xdr:cxnSp macro="">
      <xdr:nvCxnSpPr>
        <xdr:cNvPr id="326" name="直線コネクタ 325"/>
        <xdr:cNvCxnSpPr/>
      </xdr:nvCxnSpPr>
      <xdr:spPr>
        <a:xfrm>
          <a:off x="15290800" y="10534741"/>
          <a:ext cx="889000" cy="4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7" name="フローチャート : 判断 326"/>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6276</xdr:rowOff>
    </xdr:from>
    <xdr:ext cx="736600" cy="259045"/>
    <xdr:sp macro="" textlink="">
      <xdr:nvSpPr>
        <xdr:cNvPr id="328" name="テキスト ボックス 327"/>
        <xdr:cNvSpPr txBox="1"/>
      </xdr:nvSpPr>
      <xdr:spPr>
        <a:xfrm>
          <a:off x="15798800" y="10121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76291</xdr:rowOff>
    </xdr:from>
    <xdr:to>
      <xdr:col>22</xdr:col>
      <xdr:colOff>203200</xdr:colOff>
      <xdr:row>61</xdr:row>
      <xdr:rowOff>90079</xdr:rowOff>
    </xdr:to>
    <xdr:cxnSp macro="">
      <xdr:nvCxnSpPr>
        <xdr:cNvPr id="329" name="直線コネクタ 328"/>
        <xdr:cNvCxnSpPr/>
      </xdr:nvCxnSpPr>
      <xdr:spPr>
        <a:xfrm flipV="1">
          <a:off x="14401800" y="10534741"/>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30" name="フローチャート : 判断 329"/>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8000</xdr:rowOff>
    </xdr:from>
    <xdr:ext cx="762000" cy="259045"/>
    <xdr:sp macro="" textlink="">
      <xdr:nvSpPr>
        <xdr:cNvPr id="331" name="テキスト ボックス 330"/>
        <xdr:cNvSpPr txBox="1"/>
      </xdr:nvSpPr>
      <xdr:spPr>
        <a:xfrm>
          <a:off x="14909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90079</xdr:rowOff>
    </xdr:from>
    <xdr:to>
      <xdr:col>21</xdr:col>
      <xdr:colOff>0</xdr:colOff>
      <xdr:row>61</xdr:row>
      <xdr:rowOff>136616</xdr:rowOff>
    </xdr:to>
    <xdr:cxnSp macro="">
      <xdr:nvCxnSpPr>
        <xdr:cNvPr id="332" name="直線コネクタ 331"/>
        <xdr:cNvCxnSpPr/>
      </xdr:nvCxnSpPr>
      <xdr:spPr>
        <a:xfrm flipV="1">
          <a:off x="13512800" y="10548529"/>
          <a:ext cx="889000" cy="4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3" name="フローチャート : 判断 332"/>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4" name="テキスト ボックス 333"/>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5" name="フローチャート : 判断 334"/>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25236</xdr:rowOff>
    </xdr:from>
    <xdr:ext cx="762000" cy="259045"/>
    <xdr:sp macro="" textlink="">
      <xdr:nvSpPr>
        <xdr:cNvPr id="336" name="テキスト ボックス 335"/>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73751</xdr:rowOff>
    </xdr:from>
    <xdr:to>
      <xdr:col>24</xdr:col>
      <xdr:colOff>609600</xdr:colOff>
      <xdr:row>62</xdr:row>
      <xdr:rowOff>3901</xdr:rowOff>
    </xdr:to>
    <xdr:sp macro="" textlink="">
      <xdr:nvSpPr>
        <xdr:cNvPr id="342" name="円/楕円 341"/>
        <xdr:cNvSpPr/>
      </xdr:nvSpPr>
      <xdr:spPr>
        <a:xfrm>
          <a:off x="16967200" y="1053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45828</xdr:rowOff>
    </xdr:from>
    <xdr:ext cx="762000" cy="259045"/>
    <xdr:sp macro="" textlink="">
      <xdr:nvSpPr>
        <xdr:cNvPr id="343" name="定員管理の状況該当値テキスト"/>
        <xdr:cNvSpPr txBox="1"/>
      </xdr:nvSpPr>
      <xdr:spPr>
        <a:xfrm>
          <a:off x="17106900" y="10504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75474</xdr:rowOff>
    </xdr:from>
    <xdr:to>
      <xdr:col>23</xdr:col>
      <xdr:colOff>457200</xdr:colOff>
      <xdr:row>62</xdr:row>
      <xdr:rowOff>5624</xdr:rowOff>
    </xdr:to>
    <xdr:sp macro="" textlink="">
      <xdr:nvSpPr>
        <xdr:cNvPr id="344" name="円/楕円 343"/>
        <xdr:cNvSpPr/>
      </xdr:nvSpPr>
      <xdr:spPr>
        <a:xfrm>
          <a:off x="161290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161851</xdr:rowOff>
    </xdr:from>
    <xdr:ext cx="736600" cy="259045"/>
    <xdr:sp macro="" textlink="">
      <xdr:nvSpPr>
        <xdr:cNvPr id="345" name="テキスト ボックス 344"/>
        <xdr:cNvSpPr txBox="1"/>
      </xdr:nvSpPr>
      <xdr:spPr>
        <a:xfrm>
          <a:off x="15798800" y="10620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25491</xdr:rowOff>
    </xdr:from>
    <xdr:to>
      <xdr:col>22</xdr:col>
      <xdr:colOff>254000</xdr:colOff>
      <xdr:row>61</xdr:row>
      <xdr:rowOff>127091</xdr:rowOff>
    </xdr:to>
    <xdr:sp macro="" textlink="">
      <xdr:nvSpPr>
        <xdr:cNvPr id="346" name="円/楕円 345"/>
        <xdr:cNvSpPr/>
      </xdr:nvSpPr>
      <xdr:spPr>
        <a:xfrm>
          <a:off x="15240000" y="1048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111868</xdr:rowOff>
    </xdr:from>
    <xdr:ext cx="762000" cy="259045"/>
    <xdr:sp macro="" textlink="">
      <xdr:nvSpPr>
        <xdr:cNvPr id="347" name="テキスト ボックス 346"/>
        <xdr:cNvSpPr txBox="1"/>
      </xdr:nvSpPr>
      <xdr:spPr>
        <a:xfrm>
          <a:off x="14909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39279</xdr:rowOff>
    </xdr:from>
    <xdr:to>
      <xdr:col>21</xdr:col>
      <xdr:colOff>50800</xdr:colOff>
      <xdr:row>61</xdr:row>
      <xdr:rowOff>140879</xdr:rowOff>
    </xdr:to>
    <xdr:sp macro="" textlink="">
      <xdr:nvSpPr>
        <xdr:cNvPr id="348" name="円/楕円 347"/>
        <xdr:cNvSpPr/>
      </xdr:nvSpPr>
      <xdr:spPr>
        <a:xfrm>
          <a:off x="14351000" y="1049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125656</xdr:rowOff>
    </xdr:from>
    <xdr:ext cx="762000" cy="259045"/>
    <xdr:sp macro="" textlink="">
      <xdr:nvSpPr>
        <xdr:cNvPr id="349" name="テキスト ボックス 348"/>
        <xdr:cNvSpPr txBox="1"/>
      </xdr:nvSpPr>
      <xdr:spPr>
        <a:xfrm>
          <a:off x="14020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85816</xdr:rowOff>
    </xdr:from>
    <xdr:to>
      <xdr:col>19</xdr:col>
      <xdr:colOff>533400</xdr:colOff>
      <xdr:row>62</xdr:row>
      <xdr:rowOff>15966</xdr:rowOff>
    </xdr:to>
    <xdr:sp macro="" textlink="">
      <xdr:nvSpPr>
        <xdr:cNvPr id="350" name="円/楕円 349"/>
        <xdr:cNvSpPr/>
      </xdr:nvSpPr>
      <xdr:spPr>
        <a:xfrm>
          <a:off x="13462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743</xdr:rowOff>
    </xdr:from>
    <xdr:ext cx="762000" cy="259045"/>
    <xdr:sp macro="" textlink="">
      <xdr:nvSpPr>
        <xdr:cNvPr id="351" name="テキスト ボックス 350"/>
        <xdr:cNvSpPr txBox="1"/>
      </xdr:nvSpPr>
      <xdr:spPr>
        <a:xfrm>
          <a:off x="13131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1.5</a:t>
          </a:r>
          <a:r>
            <a:rPr kumimoji="1" lang="ja-JP" altLang="en-US" sz="1300">
              <a:latin typeface="ＭＳ Ｐゴシック"/>
            </a:rPr>
            <a:t>ポイント下がり、</a:t>
          </a:r>
          <a:r>
            <a:rPr kumimoji="1" lang="en-US" altLang="ja-JP" sz="1300">
              <a:latin typeface="ＭＳ Ｐゴシック"/>
            </a:rPr>
            <a:t>2.3</a:t>
          </a:r>
          <a:r>
            <a:rPr kumimoji="1" lang="ja-JP" altLang="en-US" sz="1300">
              <a:latin typeface="ＭＳ Ｐゴシック"/>
            </a:rPr>
            <a:t>％となった。県平均や類似団体平均よりも、かなり低い状態にある。</a:t>
          </a:r>
          <a:endParaRPr kumimoji="1" lang="en-US" altLang="ja-JP" sz="1300">
            <a:latin typeface="ＭＳ Ｐゴシック"/>
          </a:endParaRPr>
        </a:p>
        <a:p>
          <a:r>
            <a:rPr kumimoji="1" lang="ja-JP" altLang="en-US" sz="1300">
              <a:latin typeface="ＭＳ Ｐゴシック"/>
            </a:rPr>
            <a:t>　これは、平成</a:t>
          </a:r>
          <a:r>
            <a:rPr kumimoji="1" lang="en-US" altLang="ja-JP" sz="1300">
              <a:latin typeface="ＭＳ Ｐゴシック"/>
            </a:rPr>
            <a:t>27</a:t>
          </a:r>
          <a:r>
            <a:rPr kumimoji="1" lang="ja-JP" altLang="en-US" sz="1300">
              <a:latin typeface="ＭＳ Ｐゴシック"/>
            </a:rPr>
            <a:t>年度に大型償還が終了したためであるが、既に大型事業の償還は始まっており、今後も大型事業を控えている状態にある。そのため、起債発行の抑制を引き続き推進し、事業の必要性や事業効果を考慮し、起債に大きく依存することがないように財政運営に努めていく。</a:t>
          </a:r>
          <a:endParaRPr lang="ja-JP" altLang="ja-JP" sz="1400">
            <a:effectLst/>
          </a:endParaRPr>
        </a:p>
        <a:p>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9" name="直線コネクタ 378"/>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80"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1" name="直線コネクタ 380"/>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82"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83" name="直線コネクタ 382"/>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81280</xdr:rowOff>
    </xdr:from>
    <xdr:to>
      <xdr:col>24</xdr:col>
      <xdr:colOff>558800</xdr:colOff>
      <xdr:row>40</xdr:row>
      <xdr:rowOff>30480</xdr:rowOff>
    </xdr:to>
    <xdr:cxnSp macro="">
      <xdr:nvCxnSpPr>
        <xdr:cNvPr id="384" name="直線コネクタ 383"/>
        <xdr:cNvCxnSpPr/>
      </xdr:nvCxnSpPr>
      <xdr:spPr>
        <a:xfrm flipV="1">
          <a:off x="16179800" y="676783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21607</xdr:rowOff>
    </xdr:from>
    <xdr:ext cx="762000" cy="259045"/>
    <xdr:sp macro="" textlink="">
      <xdr:nvSpPr>
        <xdr:cNvPr id="385"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6" name="フローチャート : 判断 385"/>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30480</xdr:rowOff>
    </xdr:from>
    <xdr:to>
      <xdr:col>23</xdr:col>
      <xdr:colOff>406400</xdr:colOff>
      <xdr:row>40</xdr:row>
      <xdr:rowOff>167217</xdr:rowOff>
    </xdr:to>
    <xdr:cxnSp macro="">
      <xdr:nvCxnSpPr>
        <xdr:cNvPr id="387" name="直線コネクタ 386"/>
        <xdr:cNvCxnSpPr/>
      </xdr:nvCxnSpPr>
      <xdr:spPr>
        <a:xfrm flipV="1">
          <a:off x="15290800" y="688848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8" name="フローチャート : 判断 387"/>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389" name="テキスト ボックス 388"/>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167217</xdr:rowOff>
    </xdr:from>
    <xdr:to>
      <xdr:col>22</xdr:col>
      <xdr:colOff>203200</xdr:colOff>
      <xdr:row>41</xdr:row>
      <xdr:rowOff>100330</xdr:rowOff>
    </xdr:to>
    <xdr:cxnSp macro="">
      <xdr:nvCxnSpPr>
        <xdr:cNvPr id="390" name="直線コネクタ 389"/>
        <xdr:cNvCxnSpPr/>
      </xdr:nvCxnSpPr>
      <xdr:spPr>
        <a:xfrm flipV="1">
          <a:off x="14401800" y="702521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1" name="フローチャート : 判断 390"/>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92" name="テキスト ボックス 391"/>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100330</xdr:rowOff>
    </xdr:from>
    <xdr:to>
      <xdr:col>21</xdr:col>
      <xdr:colOff>0</xdr:colOff>
      <xdr:row>41</xdr:row>
      <xdr:rowOff>140546</xdr:rowOff>
    </xdr:to>
    <xdr:cxnSp macro="">
      <xdr:nvCxnSpPr>
        <xdr:cNvPr id="393" name="直線コネクタ 392"/>
        <xdr:cNvCxnSpPr/>
      </xdr:nvCxnSpPr>
      <xdr:spPr>
        <a:xfrm flipV="1">
          <a:off x="13512800" y="712978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4" name="フローチャート : 判断 393"/>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395" name="テキスト ボックス 394"/>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6" name="フローチャート : 判断 395"/>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97" name="テキスト ボックス 396"/>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30480</xdr:rowOff>
    </xdr:from>
    <xdr:to>
      <xdr:col>24</xdr:col>
      <xdr:colOff>609600</xdr:colOff>
      <xdr:row>39</xdr:row>
      <xdr:rowOff>132080</xdr:rowOff>
    </xdr:to>
    <xdr:sp macro="" textlink="">
      <xdr:nvSpPr>
        <xdr:cNvPr id="403" name="円/楕円 402"/>
        <xdr:cNvSpPr/>
      </xdr:nvSpPr>
      <xdr:spPr>
        <a:xfrm>
          <a:off x="169672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47007</xdr:rowOff>
    </xdr:from>
    <xdr:ext cx="762000" cy="259045"/>
    <xdr:sp macro="" textlink="">
      <xdr:nvSpPr>
        <xdr:cNvPr id="404" name="公債費負担の状況該当値テキスト"/>
        <xdr:cNvSpPr txBox="1"/>
      </xdr:nvSpPr>
      <xdr:spPr>
        <a:xfrm>
          <a:off x="17106900" y="656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151130</xdr:rowOff>
    </xdr:from>
    <xdr:to>
      <xdr:col>23</xdr:col>
      <xdr:colOff>457200</xdr:colOff>
      <xdr:row>40</xdr:row>
      <xdr:rowOff>81280</xdr:rowOff>
    </xdr:to>
    <xdr:sp macro="" textlink="">
      <xdr:nvSpPr>
        <xdr:cNvPr id="405" name="円/楕円 404"/>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91457</xdr:rowOff>
    </xdr:from>
    <xdr:ext cx="736600" cy="259045"/>
    <xdr:sp macro="" textlink="">
      <xdr:nvSpPr>
        <xdr:cNvPr id="406" name="テキスト ボックス 405"/>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116417</xdr:rowOff>
    </xdr:from>
    <xdr:to>
      <xdr:col>22</xdr:col>
      <xdr:colOff>254000</xdr:colOff>
      <xdr:row>41</xdr:row>
      <xdr:rowOff>46567</xdr:rowOff>
    </xdr:to>
    <xdr:sp macro="" textlink="">
      <xdr:nvSpPr>
        <xdr:cNvPr id="407" name="円/楕円 406"/>
        <xdr:cNvSpPr/>
      </xdr:nvSpPr>
      <xdr:spPr>
        <a:xfrm>
          <a:off x="15240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56744</xdr:rowOff>
    </xdr:from>
    <xdr:ext cx="762000" cy="259045"/>
    <xdr:sp macro="" textlink="">
      <xdr:nvSpPr>
        <xdr:cNvPr id="408" name="テキスト ボックス 407"/>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49530</xdr:rowOff>
    </xdr:from>
    <xdr:to>
      <xdr:col>21</xdr:col>
      <xdr:colOff>50800</xdr:colOff>
      <xdr:row>41</xdr:row>
      <xdr:rowOff>151130</xdr:rowOff>
    </xdr:to>
    <xdr:sp macro="" textlink="">
      <xdr:nvSpPr>
        <xdr:cNvPr id="409" name="円/楕円 408"/>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161307</xdr:rowOff>
    </xdr:from>
    <xdr:ext cx="762000" cy="259045"/>
    <xdr:sp macro="" textlink="">
      <xdr:nvSpPr>
        <xdr:cNvPr id="410" name="テキスト ボックス 409"/>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89746</xdr:rowOff>
    </xdr:from>
    <xdr:to>
      <xdr:col>19</xdr:col>
      <xdr:colOff>533400</xdr:colOff>
      <xdr:row>42</xdr:row>
      <xdr:rowOff>19896</xdr:rowOff>
    </xdr:to>
    <xdr:sp macro="" textlink="">
      <xdr:nvSpPr>
        <xdr:cNvPr id="411" name="円/楕円 410"/>
        <xdr:cNvSpPr/>
      </xdr:nvSpPr>
      <xdr:spPr>
        <a:xfrm>
          <a:off x="13462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30073</xdr:rowOff>
    </xdr:from>
    <xdr:ext cx="762000" cy="259045"/>
    <xdr:sp macro="" textlink="">
      <xdr:nvSpPr>
        <xdr:cNvPr id="412" name="テキスト ボックス 411"/>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前年度同様ゼロとなった。</a:t>
          </a:r>
          <a:endParaRPr kumimoji="1" lang="en-US" altLang="ja-JP" sz="1300">
            <a:latin typeface="ＭＳ Ｐゴシック"/>
          </a:endParaRPr>
        </a:p>
        <a:p>
          <a:r>
            <a:rPr kumimoji="1" lang="ja-JP" altLang="en-US" sz="1300">
              <a:latin typeface="ＭＳ Ｐゴシック"/>
            </a:rPr>
            <a:t>　負債残高以上に換金可能資産があるためであるが、既に大型事業の償還は始まっており、今後も大型事業を抱えている。そのため、中長期財政計画の推計に基づき、引き続き起債発行の抑制を行っていく。また、事業の必要性や事業効果を考慮し、起債に大きく依存することのない財政運営に努めていく。</a:t>
          </a: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41" name="直線コネクタ 440"/>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42"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43" name="直線コネクタ 442"/>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167657</xdr:rowOff>
    </xdr:from>
    <xdr:ext cx="762000" cy="259045"/>
    <xdr:sp macro="" textlink="">
      <xdr:nvSpPr>
        <xdr:cNvPr id="446" name="将来負担の状況平均値テキスト"/>
        <xdr:cNvSpPr txBox="1"/>
      </xdr:nvSpPr>
      <xdr:spPr>
        <a:xfrm>
          <a:off x="17106900" y="2396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7" name="フローチャート : 判断 446"/>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48" name="フローチャート : 判断 447"/>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49" name="テキスト ボックス 448"/>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98933</xdr:rowOff>
    </xdr:from>
    <xdr:to>
      <xdr:col>22</xdr:col>
      <xdr:colOff>254000</xdr:colOff>
      <xdr:row>15</xdr:row>
      <xdr:rowOff>29083</xdr:rowOff>
    </xdr:to>
    <xdr:sp macro="" textlink="">
      <xdr:nvSpPr>
        <xdr:cNvPr id="450" name="フローチャート : 判断 449"/>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51" name="テキスト ボックス 450"/>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166497</xdr:rowOff>
    </xdr:from>
    <xdr:to>
      <xdr:col>21</xdr:col>
      <xdr:colOff>50800</xdr:colOff>
      <xdr:row>15</xdr:row>
      <xdr:rowOff>96647</xdr:rowOff>
    </xdr:to>
    <xdr:sp macro="" textlink="">
      <xdr:nvSpPr>
        <xdr:cNvPr id="452" name="フローチャート : 判断 451"/>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106824</xdr:rowOff>
    </xdr:from>
    <xdr:ext cx="762000" cy="259045"/>
    <xdr:sp macro="" textlink="">
      <xdr:nvSpPr>
        <xdr:cNvPr id="453" name="テキスト ボックス 452"/>
        <xdr:cNvSpPr txBox="1"/>
      </xdr:nvSpPr>
      <xdr:spPr>
        <a:xfrm>
          <a:off x="14020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4" name="フローチャート : 判断 453"/>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11786</xdr:rowOff>
    </xdr:from>
    <xdr:ext cx="762000" cy="259045"/>
    <xdr:sp macro="" textlink="">
      <xdr:nvSpPr>
        <xdr:cNvPr id="455" name="テキスト ボックス 454"/>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愛媛県砥部町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21,612
21,566
101.59
8,957,752
8,138,194
642,223
5,362,529
6,270,622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1.5</a:t>
          </a:r>
          <a:r>
            <a:rPr kumimoji="1" lang="ja-JP" altLang="en-US" sz="1300">
              <a:latin typeface="ＭＳ Ｐゴシック"/>
            </a:rPr>
            <a:t>ポイント悪化した。類似団体や県内比較よりも高い水準である。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年度は、本町の定員適正化計画に基づく人員調整を行ったため、職員数が増加した。そのため、人件費が増加し、類似団体や県内比較との差が大きくなった。</a:t>
          </a:r>
          <a:endParaRPr kumimoji="1" lang="en-US" altLang="ja-JP" sz="1300">
            <a:latin typeface="ＭＳ Ｐゴシック"/>
          </a:endParaRPr>
        </a:p>
        <a:p>
          <a:r>
            <a:rPr kumimoji="1" lang="ja-JP" altLang="en-US" sz="1300">
              <a:latin typeface="ＭＳ Ｐゴシック"/>
            </a:rPr>
            <a:t>　今後は、より計画的な採用を行い、定員管理の適正化及び効果的な執行体制の確立に努める。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110998</xdr:rowOff>
    </xdr:from>
    <xdr:to>
      <xdr:col>7</xdr:col>
      <xdr:colOff>15875</xdr:colOff>
      <xdr:row>38</xdr:row>
      <xdr:rowOff>8128</xdr:rowOff>
    </xdr:to>
    <xdr:cxnSp macro="">
      <xdr:nvCxnSpPr>
        <xdr:cNvPr id="64" name="直線コネクタ 63"/>
        <xdr:cNvCxnSpPr/>
      </xdr:nvCxnSpPr>
      <xdr:spPr>
        <a:xfrm>
          <a:off x="3987800" y="645464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92727</xdr:rowOff>
    </xdr:from>
    <xdr:ext cx="762000" cy="259045"/>
    <xdr:sp macro="" textlink="">
      <xdr:nvSpPr>
        <xdr:cNvPr id="65"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88138</xdr:rowOff>
    </xdr:from>
    <xdr:to>
      <xdr:col>5</xdr:col>
      <xdr:colOff>549275</xdr:colOff>
      <xdr:row>37</xdr:row>
      <xdr:rowOff>110998</xdr:rowOff>
    </xdr:to>
    <xdr:cxnSp macro="">
      <xdr:nvCxnSpPr>
        <xdr:cNvPr id="67" name="直線コネクタ 66"/>
        <xdr:cNvCxnSpPr/>
      </xdr:nvCxnSpPr>
      <xdr:spPr>
        <a:xfrm>
          <a:off x="3098800" y="64317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88138</xdr:rowOff>
    </xdr:from>
    <xdr:to>
      <xdr:col>4</xdr:col>
      <xdr:colOff>346075</xdr:colOff>
      <xdr:row>37</xdr:row>
      <xdr:rowOff>138430</xdr:rowOff>
    </xdr:to>
    <xdr:cxnSp macro="">
      <xdr:nvCxnSpPr>
        <xdr:cNvPr id="70" name="直線コネクタ 69"/>
        <xdr:cNvCxnSpPr/>
      </xdr:nvCxnSpPr>
      <xdr:spPr>
        <a:xfrm flipV="1">
          <a:off x="2209800" y="64317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138430</xdr:rowOff>
    </xdr:from>
    <xdr:to>
      <xdr:col>3</xdr:col>
      <xdr:colOff>142875</xdr:colOff>
      <xdr:row>37</xdr:row>
      <xdr:rowOff>156718</xdr:rowOff>
    </xdr:to>
    <xdr:cxnSp macro="">
      <xdr:nvCxnSpPr>
        <xdr:cNvPr id="73" name="直線コネクタ 72"/>
        <xdr:cNvCxnSpPr/>
      </xdr:nvCxnSpPr>
      <xdr:spPr>
        <a:xfrm flipV="1">
          <a:off x="1320800" y="64820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128778</xdr:rowOff>
    </xdr:from>
    <xdr:to>
      <xdr:col>7</xdr:col>
      <xdr:colOff>66675</xdr:colOff>
      <xdr:row>38</xdr:row>
      <xdr:rowOff>58928</xdr:rowOff>
    </xdr:to>
    <xdr:sp macro="" textlink="">
      <xdr:nvSpPr>
        <xdr:cNvPr id="83" name="円/楕円 82"/>
        <xdr:cNvSpPr/>
      </xdr:nvSpPr>
      <xdr:spPr>
        <a:xfrm>
          <a:off x="4775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100855</xdr:rowOff>
    </xdr:from>
    <xdr:ext cx="762000" cy="259045"/>
    <xdr:sp macro="" textlink="">
      <xdr:nvSpPr>
        <xdr:cNvPr id="84" name="人件費該当値テキスト"/>
        <xdr:cNvSpPr txBox="1"/>
      </xdr:nvSpPr>
      <xdr:spPr>
        <a:xfrm>
          <a:off x="4914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60198</xdr:rowOff>
    </xdr:from>
    <xdr:to>
      <xdr:col>5</xdr:col>
      <xdr:colOff>600075</xdr:colOff>
      <xdr:row>37</xdr:row>
      <xdr:rowOff>161798</xdr:rowOff>
    </xdr:to>
    <xdr:sp macro="" textlink="">
      <xdr:nvSpPr>
        <xdr:cNvPr id="85" name="円/楕円 84"/>
        <xdr:cNvSpPr/>
      </xdr:nvSpPr>
      <xdr:spPr>
        <a:xfrm>
          <a:off x="3937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146575</xdr:rowOff>
    </xdr:from>
    <xdr:ext cx="736600" cy="259045"/>
    <xdr:sp macro="" textlink="">
      <xdr:nvSpPr>
        <xdr:cNvPr id="86" name="テキスト ボックス 85"/>
        <xdr:cNvSpPr txBox="1"/>
      </xdr:nvSpPr>
      <xdr:spPr>
        <a:xfrm>
          <a:off x="3606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37338</xdr:rowOff>
    </xdr:from>
    <xdr:to>
      <xdr:col>4</xdr:col>
      <xdr:colOff>396875</xdr:colOff>
      <xdr:row>37</xdr:row>
      <xdr:rowOff>138938</xdr:rowOff>
    </xdr:to>
    <xdr:sp macro="" textlink="">
      <xdr:nvSpPr>
        <xdr:cNvPr id="87" name="円/楕円 86"/>
        <xdr:cNvSpPr/>
      </xdr:nvSpPr>
      <xdr:spPr>
        <a:xfrm>
          <a:off x="3048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123715</xdr:rowOff>
    </xdr:from>
    <xdr:ext cx="762000" cy="259045"/>
    <xdr:sp macro="" textlink="">
      <xdr:nvSpPr>
        <xdr:cNvPr id="88" name="テキスト ボックス 87"/>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87630</xdr:rowOff>
    </xdr:from>
    <xdr:to>
      <xdr:col>3</xdr:col>
      <xdr:colOff>193675</xdr:colOff>
      <xdr:row>38</xdr:row>
      <xdr:rowOff>17780</xdr:rowOff>
    </xdr:to>
    <xdr:sp macro="" textlink="">
      <xdr:nvSpPr>
        <xdr:cNvPr id="89" name="円/楕円 88"/>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2557</xdr:rowOff>
    </xdr:from>
    <xdr:ext cx="762000" cy="259045"/>
    <xdr:sp macro="" textlink="">
      <xdr:nvSpPr>
        <xdr:cNvPr id="90" name="テキスト ボックス 89"/>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105918</xdr:rowOff>
    </xdr:from>
    <xdr:to>
      <xdr:col>1</xdr:col>
      <xdr:colOff>676275</xdr:colOff>
      <xdr:row>38</xdr:row>
      <xdr:rowOff>36068</xdr:rowOff>
    </xdr:to>
    <xdr:sp macro="" textlink="">
      <xdr:nvSpPr>
        <xdr:cNvPr id="91" name="円/楕円 90"/>
        <xdr:cNvSpPr/>
      </xdr:nvSpPr>
      <xdr:spPr>
        <a:xfrm>
          <a:off x="1270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20845</xdr:rowOff>
    </xdr:from>
    <xdr:ext cx="762000" cy="259045"/>
    <xdr:sp macro="" textlink="">
      <xdr:nvSpPr>
        <xdr:cNvPr id="92" name="テキスト ボックス 91"/>
        <xdr:cNvSpPr txBox="1"/>
      </xdr:nvSpPr>
      <xdr:spPr>
        <a:xfrm>
          <a:off x="939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1.0</a:t>
          </a:r>
          <a:r>
            <a:rPr kumimoji="1" lang="ja-JP" altLang="en-US" sz="1300">
              <a:latin typeface="ＭＳ Ｐゴシック"/>
            </a:rPr>
            <a:t>ポイント悪化した。類似団体平均よりも下回っているが、県平均より上回っている。</a:t>
          </a:r>
          <a:endParaRPr kumimoji="1" lang="en-US" altLang="ja-JP" sz="1300">
            <a:latin typeface="ＭＳ Ｐゴシック"/>
          </a:endParaRPr>
        </a:p>
        <a:p>
          <a:r>
            <a:rPr kumimoji="1" lang="ja-JP" altLang="en-US" sz="1300">
              <a:latin typeface="ＭＳ Ｐゴシック"/>
            </a:rPr>
            <a:t>　電算システム関連経費や保有する施設の老朽化に伴い、物件費は今後も増加すると見込んでいる。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xdr:rowOff>
    </xdr:from>
    <xdr:to>
      <xdr:col>24</xdr:col>
      <xdr:colOff>31750</xdr:colOff>
      <xdr:row>16</xdr:row>
      <xdr:rowOff>78014</xdr:rowOff>
    </xdr:to>
    <xdr:cxnSp macro="">
      <xdr:nvCxnSpPr>
        <xdr:cNvPr id="127" name="直線コネクタ 126"/>
        <xdr:cNvCxnSpPr/>
      </xdr:nvCxnSpPr>
      <xdr:spPr>
        <a:xfrm>
          <a:off x="15671800" y="275590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77668</xdr:rowOff>
    </xdr:from>
    <xdr:ext cx="762000" cy="259045"/>
    <xdr:sp macro="" textlink="">
      <xdr:nvSpPr>
        <xdr:cNvPr id="128" name="物件費平均値テキスト"/>
        <xdr:cNvSpPr txBox="1"/>
      </xdr:nvSpPr>
      <xdr:spPr>
        <a:xfrm>
          <a:off x="16598900" y="2820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xdr:rowOff>
    </xdr:from>
    <xdr:to>
      <xdr:col>22</xdr:col>
      <xdr:colOff>565150</xdr:colOff>
      <xdr:row>16</xdr:row>
      <xdr:rowOff>117203</xdr:rowOff>
    </xdr:to>
    <xdr:cxnSp macro="">
      <xdr:nvCxnSpPr>
        <xdr:cNvPr id="130" name="直線コネクタ 129"/>
        <xdr:cNvCxnSpPr/>
      </xdr:nvCxnSpPr>
      <xdr:spPr>
        <a:xfrm flipV="1">
          <a:off x="14782800" y="2755900"/>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924</xdr:rowOff>
    </xdr:from>
    <xdr:ext cx="736600" cy="259045"/>
    <xdr:sp macro="" textlink="">
      <xdr:nvSpPr>
        <xdr:cNvPr id="132" name="テキスト ボックス 131"/>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84546</xdr:rowOff>
    </xdr:from>
    <xdr:to>
      <xdr:col>21</xdr:col>
      <xdr:colOff>361950</xdr:colOff>
      <xdr:row>16</xdr:row>
      <xdr:rowOff>117203</xdr:rowOff>
    </xdr:to>
    <xdr:cxnSp macro="">
      <xdr:nvCxnSpPr>
        <xdr:cNvPr id="133" name="直線コネクタ 132"/>
        <xdr:cNvCxnSpPr/>
      </xdr:nvCxnSpPr>
      <xdr:spPr>
        <a:xfrm>
          <a:off x="13893800" y="282774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158586</xdr:rowOff>
    </xdr:from>
    <xdr:ext cx="762000" cy="259045"/>
    <xdr:sp macro="" textlink="">
      <xdr:nvSpPr>
        <xdr:cNvPr id="135" name="テキスト ボックス 134"/>
        <xdr:cNvSpPr txBox="1"/>
      </xdr:nvSpPr>
      <xdr:spPr>
        <a:xfrm>
          <a:off x="14401800" y="255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84546</xdr:rowOff>
    </xdr:from>
    <xdr:to>
      <xdr:col>20</xdr:col>
      <xdr:colOff>158750</xdr:colOff>
      <xdr:row>16</xdr:row>
      <xdr:rowOff>91077</xdr:rowOff>
    </xdr:to>
    <xdr:cxnSp macro="">
      <xdr:nvCxnSpPr>
        <xdr:cNvPr id="136" name="直線コネクタ 135"/>
        <xdr:cNvCxnSpPr/>
      </xdr:nvCxnSpPr>
      <xdr:spPr>
        <a:xfrm flipV="1">
          <a:off x="13004800" y="282774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125928</xdr:rowOff>
    </xdr:from>
    <xdr:ext cx="762000" cy="259045"/>
    <xdr:sp macro="" textlink="">
      <xdr:nvSpPr>
        <xdr:cNvPr id="138" name="テキスト ボックス 137"/>
        <xdr:cNvSpPr txBox="1"/>
      </xdr:nvSpPr>
      <xdr:spPr>
        <a:xfrm>
          <a:off x="13512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106334</xdr:rowOff>
    </xdr:from>
    <xdr:ext cx="762000" cy="259045"/>
    <xdr:sp macro="" textlink="">
      <xdr:nvSpPr>
        <xdr:cNvPr id="140" name="テキスト ボックス 139"/>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27214</xdr:rowOff>
    </xdr:from>
    <xdr:to>
      <xdr:col>24</xdr:col>
      <xdr:colOff>82550</xdr:colOff>
      <xdr:row>16</xdr:row>
      <xdr:rowOff>128814</xdr:rowOff>
    </xdr:to>
    <xdr:sp macro="" textlink="">
      <xdr:nvSpPr>
        <xdr:cNvPr id="146" name="円/楕円 145"/>
        <xdr:cNvSpPr/>
      </xdr:nvSpPr>
      <xdr:spPr>
        <a:xfrm>
          <a:off x="164592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43741</xdr:rowOff>
    </xdr:from>
    <xdr:ext cx="762000" cy="259045"/>
    <xdr:sp macro="" textlink="">
      <xdr:nvSpPr>
        <xdr:cNvPr id="147" name="物件費該当値テキスト"/>
        <xdr:cNvSpPr txBox="1"/>
      </xdr:nvSpPr>
      <xdr:spPr>
        <a:xfrm>
          <a:off x="165989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133350</xdr:rowOff>
    </xdr:from>
    <xdr:to>
      <xdr:col>22</xdr:col>
      <xdr:colOff>615950</xdr:colOff>
      <xdr:row>16</xdr:row>
      <xdr:rowOff>63500</xdr:rowOff>
    </xdr:to>
    <xdr:sp macro="" textlink="">
      <xdr:nvSpPr>
        <xdr:cNvPr id="148" name="円/楕円 147"/>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73677</xdr:rowOff>
    </xdr:from>
    <xdr:ext cx="736600" cy="259045"/>
    <xdr:sp macro="" textlink="">
      <xdr:nvSpPr>
        <xdr:cNvPr id="149" name="テキスト ボックス 148"/>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66403</xdr:rowOff>
    </xdr:from>
    <xdr:to>
      <xdr:col>21</xdr:col>
      <xdr:colOff>412750</xdr:colOff>
      <xdr:row>16</xdr:row>
      <xdr:rowOff>168003</xdr:rowOff>
    </xdr:to>
    <xdr:sp macro="" textlink="">
      <xdr:nvSpPr>
        <xdr:cNvPr id="150" name="円/楕円 149"/>
        <xdr:cNvSpPr/>
      </xdr:nvSpPr>
      <xdr:spPr>
        <a:xfrm>
          <a:off x="14732000" y="28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152780</xdr:rowOff>
    </xdr:from>
    <xdr:ext cx="762000" cy="259045"/>
    <xdr:sp macro="" textlink="">
      <xdr:nvSpPr>
        <xdr:cNvPr id="151" name="テキスト ボックス 150"/>
        <xdr:cNvSpPr txBox="1"/>
      </xdr:nvSpPr>
      <xdr:spPr>
        <a:xfrm>
          <a:off x="14401800" y="289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33746</xdr:rowOff>
    </xdr:from>
    <xdr:to>
      <xdr:col>20</xdr:col>
      <xdr:colOff>209550</xdr:colOff>
      <xdr:row>16</xdr:row>
      <xdr:rowOff>135346</xdr:rowOff>
    </xdr:to>
    <xdr:sp macro="" textlink="">
      <xdr:nvSpPr>
        <xdr:cNvPr id="152" name="円/楕円 151"/>
        <xdr:cNvSpPr/>
      </xdr:nvSpPr>
      <xdr:spPr>
        <a:xfrm>
          <a:off x="13843000" y="277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120123</xdr:rowOff>
    </xdr:from>
    <xdr:ext cx="762000" cy="259045"/>
    <xdr:sp macro="" textlink="">
      <xdr:nvSpPr>
        <xdr:cNvPr id="153" name="テキスト ボックス 152"/>
        <xdr:cNvSpPr txBox="1"/>
      </xdr:nvSpPr>
      <xdr:spPr>
        <a:xfrm>
          <a:off x="13512800" y="286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40277</xdr:rowOff>
    </xdr:from>
    <xdr:to>
      <xdr:col>19</xdr:col>
      <xdr:colOff>6350</xdr:colOff>
      <xdr:row>16</xdr:row>
      <xdr:rowOff>141877</xdr:rowOff>
    </xdr:to>
    <xdr:sp macro="" textlink="">
      <xdr:nvSpPr>
        <xdr:cNvPr id="154" name="円/楕円 153"/>
        <xdr:cNvSpPr/>
      </xdr:nvSpPr>
      <xdr:spPr>
        <a:xfrm>
          <a:off x="12954000" y="27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126654</xdr:rowOff>
    </xdr:from>
    <xdr:ext cx="762000" cy="259045"/>
    <xdr:sp macro="" textlink="">
      <xdr:nvSpPr>
        <xdr:cNvPr id="155" name="テキスト ボックス 154"/>
        <xdr:cNvSpPr txBox="1"/>
      </xdr:nvSpPr>
      <xdr:spPr>
        <a:xfrm>
          <a:off x="12623800" y="286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類似団体や県内比較よりも下回っているが、前年度より</a:t>
          </a:r>
          <a:r>
            <a:rPr kumimoji="1" lang="en-US" altLang="ja-JP" sz="1300">
              <a:latin typeface="ＭＳ Ｐゴシック"/>
            </a:rPr>
            <a:t>0.4</a:t>
          </a:r>
          <a:r>
            <a:rPr kumimoji="1" lang="ja-JP" altLang="en-US" sz="1300">
              <a:latin typeface="ＭＳ Ｐゴシック"/>
            </a:rPr>
            <a:t>ポイント悪化しており、年々増加している。</a:t>
          </a:r>
          <a:endParaRPr kumimoji="1" lang="en-US" altLang="ja-JP" sz="1300">
            <a:latin typeface="ＭＳ Ｐゴシック"/>
          </a:endParaRPr>
        </a:p>
        <a:p>
          <a:r>
            <a:rPr kumimoji="1" lang="ja-JP" altLang="en-US" sz="1300">
              <a:latin typeface="ＭＳ Ｐゴシック"/>
            </a:rPr>
            <a:t>　本町は、就学後の児童に対して、単独で医療費を助成しており、平成</a:t>
          </a:r>
          <a:r>
            <a:rPr kumimoji="1" lang="en-US" altLang="ja-JP" sz="1300">
              <a:latin typeface="ＭＳ Ｐゴシック"/>
            </a:rPr>
            <a:t>27</a:t>
          </a:r>
          <a:r>
            <a:rPr kumimoji="1" lang="ja-JP" altLang="en-US" sz="1300">
              <a:latin typeface="ＭＳ Ｐゴシック"/>
            </a:rPr>
            <a:t>年８月から助成対象を中学生の通院まで拡大している。このように、本町は子育て支援の充実を図っており、今後も多額の費用を要するものと見込まれる。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0</xdr:rowOff>
    </xdr:from>
    <xdr:to>
      <xdr:col>7</xdr:col>
      <xdr:colOff>15875</xdr:colOff>
      <xdr:row>54</xdr:row>
      <xdr:rowOff>50800</xdr:rowOff>
    </xdr:to>
    <xdr:cxnSp macro="">
      <xdr:nvCxnSpPr>
        <xdr:cNvPr id="188" name="直線コネクタ 187"/>
        <xdr:cNvCxnSpPr/>
      </xdr:nvCxnSpPr>
      <xdr:spPr>
        <a:xfrm>
          <a:off x="3987800" y="92583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89"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146050</xdr:rowOff>
    </xdr:from>
    <xdr:to>
      <xdr:col>5</xdr:col>
      <xdr:colOff>549275</xdr:colOff>
      <xdr:row>54</xdr:row>
      <xdr:rowOff>0</xdr:rowOff>
    </xdr:to>
    <xdr:cxnSp macro="">
      <xdr:nvCxnSpPr>
        <xdr:cNvPr id="191" name="直線コネクタ 190"/>
        <xdr:cNvCxnSpPr/>
      </xdr:nvCxnSpPr>
      <xdr:spPr>
        <a:xfrm>
          <a:off x="3098800" y="9232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60977</xdr:rowOff>
    </xdr:from>
    <xdr:ext cx="736600" cy="259045"/>
    <xdr:sp macro="" textlink="">
      <xdr:nvSpPr>
        <xdr:cNvPr id="193" name="テキスト ボックス 192"/>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146050</xdr:rowOff>
    </xdr:from>
    <xdr:to>
      <xdr:col>4</xdr:col>
      <xdr:colOff>346075</xdr:colOff>
      <xdr:row>53</xdr:row>
      <xdr:rowOff>146050</xdr:rowOff>
    </xdr:to>
    <xdr:cxnSp macro="">
      <xdr:nvCxnSpPr>
        <xdr:cNvPr id="194" name="直線コネクタ 193"/>
        <xdr:cNvCxnSpPr/>
      </xdr:nvCxnSpPr>
      <xdr:spPr>
        <a:xfrm>
          <a:off x="2209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22877</xdr:rowOff>
    </xdr:from>
    <xdr:ext cx="762000" cy="259045"/>
    <xdr:sp macro="" textlink="">
      <xdr:nvSpPr>
        <xdr:cNvPr id="196" name="テキスト ボックス 195"/>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107950</xdr:rowOff>
    </xdr:from>
    <xdr:to>
      <xdr:col>3</xdr:col>
      <xdr:colOff>142875</xdr:colOff>
      <xdr:row>53</xdr:row>
      <xdr:rowOff>146050</xdr:rowOff>
    </xdr:to>
    <xdr:cxnSp macro="">
      <xdr:nvCxnSpPr>
        <xdr:cNvPr id="197" name="直線コネクタ 196"/>
        <xdr:cNvCxnSpPr/>
      </xdr:nvCxnSpPr>
      <xdr:spPr>
        <a:xfrm>
          <a:off x="1320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168927</xdr:rowOff>
    </xdr:from>
    <xdr:ext cx="762000" cy="259045"/>
    <xdr:sp macro="" textlink="">
      <xdr:nvSpPr>
        <xdr:cNvPr id="199" name="テキスト ボックス 198"/>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118127</xdr:rowOff>
    </xdr:from>
    <xdr:ext cx="762000" cy="259045"/>
    <xdr:sp macro="" textlink="">
      <xdr:nvSpPr>
        <xdr:cNvPr id="201" name="テキスト ボックス 200"/>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0</xdr:rowOff>
    </xdr:from>
    <xdr:to>
      <xdr:col>7</xdr:col>
      <xdr:colOff>66675</xdr:colOff>
      <xdr:row>54</xdr:row>
      <xdr:rowOff>101600</xdr:rowOff>
    </xdr:to>
    <xdr:sp macro="" textlink="">
      <xdr:nvSpPr>
        <xdr:cNvPr id="207" name="円/楕円 206"/>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16527</xdr:rowOff>
    </xdr:from>
    <xdr:ext cx="762000" cy="259045"/>
    <xdr:sp macro="" textlink="">
      <xdr:nvSpPr>
        <xdr:cNvPr id="208"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120650</xdr:rowOff>
    </xdr:from>
    <xdr:to>
      <xdr:col>5</xdr:col>
      <xdr:colOff>600075</xdr:colOff>
      <xdr:row>54</xdr:row>
      <xdr:rowOff>50800</xdr:rowOff>
    </xdr:to>
    <xdr:sp macro="" textlink="">
      <xdr:nvSpPr>
        <xdr:cNvPr id="209" name="円/楕円 208"/>
        <xdr:cNvSpPr/>
      </xdr:nvSpPr>
      <xdr:spPr>
        <a:xfrm>
          <a:off x="3937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60977</xdr:rowOff>
    </xdr:from>
    <xdr:ext cx="736600" cy="259045"/>
    <xdr:sp macro="" textlink="">
      <xdr:nvSpPr>
        <xdr:cNvPr id="210" name="テキスト ボックス 209"/>
        <xdr:cNvSpPr txBox="1"/>
      </xdr:nvSpPr>
      <xdr:spPr>
        <a:xfrm>
          <a:off x="3606800" y="897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95250</xdr:rowOff>
    </xdr:from>
    <xdr:to>
      <xdr:col>4</xdr:col>
      <xdr:colOff>396875</xdr:colOff>
      <xdr:row>54</xdr:row>
      <xdr:rowOff>25400</xdr:rowOff>
    </xdr:to>
    <xdr:sp macro="" textlink="">
      <xdr:nvSpPr>
        <xdr:cNvPr id="211" name="円/楕円 210"/>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35577</xdr:rowOff>
    </xdr:from>
    <xdr:ext cx="762000" cy="259045"/>
    <xdr:sp macro="" textlink="">
      <xdr:nvSpPr>
        <xdr:cNvPr id="212" name="テキスト ボックス 211"/>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95250</xdr:rowOff>
    </xdr:from>
    <xdr:to>
      <xdr:col>3</xdr:col>
      <xdr:colOff>193675</xdr:colOff>
      <xdr:row>54</xdr:row>
      <xdr:rowOff>25400</xdr:rowOff>
    </xdr:to>
    <xdr:sp macro="" textlink="">
      <xdr:nvSpPr>
        <xdr:cNvPr id="213" name="円/楕円 212"/>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35577</xdr:rowOff>
    </xdr:from>
    <xdr:ext cx="762000" cy="259045"/>
    <xdr:sp macro="" textlink="">
      <xdr:nvSpPr>
        <xdr:cNvPr id="214" name="テキスト ボックス 213"/>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57150</xdr:rowOff>
    </xdr:from>
    <xdr:to>
      <xdr:col>1</xdr:col>
      <xdr:colOff>676275</xdr:colOff>
      <xdr:row>53</xdr:row>
      <xdr:rowOff>158750</xdr:rowOff>
    </xdr:to>
    <xdr:sp macro="" textlink="">
      <xdr:nvSpPr>
        <xdr:cNvPr id="215" name="円/楕円 214"/>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168927</xdr:rowOff>
    </xdr:from>
    <xdr:ext cx="762000" cy="259045"/>
    <xdr:sp macro="" textlink="">
      <xdr:nvSpPr>
        <xdr:cNvPr id="216" name="テキスト ボックス 215"/>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0.7</a:t>
          </a:r>
          <a:r>
            <a:rPr kumimoji="1" lang="ja-JP" altLang="en-US" sz="1300">
              <a:latin typeface="ＭＳ Ｐゴシック"/>
            </a:rPr>
            <a:t>ポイント悪化した。類似団体や県内比較よりもやや高い水準である。</a:t>
          </a:r>
          <a:endParaRPr kumimoji="1" lang="en-US" altLang="ja-JP" sz="1300">
            <a:latin typeface="ＭＳ Ｐゴシック"/>
          </a:endParaRPr>
        </a:p>
        <a:p>
          <a:r>
            <a:rPr kumimoji="1" lang="ja-JP" altLang="en-US" sz="1300">
              <a:latin typeface="ＭＳ Ｐゴシック"/>
            </a:rPr>
            <a:t>　維持補修費は、施設の老朽化に伴い、年々増加傾向にある。繰出金は、特に国民健康保険事業特別会計への繰り出しが増加している。被保険者数の減少が続く中、被保険者の高齢化や医療の高度化による医療費が増加しているためである。今後も、保険税の収納確保、医療費の適正化対策を行っていく。</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1270</xdr:rowOff>
    </xdr:from>
    <xdr:to>
      <xdr:col>24</xdr:col>
      <xdr:colOff>31750</xdr:colOff>
      <xdr:row>57</xdr:row>
      <xdr:rowOff>54610</xdr:rowOff>
    </xdr:to>
    <xdr:cxnSp macro="">
      <xdr:nvCxnSpPr>
        <xdr:cNvPr id="249" name="直線コネクタ 248"/>
        <xdr:cNvCxnSpPr/>
      </xdr:nvCxnSpPr>
      <xdr:spPr>
        <a:xfrm>
          <a:off x="15671800" y="97739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0"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1270</xdr:rowOff>
    </xdr:from>
    <xdr:to>
      <xdr:col>22</xdr:col>
      <xdr:colOff>565150</xdr:colOff>
      <xdr:row>57</xdr:row>
      <xdr:rowOff>31750</xdr:rowOff>
    </xdr:to>
    <xdr:cxnSp macro="">
      <xdr:nvCxnSpPr>
        <xdr:cNvPr id="252" name="直線コネクタ 251"/>
        <xdr:cNvCxnSpPr/>
      </xdr:nvCxnSpPr>
      <xdr:spPr>
        <a:xfrm flipV="1">
          <a:off x="14782800" y="9773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4" name="テキスト ボックス 25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165100</xdr:rowOff>
    </xdr:from>
    <xdr:to>
      <xdr:col>21</xdr:col>
      <xdr:colOff>361950</xdr:colOff>
      <xdr:row>57</xdr:row>
      <xdr:rowOff>31750</xdr:rowOff>
    </xdr:to>
    <xdr:cxnSp macro="">
      <xdr:nvCxnSpPr>
        <xdr:cNvPr id="255" name="直線コネクタ 254"/>
        <xdr:cNvCxnSpPr/>
      </xdr:nvCxnSpPr>
      <xdr:spPr>
        <a:xfrm>
          <a:off x="13893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7" name="テキスト ボックス 256"/>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127000</xdr:rowOff>
    </xdr:from>
    <xdr:to>
      <xdr:col>20</xdr:col>
      <xdr:colOff>158750</xdr:colOff>
      <xdr:row>56</xdr:row>
      <xdr:rowOff>165100</xdr:rowOff>
    </xdr:to>
    <xdr:cxnSp macro="">
      <xdr:nvCxnSpPr>
        <xdr:cNvPr id="258" name="直線コネクタ 257"/>
        <xdr:cNvCxnSpPr/>
      </xdr:nvCxnSpPr>
      <xdr:spPr>
        <a:xfrm>
          <a:off x="13004800" y="972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0" name="テキスト ボックス 259"/>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2" name="テキスト ボックス 261"/>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68" name="円/楕円 267"/>
        <xdr:cNvSpPr/>
      </xdr:nvSpPr>
      <xdr:spPr>
        <a:xfrm>
          <a:off x="164592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147337</xdr:rowOff>
    </xdr:from>
    <xdr:ext cx="762000" cy="259045"/>
    <xdr:sp macro="" textlink="">
      <xdr:nvSpPr>
        <xdr:cNvPr id="269" name="その他該当値テキスト"/>
        <xdr:cNvSpPr txBox="1"/>
      </xdr:nvSpPr>
      <xdr:spPr>
        <a:xfrm>
          <a:off x="165989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121920</xdr:rowOff>
    </xdr:from>
    <xdr:to>
      <xdr:col>22</xdr:col>
      <xdr:colOff>615950</xdr:colOff>
      <xdr:row>57</xdr:row>
      <xdr:rowOff>52070</xdr:rowOff>
    </xdr:to>
    <xdr:sp macro="" textlink="">
      <xdr:nvSpPr>
        <xdr:cNvPr id="270" name="円/楕円 269"/>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62247</xdr:rowOff>
    </xdr:from>
    <xdr:ext cx="736600" cy="259045"/>
    <xdr:sp macro="" textlink="">
      <xdr:nvSpPr>
        <xdr:cNvPr id="271" name="テキスト ボックス 270"/>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152400</xdr:rowOff>
    </xdr:from>
    <xdr:to>
      <xdr:col>21</xdr:col>
      <xdr:colOff>412750</xdr:colOff>
      <xdr:row>57</xdr:row>
      <xdr:rowOff>82550</xdr:rowOff>
    </xdr:to>
    <xdr:sp macro="" textlink="">
      <xdr:nvSpPr>
        <xdr:cNvPr id="272" name="円/楕円 271"/>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73" name="テキスト ボックス 272"/>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114300</xdr:rowOff>
    </xdr:from>
    <xdr:to>
      <xdr:col>20</xdr:col>
      <xdr:colOff>209550</xdr:colOff>
      <xdr:row>57</xdr:row>
      <xdr:rowOff>44450</xdr:rowOff>
    </xdr:to>
    <xdr:sp macro="" textlink="">
      <xdr:nvSpPr>
        <xdr:cNvPr id="274" name="円/楕円 273"/>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75" name="テキスト ボックス 274"/>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76" name="円/楕円 275"/>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77" name="テキスト ボックス 276"/>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0.1</a:t>
          </a:r>
          <a:r>
            <a:rPr kumimoji="1" lang="ja-JP" altLang="en-US" sz="1300">
              <a:latin typeface="ＭＳ Ｐゴシック"/>
            </a:rPr>
            <a:t>ポイント改善した。類似団体平均よりも下回っているが、県平均より上回っている。</a:t>
          </a:r>
          <a:endParaRPr kumimoji="1" lang="en-US" altLang="ja-JP" sz="1300">
            <a:latin typeface="ＭＳ Ｐゴシック"/>
          </a:endParaRPr>
        </a:p>
        <a:p>
          <a:r>
            <a:rPr kumimoji="1" lang="ja-JP" altLang="en-US" sz="1300">
              <a:latin typeface="ＭＳ Ｐゴシック"/>
            </a:rPr>
            <a:t>　今後も、事業の見直しや廃止についての検証を行い、経費の縮減に努めていく。</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90424</xdr:rowOff>
    </xdr:from>
    <xdr:to>
      <xdr:col>24</xdr:col>
      <xdr:colOff>31750</xdr:colOff>
      <xdr:row>36</xdr:row>
      <xdr:rowOff>94996</xdr:rowOff>
    </xdr:to>
    <xdr:cxnSp macro="">
      <xdr:nvCxnSpPr>
        <xdr:cNvPr id="307" name="直線コネクタ 306"/>
        <xdr:cNvCxnSpPr/>
      </xdr:nvCxnSpPr>
      <xdr:spPr>
        <a:xfrm flipV="1">
          <a:off x="15671800" y="62626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94996</xdr:rowOff>
    </xdr:from>
    <xdr:to>
      <xdr:col>22</xdr:col>
      <xdr:colOff>565150</xdr:colOff>
      <xdr:row>37</xdr:row>
      <xdr:rowOff>37846</xdr:rowOff>
    </xdr:to>
    <xdr:cxnSp macro="">
      <xdr:nvCxnSpPr>
        <xdr:cNvPr id="310" name="直線コネクタ 309"/>
        <xdr:cNvCxnSpPr/>
      </xdr:nvCxnSpPr>
      <xdr:spPr>
        <a:xfrm flipV="1">
          <a:off x="14782800" y="626719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2" name="テキスト ボックス 31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122428</xdr:rowOff>
    </xdr:from>
    <xdr:to>
      <xdr:col>21</xdr:col>
      <xdr:colOff>361950</xdr:colOff>
      <xdr:row>37</xdr:row>
      <xdr:rowOff>37846</xdr:rowOff>
    </xdr:to>
    <xdr:cxnSp macro="">
      <xdr:nvCxnSpPr>
        <xdr:cNvPr id="313" name="直線コネクタ 312"/>
        <xdr:cNvCxnSpPr/>
      </xdr:nvCxnSpPr>
      <xdr:spPr>
        <a:xfrm>
          <a:off x="13893800" y="62946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25671</xdr:rowOff>
    </xdr:from>
    <xdr:ext cx="762000" cy="259045"/>
    <xdr:sp macro="" textlink="">
      <xdr:nvSpPr>
        <xdr:cNvPr id="315" name="テキスト ボックス 314"/>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49276</xdr:rowOff>
    </xdr:from>
    <xdr:to>
      <xdr:col>20</xdr:col>
      <xdr:colOff>158750</xdr:colOff>
      <xdr:row>36</xdr:row>
      <xdr:rowOff>122428</xdr:rowOff>
    </xdr:to>
    <xdr:cxnSp macro="">
      <xdr:nvCxnSpPr>
        <xdr:cNvPr id="316" name="直線コネクタ 315"/>
        <xdr:cNvCxnSpPr/>
      </xdr:nvCxnSpPr>
      <xdr:spPr>
        <a:xfrm>
          <a:off x="13004800" y="62214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18" name="テキスト ボックス 31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0" name="テキスト ボックス 319"/>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26" name="円/楕円 325"/>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56151</xdr:rowOff>
    </xdr:from>
    <xdr:ext cx="762000" cy="259045"/>
    <xdr:sp macro="" textlink="">
      <xdr:nvSpPr>
        <xdr:cNvPr id="327" name="補助費等該当値テキスト"/>
        <xdr:cNvSpPr txBox="1"/>
      </xdr:nvSpPr>
      <xdr:spPr>
        <a:xfrm>
          <a:off x="16598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44196</xdr:rowOff>
    </xdr:from>
    <xdr:to>
      <xdr:col>22</xdr:col>
      <xdr:colOff>615950</xdr:colOff>
      <xdr:row>36</xdr:row>
      <xdr:rowOff>145796</xdr:rowOff>
    </xdr:to>
    <xdr:sp macro="" textlink="">
      <xdr:nvSpPr>
        <xdr:cNvPr id="328" name="円/楕円 327"/>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155973</xdr:rowOff>
    </xdr:from>
    <xdr:ext cx="736600" cy="259045"/>
    <xdr:sp macro="" textlink="">
      <xdr:nvSpPr>
        <xdr:cNvPr id="329" name="テキスト ボックス 328"/>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158496</xdr:rowOff>
    </xdr:from>
    <xdr:to>
      <xdr:col>21</xdr:col>
      <xdr:colOff>412750</xdr:colOff>
      <xdr:row>37</xdr:row>
      <xdr:rowOff>88646</xdr:rowOff>
    </xdr:to>
    <xdr:sp macro="" textlink="">
      <xdr:nvSpPr>
        <xdr:cNvPr id="330" name="円/楕円 329"/>
        <xdr:cNvSpPr/>
      </xdr:nvSpPr>
      <xdr:spPr>
        <a:xfrm>
          <a:off x="14732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73423</xdr:rowOff>
    </xdr:from>
    <xdr:ext cx="762000" cy="259045"/>
    <xdr:sp macro="" textlink="">
      <xdr:nvSpPr>
        <xdr:cNvPr id="331" name="テキスト ボックス 330"/>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71628</xdr:rowOff>
    </xdr:from>
    <xdr:to>
      <xdr:col>20</xdr:col>
      <xdr:colOff>209550</xdr:colOff>
      <xdr:row>37</xdr:row>
      <xdr:rowOff>1778</xdr:rowOff>
    </xdr:to>
    <xdr:sp macro="" textlink="">
      <xdr:nvSpPr>
        <xdr:cNvPr id="332" name="円/楕円 331"/>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11955</xdr:rowOff>
    </xdr:from>
    <xdr:ext cx="762000" cy="259045"/>
    <xdr:sp macro="" textlink="">
      <xdr:nvSpPr>
        <xdr:cNvPr id="333" name="テキスト ボックス 332"/>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169926</xdr:rowOff>
    </xdr:from>
    <xdr:to>
      <xdr:col>19</xdr:col>
      <xdr:colOff>6350</xdr:colOff>
      <xdr:row>36</xdr:row>
      <xdr:rowOff>100076</xdr:rowOff>
    </xdr:to>
    <xdr:sp macro="" textlink="">
      <xdr:nvSpPr>
        <xdr:cNvPr id="334" name="円/楕円 333"/>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110253</xdr:rowOff>
    </xdr:from>
    <xdr:ext cx="762000" cy="259045"/>
    <xdr:sp macro="" textlink="">
      <xdr:nvSpPr>
        <xdr:cNvPr id="335" name="テキスト ボックス 334"/>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2.5</a:t>
          </a:r>
          <a:r>
            <a:rPr kumimoji="1" lang="ja-JP" altLang="en-US" sz="1300">
              <a:latin typeface="ＭＳ Ｐゴシック"/>
            </a:rPr>
            <a:t>ポイント改善し、類似団体や県内比較よりも良好となっている。これは、平成</a:t>
          </a:r>
          <a:r>
            <a:rPr kumimoji="1" lang="en-US" altLang="ja-JP" sz="1300">
              <a:latin typeface="ＭＳ Ｐゴシック"/>
            </a:rPr>
            <a:t>27</a:t>
          </a:r>
          <a:r>
            <a:rPr kumimoji="1" lang="ja-JP" altLang="en-US" sz="1300">
              <a:latin typeface="ＭＳ Ｐゴシック"/>
            </a:rPr>
            <a:t>年度に平成</a:t>
          </a:r>
          <a:r>
            <a:rPr kumimoji="1" lang="en-US" altLang="ja-JP" sz="1300">
              <a:latin typeface="ＭＳ Ｐゴシック"/>
            </a:rPr>
            <a:t>10</a:t>
          </a:r>
          <a:r>
            <a:rPr kumimoji="1" lang="ja-JP" altLang="en-US" sz="1300">
              <a:latin typeface="ＭＳ Ｐゴシック"/>
            </a:rPr>
            <a:t>年度代の大型償還が終了したためである。しかし、既に平成</a:t>
          </a:r>
          <a:r>
            <a:rPr kumimoji="1" lang="en-US" altLang="ja-JP" sz="1300">
              <a:latin typeface="ＭＳ Ｐゴシック"/>
            </a:rPr>
            <a:t>20</a:t>
          </a:r>
          <a:r>
            <a:rPr kumimoji="1" lang="ja-JP" altLang="en-US" sz="1300">
              <a:latin typeface="ＭＳ Ｐゴシック"/>
            </a:rPr>
            <a:t>年度代の大型事業の償還は始まっており、今後も大型事業を控えている状態であるため、年々償還額は増加するものと見込まれる。</a:t>
          </a:r>
          <a:endParaRPr kumimoji="1" lang="en-US" altLang="ja-JP" sz="1300">
            <a:latin typeface="ＭＳ Ｐゴシック"/>
          </a:endParaRPr>
        </a:p>
        <a:p>
          <a:r>
            <a:rPr kumimoji="1" lang="ja-JP" altLang="en-US" sz="1300">
              <a:latin typeface="ＭＳ Ｐゴシック"/>
            </a:rPr>
            <a:t>　今後も、事業の必要性や事業効果を考慮し、起債に大きく依存することがないように、財政運営に努めていく。</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123190</xdr:rowOff>
    </xdr:from>
    <xdr:to>
      <xdr:col>7</xdr:col>
      <xdr:colOff>15875</xdr:colOff>
      <xdr:row>76</xdr:row>
      <xdr:rowOff>142239</xdr:rowOff>
    </xdr:to>
    <xdr:cxnSp macro="">
      <xdr:nvCxnSpPr>
        <xdr:cNvPr id="368" name="直線コネクタ 367"/>
        <xdr:cNvCxnSpPr/>
      </xdr:nvCxnSpPr>
      <xdr:spPr>
        <a:xfrm flipV="1">
          <a:off x="3987800" y="12981940"/>
          <a:ext cx="838200" cy="19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2557</xdr:rowOff>
    </xdr:from>
    <xdr:ext cx="762000" cy="259045"/>
    <xdr:sp macro="" textlink="">
      <xdr:nvSpPr>
        <xdr:cNvPr id="369" name="公債費平均値テキスト"/>
        <xdr:cNvSpPr txBox="1"/>
      </xdr:nvSpPr>
      <xdr:spPr>
        <a:xfrm>
          <a:off x="4914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142239</xdr:rowOff>
    </xdr:from>
    <xdr:to>
      <xdr:col>5</xdr:col>
      <xdr:colOff>549275</xdr:colOff>
      <xdr:row>77</xdr:row>
      <xdr:rowOff>85089</xdr:rowOff>
    </xdr:to>
    <xdr:cxnSp macro="">
      <xdr:nvCxnSpPr>
        <xdr:cNvPr id="371" name="直線コネクタ 370"/>
        <xdr:cNvCxnSpPr/>
      </xdr:nvCxnSpPr>
      <xdr:spPr>
        <a:xfrm flipV="1">
          <a:off x="3098800" y="131724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73" name="テキスト ボックス 372"/>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85089</xdr:rowOff>
    </xdr:from>
    <xdr:to>
      <xdr:col>4</xdr:col>
      <xdr:colOff>346075</xdr:colOff>
      <xdr:row>77</xdr:row>
      <xdr:rowOff>153670</xdr:rowOff>
    </xdr:to>
    <xdr:cxnSp macro="">
      <xdr:nvCxnSpPr>
        <xdr:cNvPr id="374" name="直線コネクタ 373"/>
        <xdr:cNvCxnSpPr/>
      </xdr:nvCxnSpPr>
      <xdr:spPr>
        <a:xfrm flipV="1">
          <a:off x="2209800" y="132867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100347</xdr:rowOff>
    </xdr:from>
    <xdr:ext cx="762000" cy="259045"/>
    <xdr:sp macro="" textlink="">
      <xdr:nvSpPr>
        <xdr:cNvPr id="376" name="テキスト ボックス 375"/>
        <xdr:cNvSpPr txBox="1"/>
      </xdr:nvSpPr>
      <xdr:spPr>
        <a:xfrm>
          <a:off x="2717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153670</xdr:rowOff>
    </xdr:from>
    <xdr:to>
      <xdr:col>3</xdr:col>
      <xdr:colOff>142875</xdr:colOff>
      <xdr:row>78</xdr:row>
      <xdr:rowOff>81280</xdr:rowOff>
    </xdr:to>
    <xdr:cxnSp macro="">
      <xdr:nvCxnSpPr>
        <xdr:cNvPr id="377" name="直線コネクタ 376"/>
        <xdr:cNvCxnSpPr/>
      </xdr:nvCxnSpPr>
      <xdr:spPr>
        <a:xfrm flipV="1">
          <a:off x="1320800" y="133553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79" name="テキスト ボックス 378"/>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161307</xdr:rowOff>
    </xdr:from>
    <xdr:ext cx="762000" cy="259045"/>
    <xdr:sp macro="" textlink="">
      <xdr:nvSpPr>
        <xdr:cNvPr id="381" name="テキスト ボックス 380"/>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72390</xdr:rowOff>
    </xdr:from>
    <xdr:to>
      <xdr:col>7</xdr:col>
      <xdr:colOff>66675</xdr:colOff>
      <xdr:row>76</xdr:row>
      <xdr:rowOff>2539</xdr:rowOff>
    </xdr:to>
    <xdr:sp macro="" textlink="">
      <xdr:nvSpPr>
        <xdr:cNvPr id="387" name="円/楕円 386"/>
        <xdr:cNvSpPr/>
      </xdr:nvSpPr>
      <xdr:spPr>
        <a:xfrm>
          <a:off x="4775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88917</xdr:rowOff>
    </xdr:from>
    <xdr:ext cx="762000" cy="259045"/>
    <xdr:sp macro="" textlink="">
      <xdr:nvSpPr>
        <xdr:cNvPr id="388" name="公債費該当値テキスト"/>
        <xdr:cNvSpPr txBox="1"/>
      </xdr:nvSpPr>
      <xdr:spPr>
        <a:xfrm>
          <a:off x="49149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91439</xdr:rowOff>
    </xdr:from>
    <xdr:to>
      <xdr:col>5</xdr:col>
      <xdr:colOff>600075</xdr:colOff>
      <xdr:row>77</xdr:row>
      <xdr:rowOff>21589</xdr:rowOff>
    </xdr:to>
    <xdr:sp macro="" textlink="">
      <xdr:nvSpPr>
        <xdr:cNvPr id="389" name="円/楕円 388"/>
        <xdr:cNvSpPr/>
      </xdr:nvSpPr>
      <xdr:spPr>
        <a:xfrm>
          <a:off x="3937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31767</xdr:rowOff>
    </xdr:from>
    <xdr:ext cx="736600" cy="259045"/>
    <xdr:sp macro="" textlink="">
      <xdr:nvSpPr>
        <xdr:cNvPr id="390" name="テキスト ボックス 389"/>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34289</xdr:rowOff>
    </xdr:from>
    <xdr:to>
      <xdr:col>4</xdr:col>
      <xdr:colOff>396875</xdr:colOff>
      <xdr:row>77</xdr:row>
      <xdr:rowOff>135889</xdr:rowOff>
    </xdr:to>
    <xdr:sp macro="" textlink="">
      <xdr:nvSpPr>
        <xdr:cNvPr id="391" name="円/楕円 390"/>
        <xdr:cNvSpPr/>
      </xdr:nvSpPr>
      <xdr:spPr>
        <a:xfrm>
          <a:off x="3048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120666</xdr:rowOff>
    </xdr:from>
    <xdr:ext cx="762000" cy="259045"/>
    <xdr:sp macro="" textlink="">
      <xdr:nvSpPr>
        <xdr:cNvPr id="392" name="テキスト ボックス 391"/>
        <xdr:cNvSpPr txBox="1"/>
      </xdr:nvSpPr>
      <xdr:spPr>
        <a:xfrm>
          <a:off x="2717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102870</xdr:rowOff>
    </xdr:from>
    <xdr:to>
      <xdr:col>3</xdr:col>
      <xdr:colOff>193675</xdr:colOff>
      <xdr:row>78</xdr:row>
      <xdr:rowOff>33020</xdr:rowOff>
    </xdr:to>
    <xdr:sp macro="" textlink="">
      <xdr:nvSpPr>
        <xdr:cNvPr id="393" name="円/楕円 392"/>
        <xdr:cNvSpPr/>
      </xdr:nvSpPr>
      <xdr:spPr>
        <a:xfrm>
          <a:off x="2159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17797</xdr:rowOff>
    </xdr:from>
    <xdr:ext cx="762000" cy="259045"/>
    <xdr:sp macro="" textlink="">
      <xdr:nvSpPr>
        <xdr:cNvPr id="394" name="テキスト ボックス 393"/>
        <xdr:cNvSpPr txBox="1"/>
      </xdr:nvSpPr>
      <xdr:spPr>
        <a:xfrm>
          <a:off x="1828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95" name="円/楕円 394"/>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116857</xdr:rowOff>
    </xdr:from>
    <xdr:ext cx="762000" cy="259045"/>
    <xdr:sp macro="" textlink="">
      <xdr:nvSpPr>
        <xdr:cNvPr id="396" name="テキスト ボックス 395"/>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3.5</a:t>
          </a:r>
          <a:r>
            <a:rPr kumimoji="1" lang="ja-JP" altLang="en-US" sz="1300">
              <a:latin typeface="ＭＳ Ｐゴシック"/>
            </a:rPr>
            <a:t>ポイント悪化した。類似団体平均よりも下回っているが、県平均より上回っている。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年度において、公債費の経常経費は前年度より減少しているものの、全体の経常経費は人件費や物件費の増加により、前年度より増加している。それに伴い、公債費以外の経常収支比率も増加している。</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21844</xdr:rowOff>
    </xdr:from>
    <xdr:to>
      <xdr:col>24</xdr:col>
      <xdr:colOff>31750</xdr:colOff>
      <xdr:row>77</xdr:row>
      <xdr:rowOff>10413</xdr:rowOff>
    </xdr:to>
    <xdr:cxnSp macro="">
      <xdr:nvCxnSpPr>
        <xdr:cNvPr id="427" name="直線コネクタ 426"/>
        <xdr:cNvCxnSpPr/>
      </xdr:nvCxnSpPr>
      <xdr:spPr>
        <a:xfrm>
          <a:off x="15671800" y="13052044"/>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130573</xdr:rowOff>
    </xdr:from>
    <xdr:ext cx="762000" cy="259045"/>
    <xdr:sp macro="" textlink="">
      <xdr:nvSpPr>
        <xdr:cNvPr id="428" name="公債費以外平均値テキスト"/>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21844</xdr:rowOff>
    </xdr:from>
    <xdr:to>
      <xdr:col>22</xdr:col>
      <xdr:colOff>565150</xdr:colOff>
      <xdr:row>77</xdr:row>
      <xdr:rowOff>24130</xdr:rowOff>
    </xdr:to>
    <xdr:cxnSp macro="">
      <xdr:nvCxnSpPr>
        <xdr:cNvPr id="430" name="直線コネクタ 429"/>
        <xdr:cNvCxnSpPr/>
      </xdr:nvCxnSpPr>
      <xdr:spPr>
        <a:xfrm flipV="1">
          <a:off x="14782800" y="1305204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2" name="テキスト ボックス 431"/>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113285</xdr:rowOff>
    </xdr:from>
    <xdr:to>
      <xdr:col>21</xdr:col>
      <xdr:colOff>361950</xdr:colOff>
      <xdr:row>77</xdr:row>
      <xdr:rowOff>24130</xdr:rowOff>
    </xdr:to>
    <xdr:cxnSp macro="">
      <xdr:nvCxnSpPr>
        <xdr:cNvPr id="433" name="直線コネクタ 432"/>
        <xdr:cNvCxnSpPr/>
      </xdr:nvCxnSpPr>
      <xdr:spPr>
        <a:xfrm>
          <a:off x="13893800" y="13143485"/>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35" name="テキスト ボックス 434"/>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26415</xdr:rowOff>
    </xdr:from>
    <xdr:to>
      <xdr:col>20</xdr:col>
      <xdr:colOff>158750</xdr:colOff>
      <xdr:row>76</xdr:row>
      <xdr:rowOff>113285</xdr:rowOff>
    </xdr:to>
    <xdr:cxnSp macro="">
      <xdr:nvCxnSpPr>
        <xdr:cNvPr id="436" name="直線コネクタ 435"/>
        <xdr:cNvCxnSpPr/>
      </xdr:nvCxnSpPr>
      <xdr:spPr>
        <a:xfrm>
          <a:off x="13004800" y="13056615"/>
          <a:ext cx="889000" cy="8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38" name="テキスト ボックス 437"/>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0" name="テキスト ボックス 439"/>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131063</xdr:rowOff>
    </xdr:from>
    <xdr:to>
      <xdr:col>24</xdr:col>
      <xdr:colOff>82550</xdr:colOff>
      <xdr:row>77</xdr:row>
      <xdr:rowOff>61213</xdr:rowOff>
    </xdr:to>
    <xdr:sp macro="" textlink="">
      <xdr:nvSpPr>
        <xdr:cNvPr id="446" name="円/楕円 445"/>
        <xdr:cNvSpPr/>
      </xdr:nvSpPr>
      <xdr:spPr>
        <a:xfrm>
          <a:off x="164592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147590</xdr:rowOff>
    </xdr:from>
    <xdr:ext cx="762000" cy="259045"/>
    <xdr:sp macro="" textlink="">
      <xdr:nvSpPr>
        <xdr:cNvPr id="447" name="公債費以外該当値テキスト"/>
        <xdr:cNvSpPr txBox="1"/>
      </xdr:nvSpPr>
      <xdr:spPr>
        <a:xfrm>
          <a:off x="16598900" y="130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142494</xdr:rowOff>
    </xdr:from>
    <xdr:to>
      <xdr:col>22</xdr:col>
      <xdr:colOff>615950</xdr:colOff>
      <xdr:row>76</xdr:row>
      <xdr:rowOff>72644</xdr:rowOff>
    </xdr:to>
    <xdr:sp macro="" textlink="">
      <xdr:nvSpPr>
        <xdr:cNvPr id="448" name="円/楕円 447"/>
        <xdr:cNvSpPr/>
      </xdr:nvSpPr>
      <xdr:spPr>
        <a:xfrm>
          <a:off x="15621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82821</xdr:rowOff>
    </xdr:from>
    <xdr:ext cx="736600" cy="259045"/>
    <xdr:sp macro="" textlink="">
      <xdr:nvSpPr>
        <xdr:cNvPr id="449" name="テキスト ボックス 448"/>
        <xdr:cNvSpPr txBox="1"/>
      </xdr:nvSpPr>
      <xdr:spPr>
        <a:xfrm>
          <a:off x="15290800" y="1277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144780</xdr:rowOff>
    </xdr:from>
    <xdr:to>
      <xdr:col>21</xdr:col>
      <xdr:colOff>412750</xdr:colOff>
      <xdr:row>77</xdr:row>
      <xdr:rowOff>74930</xdr:rowOff>
    </xdr:to>
    <xdr:sp macro="" textlink="">
      <xdr:nvSpPr>
        <xdr:cNvPr id="450" name="円/楕円 449"/>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51" name="テキスト ボックス 450"/>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62485</xdr:rowOff>
    </xdr:from>
    <xdr:to>
      <xdr:col>20</xdr:col>
      <xdr:colOff>209550</xdr:colOff>
      <xdr:row>76</xdr:row>
      <xdr:rowOff>164085</xdr:rowOff>
    </xdr:to>
    <xdr:sp macro="" textlink="">
      <xdr:nvSpPr>
        <xdr:cNvPr id="452" name="円/楕円 451"/>
        <xdr:cNvSpPr/>
      </xdr:nvSpPr>
      <xdr:spPr>
        <a:xfrm>
          <a:off x="13843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148862</xdr:rowOff>
    </xdr:from>
    <xdr:ext cx="762000" cy="259045"/>
    <xdr:sp macro="" textlink="">
      <xdr:nvSpPr>
        <xdr:cNvPr id="453" name="テキスト ボックス 452"/>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147065</xdr:rowOff>
    </xdr:from>
    <xdr:to>
      <xdr:col>19</xdr:col>
      <xdr:colOff>6350</xdr:colOff>
      <xdr:row>76</xdr:row>
      <xdr:rowOff>77215</xdr:rowOff>
    </xdr:to>
    <xdr:sp macro="" textlink="">
      <xdr:nvSpPr>
        <xdr:cNvPr id="454" name="円/楕円 453"/>
        <xdr:cNvSpPr/>
      </xdr:nvSpPr>
      <xdr:spPr>
        <a:xfrm>
          <a:off x="12954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87393</xdr:rowOff>
    </xdr:from>
    <xdr:ext cx="762000" cy="259045"/>
    <xdr:sp macro="" textlink="">
      <xdr:nvSpPr>
        <xdr:cNvPr id="455" name="テキスト ボックス 454"/>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愛媛県砥部町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137559</xdr:rowOff>
    </xdr:from>
    <xdr:to>
      <xdr:col>4</xdr:col>
      <xdr:colOff>1117600</xdr:colOff>
      <xdr:row>16</xdr:row>
      <xdr:rowOff>29382</xdr:rowOff>
    </xdr:to>
    <xdr:cxnSp macro="">
      <xdr:nvCxnSpPr>
        <xdr:cNvPr id="52" name="直線コネクタ 51"/>
        <xdr:cNvCxnSpPr/>
      </xdr:nvCxnSpPr>
      <xdr:spPr bwMode="auto">
        <a:xfrm flipV="1">
          <a:off x="5003800" y="2756934"/>
          <a:ext cx="647700" cy="63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123579</xdr:rowOff>
    </xdr:from>
    <xdr:ext cx="762000" cy="259045"/>
    <xdr:sp macro="" textlink="">
      <xdr:nvSpPr>
        <xdr:cNvPr id="53" name="人口1人当たり決算額の推移平均値テキスト130"/>
        <xdr:cNvSpPr txBox="1"/>
      </xdr:nvSpPr>
      <xdr:spPr>
        <a:xfrm>
          <a:off x="5740400" y="3085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29382</xdr:rowOff>
    </xdr:from>
    <xdr:to>
      <xdr:col>4</xdr:col>
      <xdr:colOff>469900</xdr:colOff>
      <xdr:row>16</xdr:row>
      <xdr:rowOff>33644</xdr:rowOff>
    </xdr:to>
    <xdr:cxnSp macro="">
      <xdr:nvCxnSpPr>
        <xdr:cNvPr id="55" name="直線コネクタ 54"/>
        <xdr:cNvCxnSpPr/>
      </xdr:nvCxnSpPr>
      <xdr:spPr bwMode="auto">
        <a:xfrm flipV="1">
          <a:off x="4305300" y="2820207"/>
          <a:ext cx="698500" cy="4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10993</xdr:rowOff>
    </xdr:from>
    <xdr:ext cx="736600" cy="259045"/>
    <xdr:sp macro="" textlink="">
      <xdr:nvSpPr>
        <xdr:cNvPr id="57" name="テキスト ボックス 56"/>
        <xdr:cNvSpPr txBox="1"/>
      </xdr:nvSpPr>
      <xdr:spPr>
        <a:xfrm>
          <a:off x="4622800" y="3144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7959</xdr:rowOff>
    </xdr:from>
    <xdr:to>
      <xdr:col>3</xdr:col>
      <xdr:colOff>904875</xdr:colOff>
      <xdr:row>16</xdr:row>
      <xdr:rowOff>33644</xdr:rowOff>
    </xdr:to>
    <xdr:cxnSp macro="">
      <xdr:nvCxnSpPr>
        <xdr:cNvPr id="58" name="直線コネクタ 57"/>
        <xdr:cNvCxnSpPr/>
      </xdr:nvCxnSpPr>
      <xdr:spPr bwMode="auto">
        <a:xfrm>
          <a:off x="3606800" y="2798784"/>
          <a:ext cx="698500" cy="25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31959</xdr:rowOff>
    </xdr:from>
    <xdr:ext cx="762000" cy="259045"/>
    <xdr:sp macro="" textlink="">
      <xdr:nvSpPr>
        <xdr:cNvPr id="60" name="テキスト ボックス 59"/>
        <xdr:cNvSpPr txBox="1"/>
      </xdr:nvSpPr>
      <xdr:spPr>
        <a:xfrm>
          <a:off x="39243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7959</xdr:rowOff>
    </xdr:from>
    <xdr:to>
      <xdr:col>3</xdr:col>
      <xdr:colOff>206375</xdr:colOff>
      <xdr:row>16</xdr:row>
      <xdr:rowOff>12025</xdr:rowOff>
    </xdr:to>
    <xdr:cxnSp macro="">
      <xdr:nvCxnSpPr>
        <xdr:cNvPr id="61" name="直線コネクタ 60"/>
        <xdr:cNvCxnSpPr/>
      </xdr:nvCxnSpPr>
      <xdr:spPr bwMode="auto">
        <a:xfrm flipV="1">
          <a:off x="2908300" y="2798784"/>
          <a:ext cx="698500" cy="4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15614</xdr:rowOff>
    </xdr:from>
    <xdr:ext cx="762000" cy="259045"/>
    <xdr:sp macro="" textlink="">
      <xdr:nvSpPr>
        <xdr:cNvPr id="63" name="テキスト ボックス 62"/>
        <xdr:cNvSpPr txBox="1"/>
      </xdr:nvSpPr>
      <xdr:spPr>
        <a:xfrm>
          <a:off x="3225800" y="314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161004</xdr:rowOff>
    </xdr:from>
    <xdr:ext cx="762000" cy="259045"/>
    <xdr:sp macro="" textlink="">
      <xdr:nvSpPr>
        <xdr:cNvPr id="65" name="テキスト ボックス 64"/>
        <xdr:cNvSpPr txBox="1"/>
      </xdr:nvSpPr>
      <xdr:spPr>
        <a:xfrm>
          <a:off x="2527300" y="3123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86759</xdr:rowOff>
    </xdr:from>
    <xdr:to>
      <xdr:col>5</xdr:col>
      <xdr:colOff>34925</xdr:colOff>
      <xdr:row>16</xdr:row>
      <xdr:rowOff>16909</xdr:rowOff>
    </xdr:to>
    <xdr:sp macro="" textlink="">
      <xdr:nvSpPr>
        <xdr:cNvPr id="71" name="円/楕円 70"/>
        <xdr:cNvSpPr/>
      </xdr:nvSpPr>
      <xdr:spPr bwMode="auto">
        <a:xfrm>
          <a:off x="5600700" y="2706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103286</xdr:rowOff>
    </xdr:from>
    <xdr:ext cx="762000" cy="259045"/>
    <xdr:sp macro="" textlink="">
      <xdr:nvSpPr>
        <xdr:cNvPr id="72" name="人口1人当たり決算額の推移該当値テキスト130"/>
        <xdr:cNvSpPr txBox="1"/>
      </xdr:nvSpPr>
      <xdr:spPr>
        <a:xfrm>
          <a:off x="5740400" y="255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92,270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150032</xdr:rowOff>
    </xdr:from>
    <xdr:to>
      <xdr:col>4</xdr:col>
      <xdr:colOff>520700</xdr:colOff>
      <xdr:row>16</xdr:row>
      <xdr:rowOff>80182</xdr:rowOff>
    </xdr:to>
    <xdr:sp macro="" textlink="">
      <xdr:nvSpPr>
        <xdr:cNvPr id="73" name="円/楕円 72"/>
        <xdr:cNvSpPr/>
      </xdr:nvSpPr>
      <xdr:spPr bwMode="auto">
        <a:xfrm>
          <a:off x="4953000" y="2769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90359</xdr:rowOff>
    </xdr:from>
    <xdr:ext cx="736600" cy="259045"/>
    <xdr:sp macro="" textlink="">
      <xdr:nvSpPr>
        <xdr:cNvPr id="74" name="テキスト ボックス 73"/>
        <xdr:cNvSpPr txBox="1"/>
      </xdr:nvSpPr>
      <xdr:spPr>
        <a:xfrm>
          <a:off x="4622800" y="2538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88,395</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154294</xdr:rowOff>
    </xdr:from>
    <xdr:to>
      <xdr:col>3</xdr:col>
      <xdr:colOff>955675</xdr:colOff>
      <xdr:row>16</xdr:row>
      <xdr:rowOff>84444</xdr:rowOff>
    </xdr:to>
    <xdr:sp macro="" textlink="">
      <xdr:nvSpPr>
        <xdr:cNvPr id="75" name="円/楕円 74"/>
        <xdr:cNvSpPr/>
      </xdr:nvSpPr>
      <xdr:spPr bwMode="auto">
        <a:xfrm>
          <a:off x="4254500" y="2773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94621</xdr:rowOff>
    </xdr:from>
    <xdr:ext cx="762000" cy="259045"/>
    <xdr:sp macro="" textlink="">
      <xdr:nvSpPr>
        <xdr:cNvPr id="76" name="テキスト ボックス 75"/>
        <xdr:cNvSpPr txBox="1"/>
      </xdr:nvSpPr>
      <xdr:spPr>
        <a:xfrm>
          <a:off x="3924300" y="25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88,134</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128609</xdr:rowOff>
    </xdr:from>
    <xdr:to>
      <xdr:col>3</xdr:col>
      <xdr:colOff>257175</xdr:colOff>
      <xdr:row>16</xdr:row>
      <xdr:rowOff>58759</xdr:rowOff>
    </xdr:to>
    <xdr:sp macro="" textlink="">
      <xdr:nvSpPr>
        <xdr:cNvPr id="77" name="円/楕円 76"/>
        <xdr:cNvSpPr/>
      </xdr:nvSpPr>
      <xdr:spPr bwMode="auto">
        <a:xfrm>
          <a:off x="3556000" y="2747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68936</xdr:rowOff>
    </xdr:from>
    <xdr:ext cx="762000" cy="259045"/>
    <xdr:sp macro="" textlink="">
      <xdr:nvSpPr>
        <xdr:cNvPr id="78" name="テキスト ボックス 77"/>
        <xdr:cNvSpPr txBox="1"/>
      </xdr:nvSpPr>
      <xdr:spPr>
        <a:xfrm>
          <a:off x="3225800" y="251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89,707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132675</xdr:rowOff>
    </xdr:from>
    <xdr:to>
      <xdr:col>2</xdr:col>
      <xdr:colOff>692150</xdr:colOff>
      <xdr:row>16</xdr:row>
      <xdr:rowOff>62825</xdr:rowOff>
    </xdr:to>
    <xdr:sp macro="" textlink="">
      <xdr:nvSpPr>
        <xdr:cNvPr id="79" name="円/楕円 78"/>
        <xdr:cNvSpPr/>
      </xdr:nvSpPr>
      <xdr:spPr bwMode="auto">
        <a:xfrm>
          <a:off x="2857500" y="2752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73002</xdr:rowOff>
    </xdr:from>
    <xdr:ext cx="762000" cy="259045"/>
    <xdr:sp macro="" textlink="">
      <xdr:nvSpPr>
        <xdr:cNvPr id="80" name="テキスト ボックス 79"/>
        <xdr:cNvSpPr txBox="1"/>
      </xdr:nvSpPr>
      <xdr:spPr>
        <a:xfrm>
          <a:off x="2527300" y="25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89,458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29453</xdr:rowOff>
    </xdr:from>
    <xdr:to>
      <xdr:col>4</xdr:col>
      <xdr:colOff>1117600</xdr:colOff>
      <xdr:row>37</xdr:row>
      <xdr:rowOff>71744</xdr:rowOff>
    </xdr:to>
    <xdr:cxnSp macro="">
      <xdr:nvCxnSpPr>
        <xdr:cNvPr id="115" name="直線コネクタ 114"/>
        <xdr:cNvCxnSpPr/>
      </xdr:nvCxnSpPr>
      <xdr:spPr bwMode="auto">
        <a:xfrm>
          <a:off x="5003800" y="7154153"/>
          <a:ext cx="647700" cy="42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81689</xdr:rowOff>
    </xdr:from>
    <xdr:ext cx="762000" cy="259045"/>
    <xdr:sp macro="" textlink="">
      <xdr:nvSpPr>
        <xdr:cNvPr id="116" name="人口1人当たり決算額の推移平均値テキスト445"/>
        <xdr:cNvSpPr txBox="1"/>
      </xdr:nvSpPr>
      <xdr:spPr>
        <a:xfrm>
          <a:off x="5740400" y="669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56787</xdr:rowOff>
    </xdr:from>
    <xdr:to>
      <xdr:col>4</xdr:col>
      <xdr:colOff>469900</xdr:colOff>
      <xdr:row>37</xdr:row>
      <xdr:rowOff>29453</xdr:rowOff>
    </xdr:to>
    <xdr:cxnSp macro="">
      <xdr:nvCxnSpPr>
        <xdr:cNvPr id="118" name="直線コネクタ 117"/>
        <xdr:cNvCxnSpPr/>
      </xdr:nvCxnSpPr>
      <xdr:spPr bwMode="auto">
        <a:xfrm>
          <a:off x="4305300" y="7010037"/>
          <a:ext cx="698500" cy="144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303583</xdr:rowOff>
    </xdr:from>
    <xdr:ext cx="736600" cy="259045"/>
    <xdr:sp macro="" textlink="">
      <xdr:nvSpPr>
        <xdr:cNvPr id="120" name="テキスト ボックス 119"/>
        <xdr:cNvSpPr txBox="1"/>
      </xdr:nvSpPr>
      <xdr:spPr>
        <a:xfrm>
          <a:off x="4622800" y="6571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283297</xdr:rowOff>
    </xdr:from>
    <xdr:to>
      <xdr:col>3</xdr:col>
      <xdr:colOff>904875</xdr:colOff>
      <xdr:row>36</xdr:row>
      <xdr:rowOff>56787</xdr:rowOff>
    </xdr:to>
    <xdr:cxnSp macro="">
      <xdr:nvCxnSpPr>
        <xdr:cNvPr id="121" name="直線コネクタ 120"/>
        <xdr:cNvCxnSpPr/>
      </xdr:nvCxnSpPr>
      <xdr:spPr bwMode="auto">
        <a:xfrm>
          <a:off x="3606800" y="6893647"/>
          <a:ext cx="698500" cy="116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246335</xdr:rowOff>
    </xdr:from>
    <xdr:ext cx="762000" cy="259045"/>
    <xdr:sp macro="" textlink="">
      <xdr:nvSpPr>
        <xdr:cNvPr id="123" name="テキスト ボックス 122"/>
        <xdr:cNvSpPr txBox="1"/>
      </xdr:nvSpPr>
      <xdr:spPr>
        <a:xfrm>
          <a:off x="3924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188788</xdr:rowOff>
    </xdr:from>
    <xdr:to>
      <xdr:col>3</xdr:col>
      <xdr:colOff>206375</xdr:colOff>
      <xdr:row>35</xdr:row>
      <xdr:rowOff>283297</xdr:rowOff>
    </xdr:to>
    <xdr:cxnSp macro="">
      <xdr:nvCxnSpPr>
        <xdr:cNvPr id="124" name="直線コネクタ 123"/>
        <xdr:cNvCxnSpPr/>
      </xdr:nvCxnSpPr>
      <xdr:spPr bwMode="auto">
        <a:xfrm>
          <a:off x="2908300" y="6799138"/>
          <a:ext cx="698500" cy="94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206395</xdr:rowOff>
    </xdr:from>
    <xdr:ext cx="762000" cy="259045"/>
    <xdr:sp macro="" textlink="">
      <xdr:nvSpPr>
        <xdr:cNvPr id="126" name="テキスト ボックス 125"/>
        <xdr:cNvSpPr txBox="1"/>
      </xdr:nvSpPr>
      <xdr:spPr>
        <a:xfrm>
          <a:off x="32258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154112</xdr:rowOff>
    </xdr:from>
    <xdr:ext cx="762000" cy="259045"/>
    <xdr:sp macro="" textlink="">
      <xdr:nvSpPr>
        <xdr:cNvPr id="128" name="テキスト ボックス 127"/>
        <xdr:cNvSpPr txBox="1"/>
      </xdr:nvSpPr>
      <xdr:spPr>
        <a:xfrm>
          <a:off x="25273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20944</xdr:rowOff>
    </xdr:from>
    <xdr:to>
      <xdr:col>5</xdr:col>
      <xdr:colOff>34925</xdr:colOff>
      <xdr:row>37</xdr:row>
      <xdr:rowOff>122544</xdr:rowOff>
    </xdr:to>
    <xdr:sp macro="" textlink="">
      <xdr:nvSpPr>
        <xdr:cNvPr id="134" name="円/楕円 133"/>
        <xdr:cNvSpPr/>
      </xdr:nvSpPr>
      <xdr:spPr bwMode="auto">
        <a:xfrm>
          <a:off x="5600700" y="7145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164471</xdr:rowOff>
    </xdr:from>
    <xdr:ext cx="762000" cy="259045"/>
    <xdr:sp macro="" textlink="">
      <xdr:nvSpPr>
        <xdr:cNvPr id="135" name="人口1人当たり決算額の推移該当値テキスト445"/>
        <xdr:cNvSpPr txBox="1"/>
      </xdr:nvSpPr>
      <xdr:spPr>
        <a:xfrm>
          <a:off x="5740400" y="711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150103</xdr:rowOff>
    </xdr:from>
    <xdr:to>
      <xdr:col>4</xdr:col>
      <xdr:colOff>520700</xdr:colOff>
      <xdr:row>37</xdr:row>
      <xdr:rowOff>80253</xdr:rowOff>
    </xdr:to>
    <xdr:sp macro="" textlink="">
      <xdr:nvSpPr>
        <xdr:cNvPr id="136" name="円/楕円 135"/>
        <xdr:cNvSpPr/>
      </xdr:nvSpPr>
      <xdr:spPr bwMode="auto">
        <a:xfrm>
          <a:off x="4953000" y="7103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65030</xdr:rowOff>
    </xdr:from>
    <xdr:ext cx="736600" cy="259045"/>
    <xdr:sp macro="" textlink="">
      <xdr:nvSpPr>
        <xdr:cNvPr id="137" name="テキスト ボックス 136"/>
        <xdr:cNvSpPr txBox="1"/>
      </xdr:nvSpPr>
      <xdr:spPr>
        <a:xfrm>
          <a:off x="4622800" y="7189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5987</xdr:rowOff>
    </xdr:from>
    <xdr:to>
      <xdr:col>3</xdr:col>
      <xdr:colOff>955675</xdr:colOff>
      <xdr:row>36</xdr:row>
      <xdr:rowOff>107587</xdr:rowOff>
    </xdr:to>
    <xdr:sp macro="" textlink="">
      <xdr:nvSpPr>
        <xdr:cNvPr id="138" name="円/楕円 137"/>
        <xdr:cNvSpPr/>
      </xdr:nvSpPr>
      <xdr:spPr bwMode="auto">
        <a:xfrm>
          <a:off x="4254500" y="6959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92364</xdr:rowOff>
    </xdr:from>
    <xdr:ext cx="762000" cy="259045"/>
    <xdr:sp macro="" textlink="">
      <xdr:nvSpPr>
        <xdr:cNvPr id="139" name="テキスト ボックス 138"/>
        <xdr:cNvSpPr txBox="1"/>
      </xdr:nvSpPr>
      <xdr:spPr>
        <a:xfrm>
          <a:off x="3924300" y="7045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232497</xdr:rowOff>
    </xdr:from>
    <xdr:to>
      <xdr:col>3</xdr:col>
      <xdr:colOff>257175</xdr:colOff>
      <xdr:row>35</xdr:row>
      <xdr:rowOff>334097</xdr:rowOff>
    </xdr:to>
    <xdr:sp macro="" textlink="">
      <xdr:nvSpPr>
        <xdr:cNvPr id="140" name="円/楕円 139"/>
        <xdr:cNvSpPr/>
      </xdr:nvSpPr>
      <xdr:spPr bwMode="auto">
        <a:xfrm>
          <a:off x="3556000" y="6842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318874</xdr:rowOff>
    </xdr:from>
    <xdr:ext cx="762000" cy="259045"/>
    <xdr:sp macro="" textlink="">
      <xdr:nvSpPr>
        <xdr:cNvPr id="141" name="テキスト ボックス 140"/>
        <xdr:cNvSpPr txBox="1"/>
      </xdr:nvSpPr>
      <xdr:spPr>
        <a:xfrm>
          <a:off x="3225800" y="692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11,964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137988</xdr:rowOff>
    </xdr:from>
    <xdr:to>
      <xdr:col>2</xdr:col>
      <xdr:colOff>692150</xdr:colOff>
      <xdr:row>35</xdr:row>
      <xdr:rowOff>239588</xdr:rowOff>
    </xdr:to>
    <xdr:sp macro="" textlink="">
      <xdr:nvSpPr>
        <xdr:cNvPr id="142" name="円/楕円 141"/>
        <xdr:cNvSpPr/>
      </xdr:nvSpPr>
      <xdr:spPr bwMode="auto">
        <a:xfrm>
          <a:off x="2857500" y="6748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224365</xdr:rowOff>
    </xdr:from>
    <xdr:ext cx="762000" cy="259045"/>
    <xdr:sp macro="" textlink="">
      <xdr:nvSpPr>
        <xdr:cNvPr id="143" name="テキスト ボックス 142"/>
        <xdr:cNvSpPr txBox="1"/>
      </xdr:nvSpPr>
      <xdr:spPr>
        <a:xfrm>
          <a:off x="2527300" y="683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14,858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愛媛県砥部町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21,612
21,566
101.59
8,957,752
8,138,194
642,223
5,362,529
6,270,622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67,649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62281</xdr:rowOff>
    </xdr:from>
    <xdr:to>
      <xdr:col>6</xdr:col>
      <xdr:colOff>511175</xdr:colOff>
      <xdr:row>35</xdr:row>
      <xdr:rowOff>115944</xdr:rowOff>
    </xdr:to>
    <xdr:cxnSp macro="">
      <xdr:nvCxnSpPr>
        <xdr:cNvPr id="61" name="直線コネクタ 60"/>
        <xdr:cNvCxnSpPr/>
      </xdr:nvCxnSpPr>
      <xdr:spPr>
        <a:xfrm flipV="1">
          <a:off x="3797300" y="6063031"/>
          <a:ext cx="838200" cy="5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22617</xdr:rowOff>
    </xdr:from>
    <xdr:ext cx="534377" cy="259045"/>
    <xdr:sp macro="" textlink="">
      <xdr:nvSpPr>
        <xdr:cNvPr id="62" name="人件費平均値テキスト"/>
        <xdr:cNvSpPr txBox="1"/>
      </xdr:nvSpPr>
      <xdr:spPr>
        <a:xfrm>
          <a:off x="4686300" y="636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115944</xdr:rowOff>
    </xdr:from>
    <xdr:to>
      <xdr:col>5</xdr:col>
      <xdr:colOff>358775</xdr:colOff>
      <xdr:row>36</xdr:row>
      <xdr:rowOff>62509</xdr:rowOff>
    </xdr:to>
    <xdr:cxnSp macro="">
      <xdr:nvCxnSpPr>
        <xdr:cNvPr id="64" name="直線コネクタ 63"/>
        <xdr:cNvCxnSpPr/>
      </xdr:nvCxnSpPr>
      <xdr:spPr>
        <a:xfrm flipV="1">
          <a:off x="2908300" y="6116694"/>
          <a:ext cx="889000" cy="11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61364</xdr:rowOff>
    </xdr:from>
    <xdr:ext cx="534377" cy="259045"/>
    <xdr:sp macro="" textlink="">
      <xdr:nvSpPr>
        <xdr:cNvPr id="66" name="テキスト ボックス 65"/>
        <xdr:cNvSpPr txBox="1"/>
      </xdr:nvSpPr>
      <xdr:spPr>
        <a:xfrm>
          <a:off x="3530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8255</xdr:rowOff>
    </xdr:from>
    <xdr:to>
      <xdr:col>4</xdr:col>
      <xdr:colOff>155575</xdr:colOff>
      <xdr:row>36</xdr:row>
      <xdr:rowOff>62509</xdr:rowOff>
    </xdr:to>
    <xdr:cxnSp macro="">
      <xdr:nvCxnSpPr>
        <xdr:cNvPr id="67" name="直線コネクタ 66"/>
        <xdr:cNvCxnSpPr/>
      </xdr:nvCxnSpPr>
      <xdr:spPr>
        <a:xfrm>
          <a:off x="2019300" y="6180455"/>
          <a:ext cx="889000" cy="5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72299</xdr:rowOff>
    </xdr:from>
    <xdr:ext cx="534377" cy="259045"/>
    <xdr:sp macro="" textlink="">
      <xdr:nvSpPr>
        <xdr:cNvPr id="69" name="テキスト ボックス 68"/>
        <xdr:cNvSpPr txBox="1"/>
      </xdr:nvSpPr>
      <xdr:spPr>
        <a:xfrm>
          <a:off x="2641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170771</xdr:rowOff>
    </xdr:from>
    <xdr:to>
      <xdr:col>2</xdr:col>
      <xdr:colOff>638175</xdr:colOff>
      <xdr:row>36</xdr:row>
      <xdr:rowOff>8255</xdr:rowOff>
    </xdr:to>
    <xdr:cxnSp macro="">
      <xdr:nvCxnSpPr>
        <xdr:cNvPr id="70" name="直線コネクタ 69"/>
        <xdr:cNvCxnSpPr/>
      </xdr:nvCxnSpPr>
      <xdr:spPr>
        <a:xfrm>
          <a:off x="1130300" y="6171521"/>
          <a:ext cx="889000" cy="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53344</xdr:rowOff>
    </xdr:from>
    <xdr:ext cx="534377" cy="259045"/>
    <xdr:sp macro="" textlink="">
      <xdr:nvSpPr>
        <xdr:cNvPr id="72" name="テキスト ボックス 71"/>
        <xdr:cNvSpPr txBox="1"/>
      </xdr:nvSpPr>
      <xdr:spPr>
        <a:xfrm>
          <a:off x="1752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28389</xdr:rowOff>
    </xdr:from>
    <xdr:ext cx="534377" cy="259045"/>
    <xdr:sp macro="" textlink="">
      <xdr:nvSpPr>
        <xdr:cNvPr id="74" name="テキスト ボックス 73"/>
        <xdr:cNvSpPr txBox="1"/>
      </xdr:nvSpPr>
      <xdr:spPr>
        <a:xfrm>
          <a:off x="863111" y="637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11481</xdr:rowOff>
    </xdr:from>
    <xdr:to>
      <xdr:col>6</xdr:col>
      <xdr:colOff>561975</xdr:colOff>
      <xdr:row>35</xdr:row>
      <xdr:rowOff>113081</xdr:rowOff>
    </xdr:to>
    <xdr:sp macro="" textlink="">
      <xdr:nvSpPr>
        <xdr:cNvPr id="80" name="円/楕円 79"/>
        <xdr:cNvSpPr/>
      </xdr:nvSpPr>
      <xdr:spPr>
        <a:xfrm>
          <a:off x="4584700" y="601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34358</xdr:rowOff>
    </xdr:from>
    <xdr:ext cx="534377" cy="259045"/>
    <xdr:sp macro="" textlink="">
      <xdr:nvSpPr>
        <xdr:cNvPr id="81" name="人件費該当値テキスト"/>
        <xdr:cNvSpPr txBox="1"/>
      </xdr:nvSpPr>
      <xdr:spPr>
        <a:xfrm>
          <a:off x="4686300" y="586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75,064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65144</xdr:rowOff>
    </xdr:from>
    <xdr:to>
      <xdr:col>5</xdr:col>
      <xdr:colOff>409575</xdr:colOff>
      <xdr:row>35</xdr:row>
      <xdr:rowOff>166744</xdr:rowOff>
    </xdr:to>
    <xdr:sp macro="" textlink="">
      <xdr:nvSpPr>
        <xdr:cNvPr id="82" name="円/楕円 81"/>
        <xdr:cNvSpPr/>
      </xdr:nvSpPr>
      <xdr:spPr>
        <a:xfrm>
          <a:off x="3746500" y="606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11821</xdr:rowOff>
    </xdr:from>
    <xdr:ext cx="534377" cy="259045"/>
    <xdr:sp macro="" textlink="">
      <xdr:nvSpPr>
        <xdr:cNvPr id="83" name="テキスト ボックス 82"/>
        <xdr:cNvSpPr txBox="1"/>
      </xdr:nvSpPr>
      <xdr:spPr>
        <a:xfrm>
          <a:off x="3530111" y="584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72,247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11709</xdr:rowOff>
    </xdr:from>
    <xdr:to>
      <xdr:col>4</xdr:col>
      <xdr:colOff>206375</xdr:colOff>
      <xdr:row>36</xdr:row>
      <xdr:rowOff>113309</xdr:rowOff>
    </xdr:to>
    <xdr:sp macro="" textlink="">
      <xdr:nvSpPr>
        <xdr:cNvPr id="84" name="円/楕円 83"/>
        <xdr:cNvSpPr/>
      </xdr:nvSpPr>
      <xdr:spPr>
        <a:xfrm>
          <a:off x="2857500" y="618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129836</xdr:rowOff>
    </xdr:from>
    <xdr:ext cx="534377" cy="259045"/>
    <xdr:sp macro="" textlink="">
      <xdr:nvSpPr>
        <xdr:cNvPr id="85" name="テキスト ボックス 84"/>
        <xdr:cNvSpPr txBox="1"/>
      </xdr:nvSpPr>
      <xdr:spPr>
        <a:xfrm>
          <a:off x="2641111" y="595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66,052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128905</xdr:rowOff>
    </xdr:from>
    <xdr:to>
      <xdr:col>3</xdr:col>
      <xdr:colOff>3175</xdr:colOff>
      <xdr:row>36</xdr:row>
      <xdr:rowOff>59055</xdr:rowOff>
    </xdr:to>
    <xdr:sp macro="" textlink="">
      <xdr:nvSpPr>
        <xdr:cNvPr id="86" name="円/楕円 85"/>
        <xdr:cNvSpPr/>
      </xdr:nvSpPr>
      <xdr:spPr>
        <a:xfrm>
          <a:off x="1968500" y="61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75582</xdr:rowOff>
    </xdr:from>
    <xdr:ext cx="534377" cy="259045"/>
    <xdr:sp macro="" textlink="">
      <xdr:nvSpPr>
        <xdr:cNvPr id="87" name="テキスト ボックス 86"/>
        <xdr:cNvSpPr txBox="1"/>
      </xdr:nvSpPr>
      <xdr:spPr>
        <a:xfrm>
          <a:off x="1752111" y="590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68,900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119971</xdr:rowOff>
    </xdr:from>
    <xdr:to>
      <xdr:col>1</xdr:col>
      <xdr:colOff>485775</xdr:colOff>
      <xdr:row>36</xdr:row>
      <xdr:rowOff>50121</xdr:rowOff>
    </xdr:to>
    <xdr:sp macro="" textlink="">
      <xdr:nvSpPr>
        <xdr:cNvPr id="88" name="円/楕円 87"/>
        <xdr:cNvSpPr/>
      </xdr:nvSpPr>
      <xdr:spPr>
        <a:xfrm>
          <a:off x="1079500" y="612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66648</xdr:rowOff>
    </xdr:from>
    <xdr:ext cx="534377" cy="259045"/>
    <xdr:sp macro="" textlink="">
      <xdr:nvSpPr>
        <xdr:cNvPr id="89" name="テキスト ボックス 88"/>
        <xdr:cNvSpPr txBox="1"/>
      </xdr:nvSpPr>
      <xdr:spPr>
        <a:xfrm>
          <a:off x="863111" y="589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69,369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36079</xdr:rowOff>
    </xdr:from>
    <xdr:to>
      <xdr:col>6</xdr:col>
      <xdr:colOff>511175</xdr:colOff>
      <xdr:row>55</xdr:row>
      <xdr:rowOff>61650</xdr:rowOff>
    </xdr:to>
    <xdr:cxnSp macro="">
      <xdr:nvCxnSpPr>
        <xdr:cNvPr id="121" name="直線コネクタ 120"/>
        <xdr:cNvCxnSpPr/>
      </xdr:nvCxnSpPr>
      <xdr:spPr>
        <a:xfrm flipV="1">
          <a:off x="3797300" y="9465829"/>
          <a:ext cx="838200" cy="2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161886</xdr:rowOff>
    </xdr:from>
    <xdr:ext cx="534377" cy="259045"/>
    <xdr:sp macro="" textlink="">
      <xdr:nvSpPr>
        <xdr:cNvPr id="122" name="物件費平均値テキスト"/>
        <xdr:cNvSpPr txBox="1"/>
      </xdr:nvSpPr>
      <xdr:spPr>
        <a:xfrm>
          <a:off x="4686300" y="9591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61650</xdr:rowOff>
    </xdr:from>
    <xdr:to>
      <xdr:col>5</xdr:col>
      <xdr:colOff>358775</xdr:colOff>
      <xdr:row>56</xdr:row>
      <xdr:rowOff>2360</xdr:rowOff>
    </xdr:to>
    <xdr:cxnSp macro="">
      <xdr:nvCxnSpPr>
        <xdr:cNvPr id="124" name="直線コネクタ 123"/>
        <xdr:cNvCxnSpPr/>
      </xdr:nvCxnSpPr>
      <xdr:spPr>
        <a:xfrm flipV="1">
          <a:off x="2908300" y="9491400"/>
          <a:ext cx="889000" cy="11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89093</xdr:rowOff>
    </xdr:from>
    <xdr:ext cx="534377" cy="259045"/>
    <xdr:sp macro="" textlink="">
      <xdr:nvSpPr>
        <xdr:cNvPr id="126" name="テキスト ボックス 125"/>
        <xdr:cNvSpPr txBox="1"/>
      </xdr:nvSpPr>
      <xdr:spPr>
        <a:xfrm>
          <a:off x="3530111" y="969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2360</xdr:rowOff>
    </xdr:from>
    <xdr:to>
      <xdr:col>4</xdr:col>
      <xdr:colOff>155575</xdr:colOff>
      <xdr:row>56</xdr:row>
      <xdr:rowOff>15587</xdr:rowOff>
    </xdr:to>
    <xdr:cxnSp macro="">
      <xdr:nvCxnSpPr>
        <xdr:cNvPr id="127" name="直線コネクタ 126"/>
        <xdr:cNvCxnSpPr/>
      </xdr:nvCxnSpPr>
      <xdr:spPr>
        <a:xfrm flipV="1">
          <a:off x="2019300" y="9603560"/>
          <a:ext cx="889000" cy="1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137834</xdr:rowOff>
    </xdr:from>
    <xdr:ext cx="534377" cy="259045"/>
    <xdr:sp macro="" textlink="">
      <xdr:nvSpPr>
        <xdr:cNvPr id="129" name="テキスト ボックス 128"/>
        <xdr:cNvSpPr txBox="1"/>
      </xdr:nvSpPr>
      <xdr:spPr>
        <a:xfrm>
          <a:off x="2641111" y="973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154918</xdr:rowOff>
    </xdr:from>
    <xdr:to>
      <xdr:col>2</xdr:col>
      <xdr:colOff>638175</xdr:colOff>
      <xdr:row>56</xdr:row>
      <xdr:rowOff>15587</xdr:rowOff>
    </xdr:to>
    <xdr:cxnSp macro="">
      <xdr:nvCxnSpPr>
        <xdr:cNvPr id="130" name="直線コネクタ 129"/>
        <xdr:cNvCxnSpPr/>
      </xdr:nvCxnSpPr>
      <xdr:spPr>
        <a:xfrm>
          <a:off x="1130300" y="9584668"/>
          <a:ext cx="889000" cy="3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149329</xdr:rowOff>
    </xdr:from>
    <xdr:ext cx="534377" cy="259045"/>
    <xdr:sp macro="" textlink="">
      <xdr:nvSpPr>
        <xdr:cNvPr id="132" name="テキスト ボックス 131"/>
        <xdr:cNvSpPr txBox="1"/>
      </xdr:nvSpPr>
      <xdr:spPr>
        <a:xfrm>
          <a:off x="1752111" y="975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113423</xdr:rowOff>
    </xdr:from>
    <xdr:ext cx="534377" cy="259045"/>
    <xdr:sp macro="" textlink="">
      <xdr:nvSpPr>
        <xdr:cNvPr id="134" name="テキスト ボックス 133"/>
        <xdr:cNvSpPr txBox="1"/>
      </xdr:nvSpPr>
      <xdr:spPr>
        <a:xfrm>
          <a:off x="863111" y="971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156729</xdr:rowOff>
    </xdr:from>
    <xdr:to>
      <xdr:col>6</xdr:col>
      <xdr:colOff>561975</xdr:colOff>
      <xdr:row>55</xdr:row>
      <xdr:rowOff>86879</xdr:rowOff>
    </xdr:to>
    <xdr:sp macro="" textlink="">
      <xdr:nvSpPr>
        <xdr:cNvPr id="140" name="円/楕円 139"/>
        <xdr:cNvSpPr/>
      </xdr:nvSpPr>
      <xdr:spPr>
        <a:xfrm>
          <a:off x="4584700" y="941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8156</xdr:rowOff>
    </xdr:from>
    <xdr:ext cx="534377" cy="259045"/>
    <xdr:sp macro="" textlink="">
      <xdr:nvSpPr>
        <xdr:cNvPr id="141" name="物件費該当値テキスト"/>
        <xdr:cNvSpPr txBox="1"/>
      </xdr:nvSpPr>
      <xdr:spPr>
        <a:xfrm>
          <a:off x="4686300" y="926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65,846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10850</xdr:rowOff>
    </xdr:from>
    <xdr:to>
      <xdr:col>5</xdr:col>
      <xdr:colOff>409575</xdr:colOff>
      <xdr:row>55</xdr:row>
      <xdr:rowOff>112450</xdr:rowOff>
    </xdr:to>
    <xdr:sp macro="" textlink="">
      <xdr:nvSpPr>
        <xdr:cNvPr id="142" name="円/楕円 141"/>
        <xdr:cNvSpPr/>
      </xdr:nvSpPr>
      <xdr:spPr>
        <a:xfrm>
          <a:off x="3746500" y="944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128977</xdr:rowOff>
    </xdr:from>
    <xdr:ext cx="534377" cy="259045"/>
    <xdr:sp macro="" textlink="">
      <xdr:nvSpPr>
        <xdr:cNvPr id="143" name="テキスト ボックス 142"/>
        <xdr:cNvSpPr txBox="1"/>
      </xdr:nvSpPr>
      <xdr:spPr>
        <a:xfrm>
          <a:off x="3530111" y="921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64,280</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123010</xdr:rowOff>
    </xdr:from>
    <xdr:to>
      <xdr:col>4</xdr:col>
      <xdr:colOff>206375</xdr:colOff>
      <xdr:row>56</xdr:row>
      <xdr:rowOff>53160</xdr:rowOff>
    </xdr:to>
    <xdr:sp macro="" textlink="">
      <xdr:nvSpPr>
        <xdr:cNvPr id="144" name="円/楕円 143"/>
        <xdr:cNvSpPr/>
      </xdr:nvSpPr>
      <xdr:spPr>
        <a:xfrm>
          <a:off x="2857500" y="955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69687</xdr:rowOff>
    </xdr:from>
    <xdr:ext cx="534377" cy="259045"/>
    <xdr:sp macro="" textlink="">
      <xdr:nvSpPr>
        <xdr:cNvPr id="145" name="テキスト ボックス 144"/>
        <xdr:cNvSpPr txBox="1"/>
      </xdr:nvSpPr>
      <xdr:spPr>
        <a:xfrm>
          <a:off x="2641111" y="932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57,411</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136237</xdr:rowOff>
    </xdr:from>
    <xdr:to>
      <xdr:col>3</xdr:col>
      <xdr:colOff>3175</xdr:colOff>
      <xdr:row>56</xdr:row>
      <xdr:rowOff>66387</xdr:rowOff>
    </xdr:to>
    <xdr:sp macro="" textlink="">
      <xdr:nvSpPr>
        <xdr:cNvPr id="146" name="円/楕円 145"/>
        <xdr:cNvSpPr/>
      </xdr:nvSpPr>
      <xdr:spPr>
        <a:xfrm>
          <a:off x="1968500" y="95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82914</xdr:rowOff>
    </xdr:from>
    <xdr:ext cx="534377" cy="259045"/>
    <xdr:sp macro="" textlink="">
      <xdr:nvSpPr>
        <xdr:cNvPr id="147" name="テキスト ボックス 146"/>
        <xdr:cNvSpPr txBox="1"/>
      </xdr:nvSpPr>
      <xdr:spPr>
        <a:xfrm>
          <a:off x="1752111" y="934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56,601</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104118</xdr:rowOff>
    </xdr:from>
    <xdr:to>
      <xdr:col>1</xdr:col>
      <xdr:colOff>485775</xdr:colOff>
      <xdr:row>56</xdr:row>
      <xdr:rowOff>34268</xdr:rowOff>
    </xdr:to>
    <xdr:sp macro="" textlink="">
      <xdr:nvSpPr>
        <xdr:cNvPr id="148" name="円/楕円 147"/>
        <xdr:cNvSpPr/>
      </xdr:nvSpPr>
      <xdr:spPr>
        <a:xfrm>
          <a:off x="1079500" y="953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50795</xdr:rowOff>
    </xdr:from>
    <xdr:ext cx="534377" cy="259045"/>
    <xdr:sp macro="" textlink="">
      <xdr:nvSpPr>
        <xdr:cNvPr id="149" name="テキスト ボックス 148"/>
        <xdr:cNvSpPr txBox="1"/>
      </xdr:nvSpPr>
      <xdr:spPr>
        <a:xfrm>
          <a:off x="863111" y="930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58,568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118821</xdr:rowOff>
    </xdr:from>
    <xdr:to>
      <xdr:col>6</xdr:col>
      <xdr:colOff>511175</xdr:colOff>
      <xdr:row>77</xdr:row>
      <xdr:rowOff>121565</xdr:rowOff>
    </xdr:to>
    <xdr:cxnSp macro="">
      <xdr:nvCxnSpPr>
        <xdr:cNvPr id="178" name="直線コネクタ 177"/>
        <xdr:cNvCxnSpPr/>
      </xdr:nvCxnSpPr>
      <xdr:spPr>
        <a:xfrm flipV="1">
          <a:off x="3797300" y="13149021"/>
          <a:ext cx="838200" cy="17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48277</xdr:rowOff>
    </xdr:from>
    <xdr:ext cx="469744" cy="259045"/>
    <xdr:sp macro="" textlink="">
      <xdr:nvSpPr>
        <xdr:cNvPr id="179" name="維持補修費平均値テキスト"/>
        <xdr:cNvSpPr txBox="1"/>
      </xdr:nvSpPr>
      <xdr:spPr>
        <a:xfrm>
          <a:off x="4686300" y="13249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113030</xdr:rowOff>
    </xdr:from>
    <xdr:to>
      <xdr:col>5</xdr:col>
      <xdr:colOff>358775</xdr:colOff>
      <xdr:row>77</xdr:row>
      <xdr:rowOff>121565</xdr:rowOff>
    </xdr:to>
    <xdr:cxnSp macro="">
      <xdr:nvCxnSpPr>
        <xdr:cNvPr id="181" name="直線コネクタ 180"/>
        <xdr:cNvCxnSpPr/>
      </xdr:nvCxnSpPr>
      <xdr:spPr>
        <a:xfrm>
          <a:off x="2908300" y="13314680"/>
          <a:ext cx="889000" cy="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169690</xdr:rowOff>
    </xdr:from>
    <xdr:ext cx="469744" cy="259045"/>
    <xdr:sp macro="" textlink="">
      <xdr:nvSpPr>
        <xdr:cNvPr id="183" name="テキスト ボックス 182"/>
        <xdr:cNvSpPr txBox="1"/>
      </xdr:nvSpPr>
      <xdr:spPr>
        <a:xfrm>
          <a:off x="3562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113030</xdr:rowOff>
    </xdr:from>
    <xdr:to>
      <xdr:col>4</xdr:col>
      <xdr:colOff>155575</xdr:colOff>
      <xdr:row>78</xdr:row>
      <xdr:rowOff>1093</xdr:rowOff>
    </xdr:to>
    <xdr:cxnSp macro="">
      <xdr:nvCxnSpPr>
        <xdr:cNvPr id="184" name="直線コネクタ 183"/>
        <xdr:cNvCxnSpPr/>
      </xdr:nvCxnSpPr>
      <xdr:spPr>
        <a:xfrm flipV="1">
          <a:off x="2019300" y="13314680"/>
          <a:ext cx="889000" cy="5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161358</xdr:rowOff>
    </xdr:from>
    <xdr:ext cx="469744" cy="259045"/>
    <xdr:sp macro="" textlink="">
      <xdr:nvSpPr>
        <xdr:cNvPr id="186" name="テキスト ボックス 185"/>
        <xdr:cNvSpPr txBox="1"/>
      </xdr:nvSpPr>
      <xdr:spPr>
        <a:xfrm>
          <a:off x="2673427"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1093</xdr:rowOff>
    </xdr:from>
    <xdr:to>
      <xdr:col>2</xdr:col>
      <xdr:colOff>638175</xdr:colOff>
      <xdr:row>78</xdr:row>
      <xdr:rowOff>41935</xdr:rowOff>
    </xdr:to>
    <xdr:cxnSp macro="">
      <xdr:nvCxnSpPr>
        <xdr:cNvPr id="187" name="直線コネクタ 186"/>
        <xdr:cNvCxnSpPr/>
      </xdr:nvCxnSpPr>
      <xdr:spPr>
        <a:xfrm flipV="1">
          <a:off x="1130300" y="13374193"/>
          <a:ext cx="889000" cy="4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5173</xdr:rowOff>
    </xdr:from>
    <xdr:ext cx="469744" cy="259045"/>
    <xdr:sp macro="" textlink="">
      <xdr:nvSpPr>
        <xdr:cNvPr id="189" name="テキスト ボックス 188"/>
        <xdr:cNvSpPr txBox="1"/>
      </xdr:nvSpPr>
      <xdr:spPr>
        <a:xfrm>
          <a:off x="1784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20947</xdr:rowOff>
    </xdr:from>
    <xdr:ext cx="469744" cy="259045"/>
    <xdr:sp macro="" textlink="">
      <xdr:nvSpPr>
        <xdr:cNvPr id="191" name="テキスト ボックス 190"/>
        <xdr:cNvSpPr txBox="1"/>
      </xdr:nvSpPr>
      <xdr:spPr>
        <a:xfrm>
          <a:off x="895427" y="13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68021</xdr:rowOff>
    </xdr:from>
    <xdr:to>
      <xdr:col>6</xdr:col>
      <xdr:colOff>561975</xdr:colOff>
      <xdr:row>76</xdr:row>
      <xdr:rowOff>169621</xdr:rowOff>
    </xdr:to>
    <xdr:sp macro="" textlink="">
      <xdr:nvSpPr>
        <xdr:cNvPr id="197" name="円/楕円 196"/>
        <xdr:cNvSpPr/>
      </xdr:nvSpPr>
      <xdr:spPr>
        <a:xfrm>
          <a:off x="4584700" y="1309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90898</xdr:rowOff>
    </xdr:from>
    <xdr:ext cx="469744" cy="259045"/>
    <xdr:sp macro="" textlink="">
      <xdr:nvSpPr>
        <xdr:cNvPr id="198" name="維持補修費該当値テキスト"/>
        <xdr:cNvSpPr txBox="1"/>
      </xdr:nvSpPr>
      <xdr:spPr>
        <a:xfrm>
          <a:off x="4686300" y="12949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70765</xdr:rowOff>
    </xdr:from>
    <xdr:to>
      <xdr:col>5</xdr:col>
      <xdr:colOff>409575</xdr:colOff>
      <xdr:row>78</xdr:row>
      <xdr:rowOff>915</xdr:rowOff>
    </xdr:to>
    <xdr:sp macro="" textlink="">
      <xdr:nvSpPr>
        <xdr:cNvPr id="199" name="円/楕円 198"/>
        <xdr:cNvSpPr/>
      </xdr:nvSpPr>
      <xdr:spPr>
        <a:xfrm>
          <a:off x="3746500" y="1327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163492</xdr:rowOff>
    </xdr:from>
    <xdr:ext cx="469744" cy="259045"/>
    <xdr:sp macro="" textlink="">
      <xdr:nvSpPr>
        <xdr:cNvPr id="200" name="テキスト ボックス 199"/>
        <xdr:cNvSpPr txBox="1"/>
      </xdr:nvSpPr>
      <xdr:spPr>
        <a:xfrm>
          <a:off x="3562427" y="1336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62230</xdr:rowOff>
    </xdr:from>
    <xdr:to>
      <xdr:col>4</xdr:col>
      <xdr:colOff>206375</xdr:colOff>
      <xdr:row>77</xdr:row>
      <xdr:rowOff>163830</xdr:rowOff>
    </xdr:to>
    <xdr:sp macro="" textlink="">
      <xdr:nvSpPr>
        <xdr:cNvPr id="201" name="円/楕円 200"/>
        <xdr:cNvSpPr/>
      </xdr:nvSpPr>
      <xdr:spPr>
        <a:xfrm>
          <a:off x="2857500" y="1326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8907</xdr:rowOff>
    </xdr:from>
    <xdr:ext cx="469744" cy="259045"/>
    <xdr:sp macro="" textlink="">
      <xdr:nvSpPr>
        <xdr:cNvPr id="202" name="テキスト ボックス 201"/>
        <xdr:cNvSpPr txBox="1"/>
      </xdr:nvSpPr>
      <xdr:spPr>
        <a:xfrm>
          <a:off x="2673427" y="1303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121743</xdr:rowOff>
    </xdr:from>
    <xdr:to>
      <xdr:col>3</xdr:col>
      <xdr:colOff>3175</xdr:colOff>
      <xdr:row>78</xdr:row>
      <xdr:rowOff>51893</xdr:rowOff>
    </xdr:to>
    <xdr:sp macro="" textlink="">
      <xdr:nvSpPr>
        <xdr:cNvPr id="203" name="円/楕円 202"/>
        <xdr:cNvSpPr/>
      </xdr:nvSpPr>
      <xdr:spPr>
        <a:xfrm>
          <a:off x="1968500" y="1332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43020</xdr:rowOff>
    </xdr:from>
    <xdr:ext cx="469744" cy="259045"/>
    <xdr:sp macro="" textlink="">
      <xdr:nvSpPr>
        <xdr:cNvPr id="204" name="テキスト ボックス 203"/>
        <xdr:cNvSpPr txBox="1"/>
      </xdr:nvSpPr>
      <xdr:spPr>
        <a:xfrm>
          <a:off x="1784427" y="1341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162585</xdr:rowOff>
    </xdr:from>
    <xdr:to>
      <xdr:col>1</xdr:col>
      <xdr:colOff>485775</xdr:colOff>
      <xdr:row>78</xdr:row>
      <xdr:rowOff>92735</xdr:rowOff>
    </xdr:to>
    <xdr:sp macro="" textlink="">
      <xdr:nvSpPr>
        <xdr:cNvPr id="205" name="円/楕円 204"/>
        <xdr:cNvSpPr/>
      </xdr:nvSpPr>
      <xdr:spPr>
        <a:xfrm>
          <a:off x="1079500" y="1336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83862</xdr:rowOff>
    </xdr:from>
    <xdr:ext cx="469744" cy="259045"/>
    <xdr:sp macro="" textlink="">
      <xdr:nvSpPr>
        <xdr:cNvPr id="206" name="テキスト ボックス 205"/>
        <xdr:cNvSpPr txBox="1"/>
      </xdr:nvSpPr>
      <xdr:spPr>
        <a:xfrm>
          <a:off x="895427" y="13456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90,498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163899</xdr:rowOff>
    </xdr:from>
    <xdr:to>
      <xdr:col>6</xdr:col>
      <xdr:colOff>510540</xdr:colOff>
      <xdr:row>97</xdr:row>
      <xdr:rowOff>167590</xdr:rowOff>
    </xdr:to>
    <xdr:cxnSp macro="">
      <xdr:nvCxnSpPr>
        <xdr:cNvPr id="233" name="直線コネクタ 232"/>
        <xdr:cNvCxnSpPr/>
      </xdr:nvCxnSpPr>
      <xdr:spPr>
        <a:xfrm flipV="1">
          <a:off x="4633595" y="15594399"/>
          <a:ext cx="1270" cy="120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171417</xdr:rowOff>
    </xdr:from>
    <xdr:ext cx="534377" cy="259045"/>
    <xdr:sp macro="" textlink="">
      <xdr:nvSpPr>
        <xdr:cNvPr id="234" name="扶助費最小値テキスト"/>
        <xdr:cNvSpPr txBox="1"/>
      </xdr:nvSpPr>
      <xdr:spPr>
        <a:xfrm>
          <a:off x="4686300" y="1680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97</xdr:row>
      <xdr:rowOff>167590</xdr:rowOff>
    </xdr:from>
    <xdr:to>
      <xdr:col>6</xdr:col>
      <xdr:colOff>600075</xdr:colOff>
      <xdr:row>97</xdr:row>
      <xdr:rowOff>167590</xdr:rowOff>
    </xdr:to>
    <xdr:cxnSp macro="">
      <xdr:nvCxnSpPr>
        <xdr:cNvPr id="235" name="直線コネクタ 234"/>
        <xdr:cNvCxnSpPr/>
      </xdr:nvCxnSpPr>
      <xdr:spPr>
        <a:xfrm>
          <a:off x="4546600" y="1679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110576</xdr:rowOff>
    </xdr:from>
    <xdr:ext cx="599010" cy="259045"/>
    <xdr:sp macro="" textlink="">
      <xdr:nvSpPr>
        <xdr:cNvPr id="236" name="扶助費最大値テキスト"/>
        <xdr:cNvSpPr txBox="1"/>
      </xdr:nvSpPr>
      <xdr:spPr>
        <a:xfrm>
          <a:off x="4686300" y="15369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90</xdr:row>
      <xdr:rowOff>163899</xdr:rowOff>
    </xdr:from>
    <xdr:to>
      <xdr:col>6</xdr:col>
      <xdr:colOff>600075</xdr:colOff>
      <xdr:row>90</xdr:row>
      <xdr:rowOff>163899</xdr:rowOff>
    </xdr:to>
    <xdr:cxnSp macro="">
      <xdr:nvCxnSpPr>
        <xdr:cNvPr id="237" name="直線コネクタ 236"/>
        <xdr:cNvCxnSpPr/>
      </xdr:nvCxnSpPr>
      <xdr:spPr>
        <a:xfrm>
          <a:off x="4546600" y="1559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88069</xdr:rowOff>
    </xdr:from>
    <xdr:to>
      <xdr:col>6</xdr:col>
      <xdr:colOff>511175</xdr:colOff>
      <xdr:row>97</xdr:row>
      <xdr:rowOff>104741</xdr:rowOff>
    </xdr:to>
    <xdr:cxnSp macro="">
      <xdr:nvCxnSpPr>
        <xdr:cNvPr id="238" name="直線コネクタ 237"/>
        <xdr:cNvCxnSpPr/>
      </xdr:nvCxnSpPr>
      <xdr:spPr>
        <a:xfrm flipV="1">
          <a:off x="3797300" y="16718719"/>
          <a:ext cx="838200" cy="1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108365</xdr:rowOff>
    </xdr:from>
    <xdr:ext cx="534377" cy="259045"/>
    <xdr:sp macro="" textlink="">
      <xdr:nvSpPr>
        <xdr:cNvPr id="239" name="扶助費平均値テキスト"/>
        <xdr:cNvSpPr txBox="1"/>
      </xdr:nvSpPr>
      <xdr:spPr>
        <a:xfrm>
          <a:off x="4686300" y="16224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85488</xdr:rowOff>
    </xdr:from>
    <xdr:to>
      <xdr:col>6</xdr:col>
      <xdr:colOff>561975</xdr:colOff>
      <xdr:row>96</xdr:row>
      <xdr:rowOff>15638</xdr:rowOff>
    </xdr:to>
    <xdr:sp macro="" textlink="">
      <xdr:nvSpPr>
        <xdr:cNvPr id="240" name="フローチャート : 判断 239"/>
        <xdr:cNvSpPr/>
      </xdr:nvSpPr>
      <xdr:spPr>
        <a:xfrm>
          <a:off x="4584700" y="1637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104741</xdr:rowOff>
    </xdr:from>
    <xdr:to>
      <xdr:col>5</xdr:col>
      <xdr:colOff>358775</xdr:colOff>
      <xdr:row>97</xdr:row>
      <xdr:rowOff>169304</xdr:rowOff>
    </xdr:to>
    <xdr:cxnSp macro="">
      <xdr:nvCxnSpPr>
        <xdr:cNvPr id="241" name="直線コネクタ 240"/>
        <xdr:cNvCxnSpPr/>
      </xdr:nvCxnSpPr>
      <xdr:spPr>
        <a:xfrm flipV="1">
          <a:off x="2908300" y="16735391"/>
          <a:ext cx="889000" cy="6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138654</xdr:rowOff>
    </xdr:from>
    <xdr:to>
      <xdr:col>5</xdr:col>
      <xdr:colOff>409575</xdr:colOff>
      <xdr:row>96</xdr:row>
      <xdr:rowOff>68804</xdr:rowOff>
    </xdr:to>
    <xdr:sp macro="" textlink="">
      <xdr:nvSpPr>
        <xdr:cNvPr id="242" name="フローチャート : 判断 241"/>
        <xdr:cNvSpPr/>
      </xdr:nvSpPr>
      <xdr:spPr>
        <a:xfrm>
          <a:off x="3746500" y="164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85331</xdr:rowOff>
    </xdr:from>
    <xdr:ext cx="534377" cy="259045"/>
    <xdr:sp macro="" textlink="">
      <xdr:nvSpPr>
        <xdr:cNvPr id="243" name="テキスト ボックス 242"/>
        <xdr:cNvSpPr txBox="1"/>
      </xdr:nvSpPr>
      <xdr:spPr>
        <a:xfrm>
          <a:off x="3530111" y="1620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169304</xdr:rowOff>
    </xdr:from>
    <xdr:to>
      <xdr:col>4</xdr:col>
      <xdr:colOff>155575</xdr:colOff>
      <xdr:row>98</xdr:row>
      <xdr:rowOff>7733</xdr:rowOff>
    </xdr:to>
    <xdr:cxnSp macro="">
      <xdr:nvCxnSpPr>
        <xdr:cNvPr id="244" name="直線コネクタ 243"/>
        <xdr:cNvCxnSpPr/>
      </xdr:nvCxnSpPr>
      <xdr:spPr>
        <a:xfrm flipV="1">
          <a:off x="2019300" y="16799954"/>
          <a:ext cx="889000" cy="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59475</xdr:rowOff>
    </xdr:from>
    <xdr:to>
      <xdr:col>4</xdr:col>
      <xdr:colOff>206375</xdr:colOff>
      <xdr:row>96</xdr:row>
      <xdr:rowOff>161075</xdr:rowOff>
    </xdr:to>
    <xdr:sp macro="" textlink="">
      <xdr:nvSpPr>
        <xdr:cNvPr id="245" name="フローチャート : 判断 244"/>
        <xdr:cNvSpPr/>
      </xdr:nvSpPr>
      <xdr:spPr>
        <a:xfrm>
          <a:off x="2857500" y="1651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6152</xdr:rowOff>
    </xdr:from>
    <xdr:ext cx="534377" cy="259045"/>
    <xdr:sp macro="" textlink="">
      <xdr:nvSpPr>
        <xdr:cNvPr id="246" name="テキスト ボックス 245"/>
        <xdr:cNvSpPr txBox="1"/>
      </xdr:nvSpPr>
      <xdr:spPr>
        <a:xfrm>
          <a:off x="2641111" y="1629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7733</xdr:rowOff>
    </xdr:from>
    <xdr:to>
      <xdr:col>2</xdr:col>
      <xdr:colOff>638175</xdr:colOff>
      <xdr:row>98</xdr:row>
      <xdr:rowOff>35654</xdr:rowOff>
    </xdr:to>
    <xdr:cxnSp macro="">
      <xdr:nvCxnSpPr>
        <xdr:cNvPr id="247" name="直線コネクタ 246"/>
        <xdr:cNvCxnSpPr/>
      </xdr:nvCxnSpPr>
      <xdr:spPr>
        <a:xfrm flipV="1">
          <a:off x="1130300" y="16809833"/>
          <a:ext cx="889000" cy="2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72130</xdr:rowOff>
    </xdr:from>
    <xdr:to>
      <xdr:col>3</xdr:col>
      <xdr:colOff>3175</xdr:colOff>
      <xdr:row>97</xdr:row>
      <xdr:rowOff>2280</xdr:rowOff>
    </xdr:to>
    <xdr:sp macro="" textlink="">
      <xdr:nvSpPr>
        <xdr:cNvPr id="248" name="フローチャート : 判断 247"/>
        <xdr:cNvSpPr/>
      </xdr:nvSpPr>
      <xdr:spPr>
        <a:xfrm>
          <a:off x="1968500" y="165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18807</xdr:rowOff>
    </xdr:from>
    <xdr:ext cx="534377" cy="259045"/>
    <xdr:sp macro="" textlink="">
      <xdr:nvSpPr>
        <xdr:cNvPr id="249" name="テキスト ボックス 248"/>
        <xdr:cNvSpPr txBox="1"/>
      </xdr:nvSpPr>
      <xdr:spPr>
        <a:xfrm>
          <a:off x="1752111" y="163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80262</xdr:rowOff>
    </xdr:from>
    <xdr:to>
      <xdr:col>1</xdr:col>
      <xdr:colOff>485775</xdr:colOff>
      <xdr:row>97</xdr:row>
      <xdr:rowOff>10412</xdr:rowOff>
    </xdr:to>
    <xdr:sp macro="" textlink="">
      <xdr:nvSpPr>
        <xdr:cNvPr id="250" name="フローチャート : 判断 249"/>
        <xdr:cNvSpPr/>
      </xdr:nvSpPr>
      <xdr:spPr>
        <a:xfrm>
          <a:off x="1079500" y="1653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26939</xdr:rowOff>
    </xdr:from>
    <xdr:ext cx="534377" cy="259045"/>
    <xdr:sp macro="" textlink="">
      <xdr:nvSpPr>
        <xdr:cNvPr id="251" name="テキスト ボックス 250"/>
        <xdr:cNvSpPr txBox="1"/>
      </xdr:nvSpPr>
      <xdr:spPr>
        <a:xfrm>
          <a:off x="863111" y="1631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37269</xdr:rowOff>
    </xdr:from>
    <xdr:to>
      <xdr:col>6</xdr:col>
      <xdr:colOff>561975</xdr:colOff>
      <xdr:row>97</xdr:row>
      <xdr:rowOff>138869</xdr:rowOff>
    </xdr:to>
    <xdr:sp macro="" textlink="">
      <xdr:nvSpPr>
        <xdr:cNvPr id="257" name="円/楕円 256"/>
        <xdr:cNvSpPr/>
      </xdr:nvSpPr>
      <xdr:spPr>
        <a:xfrm>
          <a:off x="4584700" y="1666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123646</xdr:rowOff>
    </xdr:from>
    <xdr:ext cx="534377" cy="259045"/>
    <xdr:sp macro="" textlink="">
      <xdr:nvSpPr>
        <xdr:cNvPr id="258" name="扶助費該当値テキスト"/>
        <xdr:cNvSpPr txBox="1"/>
      </xdr:nvSpPr>
      <xdr:spPr>
        <a:xfrm>
          <a:off x="4686300" y="1658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41,662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53941</xdr:rowOff>
    </xdr:from>
    <xdr:to>
      <xdr:col>5</xdr:col>
      <xdr:colOff>409575</xdr:colOff>
      <xdr:row>97</xdr:row>
      <xdr:rowOff>155541</xdr:rowOff>
    </xdr:to>
    <xdr:sp macro="" textlink="">
      <xdr:nvSpPr>
        <xdr:cNvPr id="259" name="円/楕円 258"/>
        <xdr:cNvSpPr/>
      </xdr:nvSpPr>
      <xdr:spPr>
        <a:xfrm>
          <a:off x="3746500" y="1668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146668</xdr:rowOff>
    </xdr:from>
    <xdr:ext cx="534377" cy="259045"/>
    <xdr:sp macro="" textlink="">
      <xdr:nvSpPr>
        <xdr:cNvPr id="260" name="テキスト ボックス 259"/>
        <xdr:cNvSpPr txBox="1"/>
      </xdr:nvSpPr>
      <xdr:spPr>
        <a:xfrm>
          <a:off x="3530111" y="1677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40,641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118504</xdr:rowOff>
    </xdr:from>
    <xdr:to>
      <xdr:col>4</xdr:col>
      <xdr:colOff>206375</xdr:colOff>
      <xdr:row>98</xdr:row>
      <xdr:rowOff>48654</xdr:rowOff>
    </xdr:to>
    <xdr:sp macro="" textlink="">
      <xdr:nvSpPr>
        <xdr:cNvPr id="261" name="円/楕円 260"/>
        <xdr:cNvSpPr/>
      </xdr:nvSpPr>
      <xdr:spPr>
        <a:xfrm>
          <a:off x="2857500" y="1674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39781</xdr:rowOff>
    </xdr:from>
    <xdr:ext cx="534377" cy="259045"/>
    <xdr:sp macro="" textlink="">
      <xdr:nvSpPr>
        <xdr:cNvPr id="262" name="テキスト ボックス 261"/>
        <xdr:cNvSpPr txBox="1"/>
      </xdr:nvSpPr>
      <xdr:spPr>
        <a:xfrm>
          <a:off x="2641111" y="1684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36,687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128383</xdr:rowOff>
    </xdr:from>
    <xdr:to>
      <xdr:col>3</xdr:col>
      <xdr:colOff>3175</xdr:colOff>
      <xdr:row>98</xdr:row>
      <xdr:rowOff>58533</xdr:rowOff>
    </xdr:to>
    <xdr:sp macro="" textlink="">
      <xdr:nvSpPr>
        <xdr:cNvPr id="263" name="円/楕円 262"/>
        <xdr:cNvSpPr/>
      </xdr:nvSpPr>
      <xdr:spPr>
        <a:xfrm>
          <a:off x="1968500" y="1675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49660</xdr:rowOff>
    </xdr:from>
    <xdr:ext cx="534377" cy="259045"/>
    <xdr:sp macro="" textlink="">
      <xdr:nvSpPr>
        <xdr:cNvPr id="264" name="テキスト ボックス 263"/>
        <xdr:cNvSpPr txBox="1"/>
      </xdr:nvSpPr>
      <xdr:spPr>
        <a:xfrm>
          <a:off x="1752111" y="1685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36,082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156304</xdr:rowOff>
    </xdr:from>
    <xdr:to>
      <xdr:col>1</xdr:col>
      <xdr:colOff>485775</xdr:colOff>
      <xdr:row>98</xdr:row>
      <xdr:rowOff>86454</xdr:rowOff>
    </xdr:to>
    <xdr:sp macro="" textlink="">
      <xdr:nvSpPr>
        <xdr:cNvPr id="265" name="円/楕円 264"/>
        <xdr:cNvSpPr/>
      </xdr:nvSpPr>
      <xdr:spPr>
        <a:xfrm>
          <a:off x="1079500" y="1678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77581</xdr:rowOff>
    </xdr:from>
    <xdr:ext cx="534377" cy="259045"/>
    <xdr:sp macro="" textlink="">
      <xdr:nvSpPr>
        <xdr:cNvPr id="266" name="テキスト ボックス 265"/>
        <xdr:cNvSpPr txBox="1"/>
      </xdr:nvSpPr>
      <xdr:spPr>
        <a:xfrm>
          <a:off x="863111" y="1687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34,372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2" name="直線コネクタ 291"/>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3"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4" name="直線コネクタ 293"/>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5"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6" name="直線コネクタ 295"/>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63783</xdr:rowOff>
    </xdr:from>
    <xdr:to>
      <xdr:col>15</xdr:col>
      <xdr:colOff>180975</xdr:colOff>
      <xdr:row>36</xdr:row>
      <xdr:rowOff>162549</xdr:rowOff>
    </xdr:to>
    <xdr:cxnSp macro="">
      <xdr:nvCxnSpPr>
        <xdr:cNvPr id="297" name="直線コネクタ 296"/>
        <xdr:cNvCxnSpPr/>
      </xdr:nvCxnSpPr>
      <xdr:spPr>
        <a:xfrm flipV="1">
          <a:off x="9639300" y="6235983"/>
          <a:ext cx="838200" cy="9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84483</xdr:rowOff>
    </xdr:from>
    <xdr:ext cx="534377" cy="259045"/>
    <xdr:sp macro="" textlink="">
      <xdr:nvSpPr>
        <xdr:cNvPr id="298" name="補助費等平均値テキスト"/>
        <xdr:cNvSpPr txBox="1"/>
      </xdr:nvSpPr>
      <xdr:spPr>
        <a:xfrm>
          <a:off x="10528300" y="6256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9" name="フローチャート : 判断 298"/>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28644</xdr:rowOff>
    </xdr:from>
    <xdr:to>
      <xdr:col>14</xdr:col>
      <xdr:colOff>28575</xdr:colOff>
      <xdr:row>36</xdr:row>
      <xdr:rowOff>162549</xdr:rowOff>
    </xdr:to>
    <xdr:cxnSp macro="">
      <xdr:nvCxnSpPr>
        <xdr:cNvPr id="300" name="直線コネクタ 299"/>
        <xdr:cNvCxnSpPr/>
      </xdr:nvCxnSpPr>
      <xdr:spPr>
        <a:xfrm>
          <a:off x="8750300" y="6200844"/>
          <a:ext cx="889000" cy="13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301" name="フローチャート : 判断 300"/>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45610</xdr:rowOff>
    </xdr:from>
    <xdr:ext cx="534377" cy="259045"/>
    <xdr:sp macro="" textlink="">
      <xdr:nvSpPr>
        <xdr:cNvPr id="302" name="テキスト ボックス 301"/>
        <xdr:cNvSpPr txBox="1"/>
      </xdr:nvSpPr>
      <xdr:spPr>
        <a:xfrm>
          <a:off x="9372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28644</xdr:rowOff>
    </xdr:from>
    <xdr:to>
      <xdr:col>12</xdr:col>
      <xdr:colOff>511175</xdr:colOff>
      <xdr:row>37</xdr:row>
      <xdr:rowOff>9714</xdr:rowOff>
    </xdr:to>
    <xdr:cxnSp macro="">
      <xdr:nvCxnSpPr>
        <xdr:cNvPr id="303" name="直線コネクタ 302"/>
        <xdr:cNvCxnSpPr/>
      </xdr:nvCxnSpPr>
      <xdr:spPr>
        <a:xfrm flipV="1">
          <a:off x="7861300" y="6200844"/>
          <a:ext cx="889000" cy="15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4" name="フローチャート : 判断 303"/>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8729</xdr:rowOff>
    </xdr:from>
    <xdr:ext cx="534377" cy="259045"/>
    <xdr:sp macro="" textlink="">
      <xdr:nvSpPr>
        <xdr:cNvPr id="305" name="テキスト ボックス 304"/>
        <xdr:cNvSpPr txBox="1"/>
      </xdr:nvSpPr>
      <xdr:spPr>
        <a:xfrm>
          <a:off x="8483111" y="635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9714</xdr:rowOff>
    </xdr:from>
    <xdr:to>
      <xdr:col>11</xdr:col>
      <xdr:colOff>307975</xdr:colOff>
      <xdr:row>37</xdr:row>
      <xdr:rowOff>60223</xdr:rowOff>
    </xdr:to>
    <xdr:cxnSp macro="">
      <xdr:nvCxnSpPr>
        <xdr:cNvPr id="306" name="直線コネクタ 305"/>
        <xdr:cNvCxnSpPr/>
      </xdr:nvCxnSpPr>
      <xdr:spPr>
        <a:xfrm flipV="1">
          <a:off x="6972300" y="6353364"/>
          <a:ext cx="889000" cy="5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7" name="フローチャート : 判断 306"/>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64435</xdr:rowOff>
    </xdr:from>
    <xdr:ext cx="534377" cy="259045"/>
    <xdr:sp macro="" textlink="">
      <xdr:nvSpPr>
        <xdr:cNvPr id="308" name="テキスト ボックス 307"/>
        <xdr:cNvSpPr txBox="1"/>
      </xdr:nvSpPr>
      <xdr:spPr>
        <a:xfrm>
          <a:off x="7594111" y="606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9" name="フローチャート : 判断 308"/>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65404</xdr:rowOff>
    </xdr:from>
    <xdr:ext cx="534377" cy="259045"/>
    <xdr:sp macro="" textlink="">
      <xdr:nvSpPr>
        <xdr:cNvPr id="310" name="テキスト ボックス 309"/>
        <xdr:cNvSpPr txBox="1"/>
      </xdr:nvSpPr>
      <xdr:spPr>
        <a:xfrm>
          <a:off x="6705111" y="60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12983</xdr:rowOff>
    </xdr:from>
    <xdr:to>
      <xdr:col>15</xdr:col>
      <xdr:colOff>231775</xdr:colOff>
      <xdr:row>36</xdr:row>
      <xdr:rowOff>114583</xdr:rowOff>
    </xdr:to>
    <xdr:sp macro="" textlink="">
      <xdr:nvSpPr>
        <xdr:cNvPr id="316" name="円/楕円 315"/>
        <xdr:cNvSpPr/>
      </xdr:nvSpPr>
      <xdr:spPr>
        <a:xfrm>
          <a:off x="10426700" y="618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35860</xdr:rowOff>
    </xdr:from>
    <xdr:ext cx="534377" cy="259045"/>
    <xdr:sp macro="" textlink="">
      <xdr:nvSpPr>
        <xdr:cNvPr id="317" name="補助費等該当値テキスト"/>
        <xdr:cNvSpPr txBox="1"/>
      </xdr:nvSpPr>
      <xdr:spPr>
        <a:xfrm>
          <a:off x="10528300" y="603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50,474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111749</xdr:rowOff>
    </xdr:from>
    <xdr:to>
      <xdr:col>14</xdr:col>
      <xdr:colOff>79375</xdr:colOff>
      <xdr:row>37</xdr:row>
      <xdr:rowOff>41899</xdr:rowOff>
    </xdr:to>
    <xdr:sp macro="" textlink="">
      <xdr:nvSpPr>
        <xdr:cNvPr id="318" name="円/楕円 317"/>
        <xdr:cNvSpPr/>
      </xdr:nvSpPr>
      <xdr:spPr>
        <a:xfrm>
          <a:off x="9588500" y="62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58426</xdr:rowOff>
    </xdr:from>
    <xdr:ext cx="534377" cy="259045"/>
    <xdr:sp macro="" textlink="">
      <xdr:nvSpPr>
        <xdr:cNvPr id="319" name="テキスト ボックス 318"/>
        <xdr:cNvSpPr txBox="1"/>
      </xdr:nvSpPr>
      <xdr:spPr>
        <a:xfrm>
          <a:off x="9372111" y="605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41,401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149294</xdr:rowOff>
    </xdr:from>
    <xdr:to>
      <xdr:col>12</xdr:col>
      <xdr:colOff>561975</xdr:colOff>
      <xdr:row>36</xdr:row>
      <xdr:rowOff>79444</xdr:rowOff>
    </xdr:to>
    <xdr:sp macro="" textlink="">
      <xdr:nvSpPr>
        <xdr:cNvPr id="320" name="円/楕円 319"/>
        <xdr:cNvSpPr/>
      </xdr:nvSpPr>
      <xdr:spPr>
        <a:xfrm>
          <a:off x="8699500" y="615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95971</xdr:rowOff>
    </xdr:from>
    <xdr:ext cx="534377" cy="259045"/>
    <xdr:sp macro="" textlink="">
      <xdr:nvSpPr>
        <xdr:cNvPr id="321" name="テキスト ボックス 320"/>
        <xdr:cNvSpPr txBox="1"/>
      </xdr:nvSpPr>
      <xdr:spPr>
        <a:xfrm>
          <a:off x="8483111" y="592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53,702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130364</xdr:rowOff>
    </xdr:from>
    <xdr:to>
      <xdr:col>11</xdr:col>
      <xdr:colOff>358775</xdr:colOff>
      <xdr:row>37</xdr:row>
      <xdr:rowOff>60514</xdr:rowOff>
    </xdr:to>
    <xdr:sp macro="" textlink="">
      <xdr:nvSpPr>
        <xdr:cNvPr id="322" name="円/楕円 321"/>
        <xdr:cNvSpPr/>
      </xdr:nvSpPr>
      <xdr:spPr>
        <a:xfrm>
          <a:off x="7810500" y="630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51641</xdr:rowOff>
    </xdr:from>
    <xdr:ext cx="534377" cy="259045"/>
    <xdr:sp macro="" textlink="">
      <xdr:nvSpPr>
        <xdr:cNvPr id="323" name="テキスト ボックス 322"/>
        <xdr:cNvSpPr txBox="1"/>
      </xdr:nvSpPr>
      <xdr:spPr>
        <a:xfrm>
          <a:off x="7594111" y="639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39,691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9423</xdr:rowOff>
    </xdr:from>
    <xdr:to>
      <xdr:col>10</xdr:col>
      <xdr:colOff>155575</xdr:colOff>
      <xdr:row>37</xdr:row>
      <xdr:rowOff>111023</xdr:rowOff>
    </xdr:to>
    <xdr:sp macro="" textlink="">
      <xdr:nvSpPr>
        <xdr:cNvPr id="324" name="円/楕円 323"/>
        <xdr:cNvSpPr/>
      </xdr:nvSpPr>
      <xdr:spPr>
        <a:xfrm>
          <a:off x="6921500" y="635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102150</xdr:rowOff>
    </xdr:from>
    <xdr:ext cx="534377" cy="259045"/>
    <xdr:sp macro="" textlink="">
      <xdr:nvSpPr>
        <xdr:cNvPr id="325" name="テキスト ボックス 324"/>
        <xdr:cNvSpPr txBox="1"/>
      </xdr:nvSpPr>
      <xdr:spPr>
        <a:xfrm>
          <a:off x="6705111" y="644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35,051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66,274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9" name="直線コネクタ 348"/>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50"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51" name="直線コネクタ 350"/>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2"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3" name="直線コネクタ 352"/>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11150</xdr:rowOff>
    </xdr:from>
    <xdr:to>
      <xdr:col>15</xdr:col>
      <xdr:colOff>180975</xdr:colOff>
      <xdr:row>58</xdr:row>
      <xdr:rowOff>16287</xdr:rowOff>
    </xdr:to>
    <xdr:cxnSp macro="">
      <xdr:nvCxnSpPr>
        <xdr:cNvPr id="354" name="直線コネクタ 353"/>
        <xdr:cNvCxnSpPr/>
      </xdr:nvCxnSpPr>
      <xdr:spPr>
        <a:xfrm flipV="1">
          <a:off x="9639300" y="9783800"/>
          <a:ext cx="838200" cy="17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150494</xdr:rowOff>
    </xdr:from>
    <xdr:ext cx="534377" cy="259045"/>
    <xdr:sp macro="" textlink="">
      <xdr:nvSpPr>
        <xdr:cNvPr id="355" name="普通建設事業費平均値テキスト"/>
        <xdr:cNvSpPr txBox="1"/>
      </xdr:nvSpPr>
      <xdr:spPr>
        <a:xfrm>
          <a:off x="10528300" y="9580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6" name="フローチャート : 判断 355"/>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11912</xdr:rowOff>
    </xdr:from>
    <xdr:to>
      <xdr:col>14</xdr:col>
      <xdr:colOff>28575</xdr:colOff>
      <xdr:row>58</xdr:row>
      <xdr:rowOff>16287</xdr:rowOff>
    </xdr:to>
    <xdr:cxnSp macro="">
      <xdr:nvCxnSpPr>
        <xdr:cNvPr id="357" name="直線コネクタ 356"/>
        <xdr:cNvCxnSpPr/>
      </xdr:nvCxnSpPr>
      <xdr:spPr>
        <a:xfrm>
          <a:off x="8750300" y="9956012"/>
          <a:ext cx="889000" cy="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8" name="フローチャート : 判断 357"/>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48592</xdr:rowOff>
    </xdr:from>
    <xdr:ext cx="534377" cy="259045"/>
    <xdr:sp macro="" textlink="">
      <xdr:nvSpPr>
        <xdr:cNvPr id="359" name="テキスト ボックス 358"/>
        <xdr:cNvSpPr txBox="1"/>
      </xdr:nvSpPr>
      <xdr:spPr>
        <a:xfrm>
          <a:off x="9372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131349</xdr:rowOff>
    </xdr:from>
    <xdr:to>
      <xdr:col>12</xdr:col>
      <xdr:colOff>511175</xdr:colOff>
      <xdr:row>58</xdr:row>
      <xdr:rowOff>11912</xdr:rowOff>
    </xdr:to>
    <xdr:cxnSp macro="">
      <xdr:nvCxnSpPr>
        <xdr:cNvPr id="360" name="直線コネクタ 359"/>
        <xdr:cNvCxnSpPr/>
      </xdr:nvCxnSpPr>
      <xdr:spPr>
        <a:xfrm>
          <a:off x="7861300" y="9389649"/>
          <a:ext cx="889000" cy="56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61" name="フローチャート : 判断 360"/>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48760</xdr:rowOff>
    </xdr:from>
    <xdr:ext cx="534377" cy="259045"/>
    <xdr:sp macro="" textlink="">
      <xdr:nvSpPr>
        <xdr:cNvPr id="362" name="テキスト ボックス 361"/>
        <xdr:cNvSpPr txBox="1"/>
      </xdr:nvSpPr>
      <xdr:spPr>
        <a:xfrm>
          <a:off x="8483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131349</xdr:rowOff>
    </xdr:from>
    <xdr:to>
      <xdr:col>11</xdr:col>
      <xdr:colOff>307975</xdr:colOff>
      <xdr:row>56</xdr:row>
      <xdr:rowOff>165943</xdr:rowOff>
    </xdr:to>
    <xdr:cxnSp macro="">
      <xdr:nvCxnSpPr>
        <xdr:cNvPr id="363" name="直線コネクタ 362"/>
        <xdr:cNvCxnSpPr/>
      </xdr:nvCxnSpPr>
      <xdr:spPr>
        <a:xfrm flipV="1">
          <a:off x="6972300" y="9389649"/>
          <a:ext cx="889000" cy="37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4" name="フローチャート : 判断 363"/>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72517</xdr:rowOff>
    </xdr:from>
    <xdr:ext cx="534377" cy="259045"/>
    <xdr:sp macro="" textlink="">
      <xdr:nvSpPr>
        <xdr:cNvPr id="365" name="テキスト ボックス 364"/>
        <xdr:cNvSpPr txBox="1"/>
      </xdr:nvSpPr>
      <xdr:spPr>
        <a:xfrm>
          <a:off x="7594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6" name="フローチャート : 判断 365"/>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102843</xdr:rowOff>
    </xdr:from>
    <xdr:ext cx="534377" cy="259045"/>
    <xdr:sp macro="" textlink="">
      <xdr:nvSpPr>
        <xdr:cNvPr id="367" name="テキスト ボックス 366"/>
        <xdr:cNvSpPr txBox="1"/>
      </xdr:nvSpPr>
      <xdr:spPr>
        <a:xfrm>
          <a:off x="6705111" y="987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131800</xdr:rowOff>
    </xdr:from>
    <xdr:to>
      <xdr:col>15</xdr:col>
      <xdr:colOff>231775</xdr:colOff>
      <xdr:row>57</xdr:row>
      <xdr:rowOff>61950</xdr:rowOff>
    </xdr:to>
    <xdr:sp macro="" textlink="">
      <xdr:nvSpPr>
        <xdr:cNvPr id="373" name="円/楕円 372"/>
        <xdr:cNvSpPr/>
      </xdr:nvSpPr>
      <xdr:spPr>
        <a:xfrm>
          <a:off x="10426700" y="97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110227</xdr:rowOff>
    </xdr:from>
    <xdr:ext cx="534377" cy="259045"/>
    <xdr:sp macro="" textlink="">
      <xdr:nvSpPr>
        <xdr:cNvPr id="374" name="普通建設事業費該当値テキスト"/>
        <xdr:cNvSpPr txBox="1"/>
      </xdr:nvSpPr>
      <xdr:spPr>
        <a:xfrm>
          <a:off x="10528300" y="971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49,370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136937</xdr:rowOff>
    </xdr:from>
    <xdr:to>
      <xdr:col>14</xdr:col>
      <xdr:colOff>79375</xdr:colOff>
      <xdr:row>58</xdr:row>
      <xdr:rowOff>67087</xdr:rowOff>
    </xdr:to>
    <xdr:sp macro="" textlink="">
      <xdr:nvSpPr>
        <xdr:cNvPr id="375" name="円/楕円 374"/>
        <xdr:cNvSpPr/>
      </xdr:nvSpPr>
      <xdr:spPr>
        <a:xfrm>
          <a:off x="9588500" y="990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58214</xdr:rowOff>
    </xdr:from>
    <xdr:ext cx="534377" cy="259045"/>
    <xdr:sp macro="" textlink="">
      <xdr:nvSpPr>
        <xdr:cNvPr id="376" name="テキスト ボックス 375"/>
        <xdr:cNvSpPr txBox="1"/>
      </xdr:nvSpPr>
      <xdr:spPr>
        <a:xfrm>
          <a:off x="9372111" y="1000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26,196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132562</xdr:rowOff>
    </xdr:from>
    <xdr:to>
      <xdr:col>12</xdr:col>
      <xdr:colOff>561975</xdr:colOff>
      <xdr:row>58</xdr:row>
      <xdr:rowOff>62712</xdr:rowOff>
    </xdr:to>
    <xdr:sp macro="" textlink="">
      <xdr:nvSpPr>
        <xdr:cNvPr id="377" name="円/楕円 376"/>
        <xdr:cNvSpPr/>
      </xdr:nvSpPr>
      <xdr:spPr>
        <a:xfrm>
          <a:off x="8699500" y="990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53839</xdr:rowOff>
    </xdr:from>
    <xdr:ext cx="534377" cy="259045"/>
    <xdr:sp macro="" textlink="">
      <xdr:nvSpPr>
        <xdr:cNvPr id="378" name="テキスト ボックス 377"/>
        <xdr:cNvSpPr txBox="1"/>
      </xdr:nvSpPr>
      <xdr:spPr>
        <a:xfrm>
          <a:off x="8483111" y="999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26,770</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80549</xdr:rowOff>
    </xdr:from>
    <xdr:to>
      <xdr:col>11</xdr:col>
      <xdr:colOff>358775</xdr:colOff>
      <xdr:row>55</xdr:row>
      <xdr:rowOff>10699</xdr:rowOff>
    </xdr:to>
    <xdr:sp macro="" textlink="">
      <xdr:nvSpPr>
        <xdr:cNvPr id="379" name="円/楕円 378"/>
        <xdr:cNvSpPr/>
      </xdr:nvSpPr>
      <xdr:spPr>
        <a:xfrm>
          <a:off x="7810500" y="933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53</xdr:row>
      <xdr:rowOff>27226</xdr:rowOff>
    </xdr:from>
    <xdr:ext cx="599010" cy="259045"/>
    <xdr:sp macro="" textlink="">
      <xdr:nvSpPr>
        <xdr:cNvPr id="380" name="テキスト ボックス 379"/>
        <xdr:cNvSpPr txBox="1"/>
      </xdr:nvSpPr>
      <xdr:spPr>
        <a:xfrm>
          <a:off x="7561794" y="911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101,096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115143</xdr:rowOff>
    </xdr:from>
    <xdr:to>
      <xdr:col>10</xdr:col>
      <xdr:colOff>155575</xdr:colOff>
      <xdr:row>57</xdr:row>
      <xdr:rowOff>45293</xdr:rowOff>
    </xdr:to>
    <xdr:sp macro="" textlink="">
      <xdr:nvSpPr>
        <xdr:cNvPr id="381" name="円/楕円 380"/>
        <xdr:cNvSpPr/>
      </xdr:nvSpPr>
      <xdr:spPr>
        <a:xfrm>
          <a:off x="6921500" y="971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61820</xdr:rowOff>
    </xdr:from>
    <xdr:ext cx="534377" cy="259045"/>
    <xdr:sp macro="" textlink="">
      <xdr:nvSpPr>
        <xdr:cNvPr id="382" name="テキスト ボックス 381"/>
        <xdr:cNvSpPr txBox="1"/>
      </xdr:nvSpPr>
      <xdr:spPr>
        <a:xfrm>
          <a:off x="6705111" y="949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51,556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28,435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3" name="直線コネクタ 39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4" name="テキスト ボックス 39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5" name="直線コネクタ 39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6" name="テキスト ボックス 39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7" name="直線コネクタ 39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8" name="テキスト ボックス 39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9" name="直線コネクタ 39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400" name="テキスト ボックス 39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1" name="直線コネクタ 40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2" name="テキスト ボックス 401"/>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3" name="直線コネクタ 40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4" name="テキスト ボックス 40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8" name="直線コネクタ 407"/>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10" name="直線コネクタ 40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11"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2" name="直線コネクタ 411"/>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56043</xdr:rowOff>
    </xdr:from>
    <xdr:to>
      <xdr:col>15</xdr:col>
      <xdr:colOff>180975</xdr:colOff>
      <xdr:row>78</xdr:row>
      <xdr:rowOff>128716</xdr:rowOff>
    </xdr:to>
    <xdr:cxnSp macro="">
      <xdr:nvCxnSpPr>
        <xdr:cNvPr id="413" name="直線コネクタ 412"/>
        <xdr:cNvCxnSpPr/>
      </xdr:nvCxnSpPr>
      <xdr:spPr>
        <a:xfrm flipV="1">
          <a:off x="9639300" y="13429143"/>
          <a:ext cx="838200" cy="7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149931</xdr:rowOff>
    </xdr:from>
    <xdr:ext cx="534377" cy="259045"/>
    <xdr:sp macro="" textlink="">
      <xdr:nvSpPr>
        <xdr:cNvPr id="414" name="普通建設事業費 （ うち新規整備　）平均値テキスト"/>
        <xdr:cNvSpPr txBox="1"/>
      </xdr:nvSpPr>
      <xdr:spPr>
        <a:xfrm>
          <a:off x="10528300" y="13180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5" name="フローチャート : 判断 414"/>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6" name="フローチャート : 判断 415"/>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91998</xdr:rowOff>
    </xdr:from>
    <xdr:ext cx="534377" cy="259045"/>
    <xdr:sp macro="" textlink="">
      <xdr:nvSpPr>
        <xdr:cNvPr id="417" name="テキスト ボックス 416"/>
        <xdr:cNvSpPr txBox="1"/>
      </xdr:nvSpPr>
      <xdr:spPr>
        <a:xfrm>
          <a:off x="9372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5243</xdr:rowOff>
    </xdr:from>
    <xdr:to>
      <xdr:col>15</xdr:col>
      <xdr:colOff>231775</xdr:colOff>
      <xdr:row>78</xdr:row>
      <xdr:rowOff>106843</xdr:rowOff>
    </xdr:to>
    <xdr:sp macro="" textlink="">
      <xdr:nvSpPr>
        <xdr:cNvPr id="423" name="円/楕円 422"/>
        <xdr:cNvSpPr/>
      </xdr:nvSpPr>
      <xdr:spPr>
        <a:xfrm>
          <a:off x="10426700" y="1337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155120</xdr:rowOff>
    </xdr:from>
    <xdr:ext cx="534377" cy="259045"/>
    <xdr:sp macro="" textlink="">
      <xdr:nvSpPr>
        <xdr:cNvPr id="424" name="普通建設事業費 （ うち新規整備　）該当値テキスト"/>
        <xdr:cNvSpPr txBox="1"/>
      </xdr:nvSpPr>
      <xdr:spPr>
        <a:xfrm>
          <a:off x="10528300" y="1335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19,685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77916</xdr:rowOff>
    </xdr:from>
    <xdr:to>
      <xdr:col>14</xdr:col>
      <xdr:colOff>79375</xdr:colOff>
      <xdr:row>79</xdr:row>
      <xdr:rowOff>8066</xdr:rowOff>
    </xdr:to>
    <xdr:sp macro="" textlink="">
      <xdr:nvSpPr>
        <xdr:cNvPr id="425" name="円/楕円 424"/>
        <xdr:cNvSpPr/>
      </xdr:nvSpPr>
      <xdr:spPr>
        <a:xfrm>
          <a:off x="9588500" y="1345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170643</xdr:rowOff>
    </xdr:from>
    <xdr:ext cx="534377" cy="259045"/>
    <xdr:sp macro="" textlink="">
      <xdr:nvSpPr>
        <xdr:cNvPr id="426" name="テキスト ボックス 425"/>
        <xdr:cNvSpPr txBox="1"/>
      </xdr:nvSpPr>
      <xdr:spPr>
        <a:xfrm>
          <a:off x="9372111" y="1354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13,009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50" name="直線コネクタ 449"/>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2" name="直線コネクタ 45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3"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4" name="直線コネクタ 453"/>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147841</xdr:rowOff>
    </xdr:from>
    <xdr:to>
      <xdr:col>15</xdr:col>
      <xdr:colOff>180975</xdr:colOff>
      <xdr:row>98</xdr:row>
      <xdr:rowOff>68275</xdr:rowOff>
    </xdr:to>
    <xdr:cxnSp macro="">
      <xdr:nvCxnSpPr>
        <xdr:cNvPr id="455" name="直線コネクタ 454"/>
        <xdr:cNvCxnSpPr/>
      </xdr:nvCxnSpPr>
      <xdr:spPr>
        <a:xfrm flipV="1">
          <a:off x="9639300" y="16778491"/>
          <a:ext cx="838200" cy="9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87800</xdr:rowOff>
    </xdr:from>
    <xdr:ext cx="534377" cy="259045"/>
    <xdr:sp macro="" textlink="">
      <xdr:nvSpPr>
        <xdr:cNvPr id="456" name="普通建設事業費 （ うち更新整備　）平均値テキスト"/>
        <xdr:cNvSpPr txBox="1"/>
      </xdr:nvSpPr>
      <xdr:spPr>
        <a:xfrm>
          <a:off x="10528300" y="16718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7" name="フローチャート : 判断 456"/>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8" name="フローチャート : 判断 457"/>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168660</xdr:rowOff>
    </xdr:from>
    <xdr:ext cx="534377" cy="259045"/>
    <xdr:sp macro="" textlink="">
      <xdr:nvSpPr>
        <xdr:cNvPr id="459" name="テキスト ボックス 458"/>
        <xdr:cNvSpPr txBox="1"/>
      </xdr:nvSpPr>
      <xdr:spPr>
        <a:xfrm>
          <a:off x="9372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97041</xdr:rowOff>
    </xdr:from>
    <xdr:to>
      <xdr:col>15</xdr:col>
      <xdr:colOff>231775</xdr:colOff>
      <xdr:row>98</xdr:row>
      <xdr:rowOff>27191</xdr:rowOff>
    </xdr:to>
    <xdr:sp macro="" textlink="">
      <xdr:nvSpPr>
        <xdr:cNvPr id="465" name="円/楕円 464"/>
        <xdr:cNvSpPr/>
      </xdr:nvSpPr>
      <xdr:spPr>
        <a:xfrm>
          <a:off x="10426700" y="1672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119918</xdr:rowOff>
    </xdr:from>
    <xdr:ext cx="534377" cy="259045"/>
    <xdr:sp macro="" textlink="">
      <xdr:nvSpPr>
        <xdr:cNvPr id="466" name="普通建設事業費 （ うち更新整備　）該当値テキスト"/>
        <xdr:cNvSpPr txBox="1"/>
      </xdr:nvSpPr>
      <xdr:spPr>
        <a:xfrm>
          <a:off x="10528300" y="1657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18,859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17475</xdr:rowOff>
    </xdr:from>
    <xdr:to>
      <xdr:col>14</xdr:col>
      <xdr:colOff>79375</xdr:colOff>
      <xdr:row>98</xdr:row>
      <xdr:rowOff>119075</xdr:rowOff>
    </xdr:to>
    <xdr:sp macro="" textlink="">
      <xdr:nvSpPr>
        <xdr:cNvPr id="467" name="円/楕円 466"/>
        <xdr:cNvSpPr/>
      </xdr:nvSpPr>
      <xdr:spPr>
        <a:xfrm>
          <a:off x="9588500" y="1681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110202</xdr:rowOff>
    </xdr:from>
    <xdr:ext cx="534377" cy="259045"/>
    <xdr:sp macro="" textlink="">
      <xdr:nvSpPr>
        <xdr:cNvPr id="468" name="テキスト ボックス 467"/>
        <xdr:cNvSpPr txBox="1"/>
      </xdr:nvSpPr>
      <xdr:spPr>
        <a:xfrm>
          <a:off x="9372111" y="1691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2" name="テキスト ボックス 48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4" name="テキスト ボックス 48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6" name="テキスト ボックス 48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8" name="テキスト ボックス 48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2" name="直線コネクタ 491"/>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5" name="災害復旧事業費最大値テキスト"/>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6" name="直線コネクタ 495"/>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7" name="直線コネクタ 49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115206</xdr:rowOff>
    </xdr:from>
    <xdr:ext cx="378565" cy="259045"/>
    <xdr:sp macro="" textlink="">
      <xdr:nvSpPr>
        <xdr:cNvPr id="498" name="災害復旧事業費平均値テキスト"/>
        <xdr:cNvSpPr txBox="1"/>
      </xdr:nvSpPr>
      <xdr:spPr>
        <a:xfrm>
          <a:off x="16370300" y="6458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9" name="フローチャート : 判断 498"/>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39192</xdr:rowOff>
    </xdr:from>
    <xdr:to>
      <xdr:col>22</xdr:col>
      <xdr:colOff>365125</xdr:colOff>
      <xdr:row>39</xdr:row>
      <xdr:rowOff>44450</xdr:rowOff>
    </xdr:to>
    <xdr:cxnSp macro="">
      <xdr:nvCxnSpPr>
        <xdr:cNvPr id="500" name="直線コネクタ 499"/>
        <xdr:cNvCxnSpPr/>
      </xdr:nvCxnSpPr>
      <xdr:spPr>
        <a:xfrm>
          <a:off x="14592300" y="6725742"/>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501" name="フローチャート : 判断 500"/>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9669</xdr:rowOff>
    </xdr:from>
    <xdr:ext cx="469744" cy="259045"/>
    <xdr:sp macro="" textlink="">
      <xdr:nvSpPr>
        <xdr:cNvPr id="502" name="テキスト ボックス 501"/>
        <xdr:cNvSpPr txBox="1"/>
      </xdr:nvSpPr>
      <xdr:spPr>
        <a:xfrm>
          <a:off x="15246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17323</xdr:rowOff>
    </xdr:from>
    <xdr:to>
      <xdr:col>21</xdr:col>
      <xdr:colOff>161925</xdr:colOff>
      <xdr:row>39</xdr:row>
      <xdr:rowOff>39192</xdr:rowOff>
    </xdr:to>
    <xdr:cxnSp macro="">
      <xdr:nvCxnSpPr>
        <xdr:cNvPr id="503" name="直線コネクタ 502"/>
        <xdr:cNvCxnSpPr/>
      </xdr:nvCxnSpPr>
      <xdr:spPr>
        <a:xfrm>
          <a:off x="13703300" y="6703873"/>
          <a:ext cx="889000" cy="2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4" name="フローチャート : 判断 503"/>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128465</xdr:rowOff>
    </xdr:from>
    <xdr:ext cx="469744" cy="259045"/>
    <xdr:sp macro="" textlink="">
      <xdr:nvSpPr>
        <xdr:cNvPr id="505" name="テキスト ボックス 504"/>
        <xdr:cNvSpPr txBox="1"/>
      </xdr:nvSpPr>
      <xdr:spPr>
        <a:xfrm>
          <a:off x="14357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17323</xdr:rowOff>
    </xdr:from>
    <xdr:to>
      <xdr:col>19</xdr:col>
      <xdr:colOff>644525</xdr:colOff>
      <xdr:row>39</xdr:row>
      <xdr:rowOff>30125</xdr:rowOff>
    </xdr:to>
    <xdr:cxnSp macro="">
      <xdr:nvCxnSpPr>
        <xdr:cNvPr id="506" name="直線コネクタ 505"/>
        <xdr:cNvCxnSpPr/>
      </xdr:nvCxnSpPr>
      <xdr:spPr>
        <a:xfrm flipV="1">
          <a:off x="12814300" y="6703873"/>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7" name="フローチャート : 判断 506"/>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41749</xdr:rowOff>
    </xdr:from>
    <xdr:ext cx="469744" cy="259045"/>
    <xdr:sp macro="" textlink="">
      <xdr:nvSpPr>
        <xdr:cNvPr id="508" name="テキスト ボックス 507"/>
        <xdr:cNvSpPr txBox="1"/>
      </xdr:nvSpPr>
      <xdr:spPr>
        <a:xfrm>
          <a:off x="13468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9" name="フローチャート : 判断 508"/>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13708</xdr:rowOff>
    </xdr:from>
    <xdr:ext cx="469744" cy="259045"/>
    <xdr:sp macro="" textlink="">
      <xdr:nvSpPr>
        <xdr:cNvPr id="510" name="テキスト ボックス 509"/>
        <xdr:cNvSpPr txBox="1"/>
      </xdr:nvSpPr>
      <xdr:spPr>
        <a:xfrm>
          <a:off x="12579427" y="61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6" name="円/楕円 51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7"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8" name="円/楕円 51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9" name="テキスト ボックス 518"/>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159842</xdr:rowOff>
    </xdr:from>
    <xdr:to>
      <xdr:col>21</xdr:col>
      <xdr:colOff>212725</xdr:colOff>
      <xdr:row>39</xdr:row>
      <xdr:rowOff>89992</xdr:rowOff>
    </xdr:to>
    <xdr:sp macro="" textlink="">
      <xdr:nvSpPr>
        <xdr:cNvPr id="520" name="円/楕円 519"/>
        <xdr:cNvSpPr/>
      </xdr:nvSpPr>
      <xdr:spPr>
        <a:xfrm>
          <a:off x="14541500" y="66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81119</xdr:rowOff>
    </xdr:from>
    <xdr:ext cx="313932" cy="259045"/>
    <xdr:sp macro="" textlink="">
      <xdr:nvSpPr>
        <xdr:cNvPr id="521" name="テキスト ボックス 520"/>
        <xdr:cNvSpPr txBox="1"/>
      </xdr:nvSpPr>
      <xdr:spPr>
        <a:xfrm>
          <a:off x="14435333" y="67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137973</xdr:rowOff>
    </xdr:from>
    <xdr:to>
      <xdr:col>20</xdr:col>
      <xdr:colOff>9525</xdr:colOff>
      <xdr:row>39</xdr:row>
      <xdr:rowOff>68123</xdr:rowOff>
    </xdr:to>
    <xdr:sp macro="" textlink="">
      <xdr:nvSpPr>
        <xdr:cNvPr id="522" name="円/楕円 521"/>
        <xdr:cNvSpPr/>
      </xdr:nvSpPr>
      <xdr:spPr>
        <a:xfrm>
          <a:off x="13652500" y="665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59250</xdr:rowOff>
    </xdr:from>
    <xdr:ext cx="378565" cy="259045"/>
    <xdr:sp macro="" textlink="">
      <xdr:nvSpPr>
        <xdr:cNvPr id="523" name="テキスト ボックス 522"/>
        <xdr:cNvSpPr txBox="1"/>
      </xdr:nvSpPr>
      <xdr:spPr>
        <a:xfrm>
          <a:off x="13514017" y="6745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150775</xdr:rowOff>
    </xdr:from>
    <xdr:to>
      <xdr:col>18</xdr:col>
      <xdr:colOff>492125</xdr:colOff>
      <xdr:row>39</xdr:row>
      <xdr:rowOff>80925</xdr:rowOff>
    </xdr:to>
    <xdr:sp macro="" textlink="">
      <xdr:nvSpPr>
        <xdr:cNvPr id="524" name="円/楕円 523"/>
        <xdr:cNvSpPr/>
      </xdr:nvSpPr>
      <xdr:spPr>
        <a:xfrm>
          <a:off x="12763500" y="66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72052</xdr:rowOff>
    </xdr:from>
    <xdr:ext cx="378565" cy="259045"/>
    <xdr:sp macro="" textlink="">
      <xdr:nvSpPr>
        <xdr:cNvPr id="525" name="テキスト ボックス 524"/>
        <xdr:cNvSpPr txBox="1"/>
      </xdr:nvSpPr>
      <xdr:spPr>
        <a:xfrm>
          <a:off x="12625017" y="6758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6" name="直線コネクタ 53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7" name="テキスト ボックス 53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9" name="テキスト ボックス 53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1" name="直線コネクタ 54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6" name="直線コネクタ 54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フローチャート : 判断 54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9" name="直線コネクタ 54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0" name="フローチャート : 判断 54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1" name="テキスト ボックス 55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2" name="直線コネクタ 55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3" name="フローチャート : 判断 55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4" name="テキスト ボックス 55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5" name="直線コネクタ 55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6" name="フローチャート : 判断 55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7" name="テキスト ボックス 55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フローチャート : 判断 55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9" name="テキスト ボックス 55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5" name="円/楕円 56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7" name="円/楕円 56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8" name="テキスト ボックス 56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9" name="円/楕円 56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0" name="テキスト ボックス 56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1" name="円/楕円 57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2" name="テキスト ボックス 57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3" name="円/楕円 57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4" name="テキスト ボックス 57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49,465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5" name="直線コネクタ 58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6" name="テキスト ボックス 58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7" name="直線コネクタ 58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8" name="テキスト ボックス 58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9" name="直線コネクタ 58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0" name="テキスト ボックス 58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1" name="直線コネクタ 59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2" name="テキスト ボックス 59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3" name="直線コネクタ 59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4" name="テキスト ボックス 59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5" name="直線コネクタ 59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6" name="テキスト ボックス 59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600" name="直線コネクタ 599"/>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601"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2" name="直線コネクタ 601"/>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3"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4" name="直線コネクタ 603"/>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46513</xdr:rowOff>
    </xdr:from>
    <xdr:to>
      <xdr:col>23</xdr:col>
      <xdr:colOff>517525</xdr:colOff>
      <xdr:row>76</xdr:row>
      <xdr:rowOff>159784</xdr:rowOff>
    </xdr:to>
    <xdr:cxnSp macro="">
      <xdr:nvCxnSpPr>
        <xdr:cNvPr id="605" name="直線コネクタ 604"/>
        <xdr:cNvCxnSpPr/>
      </xdr:nvCxnSpPr>
      <xdr:spPr>
        <a:xfrm>
          <a:off x="15481300" y="13076713"/>
          <a:ext cx="838200" cy="1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99841</xdr:rowOff>
    </xdr:from>
    <xdr:ext cx="534377" cy="259045"/>
    <xdr:sp macro="" textlink="">
      <xdr:nvSpPr>
        <xdr:cNvPr id="606" name="公債費平均値テキスト"/>
        <xdr:cNvSpPr txBox="1"/>
      </xdr:nvSpPr>
      <xdr:spPr>
        <a:xfrm>
          <a:off x="16370300" y="1295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7" name="フローチャート : 判断 606"/>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23833</xdr:rowOff>
    </xdr:from>
    <xdr:to>
      <xdr:col>22</xdr:col>
      <xdr:colOff>365125</xdr:colOff>
      <xdr:row>76</xdr:row>
      <xdr:rowOff>46513</xdr:rowOff>
    </xdr:to>
    <xdr:cxnSp macro="">
      <xdr:nvCxnSpPr>
        <xdr:cNvPr id="608" name="直線コネクタ 607"/>
        <xdr:cNvCxnSpPr/>
      </xdr:nvCxnSpPr>
      <xdr:spPr>
        <a:xfrm>
          <a:off x="14592300" y="13054033"/>
          <a:ext cx="889000" cy="2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9" name="フローチャート : 判断 608"/>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96294</xdr:rowOff>
    </xdr:from>
    <xdr:ext cx="534377" cy="259045"/>
    <xdr:sp macro="" textlink="">
      <xdr:nvSpPr>
        <xdr:cNvPr id="610" name="テキスト ボックス 609"/>
        <xdr:cNvSpPr txBox="1"/>
      </xdr:nvSpPr>
      <xdr:spPr>
        <a:xfrm>
          <a:off x="15214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169092</xdr:rowOff>
    </xdr:from>
    <xdr:to>
      <xdr:col>21</xdr:col>
      <xdr:colOff>161925</xdr:colOff>
      <xdr:row>76</xdr:row>
      <xdr:rowOff>23833</xdr:rowOff>
    </xdr:to>
    <xdr:cxnSp macro="">
      <xdr:nvCxnSpPr>
        <xdr:cNvPr id="611" name="直線コネクタ 610"/>
        <xdr:cNvCxnSpPr/>
      </xdr:nvCxnSpPr>
      <xdr:spPr>
        <a:xfrm>
          <a:off x="13703300" y="13027842"/>
          <a:ext cx="889000" cy="2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2" name="フローチャート : 判断 611"/>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91738</xdr:rowOff>
    </xdr:from>
    <xdr:ext cx="534377" cy="259045"/>
    <xdr:sp macro="" textlink="">
      <xdr:nvSpPr>
        <xdr:cNvPr id="613" name="テキスト ボックス 612"/>
        <xdr:cNvSpPr txBox="1"/>
      </xdr:nvSpPr>
      <xdr:spPr>
        <a:xfrm>
          <a:off x="14325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122506</xdr:rowOff>
    </xdr:from>
    <xdr:to>
      <xdr:col>19</xdr:col>
      <xdr:colOff>644525</xdr:colOff>
      <xdr:row>75</xdr:row>
      <xdr:rowOff>169092</xdr:rowOff>
    </xdr:to>
    <xdr:cxnSp macro="">
      <xdr:nvCxnSpPr>
        <xdr:cNvPr id="614" name="直線コネクタ 613"/>
        <xdr:cNvCxnSpPr/>
      </xdr:nvCxnSpPr>
      <xdr:spPr>
        <a:xfrm>
          <a:off x="12814300" y="12981256"/>
          <a:ext cx="889000" cy="4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5" name="フローチャート : 判断 614"/>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65465</xdr:rowOff>
    </xdr:from>
    <xdr:ext cx="534377" cy="259045"/>
    <xdr:sp macro="" textlink="">
      <xdr:nvSpPr>
        <xdr:cNvPr id="616" name="テキスト ボックス 615"/>
        <xdr:cNvSpPr txBox="1"/>
      </xdr:nvSpPr>
      <xdr:spPr>
        <a:xfrm>
          <a:off x="13436111" y="130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7" name="フローチャート : 判断 616"/>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64780</xdr:rowOff>
    </xdr:from>
    <xdr:ext cx="534377" cy="259045"/>
    <xdr:sp macro="" textlink="">
      <xdr:nvSpPr>
        <xdr:cNvPr id="618" name="テキスト ボックス 617"/>
        <xdr:cNvSpPr txBox="1"/>
      </xdr:nvSpPr>
      <xdr:spPr>
        <a:xfrm>
          <a:off x="12547111" y="1309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108984</xdr:rowOff>
    </xdr:from>
    <xdr:to>
      <xdr:col>23</xdr:col>
      <xdr:colOff>568325</xdr:colOff>
      <xdr:row>77</xdr:row>
      <xdr:rowOff>39134</xdr:rowOff>
    </xdr:to>
    <xdr:sp macro="" textlink="">
      <xdr:nvSpPr>
        <xdr:cNvPr id="624" name="円/楕円 623"/>
        <xdr:cNvSpPr/>
      </xdr:nvSpPr>
      <xdr:spPr>
        <a:xfrm>
          <a:off x="16268700" y="1313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87411</xdr:rowOff>
    </xdr:from>
    <xdr:ext cx="534377" cy="259045"/>
    <xdr:sp macro="" textlink="">
      <xdr:nvSpPr>
        <xdr:cNvPr id="625" name="公債費該当値テキスト"/>
        <xdr:cNvSpPr txBox="1"/>
      </xdr:nvSpPr>
      <xdr:spPr>
        <a:xfrm>
          <a:off x="16370300" y="1311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27,770</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167163</xdr:rowOff>
    </xdr:from>
    <xdr:to>
      <xdr:col>22</xdr:col>
      <xdr:colOff>415925</xdr:colOff>
      <xdr:row>76</xdr:row>
      <xdr:rowOff>97313</xdr:rowOff>
    </xdr:to>
    <xdr:sp macro="" textlink="">
      <xdr:nvSpPr>
        <xdr:cNvPr id="626" name="円/楕円 625"/>
        <xdr:cNvSpPr/>
      </xdr:nvSpPr>
      <xdr:spPr>
        <a:xfrm>
          <a:off x="15430500" y="1302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113840</xdr:rowOff>
    </xdr:from>
    <xdr:ext cx="534377" cy="259045"/>
    <xdr:sp macro="" textlink="">
      <xdr:nvSpPr>
        <xdr:cNvPr id="627" name="テキスト ボックス 626"/>
        <xdr:cNvSpPr txBox="1"/>
      </xdr:nvSpPr>
      <xdr:spPr>
        <a:xfrm>
          <a:off x="15214111" y="1280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34,707</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144483</xdr:rowOff>
    </xdr:from>
    <xdr:to>
      <xdr:col>21</xdr:col>
      <xdr:colOff>212725</xdr:colOff>
      <xdr:row>76</xdr:row>
      <xdr:rowOff>74633</xdr:rowOff>
    </xdr:to>
    <xdr:sp macro="" textlink="">
      <xdr:nvSpPr>
        <xdr:cNvPr id="628" name="円/楕円 627"/>
        <xdr:cNvSpPr/>
      </xdr:nvSpPr>
      <xdr:spPr>
        <a:xfrm>
          <a:off x="14541500" y="1300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91160</xdr:rowOff>
    </xdr:from>
    <xdr:ext cx="534377" cy="259045"/>
    <xdr:sp macro="" textlink="">
      <xdr:nvSpPr>
        <xdr:cNvPr id="629" name="テキスト ボックス 628"/>
        <xdr:cNvSpPr txBox="1"/>
      </xdr:nvSpPr>
      <xdr:spPr>
        <a:xfrm>
          <a:off x="14325111" y="1277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36,096</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118291</xdr:rowOff>
    </xdr:from>
    <xdr:to>
      <xdr:col>20</xdr:col>
      <xdr:colOff>9525</xdr:colOff>
      <xdr:row>76</xdr:row>
      <xdr:rowOff>48440</xdr:rowOff>
    </xdr:to>
    <xdr:sp macro="" textlink="">
      <xdr:nvSpPr>
        <xdr:cNvPr id="630" name="円/楕円 629"/>
        <xdr:cNvSpPr/>
      </xdr:nvSpPr>
      <xdr:spPr>
        <a:xfrm>
          <a:off x="13652500" y="129770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64968</xdr:rowOff>
    </xdr:from>
    <xdr:ext cx="534377" cy="259045"/>
    <xdr:sp macro="" textlink="">
      <xdr:nvSpPr>
        <xdr:cNvPr id="631" name="テキスト ボックス 630"/>
        <xdr:cNvSpPr txBox="1"/>
      </xdr:nvSpPr>
      <xdr:spPr>
        <a:xfrm>
          <a:off x="13436111" y="1275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37,700</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71706</xdr:rowOff>
    </xdr:from>
    <xdr:to>
      <xdr:col>18</xdr:col>
      <xdr:colOff>492125</xdr:colOff>
      <xdr:row>76</xdr:row>
      <xdr:rowOff>1856</xdr:rowOff>
    </xdr:to>
    <xdr:sp macro="" textlink="">
      <xdr:nvSpPr>
        <xdr:cNvPr id="632" name="円/楕円 631"/>
        <xdr:cNvSpPr/>
      </xdr:nvSpPr>
      <xdr:spPr>
        <a:xfrm>
          <a:off x="12763500" y="1293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18383</xdr:rowOff>
    </xdr:from>
    <xdr:ext cx="534377" cy="259045"/>
    <xdr:sp macro="" textlink="">
      <xdr:nvSpPr>
        <xdr:cNvPr id="633" name="テキスト ボックス 632"/>
        <xdr:cNvSpPr txBox="1"/>
      </xdr:nvSpPr>
      <xdr:spPr>
        <a:xfrm>
          <a:off x="12547111" y="1270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40,553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4" name="直線コネクタ 64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5" name="テキスト ボックス 64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6" name="直線コネクタ 64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7" name="テキスト ボックス 64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8" name="直線コネクタ 64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9" name="テキスト ボックス 64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0" name="直線コネクタ 64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1" name="テキスト ボックス 65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2" name="直線コネクタ 65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3" name="テキスト ボックス 65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4" name="直線コネクタ 65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5" name="テキスト ボックス 65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7" name="直線コネクタ 656"/>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8"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9" name="直線コネクタ 658"/>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60"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61" name="直線コネクタ 660"/>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47637</xdr:rowOff>
    </xdr:from>
    <xdr:to>
      <xdr:col>23</xdr:col>
      <xdr:colOff>517525</xdr:colOff>
      <xdr:row>98</xdr:row>
      <xdr:rowOff>113588</xdr:rowOff>
    </xdr:to>
    <xdr:cxnSp macro="">
      <xdr:nvCxnSpPr>
        <xdr:cNvPr id="662" name="直線コネクタ 661"/>
        <xdr:cNvCxnSpPr/>
      </xdr:nvCxnSpPr>
      <xdr:spPr>
        <a:xfrm flipV="1">
          <a:off x="15481300" y="16849737"/>
          <a:ext cx="838200" cy="6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9289</xdr:rowOff>
    </xdr:from>
    <xdr:ext cx="534377" cy="259045"/>
    <xdr:sp macro="" textlink="">
      <xdr:nvSpPr>
        <xdr:cNvPr id="663" name="積立金平均値テキスト"/>
        <xdr:cNvSpPr txBox="1"/>
      </xdr:nvSpPr>
      <xdr:spPr>
        <a:xfrm>
          <a:off x="16370300" y="16639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4" name="フローチャート : 判断 663"/>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53569</xdr:rowOff>
    </xdr:from>
    <xdr:to>
      <xdr:col>22</xdr:col>
      <xdr:colOff>365125</xdr:colOff>
      <xdr:row>98</xdr:row>
      <xdr:rowOff>113588</xdr:rowOff>
    </xdr:to>
    <xdr:cxnSp macro="">
      <xdr:nvCxnSpPr>
        <xdr:cNvPr id="665" name="直線コネクタ 664"/>
        <xdr:cNvCxnSpPr/>
      </xdr:nvCxnSpPr>
      <xdr:spPr>
        <a:xfrm>
          <a:off x="14592300" y="16855669"/>
          <a:ext cx="889000" cy="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6" name="フローチャート : 判断 665"/>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121429</xdr:rowOff>
    </xdr:from>
    <xdr:ext cx="534377" cy="259045"/>
    <xdr:sp macro="" textlink="">
      <xdr:nvSpPr>
        <xdr:cNvPr id="667" name="テキスト ボックス 666"/>
        <xdr:cNvSpPr txBox="1"/>
      </xdr:nvSpPr>
      <xdr:spPr>
        <a:xfrm>
          <a:off x="15214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53569</xdr:rowOff>
    </xdr:from>
    <xdr:to>
      <xdr:col>21</xdr:col>
      <xdr:colOff>161925</xdr:colOff>
      <xdr:row>98</xdr:row>
      <xdr:rowOff>89370</xdr:rowOff>
    </xdr:to>
    <xdr:cxnSp macro="">
      <xdr:nvCxnSpPr>
        <xdr:cNvPr id="668" name="直線コネクタ 667"/>
        <xdr:cNvCxnSpPr/>
      </xdr:nvCxnSpPr>
      <xdr:spPr>
        <a:xfrm flipV="1">
          <a:off x="13703300" y="16855669"/>
          <a:ext cx="889000" cy="3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9" name="フローチャート : 判断 668"/>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69905</xdr:rowOff>
    </xdr:from>
    <xdr:ext cx="534377" cy="259045"/>
    <xdr:sp macro="" textlink="">
      <xdr:nvSpPr>
        <xdr:cNvPr id="670" name="テキスト ボックス 669"/>
        <xdr:cNvSpPr txBox="1"/>
      </xdr:nvSpPr>
      <xdr:spPr>
        <a:xfrm>
          <a:off x="14325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86309</xdr:rowOff>
    </xdr:from>
    <xdr:to>
      <xdr:col>19</xdr:col>
      <xdr:colOff>644525</xdr:colOff>
      <xdr:row>98</xdr:row>
      <xdr:rowOff>89370</xdr:rowOff>
    </xdr:to>
    <xdr:cxnSp macro="">
      <xdr:nvCxnSpPr>
        <xdr:cNvPr id="671" name="直線コネクタ 670"/>
        <xdr:cNvCxnSpPr/>
      </xdr:nvCxnSpPr>
      <xdr:spPr>
        <a:xfrm>
          <a:off x="12814300" y="16716959"/>
          <a:ext cx="889000" cy="17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2" name="フローチャート : 判断 671"/>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73" name="テキスト ボックス 672"/>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4" name="フローチャート : 判断 673"/>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31793</xdr:rowOff>
    </xdr:from>
    <xdr:ext cx="534377" cy="259045"/>
    <xdr:sp macro="" textlink="">
      <xdr:nvSpPr>
        <xdr:cNvPr id="675" name="テキスト ボックス 674"/>
        <xdr:cNvSpPr txBox="1"/>
      </xdr:nvSpPr>
      <xdr:spPr>
        <a:xfrm>
          <a:off x="12547111" y="1683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6" name="テキスト ボックス 67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7" name="テキスト ボックス 67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8" name="テキスト ボックス 67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9" name="テキスト ボックス 67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0" name="テキスト ボックス 67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168287</xdr:rowOff>
    </xdr:from>
    <xdr:to>
      <xdr:col>23</xdr:col>
      <xdr:colOff>568325</xdr:colOff>
      <xdr:row>98</xdr:row>
      <xdr:rowOff>98437</xdr:rowOff>
    </xdr:to>
    <xdr:sp macro="" textlink="">
      <xdr:nvSpPr>
        <xdr:cNvPr id="681" name="円/楕円 680"/>
        <xdr:cNvSpPr/>
      </xdr:nvSpPr>
      <xdr:spPr>
        <a:xfrm>
          <a:off x="16268700" y="1679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146714</xdr:rowOff>
    </xdr:from>
    <xdr:ext cx="534377" cy="259045"/>
    <xdr:sp macro="" textlink="">
      <xdr:nvSpPr>
        <xdr:cNvPr id="682" name="積立金該当値テキスト"/>
        <xdr:cNvSpPr txBox="1"/>
      </xdr:nvSpPr>
      <xdr:spPr>
        <a:xfrm>
          <a:off x="16370300" y="1677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13,249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62788</xdr:rowOff>
    </xdr:from>
    <xdr:to>
      <xdr:col>22</xdr:col>
      <xdr:colOff>415925</xdr:colOff>
      <xdr:row>98</xdr:row>
      <xdr:rowOff>164388</xdr:rowOff>
    </xdr:to>
    <xdr:sp macro="" textlink="">
      <xdr:nvSpPr>
        <xdr:cNvPr id="683" name="円/楕円 682"/>
        <xdr:cNvSpPr/>
      </xdr:nvSpPr>
      <xdr:spPr>
        <a:xfrm>
          <a:off x="15430500" y="1686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155515</xdr:rowOff>
    </xdr:from>
    <xdr:ext cx="469744" cy="259045"/>
    <xdr:sp macro="" textlink="">
      <xdr:nvSpPr>
        <xdr:cNvPr id="684" name="テキスト ボックス 683"/>
        <xdr:cNvSpPr txBox="1"/>
      </xdr:nvSpPr>
      <xdr:spPr>
        <a:xfrm>
          <a:off x="15246427" y="16957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2769</xdr:rowOff>
    </xdr:from>
    <xdr:to>
      <xdr:col>21</xdr:col>
      <xdr:colOff>212725</xdr:colOff>
      <xdr:row>98</xdr:row>
      <xdr:rowOff>104369</xdr:rowOff>
    </xdr:to>
    <xdr:sp macro="" textlink="">
      <xdr:nvSpPr>
        <xdr:cNvPr id="685" name="円/楕円 684"/>
        <xdr:cNvSpPr/>
      </xdr:nvSpPr>
      <xdr:spPr>
        <a:xfrm>
          <a:off x="14541500" y="1680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95496</xdr:rowOff>
    </xdr:from>
    <xdr:ext cx="534377" cy="259045"/>
    <xdr:sp macro="" textlink="">
      <xdr:nvSpPr>
        <xdr:cNvPr id="686" name="テキスト ボックス 685"/>
        <xdr:cNvSpPr txBox="1"/>
      </xdr:nvSpPr>
      <xdr:spPr>
        <a:xfrm>
          <a:off x="14325111" y="1689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38570</xdr:rowOff>
    </xdr:from>
    <xdr:to>
      <xdr:col>20</xdr:col>
      <xdr:colOff>9525</xdr:colOff>
      <xdr:row>98</xdr:row>
      <xdr:rowOff>140170</xdr:rowOff>
    </xdr:to>
    <xdr:sp macro="" textlink="">
      <xdr:nvSpPr>
        <xdr:cNvPr id="687" name="円/楕円 686"/>
        <xdr:cNvSpPr/>
      </xdr:nvSpPr>
      <xdr:spPr>
        <a:xfrm>
          <a:off x="13652500" y="1684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131297</xdr:rowOff>
    </xdr:from>
    <xdr:ext cx="469744" cy="259045"/>
    <xdr:sp macro="" textlink="">
      <xdr:nvSpPr>
        <xdr:cNvPr id="688" name="テキスト ボックス 687"/>
        <xdr:cNvSpPr txBox="1"/>
      </xdr:nvSpPr>
      <xdr:spPr>
        <a:xfrm>
          <a:off x="13468427" y="1693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35509</xdr:rowOff>
    </xdr:from>
    <xdr:to>
      <xdr:col>18</xdr:col>
      <xdr:colOff>492125</xdr:colOff>
      <xdr:row>97</xdr:row>
      <xdr:rowOff>137109</xdr:rowOff>
    </xdr:to>
    <xdr:sp macro="" textlink="">
      <xdr:nvSpPr>
        <xdr:cNvPr id="689" name="円/楕円 688"/>
        <xdr:cNvSpPr/>
      </xdr:nvSpPr>
      <xdr:spPr>
        <a:xfrm>
          <a:off x="12763500" y="1666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153636</xdr:rowOff>
    </xdr:from>
    <xdr:ext cx="534377" cy="259045"/>
    <xdr:sp macro="" textlink="">
      <xdr:nvSpPr>
        <xdr:cNvPr id="690" name="テキスト ボックス 689"/>
        <xdr:cNvSpPr txBox="1"/>
      </xdr:nvSpPr>
      <xdr:spPr>
        <a:xfrm>
          <a:off x="12547111" y="1644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23,704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1"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2" name="正方形/長方形 69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3" name="正方形/長方形 69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4" name="正方形/長方形 69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5" name="正方形/長方形 69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6" name="正方形/長方形 69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7" name="正方形/長方形 69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1" name="直線コネクタ 70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2" name="テキスト ボックス 70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3" name="直線コネクタ 70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4" name="テキスト ボックス 70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5" name="直線コネクタ 70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6" name="テキスト ボックス 70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7" name="直線コネクタ 70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8" name="テキスト ボックス 70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9" name="直線コネクタ 70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0" name="テキスト ボックス 70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1" name="直線コネクタ 71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2" name="テキスト ボックス 71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6" name="直線コネクタ 715"/>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8" name="直線コネクタ 71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9"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20" name="直線コネクタ 719"/>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34</xdr:row>
      <xdr:rowOff>168275</xdr:rowOff>
    </xdr:from>
    <xdr:to>
      <xdr:col>32</xdr:col>
      <xdr:colOff>187325</xdr:colOff>
      <xdr:row>36</xdr:row>
      <xdr:rowOff>50219</xdr:rowOff>
    </xdr:to>
    <xdr:cxnSp macro="">
      <xdr:nvCxnSpPr>
        <xdr:cNvPr id="721" name="直線コネクタ 720"/>
        <xdr:cNvCxnSpPr/>
      </xdr:nvCxnSpPr>
      <xdr:spPr>
        <a:xfrm>
          <a:off x="21323300" y="5997575"/>
          <a:ext cx="838200" cy="22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97698</xdr:rowOff>
    </xdr:from>
    <xdr:ext cx="378565" cy="259045"/>
    <xdr:sp macro="" textlink="">
      <xdr:nvSpPr>
        <xdr:cNvPr id="722" name="投資及び出資金平均値テキスト"/>
        <xdr:cNvSpPr txBox="1"/>
      </xdr:nvSpPr>
      <xdr:spPr>
        <a:xfrm>
          <a:off x="22212300" y="6612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3" name="フローチャート : 判断 722"/>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168275</xdr:rowOff>
    </xdr:from>
    <xdr:to>
      <xdr:col>31</xdr:col>
      <xdr:colOff>34925</xdr:colOff>
      <xdr:row>36</xdr:row>
      <xdr:rowOff>49893</xdr:rowOff>
    </xdr:to>
    <xdr:cxnSp macro="">
      <xdr:nvCxnSpPr>
        <xdr:cNvPr id="724" name="直線コネクタ 723"/>
        <xdr:cNvCxnSpPr/>
      </xdr:nvCxnSpPr>
      <xdr:spPr>
        <a:xfrm flipV="1">
          <a:off x="20434300" y="5997575"/>
          <a:ext cx="889000" cy="22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5" name="フローチャート : 判断 724"/>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43651</xdr:rowOff>
    </xdr:from>
    <xdr:ext cx="378565" cy="259045"/>
    <xdr:sp macro="" textlink="">
      <xdr:nvSpPr>
        <xdr:cNvPr id="726" name="テキスト ボックス 725"/>
        <xdr:cNvSpPr txBox="1"/>
      </xdr:nvSpPr>
      <xdr:spPr>
        <a:xfrm>
          <a:off x="21134017" y="6730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49893</xdr:rowOff>
    </xdr:from>
    <xdr:to>
      <xdr:col>29</xdr:col>
      <xdr:colOff>517525</xdr:colOff>
      <xdr:row>39</xdr:row>
      <xdr:rowOff>98878</xdr:rowOff>
    </xdr:to>
    <xdr:cxnSp macro="">
      <xdr:nvCxnSpPr>
        <xdr:cNvPr id="727" name="直線コネクタ 726"/>
        <xdr:cNvCxnSpPr/>
      </xdr:nvCxnSpPr>
      <xdr:spPr>
        <a:xfrm flipV="1">
          <a:off x="19545300" y="6222093"/>
          <a:ext cx="889000" cy="56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8" name="フローチャート : 判断 727"/>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36303</xdr:rowOff>
    </xdr:from>
    <xdr:ext cx="378565" cy="259045"/>
    <xdr:sp macro="" textlink="">
      <xdr:nvSpPr>
        <xdr:cNvPr id="729" name="テキスト ボックス 728"/>
        <xdr:cNvSpPr txBox="1"/>
      </xdr:nvSpPr>
      <xdr:spPr>
        <a:xfrm>
          <a:off x="20245017" y="672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95776</xdr:rowOff>
    </xdr:from>
    <xdr:to>
      <xdr:col>28</xdr:col>
      <xdr:colOff>314325</xdr:colOff>
      <xdr:row>39</xdr:row>
      <xdr:rowOff>98878</xdr:rowOff>
    </xdr:to>
    <xdr:cxnSp macro="">
      <xdr:nvCxnSpPr>
        <xdr:cNvPr id="730" name="直線コネクタ 729"/>
        <xdr:cNvCxnSpPr/>
      </xdr:nvCxnSpPr>
      <xdr:spPr>
        <a:xfrm>
          <a:off x="18656300" y="6610876"/>
          <a:ext cx="889000" cy="17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31" name="フローチャート : 判断 730"/>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2" name="テキスト ボックス 731"/>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3" name="フローチャート : 判断 732"/>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19158</xdr:rowOff>
    </xdr:from>
    <xdr:ext cx="378565" cy="259045"/>
    <xdr:sp macro="" textlink="">
      <xdr:nvSpPr>
        <xdr:cNvPr id="734" name="テキスト ボックス 733"/>
        <xdr:cNvSpPr txBox="1"/>
      </xdr:nvSpPr>
      <xdr:spPr>
        <a:xfrm>
          <a:off x="18467017" y="6705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35</xdr:row>
      <xdr:rowOff>170869</xdr:rowOff>
    </xdr:from>
    <xdr:to>
      <xdr:col>32</xdr:col>
      <xdr:colOff>238125</xdr:colOff>
      <xdr:row>36</xdr:row>
      <xdr:rowOff>101019</xdr:rowOff>
    </xdr:to>
    <xdr:sp macro="" textlink="">
      <xdr:nvSpPr>
        <xdr:cNvPr id="740" name="円/楕円 739"/>
        <xdr:cNvSpPr/>
      </xdr:nvSpPr>
      <xdr:spPr>
        <a:xfrm>
          <a:off x="22110700" y="617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22296</xdr:rowOff>
    </xdr:from>
    <xdr:ext cx="469744" cy="259045"/>
    <xdr:sp macro="" textlink="">
      <xdr:nvSpPr>
        <xdr:cNvPr id="741" name="投資及び出資金該当値テキスト"/>
        <xdr:cNvSpPr txBox="1"/>
      </xdr:nvSpPr>
      <xdr:spPr>
        <a:xfrm>
          <a:off x="22212300" y="6023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3,448</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117475</xdr:rowOff>
    </xdr:from>
    <xdr:to>
      <xdr:col>31</xdr:col>
      <xdr:colOff>85725</xdr:colOff>
      <xdr:row>35</xdr:row>
      <xdr:rowOff>47625</xdr:rowOff>
    </xdr:to>
    <xdr:sp macro="" textlink="">
      <xdr:nvSpPr>
        <xdr:cNvPr id="742" name="円/楕円 741"/>
        <xdr:cNvSpPr/>
      </xdr:nvSpPr>
      <xdr:spPr>
        <a:xfrm>
          <a:off x="21272500" y="59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33</xdr:row>
      <xdr:rowOff>64152</xdr:rowOff>
    </xdr:from>
    <xdr:ext cx="469744" cy="259045"/>
    <xdr:sp macro="" textlink="">
      <xdr:nvSpPr>
        <xdr:cNvPr id="743" name="テキスト ボックス 742"/>
        <xdr:cNvSpPr txBox="1"/>
      </xdr:nvSpPr>
      <xdr:spPr>
        <a:xfrm>
          <a:off x="21088427" y="572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4,825</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170543</xdr:rowOff>
    </xdr:from>
    <xdr:to>
      <xdr:col>29</xdr:col>
      <xdr:colOff>568325</xdr:colOff>
      <xdr:row>36</xdr:row>
      <xdr:rowOff>100693</xdr:rowOff>
    </xdr:to>
    <xdr:sp macro="" textlink="">
      <xdr:nvSpPr>
        <xdr:cNvPr id="744" name="円/楕円 743"/>
        <xdr:cNvSpPr/>
      </xdr:nvSpPr>
      <xdr:spPr>
        <a:xfrm>
          <a:off x="20383500" y="617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117220</xdr:rowOff>
    </xdr:from>
    <xdr:ext cx="469744" cy="259045"/>
    <xdr:sp macro="" textlink="">
      <xdr:nvSpPr>
        <xdr:cNvPr id="745" name="テキスト ボックス 744"/>
        <xdr:cNvSpPr txBox="1"/>
      </xdr:nvSpPr>
      <xdr:spPr>
        <a:xfrm>
          <a:off x="20199427" y="594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6" name="円/楕円 74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7" name="テキスト ボックス 746"/>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44976</xdr:rowOff>
    </xdr:from>
    <xdr:to>
      <xdr:col>27</xdr:col>
      <xdr:colOff>161925</xdr:colOff>
      <xdr:row>38</xdr:row>
      <xdr:rowOff>146576</xdr:rowOff>
    </xdr:to>
    <xdr:sp macro="" textlink="">
      <xdr:nvSpPr>
        <xdr:cNvPr id="748" name="円/楕円 747"/>
        <xdr:cNvSpPr/>
      </xdr:nvSpPr>
      <xdr:spPr>
        <a:xfrm>
          <a:off x="18605500" y="656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163103</xdr:rowOff>
    </xdr:from>
    <xdr:ext cx="469744" cy="259045"/>
    <xdr:sp macro="" textlink="">
      <xdr:nvSpPr>
        <xdr:cNvPr id="749" name="テキスト ボックス 748"/>
        <xdr:cNvSpPr txBox="1"/>
      </xdr:nvSpPr>
      <xdr:spPr>
        <a:xfrm>
          <a:off x="18421427" y="633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0" name="直線コネクタ 75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1" name="テキスト ボックス 76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2" name="直線コネクタ 76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3" name="テキスト ボックス 762"/>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4" name="直線コネクタ 76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5" name="テキスト ボックス 76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6" name="直線コネクタ 76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7" name="テキスト ボックス 76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8" name="直線コネクタ 76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9" name="テキスト ボックス 76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71" name="直線コネクタ 770"/>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3" name="直線コネクタ 77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4"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5" name="直線コネクタ 774"/>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33904</xdr:rowOff>
    </xdr:from>
    <xdr:to>
      <xdr:col>32</xdr:col>
      <xdr:colOff>187325</xdr:colOff>
      <xdr:row>58</xdr:row>
      <xdr:rowOff>35092</xdr:rowOff>
    </xdr:to>
    <xdr:cxnSp macro="">
      <xdr:nvCxnSpPr>
        <xdr:cNvPr id="776" name="直線コネクタ 775"/>
        <xdr:cNvCxnSpPr/>
      </xdr:nvCxnSpPr>
      <xdr:spPr>
        <a:xfrm flipV="1">
          <a:off x="21323300" y="9978004"/>
          <a:ext cx="8382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1866</xdr:rowOff>
    </xdr:from>
    <xdr:ext cx="469744" cy="259045"/>
    <xdr:sp macro="" textlink="">
      <xdr:nvSpPr>
        <xdr:cNvPr id="777" name="貸付金平均値テキスト"/>
        <xdr:cNvSpPr txBox="1"/>
      </xdr:nvSpPr>
      <xdr:spPr>
        <a:xfrm>
          <a:off x="22212300" y="977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8" name="フローチャート : 判断 777"/>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35092</xdr:rowOff>
    </xdr:from>
    <xdr:to>
      <xdr:col>31</xdr:col>
      <xdr:colOff>34925</xdr:colOff>
      <xdr:row>58</xdr:row>
      <xdr:rowOff>35916</xdr:rowOff>
    </xdr:to>
    <xdr:cxnSp macro="">
      <xdr:nvCxnSpPr>
        <xdr:cNvPr id="779" name="直線コネクタ 778"/>
        <xdr:cNvCxnSpPr/>
      </xdr:nvCxnSpPr>
      <xdr:spPr>
        <a:xfrm flipV="1">
          <a:off x="20434300" y="9979192"/>
          <a:ext cx="889000" cy="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80" name="フローチャート : 判断 779"/>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77091</xdr:rowOff>
    </xdr:from>
    <xdr:ext cx="469744" cy="259045"/>
    <xdr:sp macro="" textlink="">
      <xdr:nvSpPr>
        <xdr:cNvPr id="781" name="テキスト ボックス 780"/>
        <xdr:cNvSpPr txBox="1"/>
      </xdr:nvSpPr>
      <xdr:spPr>
        <a:xfrm>
          <a:off x="21088427" y="967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35824</xdr:rowOff>
    </xdr:from>
    <xdr:to>
      <xdr:col>29</xdr:col>
      <xdr:colOff>517525</xdr:colOff>
      <xdr:row>58</xdr:row>
      <xdr:rowOff>35916</xdr:rowOff>
    </xdr:to>
    <xdr:cxnSp macro="">
      <xdr:nvCxnSpPr>
        <xdr:cNvPr id="782" name="直線コネクタ 781"/>
        <xdr:cNvCxnSpPr/>
      </xdr:nvCxnSpPr>
      <xdr:spPr>
        <a:xfrm>
          <a:off x="19545300" y="9979924"/>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3" name="フローチャート : 判断 782"/>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59169</xdr:rowOff>
    </xdr:from>
    <xdr:ext cx="469744" cy="259045"/>
    <xdr:sp macro="" textlink="">
      <xdr:nvSpPr>
        <xdr:cNvPr id="784" name="テキスト ボックス 783"/>
        <xdr:cNvSpPr txBox="1"/>
      </xdr:nvSpPr>
      <xdr:spPr>
        <a:xfrm>
          <a:off x="20199427" y="966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35824</xdr:rowOff>
    </xdr:from>
    <xdr:to>
      <xdr:col>28</xdr:col>
      <xdr:colOff>314325</xdr:colOff>
      <xdr:row>58</xdr:row>
      <xdr:rowOff>139700</xdr:rowOff>
    </xdr:to>
    <xdr:cxnSp macro="">
      <xdr:nvCxnSpPr>
        <xdr:cNvPr id="785" name="直線コネクタ 784"/>
        <xdr:cNvCxnSpPr/>
      </xdr:nvCxnSpPr>
      <xdr:spPr>
        <a:xfrm flipV="1">
          <a:off x="18656300" y="9979924"/>
          <a:ext cx="889000" cy="10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6" name="フローチャート : 判断 785"/>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42892</xdr:rowOff>
    </xdr:from>
    <xdr:ext cx="469744" cy="259045"/>
    <xdr:sp macro="" textlink="">
      <xdr:nvSpPr>
        <xdr:cNvPr id="787" name="テキスト ボックス 786"/>
        <xdr:cNvSpPr txBox="1"/>
      </xdr:nvSpPr>
      <xdr:spPr>
        <a:xfrm>
          <a:off x="19310427" y="96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8" name="フローチャート : 判断 787"/>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25244</xdr:rowOff>
    </xdr:from>
    <xdr:ext cx="469744" cy="259045"/>
    <xdr:sp macro="" textlink="">
      <xdr:nvSpPr>
        <xdr:cNvPr id="789" name="テキスト ボックス 788"/>
        <xdr:cNvSpPr txBox="1"/>
      </xdr:nvSpPr>
      <xdr:spPr>
        <a:xfrm>
          <a:off x="18421427" y="962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0" name="テキスト ボックス 78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1" name="テキスト ボックス 79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2" name="テキスト ボックス 79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3" name="テキスト ボックス 79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4" name="テキスト ボックス 79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154554</xdr:rowOff>
    </xdr:from>
    <xdr:to>
      <xdr:col>32</xdr:col>
      <xdr:colOff>238125</xdr:colOff>
      <xdr:row>58</xdr:row>
      <xdr:rowOff>84704</xdr:rowOff>
    </xdr:to>
    <xdr:sp macro="" textlink="">
      <xdr:nvSpPr>
        <xdr:cNvPr id="795" name="円/楕円 794"/>
        <xdr:cNvSpPr/>
      </xdr:nvSpPr>
      <xdr:spPr>
        <a:xfrm>
          <a:off x="22110700" y="992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128866</xdr:rowOff>
    </xdr:from>
    <xdr:ext cx="469744" cy="259045"/>
    <xdr:sp macro="" textlink="">
      <xdr:nvSpPr>
        <xdr:cNvPr id="796" name="貸付金該当値テキスト"/>
        <xdr:cNvSpPr txBox="1"/>
      </xdr:nvSpPr>
      <xdr:spPr>
        <a:xfrm>
          <a:off x="22212300" y="990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1,157</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155742</xdr:rowOff>
    </xdr:from>
    <xdr:to>
      <xdr:col>31</xdr:col>
      <xdr:colOff>85725</xdr:colOff>
      <xdr:row>58</xdr:row>
      <xdr:rowOff>85892</xdr:rowOff>
    </xdr:to>
    <xdr:sp macro="" textlink="">
      <xdr:nvSpPr>
        <xdr:cNvPr id="797" name="円/楕円 796"/>
        <xdr:cNvSpPr/>
      </xdr:nvSpPr>
      <xdr:spPr>
        <a:xfrm>
          <a:off x="21272500" y="992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77019</xdr:rowOff>
    </xdr:from>
    <xdr:ext cx="469744" cy="259045"/>
    <xdr:sp macro="" textlink="">
      <xdr:nvSpPr>
        <xdr:cNvPr id="798" name="テキスト ボックス 797"/>
        <xdr:cNvSpPr txBox="1"/>
      </xdr:nvSpPr>
      <xdr:spPr>
        <a:xfrm>
          <a:off x="21088427" y="10021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156566</xdr:rowOff>
    </xdr:from>
    <xdr:to>
      <xdr:col>29</xdr:col>
      <xdr:colOff>568325</xdr:colOff>
      <xdr:row>58</xdr:row>
      <xdr:rowOff>86716</xdr:rowOff>
    </xdr:to>
    <xdr:sp macro="" textlink="">
      <xdr:nvSpPr>
        <xdr:cNvPr id="799" name="円/楕円 798"/>
        <xdr:cNvSpPr/>
      </xdr:nvSpPr>
      <xdr:spPr>
        <a:xfrm>
          <a:off x="20383500" y="992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77843</xdr:rowOff>
    </xdr:from>
    <xdr:ext cx="469744" cy="259045"/>
    <xdr:sp macro="" textlink="">
      <xdr:nvSpPr>
        <xdr:cNvPr id="800" name="テキスト ボックス 799"/>
        <xdr:cNvSpPr txBox="1"/>
      </xdr:nvSpPr>
      <xdr:spPr>
        <a:xfrm>
          <a:off x="20199427" y="10021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156474</xdr:rowOff>
    </xdr:from>
    <xdr:to>
      <xdr:col>28</xdr:col>
      <xdr:colOff>365125</xdr:colOff>
      <xdr:row>58</xdr:row>
      <xdr:rowOff>86624</xdr:rowOff>
    </xdr:to>
    <xdr:sp macro="" textlink="">
      <xdr:nvSpPr>
        <xdr:cNvPr id="801" name="円/楕円 800"/>
        <xdr:cNvSpPr/>
      </xdr:nvSpPr>
      <xdr:spPr>
        <a:xfrm>
          <a:off x="19494500" y="992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77751</xdr:rowOff>
    </xdr:from>
    <xdr:ext cx="469744" cy="259045"/>
    <xdr:sp macro="" textlink="">
      <xdr:nvSpPr>
        <xdr:cNvPr id="802" name="テキスト ボックス 801"/>
        <xdr:cNvSpPr txBox="1"/>
      </xdr:nvSpPr>
      <xdr:spPr>
        <a:xfrm>
          <a:off x="19310427" y="1002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03" name="円/楕円 802"/>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04" name="テキスト ボックス 803"/>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5" name="正方形/長方形 80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6" name="正方形/長方形 80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7" name="正方形/長方形 80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8" name="正方形/長方形 80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9" name="正方形/長方形 80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0" name="正方形/長方形 80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1" name="正方形/長方形 81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53,714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2" name="正方形/長方形 81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3" name="テキスト ボックス 81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4" name="直線コネクタ 81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5" name="テキスト ボックス 81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6" name="直線コネクタ 81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7" name="テキスト ボックス 81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8" name="直線コネクタ 81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9" name="テキスト ボックス 81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0" name="直線コネクタ 81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1" name="テキスト ボックス 82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2" name="直線コネクタ 82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3" name="テキスト ボックス 82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4" name="直線コネクタ 82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5" name="テキスト ボックス 82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9" name="直線コネクタ 828"/>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30"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31" name="直線コネクタ 830"/>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2"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3" name="直線コネクタ 832"/>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125488</xdr:rowOff>
    </xdr:from>
    <xdr:to>
      <xdr:col>32</xdr:col>
      <xdr:colOff>187325</xdr:colOff>
      <xdr:row>77</xdr:row>
      <xdr:rowOff>10370</xdr:rowOff>
    </xdr:to>
    <xdr:cxnSp macro="">
      <xdr:nvCxnSpPr>
        <xdr:cNvPr id="834" name="直線コネクタ 833"/>
        <xdr:cNvCxnSpPr/>
      </xdr:nvCxnSpPr>
      <xdr:spPr>
        <a:xfrm flipV="1">
          <a:off x="21323300" y="13155688"/>
          <a:ext cx="838200" cy="5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63022</xdr:rowOff>
    </xdr:from>
    <xdr:ext cx="534377" cy="259045"/>
    <xdr:sp macro="" textlink="">
      <xdr:nvSpPr>
        <xdr:cNvPr id="835" name="繰出金平均値テキスト"/>
        <xdr:cNvSpPr txBox="1"/>
      </xdr:nvSpPr>
      <xdr:spPr>
        <a:xfrm>
          <a:off x="22212300" y="13093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6" name="フローチャート : 判断 835"/>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10370</xdr:rowOff>
    </xdr:from>
    <xdr:to>
      <xdr:col>31</xdr:col>
      <xdr:colOff>34925</xdr:colOff>
      <xdr:row>77</xdr:row>
      <xdr:rowOff>55460</xdr:rowOff>
    </xdr:to>
    <xdr:cxnSp macro="">
      <xdr:nvCxnSpPr>
        <xdr:cNvPr id="837" name="直線コネクタ 836"/>
        <xdr:cNvCxnSpPr/>
      </xdr:nvCxnSpPr>
      <xdr:spPr>
        <a:xfrm flipV="1">
          <a:off x="20434300" y="13212020"/>
          <a:ext cx="889000" cy="4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8" name="フローチャート : 判断 837"/>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43159</xdr:rowOff>
    </xdr:from>
    <xdr:ext cx="534377" cy="259045"/>
    <xdr:sp macro="" textlink="">
      <xdr:nvSpPr>
        <xdr:cNvPr id="839" name="テキスト ボックス 838"/>
        <xdr:cNvSpPr txBox="1"/>
      </xdr:nvSpPr>
      <xdr:spPr>
        <a:xfrm>
          <a:off x="21056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55460</xdr:rowOff>
    </xdr:from>
    <xdr:to>
      <xdr:col>29</xdr:col>
      <xdr:colOff>517525</xdr:colOff>
      <xdr:row>77</xdr:row>
      <xdr:rowOff>87161</xdr:rowOff>
    </xdr:to>
    <xdr:cxnSp macro="">
      <xdr:nvCxnSpPr>
        <xdr:cNvPr id="840" name="直線コネクタ 839"/>
        <xdr:cNvCxnSpPr/>
      </xdr:nvCxnSpPr>
      <xdr:spPr>
        <a:xfrm flipV="1">
          <a:off x="19545300" y="13257110"/>
          <a:ext cx="889000" cy="3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41" name="フローチャート : 判断 840"/>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63237</xdr:rowOff>
    </xdr:from>
    <xdr:ext cx="534377" cy="259045"/>
    <xdr:sp macro="" textlink="">
      <xdr:nvSpPr>
        <xdr:cNvPr id="842" name="テキスト ボックス 841"/>
        <xdr:cNvSpPr txBox="1"/>
      </xdr:nvSpPr>
      <xdr:spPr>
        <a:xfrm>
          <a:off x="20167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87161</xdr:rowOff>
    </xdr:from>
    <xdr:to>
      <xdr:col>28</xdr:col>
      <xdr:colOff>314325</xdr:colOff>
      <xdr:row>77</xdr:row>
      <xdr:rowOff>101695</xdr:rowOff>
    </xdr:to>
    <xdr:cxnSp macro="">
      <xdr:nvCxnSpPr>
        <xdr:cNvPr id="843" name="直線コネクタ 842"/>
        <xdr:cNvCxnSpPr/>
      </xdr:nvCxnSpPr>
      <xdr:spPr>
        <a:xfrm flipV="1">
          <a:off x="18656300" y="13288811"/>
          <a:ext cx="889000" cy="1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4" name="フローチャート : 判断 843"/>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82802</xdr:rowOff>
    </xdr:from>
    <xdr:ext cx="534377" cy="259045"/>
    <xdr:sp macro="" textlink="">
      <xdr:nvSpPr>
        <xdr:cNvPr id="845" name="テキスト ボックス 844"/>
        <xdr:cNvSpPr txBox="1"/>
      </xdr:nvSpPr>
      <xdr:spPr>
        <a:xfrm>
          <a:off x="19278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6" name="フローチャート : 判断 845"/>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83145</xdr:rowOff>
    </xdr:from>
    <xdr:ext cx="534377" cy="259045"/>
    <xdr:sp macro="" textlink="">
      <xdr:nvSpPr>
        <xdr:cNvPr id="847" name="テキスト ボックス 846"/>
        <xdr:cNvSpPr txBox="1"/>
      </xdr:nvSpPr>
      <xdr:spPr>
        <a:xfrm>
          <a:off x="18389111" y="129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74688</xdr:rowOff>
    </xdr:from>
    <xdr:to>
      <xdr:col>32</xdr:col>
      <xdr:colOff>238125</xdr:colOff>
      <xdr:row>77</xdr:row>
      <xdr:rowOff>4838</xdr:rowOff>
    </xdr:to>
    <xdr:sp macro="" textlink="">
      <xdr:nvSpPr>
        <xdr:cNvPr id="853" name="円/楕円 852"/>
        <xdr:cNvSpPr/>
      </xdr:nvSpPr>
      <xdr:spPr>
        <a:xfrm>
          <a:off x="22110700" y="1310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97565</xdr:rowOff>
    </xdr:from>
    <xdr:ext cx="534377" cy="259045"/>
    <xdr:sp macro="" textlink="">
      <xdr:nvSpPr>
        <xdr:cNvPr id="854" name="繰出金該当値テキスト"/>
        <xdr:cNvSpPr txBox="1"/>
      </xdr:nvSpPr>
      <xdr:spPr>
        <a:xfrm>
          <a:off x="22212300" y="1295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42,746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131020</xdr:rowOff>
    </xdr:from>
    <xdr:to>
      <xdr:col>31</xdr:col>
      <xdr:colOff>85725</xdr:colOff>
      <xdr:row>77</xdr:row>
      <xdr:rowOff>61170</xdr:rowOff>
    </xdr:to>
    <xdr:sp macro="" textlink="">
      <xdr:nvSpPr>
        <xdr:cNvPr id="855" name="円/楕円 854"/>
        <xdr:cNvSpPr/>
      </xdr:nvSpPr>
      <xdr:spPr>
        <a:xfrm>
          <a:off x="21272500" y="131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52297</xdr:rowOff>
    </xdr:from>
    <xdr:ext cx="534377" cy="259045"/>
    <xdr:sp macro="" textlink="">
      <xdr:nvSpPr>
        <xdr:cNvPr id="856" name="テキスト ボックス 855"/>
        <xdr:cNvSpPr txBox="1"/>
      </xdr:nvSpPr>
      <xdr:spPr>
        <a:xfrm>
          <a:off x="21056111" y="1325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39,789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4660</xdr:rowOff>
    </xdr:from>
    <xdr:to>
      <xdr:col>29</xdr:col>
      <xdr:colOff>568325</xdr:colOff>
      <xdr:row>77</xdr:row>
      <xdr:rowOff>106260</xdr:rowOff>
    </xdr:to>
    <xdr:sp macro="" textlink="">
      <xdr:nvSpPr>
        <xdr:cNvPr id="857" name="円/楕円 856"/>
        <xdr:cNvSpPr/>
      </xdr:nvSpPr>
      <xdr:spPr>
        <a:xfrm>
          <a:off x="20383500" y="1320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97387</xdr:rowOff>
    </xdr:from>
    <xdr:ext cx="534377" cy="259045"/>
    <xdr:sp macro="" textlink="">
      <xdr:nvSpPr>
        <xdr:cNvPr id="858" name="テキスト ボックス 857"/>
        <xdr:cNvSpPr txBox="1"/>
      </xdr:nvSpPr>
      <xdr:spPr>
        <a:xfrm>
          <a:off x="20167111" y="1329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37,422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36361</xdr:rowOff>
    </xdr:from>
    <xdr:to>
      <xdr:col>28</xdr:col>
      <xdr:colOff>365125</xdr:colOff>
      <xdr:row>77</xdr:row>
      <xdr:rowOff>137961</xdr:rowOff>
    </xdr:to>
    <xdr:sp macro="" textlink="">
      <xdr:nvSpPr>
        <xdr:cNvPr id="859" name="円/楕円 858"/>
        <xdr:cNvSpPr/>
      </xdr:nvSpPr>
      <xdr:spPr>
        <a:xfrm>
          <a:off x="19494500" y="1323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129088</xdr:rowOff>
    </xdr:from>
    <xdr:ext cx="534377" cy="259045"/>
    <xdr:sp macro="" textlink="">
      <xdr:nvSpPr>
        <xdr:cNvPr id="860" name="テキスト ボックス 859"/>
        <xdr:cNvSpPr txBox="1"/>
      </xdr:nvSpPr>
      <xdr:spPr>
        <a:xfrm>
          <a:off x="19278111" y="1333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35,758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50895</xdr:rowOff>
    </xdr:from>
    <xdr:to>
      <xdr:col>27</xdr:col>
      <xdr:colOff>161925</xdr:colOff>
      <xdr:row>77</xdr:row>
      <xdr:rowOff>152495</xdr:rowOff>
    </xdr:to>
    <xdr:sp macro="" textlink="">
      <xdr:nvSpPr>
        <xdr:cNvPr id="861" name="円/楕円 860"/>
        <xdr:cNvSpPr/>
      </xdr:nvSpPr>
      <xdr:spPr>
        <a:xfrm>
          <a:off x="18605500" y="1325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143622</xdr:rowOff>
    </xdr:from>
    <xdr:ext cx="534377" cy="259045"/>
    <xdr:sp macro="" textlink="">
      <xdr:nvSpPr>
        <xdr:cNvPr id="862" name="テキスト ボックス 861"/>
        <xdr:cNvSpPr txBox="1"/>
      </xdr:nvSpPr>
      <xdr:spPr>
        <a:xfrm>
          <a:off x="18389111" y="1334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34,995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人件費は、住民一人当たり</a:t>
          </a:r>
          <a:r>
            <a:rPr kumimoji="1" lang="en-US" altLang="ja-JP" sz="1300">
              <a:latin typeface="ＭＳ Ｐゴシック"/>
            </a:rPr>
            <a:t>75,064</a:t>
          </a:r>
          <a:r>
            <a:rPr kumimoji="1" lang="ja-JP" altLang="en-US" sz="1300">
              <a:latin typeface="ＭＳ Ｐゴシック"/>
            </a:rPr>
            <a:t>円となっている。類似団体や県平均と比較しても、一人当たりコストが高い状況となっている。これは、平成</a:t>
          </a:r>
          <a:r>
            <a:rPr kumimoji="1" lang="en-US" altLang="ja-JP" sz="1300">
              <a:latin typeface="ＭＳ Ｐゴシック"/>
            </a:rPr>
            <a:t>27</a:t>
          </a:r>
          <a:r>
            <a:rPr kumimoji="1" lang="ja-JP" altLang="en-US" sz="1300">
              <a:latin typeface="ＭＳ Ｐゴシック"/>
            </a:rPr>
            <a:t>年度に本町の定員適正化計画に基づき人員を調整し、職員数が増加したことが主な要因である。今後は、より計画的な採用を行い、定員管理の適正化及び効果的な執行体制の確立に努めていく。</a:t>
          </a:r>
          <a:endParaRPr kumimoji="1" lang="en-US" altLang="ja-JP" sz="1300">
            <a:latin typeface="ＭＳ Ｐゴシック"/>
          </a:endParaRPr>
        </a:p>
        <a:p>
          <a:r>
            <a:rPr kumimoji="1" lang="ja-JP" altLang="en-US" sz="1300">
              <a:latin typeface="ＭＳ Ｐゴシック"/>
            </a:rPr>
            <a:t>　公債費は、住民一人当たり</a:t>
          </a:r>
          <a:r>
            <a:rPr kumimoji="1" lang="en-US" altLang="ja-JP" sz="1300">
              <a:latin typeface="ＭＳ Ｐゴシック"/>
            </a:rPr>
            <a:t>27,770</a:t>
          </a:r>
          <a:r>
            <a:rPr kumimoji="1" lang="ja-JP" altLang="en-US" sz="1300">
              <a:latin typeface="ＭＳ Ｐゴシック"/>
            </a:rPr>
            <a:t>円となっている。類似団体や県平均と比較しても、一人当たりコストが低い状況となっている。これは、平成</a:t>
          </a:r>
          <a:r>
            <a:rPr kumimoji="1" lang="en-US" altLang="ja-JP" sz="1300">
              <a:latin typeface="ＭＳ Ｐゴシック"/>
            </a:rPr>
            <a:t>10</a:t>
          </a:r>
          <a:r>
            <a:rPr kumimoji="1" lang="ja-JP" altLang="en-US" sz="1300">
              <a:latin typeface="ＭＳ Ｐゴシック"/>
            </a:rPr>
            <a:t>年度代の大型償還が終了したことによる減少である。しかし、既に平成</a:t>
          </a:r>
          <a:r>
            <a:rPr kumimoji="1" lang="en-US" altLang="ja-JP" sz="1300">
              <a:latin typeface="ＭＳ Ｐゴシック"/>
            </a:rPr>
            <a:t>20</a:t>
          </a:r>
          <a:r>
            <a:rPr kumimoji="1" lang="ja-JP" altLang="en-US" sz="1300">
              <a:latin typeface="ＭＳ Ｐゴシック"/>
            </a:rPr>
            <a:t>年度代の大型事業の償還は始まっており、今後も大型事業を控えている状態であるため、年々公債費は増加するものと見込まれる。今後も、事業の必要性や事業効果を考慮し、起債に大きく依存することのない財政運営に努めていく。</a:t>
          </a:r>
          <a:endParaRPr kumimoji="1" lang="en-US" altLang="ja-JP" sz="1300">
            <a:latin typeface="ＭＳ Ｐゴシック"/>
          </a:endParaRPr>
        </a:p>
        <a:p>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愛媛県砥部町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21,612
21,566
101.59
8,957,752
8,138,194
642,223
5,362,529
6,270,622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3193</xdr:rowOff>
    </xdr:from>
    <xdr:to>
      <xdr:col>6</xdr:col>
      <xdr:colOff>511175</xdr:colOff>
      <xdr:row>33</xdr:row>
      <xdr:rowOff>93980</xdr:rowOff>
    </xdr:to>
    <xdr:cxnSp macro="">
      <xdr:nvCxnSpPr>
        <xdr:cNvPr id="63" name="直線コネクタ 62"/>
        <xdr:cNvCxnSpPr/>
      </xdr:nvCxnSpPr>
      <xdr:spPr>
        <a:xfrm flipV="1">
          <a:off x="3797300" y="5661043"/>
          <a:ext cx="838200" cy="9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29445</xdr:rowOff>
    </xdr:from>
    <xdr:ext cx="469744" cy="259045"/>
    <xdr:sp macro="" textlink="">
      <xdr:nvSpPr>
        <xdr:cNvPr id="64" name="議会費平均値テキスト"/>
        <xdr:cNvSpPr txBox="1"/>
      </xdr:nvSpPr>
      <xdr:spPr>
        <a:xfrm>
          <a:off x="4686300" y="6030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93980</xdr:rowOff>
    </xdr:from>
    <xdr:to>
      <xdr:col>5</xdr:col>
      <xdr:colOff>358775</xdr:colOff>
      <xdr:row>33</xdr:row>
      <xdr:rowOff>143619</xdr:rowOff>
    </xdr:to>
    <xdr:cxnSp macro="">
      <xdr:nvCxnSpPr>
        <xdr:cNvPr id="66" name="直線コネクタ 65"/>
        <xdr:cNvCxnSpPr/>
      </xdr:nvCxnSpPr>
      <xdr:spPr>
        <a:xfrm flipV="1">
          <a:off x="2908300" y="5751830"/>
          <a:ext cx="889000" cy="4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134274</xdr:rowOff>
    </xdr:from>
    <xdr:ext cx="469744" cy="259045"/>
    <xdr:sp macro="" textlink="">
      <xdr:nvSpPr>
        <xdr:cNvPr id="68" name="テキスト ボックス 67"/>
        <xdr:cNvSpPr txBox="1"/>
      </xdr:nvSpPr>
      <xdr:spPr>
        <a:xfrm>
          <a:off x="3562427"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108676</xdr:rowOff>
    </xdr:from>
    <xdr:to>
      <xdr:col>4</xdr:col>
      <xdr:colOff>155575</xdr:colOff>
      <xdr:row>33</xdr:row>
      <xdr:rowOff>143619</xdr:rowOff>
    </xdr:to>
    <xdr:cxnSp macro="">
      <xdr:nvCxnSpPr>
        <xdr:cNvPr id="69" name="直線コネクタ 68"/>
        <xdr:cNvCxnSpPr/>
      </xdr:nvCxnSpPr>
      <xdr:spPr>
        <a:xfrm>
          <a:off x="2019300" y="5766526"/>
          <a:ext cx="889000" cy="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159420</xdr:rowOff>
    </xdr:from>
    <xdr:ext cx="469744" cy="259045"/>
    <xdr:sp macro="" textlink="">
      <xdr:nvSpPr>
        <xdr:cNvPr id="71" name="テキスト ボックス 70"/>
        <xdr:cNvSpPr txBox="1"/>
      </xdr:nvSpPr>
      <xdr:spPr>
        <a:xfrm>
          <a:off x="2673427" y="61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78305</xdr:rowOff>
    </xdr:from>
    <xdr:to>
      <xdr:col>2</xdr:col>
      <xdr:colOff>638175</xdr:colOff>
      <xdr:row>33</xdr:row>
      <xdr:rowOff>108676</xdr:rowOff>
    </xdr:to>
    <xdr:cxnSp macro="">
      <xdr:nvCxnSpPr>
        <xdr:cNvPr id="72" name="直線コネクタ 71"/>
        <xdr:cNvCxnSpPr/>
      </xdr:nvCxnSpPr>
      <xdr:spPr>
        <a:xfrm>
          <a:off x="1130300" y="5564705"/>
          <a:ext cx="889000" cy="20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125130</xdr:rowOff>
    </xdr:from>
    <xdr:ext cx="469744" cy="259045"/>
    <xdr:sp macro="" textlink="">
      <xdr:nvSpPr>
        <xdr:cNvPr id="74" name="テキスト ボックス 73"/>
        <xdr:cNvSpPr txBox="1"/>
      </xdr:nvSpPr>
      <xdr:spPr>
        <a:xfrm>
          <a:off x="1784427" y="612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139826</xdr:rowOff>
    </xdr:from>
    <xdr:ext cx="469744" cy="259045"/>
    <xdr:sp macro="" textlink="">
      <xdr:nvSpPr>
        <xdr:cNvPr id="76" name="テキスト ボックス 75"/>
        <xdr:cNvSpPr txBox="1"/>
      </xdr:nvSpPr>
      <xdr:spPr>
        <a:xfrm>
          <a:off x="895427" y="596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123843</xdr:rowOff>
    </xdr:from>
    <xdr:to>
      <xdr:col>6</xdr:col>
      <xdr:colOff>561975</xdr:colOff>
      <xdr:row>33</xdr:row>
      <xdr:rowOff>53993</xdr:rowOff>
    </xdr:to>
    <xdr:sp macro="" textlink="">
      <xdr:nvSpPr>
        <xdr:cNvPr id="82" name="円/楕円 81"/>
        <xdr:cNvSpPr/>
      </xdr:nvSpPr>
      <xdr:spPr>
        <a:xfrm>
          <a:off x="4584700" y="561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146720</xdr:rowOff>
    </xdr:from>
    <xdr:ext cx="469744" cy="259045"/>
    <xdr:sp macro="" textlink="">
      <xdr:nvSpPr>
        <xdr:cNvPr id="83" name="議会費該当値テキスト"/>
        <xdr:cNvSpPr txBox="1"/>
      </xdr:nvSpPr>
      <xdr:spPr>
        <a:xfrm>
          <a:off x="4686300" y="546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43180</xdr:rowOff>
    </xdr:from>
    <xdr:to>
      <xdr:col>5</xdr:col>
      <xdr:colOff>409575</xdr:colOff>
      <xdr:row>33</xdr:row>
      <xdr:rowOff>144780</xdr:rowOff>
    </xdr:to>
    <xdr:sp macro="" textlink="">
      <xdr:nvSpPr>
        <xdr:cNvPr id="84" name="円/楕円 83"/>
        <xdr:cNvSpPr/>
      </xdr:nvSpPr>
      <xdr:spPr>
        <a:xfrm>
          <a:off x="3746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161307</xdr:rowOff>
    </xdr:from>
    <xdr:ext cx="469744" cy="259045"/>
    <xdr:sp macro="" textlink="">
      <xdr:nvSpPr>
        <xdr:cNvPr id="85" name="テキスト ボックス 84"/>
        <xdr:cNvSpPr txBox="1"/>
      </xdr:nvSpPr>
      <xdr:spPr>
        <a:xfrm>
          <a:off x="3562427" y="547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92819</xdr:rowOff>
    </xdr:from>
    <xdr:to>
      <xdr:col>4</xdr:col>
      <xdr:colOff>206375</xdr:colOff>
      <xdr:row>34</xdr:row>
      <xdr:rowOff>22969</xdr:rowOff>
    </xdr:to>
    <xdr:sp macro="" textlink="">
      <xdr:nvSpPr>
        <xdr:cNvPr id="86" name="円/楕円 85"/>
        <xdr:cNvSpPr/>
      </xdr:nvSpPr>
      <xdr:spPr>
        <a:xfrm>
          <a:off x="2857500" y="575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39496</xdr:rowOff>
    </xdr:from>
    <xdr:ext cx="469744" cy="259045"/>
    <xdr:sp macro="" textlink="">
      <xdr:nvSpPr>
        <xdr:cNvPr id="87" name="テキスト ボックス 86"/>
        <xdr:cNvSpPr txBox="1"/>
      </xdr:nvSpPr>
      <xdr:spPr>
        <a:xfrm>
          <a:off x="2673427" y="552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5,013</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57876</xdr:rowOff>
    </xdr:from>
    <xdr:to>
      <xdr:col>3</xdr:col>
      <xdr:colOff>3175</xdr:colOff>
      <xdr:row>33</xdr:row>
      <xdr:rowOff>159476</xdr:rowOff>
    </xdr:to>
    <xdr:sp macro="" textlink="">
      <xdr:nvSpPr>
        <xdr:cNvPr id="88" name="円/楕円 87"/>
        <xdr:cNvSpPr/>
      </xdr:nvSpPr>
      <xdr:spPr>
        <a:xfrm>
          <a:off x="1968500" y="571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4553</xdr:rowOff>
    </xdr:from>
    <xdr:ext cx="469744" cy="259045"/>
    <xdr:sp macro="" textlink="">
      <xdr:nvSpPr>
        <xdr:cNvPr id="89" name="テキスト ボックス 88"/>
        <xdr:cNvSpPr txBox="1"/>
      </xdr:nvSpPr>
      <xdr:spPr>
        <a:xfrm>
          <a:off x="1784427" y="549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5,120</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27505</xdr:rowOff>
    </xdr:from>
    <xdr:to>
      <xdr:col>1</xdr:col>
      <xdr:colOff>485775</xdr:colOff>
      <xdr:row>32</xdr:row>
      <xdr:rowOff>129105</xdr:rowOff>
    </xdr:to>
    <xdr:sp macro="" textlink="">
      <xdr:nvSpPr>
        <xdr:cNvPr id="90" name="円/楕円 89"/>
        <xdr:cNvSpPr/>
      </xdr:nvSpPr>
      <xdr:spPr>
        <a:xfrm>
          <a:off x="1079500" y="551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145632</xdr:rowOff>
    </xdr:from>
    <xdr:ext cx="469744" cy="259045"/>
    <xdr:sp macro="" textlink="">
      <xdr:nvSpPr>
        <xdr:cNvPr id="91" name="テキスト ボックス 90"/>
        <xdr:cNvSpPr txBox="1"/>
      </xdr:nvSpPr>
      <xdr:spPr>
        <a:xfrm>
          <a:off x="895427" y="5289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129162</xdr:rowOff>
    </xdr:from>
    <xdr:to>
      <xdr:col>6</xdr:col>
      <xdr:colOff>511175</xdr:colOff>
      <xdr:row>57</xdr:row>
      <xdr:rowOff>27039</xdr:rowOff>
    </xdr:to>
    <xdr:cxnSp macro="">
      <xdr:nvCxnSpPr>
        <xdr:cNvPr id="120" name="直線コネクタ 119"/>
        <xdr:cNvCxnSpPr/>
      </xdr:nvCxnSpPr>
      <xdr:spPr>
        <a:xfrm flipV="1">
          <a:off x="3797300" y="9730362"/>
          <a:ext cx="838200" cy="6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77698</xdr:rowOff>
    </xdr:from>
    <xdr:ext cx="534377" cy="259045"/>
    <xdr:sp macro="" textlink="">
      <xdr:nvSpPr>
        <xdr:cNvPr id="121" name="総務費平均値テキスト"/>
        <xdr:cNvSpPr txBox="1"/>
      </xdr:nvSpPr>
      <xdr:spPr>
        <a:xfrm>
          <a:off x="4686300" y="9678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27039</xdr:rowOff>
    </xdr:from>
    <xdr:to>
      <xdr:col>5</xdr:col>
      <xdr:colOff>358775</xdr:colOff>
      <xdr:row>57</xdr:row>
      <xdr:rowOff>29697</xdr:rowOff>
    </xdr:to>
    <xdr:cxnSp macro="">
      <xdr:nvCxnSpPr>
        <xdr:cNvPr id="123" name="直線コネクタ 122"/>
        <xdr:cNvCxnSpPr/>
      </xdr:nvCxnSpPr>
      <xdr:spPr>
        <a:xfrm flipV="1">
          <a:off x="2908300" y="9799689"/>
          <a:ext cx="889000" cy="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45544</xdr:rowOff>
    </xdr:from>
    <xdr:ext cx="534377" cy="259045"/>
    <xdr:sp macro="" textlink="">
      <xdr:nvSpPr>
        <xdr:cNvPr id="125" name="テキスト ボックス 124"/>
        <xdr:cNvSpPr txBox="1"/>
      </xdr:nvSpPr>
      <xdr:spPr>
        <a:xfrm>
          <a:off x="3530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24661</xdr:rowOff>
    </xdr:from>
    <xdr:to>
      <xdr:col>4</xdr:col>
      <xdr:colOff>155575</xdr:colOff>
      <xdr:row>57</xdr:row>
      <xdr:rowOff>29697</xdr:rowOff>
    </xdr:to>
    <xdr:cxnSp macro="">
      <xdr:nvCxnSpPr>
        <xdr:cNvPr id="126" name="直線コネクタ 125"/>
        <xdr:cNvCxnSpPr/>
      </xdr:nvCxnSpPr>
      <xdr:spPr>
        <a:xfrm>
          <a:off x="2019300" y="9797311"/>
          <a:ext cx="889000" cy="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33603</xdr:rowOff>
    </xdr:from>
    <xdr:ext cx="534377" cy="259045"/>
    <xdr:sp macro="" textlink="">
      <xdr:nvSpPr>
        <xdr:cNvPr id="128" name="テキスト ボックス 127"/>
        <xdr:cNvSpPr txBox="1"/>
      </xdr:nvSpPr>
      <xdr:spPr>
        <a:xfrm>
          <a:off x="2641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32548</xdr:rowOff>
    </xdr:from>
    <xdr:to>
      <xdr:col>2</xdr:col>
      <xdr:colOff>638175</xdr:colOff>
      <xdr:row>57</xdr:row>
      <xdr:rowOff>24661</xdr:rowOff>
    </xdr:to>
    <xdr:cxnSp macro="">
      <xdr:nvCxnSpPr>
        <xdr:cNvPr id="129" name="直線コネクタ 128"/>
        <xdr:cNvCxnSpPr/>
      </xdr:nvCxnSpPr>
      <xdr:spPr>
        <a:xfrm>
          <a:off x="1130300" y="9633748"/>
          <a:ext cx="889000" cy="16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7360</xdr:rowOff>
    </xdr:from>
    <xdr:ext cx="534377" cy="259045"/>
    <xdr:sp macro="" textlink="">
      <xdr:nvSpPr>
        <xdr:cNvPr id="131" name="テキスト ボックス 130"/>
        <xdr:cNvSpPr txBox="1"/>
      </xdr:nvSpPr>
      <xdr:spPr>
        <a:xfrm>
          <a:off x="1752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15397</xdr:rowOff>
    </xdr:from>
    <xdr:ext cx="534377" cy="259045"/>
    <xdr:sp macro="" textlink="">
      <xdr:nvSpPr>
        <xdr:cNvPr id="133" name="テキスト ボックス 132"/>
        <xdr:cNvSpPr txBox="1"/>
      </xdr:nvSpPr>
      <xdr:spPr>
        <a:xfrm>
          <a:off x="863111" y="978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78362</xdr:rowOff>
    </xdr:from>
    <xdr:to>
      <xdr:col>6</xdr:col>
      <xdr:colOff>561975</xdr:colOff>
      <xdr:row>57</xdr:row>
      <xdr:rowOff>8512</xdr:rowOff>
    </xdr:to>
    <xdr:sp macro="" textlink="">
      <xdr:nvSpPr>
        <xdr:cNvPr id="139" name="円/楕円 138"/>
        <xdr:cNvSpPr/>
      </xdr:nvSpPr>
      <xdr:spPr>
        <a:xfrm>
          <a:off x="4584700" y="967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101239</xdr:rowOff>
    </xdr:from>
    <xdr:ext cx="534377" cy="259045"/>
    <xdr:sp macro="" textlink="">
      <xdr:nvSpPr>
        <xdr:cNvPr id="140" name="総務費該当値テキスト"/>
        <xdr:cNvSpPr txBox="1"/>
      </xdr:nvSpPr>
      <xdr:spPr>
        <a:xfrm>
          <a:off x="4686300" y="953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56,383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147689</xdr:rowOff>
    </xdr:from>
    <xdr:to>
      <xdr:col>5</xdr:col>
      <xdr:colOff>409575</xdr:colOff>
      <xdr:row>57</xdr:row>
      <xdr:rowOff>77839</xdr:rowOff>
    </xdr:to>
    <xdr:sp macro="" textlink="">
      <xdr:nvSpPr>
        <xdr:cNvPr id="141" name="円/楕円 140"/>
        <xdr:cNvSpPr/>
      </xdr:nvSpPr>
      <xdr:spPr>
        <a:xfrm>
          <a:off x="3746500" y="974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68966</xdr:rowOff>
    </xdr:from>
    <xdr:ext cx="534377" cy="259045"/>
    <xdr:sp macro="" textlink="">
      <xdr:nvSpPr>
        <xdr:cNvPr id="142" name="テキスト ボックス 141"/>
        <xdr:cNvSpPr txBox="1"/>
      </xdr:nvSpPr>
      <xdr:spPr>
        <a:xfrm>
          <a:off x="3530111" y="984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47,285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150347</xdr:rowOff>
    </xdr:from>
    <xdr:to>
      <xdr:col>4</xdr:col>
      <xdr:colOff>206375</xdr:colOff>
      <xdr:row>57</xdr:row>
      <xdr:rowOff>80497</xdr:rowOff>
    </xdr:to>
    <xdr:sp macro="" textlink="">
      <xdr:nvSpPr>
        <xdr:cNvPr id="143" name="円/楕円 142"/>
        <xdr:cNvSpPr/>
      </xdr:nvSpPr>
      <xdr:spPr>
        <a:xfrm>
          <a:off x="2857500" y="975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71624</xdr:rowOff>
    </xdr:from>
    <xdr:ext cx="534377" cy="259045"/>
    <xdr:sp macro="" textlink="">
      <xdr:nvSpPr>
        <xdr:cNvPr id="144" name="テキスト ボックス 143"/>
        <xdr:cNvSpPr txBox="1"/>
      </xdr:nvSpPr>
      <xdr:spPr>
        <a:xfrm>
          <a:off x="2641111" y="984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46,936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145311</xdr:rowOff>
    </xdr:from>
    <xdr:to>
      <xdr:col>3</xdr:col>
      <xdr:colOff>3175</xdr:colOff>
      <xdr:row>57</xdr:row>
      <xdr:rowOff>75461</xdr:rowOff>
    </xdr:to>
    <xdr:sp macro="" textlink="">
      <xdr:nvSpPr>
        <xdr:cNvPr id="145" name="円/楕円 144"/>
        <xdr:cNvSpPr/>
      </xdr:nvSpPr>
      <xdr:spPr>
        <a:xfrm>
          <a:off x="1968500" y="974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66588</xdr:rowOff>
    </xdr:from>
    <xdr:ext cx="534377" cy="259045"/>
    <xdr:sp macro="" textlink="">
      <xdr:nvSpPr>
        <xdr:cNvPr id="146" name="テキスト ボックス 145"/>
        <xdr:cNvSpPr txBox="1"/>
      </xdr:nvSpPr>
      <xdr:spPr>
        <a:xfrm>
          <a:off x="1752111" y="983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47,597</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153198</xdr:rowOff>
    </xdr:from>
    <xdr:to>
      <xdr:col>1</xdr:col>
      <xdr:colOff>485775</xdr:colOff>
      <xdr:row>56</xdr:row>
      <xdr:rowOff>83348</xdr:rowOff>
    </xdr:to>
    <xdr:sp macro="" textlink="">
      <xdr:nvSpPr>
        <xdr:cNvPr id="147" name="円/楕円 146"/>
        <xdr:cNvSpPr/>
      </xdr:nvSpPr>
      <xdr:spPr>
        <a:xfrm>
          <a:off x="1079500" y="958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99875</xdr:rowOff>
    </xdr:from>
    <xdr:ext cx="534377" cy="259045"/>
    <xdr:sp macro="" textlink="">
      <xdr:nvSpPr>
        <xdr:cNvPr id="148" name="テキスト ボックス 147"/>
        <xdr:cNvSpPr txBox="1"/>
      </xdr:nvSpPr>
      <xdr:spPr>
        <a:xfrm>
          <a:off x="863111" y="935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69,062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158,051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79181</xdr:rowOff>
    </xdr:from>
    <xdr:to>
      <xdr:col>6</xdr:col>
      <xdr:colOff>511175</xdr:colOff>
      <xdr:row>76</xdr:row>
      <xdr:rowOff>132987</xdr:rowOff>
    </xdr:to>
    <xdr:cxnSp macro="">
      <xdr:nvCxnSpPr>
        <xdr:cNvPr id="178" name="直線コネクタ 177"/>
        <xdr:cNvCxnSpPr/>
      </xdr:nvCxnSpPr>
      <xdr:spPr>
        <a:xfrm flipV="1">
          <a:off x="3797300" y="13109381"/>
          <a:ext cx="838200" cy="5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39128</xdr:rowOff>
    </xdr:from>
    <xdr:ext cx="599010" cy="259045"/>
    <xdr:sp macro="" textlink="">
      <xdr:nvSpPr>
        <xdr:cNvPr id="179" name="民生費平均値テキスト"/>
        <xdr:cNvSpPr txBox="1"/>
      </xdr:nvSpPr>
      <xdr:spPr>
        <a:xfrm>
          <a:off x="4686300" y="12897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132987</xdr:rowOff>
    </xdr:from>
    <xdr:to>
      <xdr:col>5</xdr:col>
      <xdr:colOff>358775</xdr:colOff>
      <xdr:row>77</xdr:row>
      <xdr:rowOff>43093</xdr:rowOff>
    </xdr:to>
    <xdr:cxnSp macro="">
      <xdr:nvCxnSpPr>
        <xdr:cNvPr id="181" name="直線コネクタ 180"/>
        <xdr:cNvCxnSpPr/>
      </xdr:nvCxnSpPr>
      <xdr:spPr>
        <a:xfrm flipV="1">
          <a:off x="2908300" y="13163187"/>
          <a:ext cx="889000" cy="8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155622</xdr:rowOff>
    </xdr:from>
    <xdr:ext cx="599010" cy="259045"/>
    <xdr:sp macro="" textlink="">
      <xdr:nvSpPr>
        <xdr:cNvPr id="183" name="テキスト ボックス 182"/>
        <xdr:cNvSpPr txBox="1"/>
      </xdr:nvSpPr>
      <xdr:spPr>
        <a:xfrm>
          <a:off x="3497794" y="128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43093</xdr:rowOff>
    </xdr:from>
    <xdr:to>
      <xdr:col>4</xdr:col>
      <xdr:colOff>155575</xdr:colOff>
      <xdr:row>77</xdr:row>
      <xdr:rowOff>55522</xdr:rowOff>
    </xdr:to>
    <xdr:cxnSp macro="">
      <xdr:nvCxnSpPr>
        <xdr:cNvPr id="184" name="直線コネクタ 183"/>
        <xdr:cNvCxnSpPr/>
      </xdr:nvCxnSpPr>
      <xdr:spPr>
        <a:xfrm flipV="1">
          <a:off x="2019300" y="13244743"/>
          <a:ext cx="889000" cy="1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19247</xdr:rowOff>
    </xdr:from>
    <xdr:ext cx="599010" cy="259045"/>
    <xdr:sp macro="" textlink="">
      <xdr:nvSpPr>
        <xdr:cNvPr id="186" name="テキスト ボックス 185"/>
        <xdr:cNvSpPr txBox="1"/>
      </xdr:nvSpPr>
      <xdr:spPr>
        <a:xfrm>
          <a:off x="2608794" y="128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55522</xdr:rowOff>
    </xdr:from>
    <xdr:to>
      <xdr:col>2</xdr:col>
      <xdr:colOff>638175</xdr:colOff>
      <xdr:row>77</xdr:row>
      <xdr:rowOff>80271</xdr:rowOff>
    </xdr:to>
    <xdr:cxnSp macro="">
      <xdr:nvCxnSpPr>
        <xdr:cNvPr id="187" name="直線コネクタ 186"/>
        <xdr:cNvCxnSpPr/>
      </xdr:nvCxnSpPr>
      <xdr:spPr>
        <a:xfrm flipV="1">
          <a:off x="1130300" y="13257172"/>
          <a:ext cx="889000" cy="2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34320</xdr:rowOff>
    </xdr:from>
    <xdr:ext cx="599010" cy="259045"/>
    <xdr:sp macro="" textlink="">
      <xdr:nvSpPr>
        <xdr:cNvPr id="189" name="テキスト ボックス 188"/>
        <xdr:cNvSpPr txBox="1"/>
      </xdr:nvSpPr>
      <xdr:spPr>
        <a:xfrm>
          <a:off x="1719794" y="1289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28879</xdr:rowOff>
    </xdr:from>
    <xdr:ext cx="599010" cy="259045"/>
    <xdr:sp macro="" textlink="">
      <xdr:nvSpPr>
        <xdr:cNvPr id="191" name="テキスト ボックス 190"/>
        <xdr:cNvSpPr txBox="1"/>
      </xdr:nvSpPr>
      <xdr:spPr>
        <a:xfrm>
          <a:off x="830794" y="1288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28381</xdr:rowOff>
    </xdr:from>
    <xdr:to>
      <xdr:col>6</xdr:col>
      <xdr:colOff>561975</xdr:colOff>
      <xdr:row>76</xdr:row>
      <xdr:rowOff>129981</xdr:rowOff>
    </xdr:to>
    <xdr:sp macro="" textlink="">
      <xdr:nvSpPr>
        <xdr:cNvPr id="197" name="円/楕円 196"/>
        <xdr:cNvSpPr/>
      </xdr:nvSpPr>
      <xdr:spPr>
        <a:xfrm>
          <a:off x="4584700" y="1305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6808</xdr:rowOff>
    </xdr:from>
    <xdr:ext cx="599010" cy="259045"/>
    <xdr:sp macro="" textlink="">
      <xdr:nvSpPr>
        <xdr:cNvPr id="198" name="民生費該当値テキスト"/>
        <xdr:cNvSpPr txBox="1"/>
      </xdr:nvSpPr>
      <xdr:spPr>
        <a:xfrm>
          <a:off x="4686300" y="1303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112,942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82187</xdr:rowOff>
    </xdr:from>
    <xdr:to>
      <xdr:col>5</xdr:col>
      <xdr:colOff>409575</xdr:colOff>
      <xdr:row>77</xdr:row>
      <xdr:rowOff>12337</xdr:rowOff>
    </xdr:to>
    <xdr:sp macro="" textlink="">
      <xdr:nvSpPr>
        <xdr:cNvPr id="199" name="円/楕円 198"/>
        <xdr:cNvSpPr/>
      </xdr:nvSpPr>
      <xdr:spPr>
        <a:xfrm>
          <a:off x="3746500" y="1311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3464</xdr:rowOff>
    </xdr:from>
    <xdr:ext cx="599010" cy="259045"/>
    <xdr:sp macro="" textlink="">
      <xdr:nvSpPr>
        <xdr:cNvPr id="200" name="テキスト ボックス 199"/>
        <xdr:cNvSpPr txBox="1"/>
      </xdr:nvSpPr>
      <xdr:spPr>
        <a:xfrm>
          <a:off x="3497794" y="1320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105,881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163743</xdr:rowOff>
    </xdr:from>
    <xdr:to>
      <xdr:col>4</xdr:col>
      <xdr:colOff>206375</xdr:colOff>
      <xdr:row>77</xdr:row>
      <xdr:rowOff>93893</xdr:rowOff>
    </xdr:to>
    <xdr:sp macro="" textlink="">
      <xdr:nvSpPr>
        <xdr:cNvPr id="201" name="円/楕円 200"/>
        <xdr:cNvSpPr/>
      </xdr:nvSpPr>
      <xdr:spPr>
        <a:xfrm>
          <a:off x="2857500" y="1319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85020</xdr:rowOff>
    </xdr:from>
    <xdr:ext cx="534377" cy="259045"/>
    <xdr:sp macro="" textlink="">
      <xdr:nvSpPr>
        <xdr:cNvPr id="202" name="テキスト ボックス 201"/>
        <xdr:cNvSpPr txBox="1"/>
      </xdr:nvSpPr>
      <xdr:spPr>
        <a:xfrm>
          <a:off x="2641111" y="1328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95,178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4722</xdr:rowOff>
    </xdr:from>
    <xdr:to>
      <xdr:col>3</xdr:col>
      <xdr:colOff>3175</xdr:colOff>
      <xdr:row>77</xdr:row>
      <xdr:rowOff>106322</xdr:rowOff>
    </xdr:to>
    <xdr:sp macro="" textlink="">
      <xdr:nvSpPr>
        <xdr:cNvPr id="203" name="円/楕円 202"/>
        <xdr:cNvSpPr/>
      </xdr:nvSpPr>
      <xdr:spPr>
        <a:xfrm>
          <a:off x="1968500" y="1320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97449</xdr:rowOff>
    </xdr:from>
    <xdr:ext cx="534377" cy="259045"/>
    <xdr:sp macro="" textlink="">
      <xdr:nvSpPr>
        <xdr:cNvPr id="204" name="テキスト ボックス 203"/>
        <xdr:cNvSpPr txBox="1"/>
      </xdr:nvSpPr>
      <xdr:spPr>
        <a:xfrm>
          <a:off x="1752111" y="13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93,547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29471</xdr:rowOff>
    </xdr:from>
    <xdr:to>
      <xdr:col>1</xdr:col>
      <xdr:colOff>485775</xdr:colOff>
      <xdr:row>77</xdr:row>
      <xdr:rowOff>131071</xdr:rowOff>
    </xdr:to>
    <xdr:sp macro="" textlink="">
      <xdr:nvSpPr>
        <xdr:cNvPr id="205" name="円/楕円 204"/>
        <xdr:cNvSpPr/>
      </xdr:nvSpPr>
      <xdr:spPr>
        <a:xfrm>
          <a:off x="1079500" y="1323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122198</xdr:rowOff>
    </xdr:from>
    <xdr:ext cx="534377" cy="259045"/>
    <xdr:sp macro="" textlink="">
      <xdr:nvSpPr>
        <xdr:cNvPr id="206" name="テキスト ボックス 205"/>
        <xdr:cNvSpPr txBox="1"/>
      </xdr:nvSpPr>
      <xdr:spPr>
        <a:xfrm>
          <a:off x="863111" y="1332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90,299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3536</xdr:rowOff>
    </xdr:from>
    <xdr:to>
      <xdr:col>6</xdr:col>
      <xdr:colOff>511175</xdr:colOff>
      <xdr:row>98</xdr:row>
      <xdr:rowOff>28552</xdr:rowOff>
    </xdr:to>
    <xdr:cxnSp macro="">
      <xdr:nvCxnSpPr>
        <xdr:cNvPr id="238" name="直線コネクタ 237"/>
        <xdr:cNvCxnSpPr/>
      </xdr:nvCxnSpPr>
      <xdr:spPr>
        <a:xfrm flipV="1">
          <a:off x="3797300" y="16805636"/>
          <a:ext cx="838200" cy="2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161935</xdr:rowOff>
    </xdr:from>
    <xdr:ext cx="534377" cy="259045"/>
    <xdr:sp macro="" textlink="">
      <xdr:nvSpPr>
        <xdr:cNvPr id="239" name="衛生費平均値テキスト"/>
        <xdr:cNvSpPr txBox="1"/>
      </xdr:nvSpPr>
      <xdr:spPr>
        <a:xfrm>
          <a:off x="4686300" y="1679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28552</xdr:rowOff>
    </xdr:from>
    <xdr:to>
      <xdr:col>5</xdr:col>
      <xdr:colOff>358775</xdr:colOff>
      <xdr:row>98</xdr:row>
      <xdr:rowOff>64621</xdr:rowOff>
    </xdr:to>
    <xdr:cxnSp macro="">
      <xdr:nvCxnSpPr>
        <xdr:cNvPr id="241" name="直線コネクタ 240"/>
        <xdr:cNvCxnSpPr/>
      </xdr:nvCxnSpPr>
      <xdr:spPr>
        <a:xfrm flipV="1">
          <a:off x="2908300" y="16830652"/>
          <a:ext cx="889000" cy="3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94628</xdr:rowOff>
    </xdr:from>
    <xdr:ext cx="534377" cy="259045"/>
    <xdr:sp macro="" textlink="">
      <xdr:nvSpPr>
        <xdr:cNvPr id="243" name="テキスト ボックス 242"/>
        <xdr:cNvSpPr txBox="1"/>
      </xdr:nvSpPr>
      <xdr:spPr>
        <a:xfrm>
          <a:off x="3530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64621</xdr:rowOff>
    </xdr:from>
    <xdr:to>
      <xdr:col>4</xdr:col>
      <xdr:colOff>155575</xdr:colOff>
      <xdr:row>98</xdr:row>
      <xdr:rowOff>75806</xdr:rowOff>
    </xdr:to>
    <xdr:cxnSp macro="">
      <xdr:nvCxnSpPr>
        <xdr:cNvPr id="244" name="直線コネクタ 243"/>
        <xdr:cNvCxnSpPr/>
      </xdr:nvCxnSpPr>
      <xdr:spPr>
        <a:xfrm flipV="1">
          <a:off x="2019300" y="16866721"/>
          <a:ext cx="889000" cy="1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114811</xdr:rowOff>
    </xdr:from>
    <xdr:ext cx="534377" cy="259045"/>
    <xdr:sp macro="" textlink="">
      <xdr:nvSpPr>
        <xdr:cNvPr id="246" name="テキスト ボックス 245"/>
        <xdr:cNvSpPr txBox="1"/>
      </xdr:nvSpPr>
      <xdr:spPr>
        <a:xfrm>
          <a:off x="2641111" y="1691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62761</xdr:rowOff>
    </xdr:from>
    <xdr:to>
      <xdr:col>2</xdr:col>
      <xdr:colOff>638175</xdr:colOff>
      <xdr:row>98</xdr:row>
      <xdr:rowOff>75806</xdr:rowOff>
    </xdr:to>
    <xdr:cxnSp macro="">
      <xdr:nvCxnSpPr>
        <xdr:cNvPr id="247" name="直線コネクタ 246"/>
        <xdr:cNvCxnSpPr/>
      </xdr:nvCxnSpPr>
      <xdr:spPr>
        <a:xfrm>
          <a:off x="1130300" y="16864861"/>
          <a:ext cx="889000" cy="1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132535</xdr:rowOff>
    </xdr:from>
    <xdr:ext cx="534377" cy="259045"/>
    <xdr:sp macro="" textlink="">
      <xdr:nvSpPr>
        <xdr:cNvPr id="249" name="テキスト ボックス 248"/>
        <xdr:cNvSpPr txBox="1"/>
      </xdr:nvSpPr>
      <xdr:spPr>
        <a:xfrm>
          <a:off x="1752111" y="165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129678</xdr:rowOff>
    </xdr:from>
    <xdr:ext cx="534377" cy="259045"/>
    <xdr:sp macro="" textlink="">
      <xdr:nvSpPr>
        <xdr:cNvPr id="251" name="テキスト ボックス 250"/>
        <xdr:cNvSpPr txBox="1"/>
      </xdr:nvSpPr>
      <xdr:spPr>
        <a:xfrm>
          <a:off x="863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124186</xdr:rowOff>
    </xdr:from>
    <xdr:to>
      <xdr:col>6</xdr:col>
      <xdr:colOff>561975</xdr:colOff>
      <xdr:row>98</xdr:row>
      <xdr:rowOff>54336</xdr:rowOff>
    </xdr:to>
    <xdr:sp macro="" textlink="">
      <xdr:nvSpPr>
        <xdr:cNvPr id="257" name="円/楕円 256"/>
        <xdr:cNvSpPr/>
      </xdr:nvSpPr>
      <xdr:spPr>
        <a:xfrm>
          <a:off x="4584700" y="167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147063</xdr:rowOff>
    </xdr:from>
    <xdr:ext cx="534377" cy="259045"/>
    <xdr:sp macro="" textlink="">
      <xdr:nvSpPr>
        <xdr:cNvPr id="258" name="衛生費該当値テキスト"/>
        <xdr:cNvSpPr txBox="1"/>
      </xdr:nvSpPr>
      <xdr:spPr>
        <a:xfrm>
          <a:off x="4686300" y="166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36,339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149202</xdr:rowOff>
    </xdr:from>
    <xdr:to>
      <xdr:col>5</xdr:col>
      <xdr:colOff>409575</xdr:colOff>
      <xdr:row>98</xdr:row>
      <xdr:rowOff>79352</xdr:rowOff>
    </xdr:to>
    <xdr:sp macro="" textlink="">
      <xdr:nvSpPr>
        <xdr:cNvPr id="259" name="円/楕円 258"/>
        <xdr:cNvSpPr/>
      </xdr:nvSpPr>
      <xdr:spPr>
        <a:xfrm>
          <a:off x="3746500" y="1677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95879</xdr:rowOff>
    </xdr:from>
    <xdr:ext cx="534377" cy="259045"/>
    <xdr:sp macro="" textlink="">
      <xdr:nvSpPr>
        <xdr:cNvPr id="260" name="テキスト ボックス 259"/>
        <xdr:cNvSpPr txBox="1"/>
      </xdr:nvSpPr>
      <xdr:spPr>
        <a:xfrm>
          <a:off x="3530111" y="1655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34,807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13821</xdr:rowOff>
    </xdr:from>
    <xdr:to>
      <xdr:col>4</xdr:col>
      <xdr:colOff>206375</xdr:colOff>
      <xdr:row>98</xdr:row>
      <xdr:rowOff>115421</xdr:rowOff>
    </xdr:to>
    <xdr:sp macro="" textlink="">
      <xdr:nvSpPr>
        <xdr:cNvPr id="261" name="円/楕円 260"/>
        <xdr:cNvSpPr/>
      </xdr:nvSpPr>
      <xdr:spPr>
        <a:xfrm>
          <a:off x="2857500" y="1681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131948</xdr:rowOff>
    </xdr:from>
    <xdr:ext cx="534377" cy="259045"/>
    <xdr:sp macro="" textlink="">
      <xdr:nvSpPr>
        <xdr:cNvPr id="262" name="テキスト ボックス 261"/>
        <xdr:cNvSpPr txBox="1"/>
      </xdr:nvSpPr>
      <xdr:spPr>
        <a:xfrm>
          <a:off x="2641111" y="1659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32,598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25006</xdr:rowOff>
    </xdr:from>
    <xdr:to>
      <xdr:col>3</xdr:col>
      <xdr:colOff>3175</xdr:colOff>
      <xdr:row>98</xdr:row>
      <xdr:rowOff>126606</xdr:rowOff>
    </xdr:to>
    <xdr:sp macro="" textlink="">
      <xdr:nvSpPr>
        <xdr:cNvPr id="263" name="円/楕円 262"/>
        <xdr:cNvSpPr/>
      </xdr:nvSpPr>
      <xdr:spPr>
        <a:xfrm>
          <a:off x="1968500" y="168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117733</xdr:rowOff>
    </xdr:from>
    <xdr:ext cx="534377" cy="259045"/>
    <xdr:sp macro="" textlink="">
      <xdr:nvSpPr>
        <xdr:cNvPr id="264" name="テキスト ボックス 263"/>
        <xdr:cNvSpPr txBox="1"/>
      </xdr:nvSpPr>
      <xdr:spPr>
        <a:xfrm>
          <a:off x="1752111" y="1691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31,913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11961</xdr:rowOff>
    </xdr:from>
    <xdr:to>
      <xdr:col>1</xdr:col>
      <xdr:colOff>485775</xdr:colOff>
      <xdr:row>98</xdr:row>
      <xdr:rowOff>113561</xdr:rowOff>
    </xdr:to>
    <xdr:sp macro="" textlink="">
      <xdr:nvSpPr>
        <xdr:cNvPr id="265" name="円/楕円 264"/>
        <xdr:cNvSpPr/>
      </xdr:nvSpPr>
      <xdr:spPr>
        <a:xfrm>
          <a:off x="1079500" y="1681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104688</xdr:rowOff>
    </xdr:from>
    <xdr:ext cx="534377" cy="259045"/>
    <xdr:sp macro="" textlink="">
      <xdr:nvSpPr>
        <xdr:cNvPr id="266" name="テキスト ボックス 265"/>
        <xdr:cNvSpPr txBox="1"/>
      </xdr:nvSpPr>
      <xdr:spPr>
        <a:xfrm>
          <a:off x="863111" y="1690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32,712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86741</xdr:rowOff>
    </xdr:from>
    <xdr:to>
      <xdr:col>15</xdr:col>
      <xdr:colOff>180975</xdr:colOff>
      <xdr:row>36</xdr:row>
      <xdr:rowOff>98552</xdr:rowOff>
    </xdr:to>
    <xdr:cxnSp macro="">
      <xdr:nvCxnSpPr>
        <xdr:cNvPr id="295" name="直線コネクタ 294"/>
        <xdr:cNvCxnSpPr/>
      </xdr:nvCxnSpPr>
      <xdr:spPr>
        <a:xfrm flipV="1">
          <a:off x="9639300" y="6258941"/>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96283</xdr:rowOff>
    </xdr:from>
    <xdr:ext cx="378565" cy="259045"/>
    <xdr:sp macro="" textlink="">
      <xdr:nvSpPr>
        <xdr:cNvPr id="296" name="労働費平均値テキスト"/>
        <xdr:cNvSpPr txBox="1"/>
      </xdr:nvSpPr>
      <xdr:spPr>
        <a:xfrm>
          <a:off x="10528300" y="6439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98552</xdr:rowOff>
    </xdr:from>
    <xdr:to>
      <xdr:col>14</xdr:col>
      <xdr:colOff>28575</xdr:colOff>
      <xdr:row>36</xdr:row>
      <xdr:rowOff>103886</xdr:rowOff>
    </xdr:to>
    <xdr:cxnSp macro="">
      <xdr:nvCxnSpPr>
        <xdr:cNvPr id="298" name="直線コネクタ 297"/>
        <xdr:cNvCxnSpPr/>
      </xdr:nvCxnSpPr>
      <xdr:spPr>
        <a:xfrm flipV="1">
          <a:off x="8750300" y="627075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59707</xdr:rowOff>
    </xdr:from>
    <xdr:ext cx="378565" cy="259045"/>
    <xdr:sp macro="" textlink="">
      <xdr:nvSpPr>
        <xdr:cNvPr id="300" name="テキスト ボックス 299"/>
        <xdr:cNvSpPr txBox="1"/>
      </xdr:nvSpPr>
      <xdr:spPr>
        <a:xfrm>
          <a:off x="9450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103886</xdr:rowOff>
    </xdr:from>
    <xdr:to>
      <xdr:col>12</xdr:col>
      <xdr:colOff>511175</xdr:colOff>
      <xdr:row>36</xdr:row>
      <xdr:rowOff>106934</xdr:rowOff>
    </xdr:to>
    <xdr:cxnSp macro="">
      <xdr:nvCxnSpPr>
        <xdr:cNvPr id="301" name="直線コネクタ 300"/>
        <xdr:cNvCxnSpPr/>
      </xdr:nvCxnSpPr>
      <xdr:spPr>
        <a:xfrm flipV="1">
          <a:off x="7861300" y="627608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158640</xdr:rowOff>
    </xdr:from>
    <xdr:ext cx="469744" cy="259045"/>
    <xdr:sp macro="" textlink="">
      <xdr:nvSpPr>
        <xdr:cNvPr id="303" name="テキスト ボックス 302"/>
        <xdr:cNvSpPr txBox="1"/>
      </xdr:nvSpPr>
      <xdr:spPr>
        <a:xfrm>
          <a:off x="8515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106934</xdr:rowOff>
    </xdr:from>
    <xdr:to>
      <xdr:col>11</xdr:col>
      <xdr:colOff>307975</xdr:colOff>
      <xdr:row>39</xdr:row>
      <xdr:rowOff>21590</xdr:rowOff>
    </xdr:to>
    <xdr:cxnSp macro="">
      <xdr:nvCxnSpPr>
        <xdr:cNvPr id="304" name="直線コネクタ 303"/>
        <xdr:cNvCxnSpPr/>
      </xdr:nvCxnSpPr>
      <xdr:spPr>
        <a:xfrm flipV="1">
          <a:off x="6972300" y="6279134"/>
          <a:ext cx="889000" cy="42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55770</xdr:rowOff>
    </xdr:from>
    <xdr:ext cx="469744" cy="259045"/>
    <xdr:sp macro="" textlink="">
      <xdr:nvSpPr>
        <xdr:cNvPr id="306" name="テキスト ボックス 305"/>
        <xdr:cNvSpPr txBox="1"/>
      </xdr:nvSpPr>
      <xdr:spPr>
        <a:xfrm>
          <a:off x="7626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144162</xdr:rowOff>
    </xdr:from>
    <xdr:ext cx="469744" cy="259045"/>
    <xdr:sp macro="" textlink="">
      <xdr:nvSpPr>
        <xdr:cNvPr id="308" name="テキスト ボックス 307"/>
        <xdr:cNvSpPr txBox="1"/>
      </xdr:nvSpPr>
      <xdr:spPr>
        <a:xfrm>
          <a:off x="6737427" y="563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35941</xdr:rowOff>
    </xdr:from>
    <xdr:to>
      <xdr:col>15</xdr:col>
      <xdr:colOff>231775</xdr:colOff>
      <xdr:row>36</xdr:row>
      <xdr:rowOff>137541</xdr:rowOff>
    </xdr:to>
    <xdr:sp macro="" textlink="">
      <xdr:nvSpPr>
        <xdr:cNvPr id="314" name="円/楕円 313"/>
        <xdr:cNvSpPr/>
      </xdr:nvSpPr>
      <xdr:spPr>
        <a:xfrm>
          <a:off x="10426700" y="620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58818</xdr:rowOff>
    </xdr:from>
    <xdr:ext cx="469744" cy="259045"/>
    <xdr:sp macro="" textlink="">
      <xdr:nvSpPr>
        <xdr:cNvPr id="315" name="労働費該当値テキスト"/>
        <xdr:cNvSpPr txBox="1"/>
      </xdr:nvSpPr>
      <xdr:spPr>
        <a:xfrm>
          <a:off x="10528300" y="6059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47752</xdr:rowOff>
    </xdr:from>
    <xdr:to>
      <xdr:col>14</xdr:col>
      <xdr:colOff>79375</xdr:colOff>
      <xdr:row>36</xdr:row>
      <xdr:rowOff>149352</xdr:rowOff>
    </xdr:to>
    <xdr:sp macro="" textlink="">
      <xdr:nvSpPr>
        <xdr:cNvPr id="316" name="円/楕円 315"/>
        <xdr:cNvSpPr/>
      </xdr:nvSpPr>
      <xdr:spPr>
        <a:xfrm>
          <a:off x="95885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165879</xdr:rowOff>
    </xdr:from>
    <xdr:ext cx="469744" cy="259045"/>
    <xdr:sp macro="" textlink="">
      <xdr:nvSpPr>
        <xdr:cNvPr id="317" name="テキスト ボックス 316"/>
        <xdr:cNvSpPr txBox="1"/>
      </xdr:nvSpPr>
      <xdr:spPr>
        <a:xfrm>
          <a:off x="9404427" y="599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53086</xdr:rowOff>
    </xdr:from>
    <xdr:to>
      <xdr:col>12</xdr:col>
      <xdr:colOff>561975</xdr:colOff>
      <xdr:row>36</xdr:row>
      <xdr:rowOff>154686</xdr:rowOff>
    </xdr:to>
    <xdr:sp macro="" textlink="">
      <xdr:nvSpPr>
        <xdr:cNvPr id="318" name="円/楕円 317"/>
        <xdr:cNvSpPr/>
      </xdr:nvSpPr>
      <xdr:spPr>
        <a:xfrm>
          <a:off x="8699500" y="622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145813</xdr:rowOff>
    </xdr:from>
    <xdr:ext cx="469744" cy="259045"/>
    <xdr:sp macro="" textlink="">
      <xdr:nvSpPr>
        <xdr:cNvPr id="319" name="テキスト ボックス 318"/>
        <xdr:cNvSpPr txBox="1"/>
      </xdr:nvSpPr>
      <xdr:spPr>
        <a:xfrm>
          <a:off x="8515427" y="631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56134</xdr:rowOff>
    </xdr:from>
    <xdr:to>
      <xdr:col>11</xdr:col>
      <xdr:colOff>358775</xdr:colOff>
      <xdr:row>36</xdr:row>
      <xdr:rowOff>157734</xdr:rowOff>
    </xdr:to>
    <xdr:sp macro="" textlink="">
      <xdr:nvSpPr>
        <xdr:cNvPr id="320" name="円/楕円 319"/>
        <xdr:cNvSpPr/>
      </xdr:nvSpPr>
      <xdr:spPr>
        <a:xfrm>
          <a:off x="7810500" y="622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148861</xdr:rowOff>
    </xdr:from>
    <xdr:ext cx="469744" cy="259045"/>
    <xdr:sp macro="" textlink="">
      <xdr:nvSpPr>
        <xdr:cNvPr id="321" name="テキスト ボックス 320"/>
        <xdr:cNvSpPr txBox="1"/>
      </xdr:nvSpPr>
      <xdr:spPr>
        <a:xfrm>
          <a:off x="7626427" y="632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142240</xdr:rowOff>
    </xdr:from>
    <xdr:to>
      <xdr:col>10</xdr:col>
      <xdr:colOff>155575</xdr:colOff>
      <xdr:row>39</xdr:row>
      <xdr:rowOff>72390</xdr:rowOff>
    </xdr:to>
    <xdr:sp macro="" textlink="">
      <xdr:nvSpPr>
        <xdr:cNvPr id="322" name="円/楕円 321"/>
        <xdr:cNvSpPr/>
      </xdr:nvSpPr>
      <xdr:spPr>
        <a:xfrm>
          <a:off x="69215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39</xdr:row>
      <xdr:rowOff>63517</xdr:rowOff>
    </xdr:from>
    <xdr:ext cx="313932" cy="259045"/>
    <xdr:sp macro="" textlink="">
      <xdr:nvSpPr>
        <xdr:cNvPr id="323" name="テキスト ボックス 322"/>
        <xdr:cNvSpPr txBox="1"/>
      </xdr:nvSpPr>
      <xdr:spPr>
        <a:xfrm>
          <a:off x="6815333" y="67500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16,001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30315</xdr:rowOff>
    </xdr:from>
    <xdr:to>
      <xdr:col>15</xdr:col>
      <xdr:colOff>180975</xdr:colOff>
      <xdr:row>57</xdr:row>
      <xdr:rowOff>86437</xdr:rowOff>
    </xdr:to>
    <xdr:cxnSp macro="">
      <xdr:nvCxnSpPr>
        <xdr:cNvPr id="350" name="直線コネクタ 349"/>
        <xdr:cNvCxnSpPr/>
      </xdr:nvCxnSpPr>
      <xdr:spPr>
        <a:xfrm flipV="1">
          <a:off x="9639300" y="9802965"/>
          <a:ext cx="838200" cy="5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26979</xdr:rowOff>
    </xdr:from>
    <xdr:ext cx="469744" cy="259045"/>
    <xdr:sp macro="" textlink="">
      <xdr:nvSpPr>
        <xdr:cNvPr id="351" name="農林水産業費平均値テキスト"/>
        <xdr:cNvSpPr txBox="1"/>
      </xdr:nvSpPr>
      <xdr:spPr>
        <a:xfrm>
          <a:off x="10528300" y="9799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84241</xdr:rowOff>
    </xdr:from>
    <xdr:to>
      <xdr:col>14</xdr:col>
      <xdr:colOff>28575</xdr:colOff>
      <xdr:row>57</xdr:row>
      <xdr:rowOff>86437</xdr:rowOff>
    </xdr:to>
    <xdr:cxnSp macro="">
      <xdr:nvCxnSpPr>
        <xdr:cNvPr id="353" name="直線コネクタ 352"/>
        <xdr:cNvCxnSpPr/>
      </xdr:nvCxnSpPr>
      <xdr:spPr>
        <a:xfrm>
          <a:off x="8750300" y="9856891"/>
          <a:ext cx="889000" cy="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127223</xdr:rowOff>
    </xdr:from>
    <xdr:ext cx="534377" cy="259045"/>
    <xdr:sp macro="" textlink="">
      <xdr:nvSpPr>
        <xdr:cNvPr id="355" name="テキスト ボックス 354"/>
        <xdr:cNvSpPr txBox="1"/>
      </xdr:nvSpPr>
      <xdr:spPr>
        <a:xfrm>
          <a:off x="9372111" y="95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34567</xdr:rowOff>
    </xdr:from>
    <xdr:to>
      <xdr:col>12</xdr:col>
      <xdr:colOff>511175</xdr:colOff>
      <xdr:row>57</xdr:row>
      <xdr:rowOff>84241</xdr:rowOff>
    </xdr:to>
    <xdr:cxnSp macro="">
      <xdr:nvCxnSpPr>
        <xdr:cNvPr id="356" name="直線コネクタ 355"/>
        <xdr:cNvCxnSpPr/>
      </xdr:nvCxnSpPr>
      <xdr:spPr>
        <a:xfrm>
          <a:off x="7861300" y="9807217"/>
          <a:ext cx="889000" cy="4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58" name="テキスト ボックス 357"/>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34567</xdr:rowOff>
    </xdr:from>
    <xdr:to>
      <xdr:col>11</xdr:col>
      <xdr:colOff>307975</xdr:colOff>
      <xdr:row>57</xdr:row>
      <xdr:rowOff>79487</xdr:rowOff>
    </xdr:to>
    <xdr:cxnSp macro="">
      <xdr:nvCxnSpPr>
        <xdr:cNvPr id="359" name="直線コネクタ 358"/>
        <xdr:cNvCxnSpPr/>
      </xdr:nvCxnSpPr>
      <xdr:spPr>
        <a:xfrm flipV="1">
          <a:off x="6972300" y="9807217"/>
          <a:ext cx="889000" cy="4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77202</xdr:rowOff>
    </xdr:from>
    <xdr:ext cx="534377" cy="259045"/>
    <xdr:sp macro="" textlink="">
      <xdr:nvSpPr>
        <xdr:cNvPr id="361" name="テキスト ボックス 360"/>
        <xdr:cNvSpPr txBox="1"/>
      </xdr:nvSpPr>
      <xdr:spPr>
        <a:xfrm>
          <a:off x="7594111" y="984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3" name="テキスト ボックス 362"/>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150965</xdr:rowOff>
    </xdr:from>
    <xdr:to>
      <xdr:col>15</xdr:col>
      <xdr:colOff>231775</xdr:colOff>
      <xdr:row>57</xdr:row>
      <xdr:rowOff>81115</xdr:rowOff>
    </xdr:to>
    <xdr:sp macro="" textlink="">
      <xdr:nvSpPr>
        <xdr:cNvPr id="369" name="円/楕円 368"/>
        <xdr:cNvSpPr/>
      </xdr:nvSpPr>
      <xdr:spPr>
        <a:xfrm>
          <a:off x="10426700" y="975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2392</xdr:rowOff>
    </xdr:from>
    <xdr:ext cx="534377" cy="259045"/>
    <xdr:sp macro="" textlink="">
      <xdr:nvSpPr>
        <xdr:cNvPr id="370" name="農林水産業費該当値テキスト"/>
        <xdr:cNvSpPr txBox="1"/>
      </xdr:nvSpPr>
      <xdr:spPr>
        <a:xfrm>
          <a:off x="10528300" y="960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12,285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35637</xdr:rowOff>
    </xdr:from>
    <xdr:to>
      <xdr:col>14</xdr:col>
      <xdr:colOff>79375</xdr:colOff>
      <xdr:row>57</xdr:row>
      <xdr:rowOff>137237</xdr:rowOff>
    </xdr:to>
    <xdr:sp macro="" textlink="">
      <xdr:nvSpPr>
        <xdr:cNvPr id="371" name="円/楕円 370"/>
        <xdr:cNvSpPr/>
      </xdr:nvSpPr>
      <xdr:spPr>
        <a:xfrm>
          <a:off x="9588500" y="980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128364</xdr:rowOff>
    </xdr:from>
    <xdr:ext cx="469744" cy="259045"/>
    <xdr:sp macro="" textlink="">
      <xdr:nvSpPr>
        <xdr:cNvPr id="372" name="テキスト ボックス 371"/>
        <xdr:cNvSpPr txBox="1"/>
      </xdr:nvSpPr>
      <xdr:spPr>
        <a:xfrm>
          <a:off x="9404427" y="990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33441</xdr:rowOff>
    </xdr:from>
    <xdr:to>
      <xdr:col>12</xdr:col>
      <xdr:colOff>561975</xdr:colOff>
      <xdr:row>57</xdr:row>
      <xdr:rowOff>135041</xdr:rowOff>
    </xdr:to>
    <xdr:sp macro="" textlink="">
      <xdr:nvSpPr>
        <xdr:cNvPr id="373" name="円/楕円 372"/>
        <xdr:cNvSpPr/>
      </xdr:nvSpPr>
      <xdr:spPr>
        <a:xfrm>
          <a:off x="8699500" y="980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126168</xdr:rowOff>
    </xdr:from>
    <xdr:ext cx="469744" cy="259045"/>
    <xdr:sp macro="" textlink="">
      <xdr:nvSpPr>
        <xdr:cNvPr id="374" name="テキスト ボックス 373"/>
        <xdr:cNvSpPr txBox="1"/>
      </xdr:nvSpPr>
      <xdr:spPr>
        <a:xfrm>
          <a:off x="8515427" y="9898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155217</xdr:rowOff>
    </xdr:from>
    <xdr:to>
      <xdr:col>11</xdr:col>
      <xdr:colOff>358775</xdr:colOff>
      <xdr:row>57</xdr:row>
      <xdr:rowOff>85367</xdr:rowOff>
    </xdr:to>
    <xdr:sp macro="" textlink="">
      <xdr:nvSpPr>
        <xdr:cNvPr id="375" name="円/楕円 374"/>
        <xdr:cNvSpPr/>
      </xdr:nvSpPr>
      <xdr:spPr>
        <a:xfrm>
          <a:off x="7810500" y="975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101894</xdr:rowOff>
    </xdr:from>
    <xdr:ext cx="534377" cy="259045"/>
    <xdr:sp macro="" textlink="">
      <xdr:nvSpPr>
        <xdr:cNvPr id="376" name="テキスト ボックス 375"/>
        <xdr:cNvSpPr txBox="1"/>
      </xdr:nvSpPr>
      <xdr:spPr>
        <a:xfrm>
          <a:off x="7594111" y="95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28687</xdr:rowOff>
    </xdr:from>
    <xdr:to>
      <xdr:col>10</xdr:col>
      <xdr:colOff>155575</xdr:colOff>
      <xdr:row>57</xdr:row>
      <xdr:rowOff>130287</xdr:rowOff>
    </xdr:to>
    <xdr:sp macro="" textlink="">
      <xdr:nvSpPr>
        <xdr:cNvPr id="377" name="円/楕円 376"/>
        <xdr:cNvSpPr/>
      </xdr:nvSpPr>
      <xdr:spPr>
        <a:xfrm>
          <a:off x="6921500" y="98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121414</xdr:rowOff>
    </xdr:from>
    <xdr:ext cx="534377" cy="259045"/>
    <xdr:sp macro="" textlink="">
      <xdr:nvSpPr>
        <xdr:cNvPr id="378" name="テキスト ボックス 377"/>
        <xdr:cNvSpPr txBox="1"/>
      </xdr:nvSpPr>
      <xdr:spPr>
        <a:xfrm>
          <a:off x="6705111" y="989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106462</xdr:rowOff>
    </xdr:from>
    <xdr:to>
      <xdr:col>15</xdr:col>
      <xdr:colOff>180975</xdr:colOff>
      <xdr:row>76</xdr:row>
      <xdr:rowOff>45059</xdr:rowOff>
    </xdr:to>
    <xdr:cxnSp macro="">
      <xdr:nvCxnSpPr>
        <xdr:cNvPr id="405" name="直線コネクタ 404"/>
        <xdr:cNvCxnSpPr/>
      </xdr:nvCxnSpPr>
      <xdr:spPr>
        <a:xfrm flipV="1">
          <a:off x="9639300" y="12965212"/>
          <a:ext cx="838200" cy="11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111766</xdr:rowOff>
    </xdr:from>
    <xdr:ext cx="469744" cy="259045"/>
    <xdr:sp macro="" textlink="">
      <xdr:nvSpPr>
        <xdr:cNvPr id="406" name="商工費平均値テキスト"/>
        <xdr:cNvSpPr txBox="1"/>
      </xdr:nvSpPr>
      <xdr:spPr>
        <a:xfrm>
          <a:off x="10528300" y="13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31206</xdr:rowOff>
    </xdr:from>
    <xdr:to>
      <xdr:col>14</xdr:col>
      <xdr:colOff>28575</xdr:colOff>
      <xdr:row>76</xdr:row>
      <xdr:rowOff>45059</xdr:rowOff>
    </xdr:to>
    <xdr:cxnSp macro="">
      <xdr:nvCxnSpPr>
        <xdr:cNvPr id="408" name="直線コネクタ 407"/>
        <xdr:cNvCxnSpPr/>
      </xdr:nvCxnSpPr>
      <xdr:spPr>
        <a:xfrm>
          <a:off x="8750300" y="13061406"/>
          <a:ext cx="889000" cy="1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100795</xdr:rowOff>
    </xdr:from>
    <xdr:ext cx="469744" cy="259045"/>
    <xdr:sp macro="" textlink="">
      <xdr:nvSpPr>
        <xdr:cNvPr id="410" name="テキスト ボックス 409"/>
        <xdr:cNvSpPr txBox="1"/>
      </xdr:nvSpPr>
      <xdr:spPr>
        <a:xfrm>
          <a:off x="9404427" y="1330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31206</xdr:rowOff>
    </xdr:from>
    <xdr:to>
      <xdr:col>12</xdr:col>
      <xdr:colOff>511175</xdr:colOff>
      <xdr:row>76</xdr:row>
      <xdr:rowOff>55941</xdr:rowOff>
    </xdr:to>
    <xdr:cxnSp macro="">
      <xdr:nvCxnSpPr>
        <xdr:cNvPr id="411" name="直線コネクタ 410"/>
        <xdr:cNvCxnSpPr/>
      </xdr:nvCxnSpPr>
      <xdr:spPr>
        <a:xfrm flipV="1">
          <a:off x="7861300" y="13061406"/>
          <a:ext cx="889000" cy="2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89181</xdr:rowOff>
    </xdr:from>
    <xdr:ext cx="469744" cy="259045"/>
    <xdr:sp macro="" textlink="">
      <xdr:nvSpPr>
        <xdr:cNvPr id="413" name="テキスト ボックス 412"/>
        <xdr:cNvSpPr txBox="1"/>
      </xdr:nvSpPr>
      <xdr:spPr>
        <a:xfrm>
          <a:off x="8515427" y="1329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55941</xdr:rowOff>
    </xdr:from>
    <xdr:to>
      <xdr:col>11</xdr:col>
      <xdr:colOff>307975</xdr:colOff>
      <xdr:row>76</xdr:row>
      <xdr:rowOff>60833</xdr:rowOff>
    </xdr:to>
    <xdr:cxnSp macro="">
      <xdr:nvCxnSpPr>
        <xdr:cNvPr id="414" name="直線コネクタ 413"/>
        <xdr:cNvCxnSpPr/>
      </xdr:nvCxnSpPr>
      <xdr:spPr>
        <a:xfrm flipV="1">
          <a:off x="6972300" y="13086141"/>
          <a:ext cx="8890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120180</xdr:rowOff>
    </xdr:from>
    <xdr:ext cx="469744" cy="259045"/>
    <xdr:sp macro="" textlink="">
      <xdr:nvSpPr>
        <xdr:cNvPr id="416" name="テキスト ボックス 415"/>
        <xdr:cNvSpPr txBox="1"/>
      </xdr:nvSpPr>
      <xdr:spPr>
        <a:xfrm>
          <a:off x="7626427" y="1332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120042</xdr:rowOff>
    </xdr:from>
    <xdr:ext cx="469744" cy="259045"/>
    <xdr:sp macro="" textlink="">
      <xdr:nvSpPr>
        <xdr:cNvPr id="418" name="テキスト ボックス 417"/>
        <xdr:cNvSpPr txBox="1"/>
      </xdr:nvSpPr>
      <xdr:spPr>
        <a:xfrm>
          <a:off x="6737427" y="1332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55662</xdr:rowOff>
    </xdr:from>
    <xdr:to>
      <xdr:col>15</xdr:col>
      <xdr:colOff>231775</xdr:colOff>
      <xdr:row>75</xdr:row>
      <xdr:rowOff>157262</xdr:rowOff>
    </xdr:to>
    <xdr:sp macro="" textlink="">
      <xdr:nvSpPr>
        <xdr:cNvPr id="424" name="円/楕円 423"/>
        <xdr:cNvSpPr/>
      </xdr:nvSpPr>
      <xdr:spPr>
        <a:xfrm>
          <a:off x="10426700" y="1291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78539</xdr:rowOff>
    </xdr:from>
    <xdr:ext cx="534377" cy="259045"/>
    <xdr:sp macro="" textlink="">
      <xdr:nvSpPr>
        <xdr:cNvPr id="425" name="商工費該当値テキスト"/>
        <xdr:cNvSpPr txBox="1"/>
      </xdr:nvSpPr>
      <xdr:spPr>
        <a:xfrm>
          <a:off x="10528300" y="1276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11,977</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165709</xdr:rowOff>
    </xdr:from>
    <xdr:to>
      <xdr:col>14</xdr:col>
      <xdr:colOff>79375</xdr:colOff>
      <xdr:row>76</xdr:row>
      <xdr:rowOff>95859</xdr:rowOff>
    </xdr:to>
    <xdr:sp macro="" textlink="">
      <xdr:nvSpPr>
        <xdr:cNvPr id="426" name="円/楕円 425"/>
        <xdr:cNvSpPr/>
      </xdr:nvSpPr>
      <xdr:spPr>
        <a:xfrm>
          <a:off x="9588500" y="1302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112386</xdr:rowOff>
    </xdr:from>
    <xdr:ext cx="469744" cy="259045"/>
    <xdr:sp macro="" textlink="">
      <xdr:nvSpPr>
        <xdr:cNvPr id="427" name="テキスト ボックス 426"/>
        <xdr:cNvSpPr txBox="1"/>
      </xdr:nvSpPr>
      <xdr:spPr>
        <a:xfrm>
          <a:off x="9404427" y="1279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9,570</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151856</xdr:rowOff>
    </xdr:from>
    <xdr:to>
      <xdr:col>12</xdr:col>
      <xdr:colOff>561975</xdr:colOff>
      <xdr:row>76</xdr:row>
      <xdr:rowOff>82006</xdr:rowOff>
    </xdr:to>
    <xdr:sp macro="" textlink="">
      <xdr:nvSpPr>
        <xdr:cNvPr id="428" name="円/楕円 427"/>
        <xdr:cNvSpPr/>
      </xdr:nvSpPr>
      <xdr:spPr>
        <a:xfrm>
          <a:off x="8699500" y="1301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98534</xdr:rowOff>
    </xdr:from>
    <xdr:ext cx="469744" cy="259045"/>
    <xdr:sp macro="" textlink="">
      <xdr:nvSpPr>
        <xdr:cNvPr id="429" name="テキスト ボックス 428"/>
        <xdr:cNvSpPr txBox="1"/>
      </xdr:nvSpPr>
      <xdr:spPr>
        <a:xfrm>
          <a:off x="8515427" y="1278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9,873</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5141</xdr:rowOff>
    </xdr:from>
    <xdr:to>
      <xdr:col>11</xdr:col>
      <xdr:colOff>358775</xdr:colOff>
      <xdr:row>76</xdr:row>
      <xdr:rowOff>106741</xdr:rowOff>
    </xdr:to>
    <xdr:sp macro="" textlink="">
      <xdr:nvSpPr>
        <xdr:cNvPr id="430" name="円/楕円 429"/>
        <xdr:cNvSpPr/>
      </xdr:nvSpPr>
      <xdr:spPr>
        <a:xfrm>
          <a:off x="7810500" y="1303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123268</xdr:rowOff>
    </xdr:from>
    <xdr:ext cx="469744" cy="259045"/>
    <xdr:sp macro="" textlink="">
      <xdr:nvSpPr>
        <xdr:cNvPr id="431" name="テキスト ボックス 430"/>
        <xdr:cNvSpPr txBox="1"/>
      </xdr:nvSpPr>
      <xdr:spPr>
        <a:xfrm>
          <a:off x="7626427" y="12810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9,332</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10033</xdr:rowOff>
    </xdr:from>
    <xdr:to>
      <xdr:col>10</xdr:col>
      <xdr:colOff>155575</xdr:colOff>
      <xdr:row>76</xdr:row>
      <xdr:rowOff>111633</xdr:rowOff>
    </xdr:to>
    <xdr:sp macro="" textlink="">
      <xdr:nvSpPr>
        <xdr:cNvPr id="432" name="円/楕円 431"/>
        <xdr:cNvSpPr/>
      </xdr:nvSpPr>
      <xdr:spPr>
        <a:xfrm>
          <a:off x="6921500" y="1304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128160</xdr:rowOff>
    </xdr:from>
    <xdr:ext cx="469744" cy="259045"/>
    <xdr:sp macro="" textlink="">
      <xdr:nvSpPr>
        <xdr:cNvPr id="433" name="テキスト ボックス 432"/>
        <xdr:cNvSpPr txBox="1"/>
      </xdr:nvSpPr>
      <xdr:spPr>
        <a:xfrm>
          <a:off x="6737427" y="1281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5626</xdr:rowOff>
    </xdr:from>
    <xdr:to>
      <xdr:col>15</xdr:col>
      <xdr:colOff>180975</xdr:colOff>
      <xdr:row>97</xdr:row>
      <xdr:rowOff>23228</xdr:rowOff>
    </xdr:to>
    <xdr:cxnSp macro="">
      <xdr:nvCxnSpPr>
        <xdr:cNvPr id="462" name="直線コネクタ 461"/>
        <xdr:cNvCxnSpPr/>
      </xdr:nvCxnSpPr>
      <xdr:spPr>
        <a:xfrm flipV="1">
          <a:off x="9639300" y="16464826"/>
          <a:ext cx="838200" cy="18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166336</xdr:rowOff>
    </xdr:from>
    <xdr:ext cx="534377" cy="259045"/>
    <xdr:sp macro="" textlink="">
      <xdr:nvSpPr>
        <xdr:cNvPr id="463" name="土木費平均値テキスト"/>
        <xdr:cNvSpPr txBox="1"/>
      </xdr:nvSpPr>
      <xdr:spPr>
        <a:xfrm>
          <a:off x="10528300" y="16454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23228</xdr:rowOff>
    </xdr:from>
    <xdr:to>
      <xdr:col>14</xdr:col>
      <xdr:colOff>28575</xdr:colOff>
      <xdr:row>97</xdr:row>
      <xdr:rowOff>104330</xdr:rowOff>
    </xdr:to>
    <xdr:cxnSp macro="">
      <xdr:nvCxnSpPr>
        <xdr:cNvPr id="465" name="直線コネクタ 464"/>
        <xdr:cNvCxnSpPr/>
      </xdr:nvCxnSpPr>
      <xdr:spPr>
        <a:xfrm flipV="1">
          <a:off x="8750300" y="16653878"/>
          <a:ext cx="889000" cy="8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126446</xdr:rowOff>
    </xdr:from>
    <xdr:ext cx="534377" cy="259045"/>
    <xdr:sp macro="" textlink="">
      <xdr:nvSpPr>
        <xdr:cNvPr id="467" name="テキスト ボックス 466"/>
        <xdr:cNvSpPr txBox="1"/>
      </xdr:nvSpPr>
      <xdr:spPr>
        <a:xfrm>
          <a:off x="9372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104330</xdr:rowOff>
    </xdr:from>
    <xdr:to>
      <xdr:col>12</xdr:col>
      <xdr:colOff>511175</xdr:colOff>
      <xdr:row>97</xdr:row>
      <xdr:rowOff>127076</xdr:rowOff>
    </xdr:to>
    <xdr:cxnSp macro="">
      <xdr:nvCxnSpPr>
        <xdr:cNvPr id="468" name="直線コネクタ 467"/>
        <xdr:cNvCxnSpPr/>
      </xdr:nvCxnSpPr>
      <xdr:spPr>
        <a:xfrm flipV="1">
          <a:off x="7861300" y="16734980"/>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95026</xdr:rowOff>
    </xdr:from>
    <xdr:ext cx="534377" cy="259045"/>
    <xdr:sp macro="" textlink="">
      <xdr:nvSpPr>
        <xdr:cNvPr id="470" name="テキスト ボックス 469"/>
        <xdr:cNvSpPr txBox="1"/>
      </xdr:nvSpPr>
      <xdr:spPr>
        <a:xfrm>
          <a:off x="8483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127076</xdr:rowOff>
    </xdr:from>
    <xdr:to>
      <xdr:col>11</xdr:col>
      <xdr:colOff>307975</xdr:colOff>
      <xdr:row>97</xdr:row>
      <xdr:rowOff>146926</xdr:rowOff>
    </xdr:to>
    <xdr:cxnSp macro="">
      <xdr:nvCxnSpPr>
        <xdr:cNvPr id="471" name="直線コネクタ 470"/>
        <xdr:cNvCxnSpPr/>
      </xdr:nvCxnSpPr>
      <xdr:spPr>
        <a:xfrm flipV="1">
          <a:off x="6972300" y="16757726"/>
          <a:ext cx="889000" cy="1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155605</xdr:rowOff>
    </xdr:from>
    <xdr:ext cx="534377" cy="259045"/>
    <xdr:sp macro="" textlink="">
      <xdr:nvSpPr>
        <xdr:cNvPr id="473" name="テキスト ボックス 472"/>
        <xdr:cNvSpPr txBox="1"/>
      </xdr:nvSpPr>
      <xdr:spPr>
        <a:xfrm>
          <a:off x="7594111" y="1627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158957</xdr:rowOff>
    </xdr:from>
    <xdr:ext cx="534377" cy="259045"/>
    <xdr:sp macro="" textlink="">
      <xdr:nvSpPr>
        <xdr:cNvPr id="475" name="テキスト ボックス 474"/>
        <xdr:cNvSpPr txBox="1"/>
      </xdr:nvSpPr>
      <xdr:spPr>
        <a:xfrm>
          <a:off x="6705111" y="1627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126276</xdr:rowOff>
    </xdr:from>
    <xdr:to>
      <xdr:col>15</xdr:col>
      <xdr:colOff>231775</xdr:colOff>
      <xdr:row>96</xdr:row>
      <xdr:rowOff>56426</xdr:rowOff>
    </xdr:to>
    <xdr:sp macro="" textlink="">
      <xdr:nvSpPr>
        <xdr:cNvPr id="481" name="円/楕円 480"/>
        <xdr:cNvSpPr/>
      </xdr:nvSpPr>
      <xdr:spPr>
        <a:xfrm>
          <a:off x="10426700" y="1641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149153</xdr:rowOff>
    </xdr:from>
    <xdr:ext cx="534377" cy="259045"/>
    <xdr:sp macro="" textlink="">
      <xdr:nvSpPr>
        <xdr:cNvPr id="482" name="土木費該当値テキスト"/>
        <xdr:cNvSpPr txBox="1"/>
      </xdr:nvSpPr>
      <xdr:spPr>
        <a:xfrm>
          <a:off x="10528300" y="1626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43,557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143878</xdr:rowOff>
    </xdr:from>
    <xdr:to>
      <xdr:col>14</xdr:col>
      <xdr:colOff>79375</xdr:colOff>
      <xdr:row>97</xdr:row>
      <xdr:rowOff>74028</xdr:rowOff>
    </xdr:to>
    <xdr:sp macro="" textlink="">
      <xdr:nvSpPr>
        <xdr:cNvPr id="483" name="円/楕円 482"/>
        <xdr:cNvSpPr/>
      </xdr:nvSpPr>
      <xdr:spPr>
        <a:xfrm>
          <a:off x="9588500" y="1660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65155</xdr:rowOff>
    </xdr:from>
    <xdr:ext cx="534377" cy="259045"/>
    <xdr:sp macro="" textlink="">
      <xdr:nvSpPr>
        <xdr:cNvPr id="484" name="テキスト ボックス 483"/>
        <xdr:cNvSpPr txBox="1"/>
      </xdr:nvSpPr>
      <xdr:spPr>
        <a:xfrm>
          <a:off x="9372111" y="1669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28,671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53530</xdr:rowOff>
    </xdr:from>
    <xdr:to>
      <xdr:col>12</xdr:col>
      <xdr:colOff>561975</xdr:colOff>
      <xdr:row>97</xdr:row>
      <xdr:rowOff>155130</xdr:rowOff>
    </xdr:to>
    <xdr:sp macro="" textlink="">
      <xdr:nvSpPr>
        <xdr:cNvPr id="485" name="円/楕円 484"/>
        <xdr:cNvSpPr/>
      </xdr:nvSpPr>
      <xdr:spPr>
        <a:xfrm>
          <a:off x="8699500" y="1668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146257</xdr:rowOff>
    </xdr:from>
    <xdr:ext cx="534377" cy="259045"/>
    <xdr:sp macro="" textlink="">
      <xdr:nvSpPr>
        <xdr:cNvPr id="486" name="テキスト ボックス 485"/>
        <xdr:cNvSpPr txBox="1"/>
      </xdr:nvSpPr>
      <xdr:spPr>
        <a:xfrm>
          <a:off x="8483111" y="1677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22,285</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76276</xdr:rowOff>
    </xdr:from>
    <xdr:to>
      <xdr:col>11</xdr:col>
      <xdr:colOff>358775</xdr:colOff>
      <xdr:row>98</xdr:row>
      <xdr:rowOff>6426</xdr:rowOff>
    </xdr:to>
    <xdr:sp macro="" textlink="">
      <xdr:nvSpPr>
        <xdr:cNvPr id="487" name="円/楕円 486"/>
        <xdr:cNvSpPr/>
      </xdr:nvSpPr>
      <xdr:spPr>
        <a:xfrm>
          <a:off x="7810500" y="1670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169003</xdr:rowOff>
    </xdr:from>
    <xdr:ext cx="534377" cy="259045"/>
    <xdr:sp macro="" textlink="">
      <xdr:nvSpPr>
        <xdr:cNvPr id="488" name="テキスト ボックス 487"/>
        <xdr:cNvSpPr txBox="1"/>
      </xdr:nvSpPr>
      <xdr:spPr>
        <a:xfrm>
          <a:off x="7594111" y="1679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20,494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96126</xdr:rowOff>
    </xdr:from>
    <xdr:to>
      <xdr:col>10</xdr:col>
      <xdr:colOff>155575</xdr:colOff>
      <xdr:row>98</xdr:row>
      <xdr:rowOff>26276</xdr:rowOff>
    </xdr:to>
    <xdr:sp macro="" textlink="">
      <xdr:nvSpPr>
        <xdr:cNvPr id="489" name="円/楕円 488"/>
        <xdr:cNvSpPr/>
      </xdr:nvSpPr>
      <xdr:spPr>
        <a:xfrm>
          <a:off x="6921500" y="1672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17403</xdr:rowOff>
    </xdr:from>
    <xdr:ext cx="534377" cy="259045"/>
    <xdr:sp macro="" textlink="">
      <xdr:nvSpPr>
        <xdr:cNvPr id="490" name="テキスト ボックス 489"/>
        <xdr:cNvSpPr txBox="1"/>
      </xdr:nvSpPr>
      <xdr:spPr>
        <a:xfrm>
          <a:off x="6705111" y="168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105540</xdr:rowOff>
    </xdr:from>
    <xdr:to>
      <xdr:col>23</xdr:col>
      <xdr:colOff>517525</xdr:colOff>
      <xdr:row>37</xdr:row>
      <xdr:rowOff>107892</xdr:rowOff>
    </xdr:to>
    <xdr:cxnSp macro="">
      <xdr:nvCxnSpPr>
        <xdr:cNvPr id="522" name="直線コネクタ 521"/>
        <xdr:cNvCxnSpPr/>
      </xdr:nvCxnSpPr>
      <xdr:spPr>
        <a:xfrm>
          <a:off x="15481300" y="6449190"/>
          <a:ext cx="838200" cy="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170752</xdr:rowOff>
    </xdr:from>
    <xdr:ext cx="534377" cy="259045"/>
    <xdr:sp macro="" textlink="">
      <xdr:nvSpPr>
        <xdr:cNvPr id="523" name="消防費平均値テキスト"/>
        <xdr:cNvSpPr txBox="1"/>
      </xdr:nvSpPr>
      <xdr:spPr>
        <a:xfrm>
          <a:off x="16370300" y="6514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40749</xdr:rowOff>
    </xdr:from>
    <xdr:to>
      <xdr:col>22</xdr:col>
      <xdr:colOff>365125</xdr:colOff>
      <xdr:row>37</xdr:row>
      <xdr:rowOff>105540</xdr:rowOff>
    </xdr:to>
    <xdr:cxnSp macro="">
      <xdr:nvCxnSpPr>
        <xdr:cNvPr id="525" name="直線コネクタ 524"/>
        <xdr:cNvCxnSpPr/>
      </xdr:nvCxnSpPr>
      <xdr:spPr>
        <a:xfrm>
          <a:off x="14592300" y="6041499"/>
          <a:ext cx="889000" cy="40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67066</xdr:rowOff>
    </xdr:from>
    <xdr:ext cx="534377" cy="259045"/>
    <xdr:sp macro="" textlink="">
      <xdr:nvSpPr>
        <xdr:cNvPr id="527" name="テキスト ボックス 526"/>
        <xdr:cNvSpPr txBox="1"/>
      </xdr:nvSpPr>
      <xdr:spPr>
        <a:xfrm>
          <a:off x="15214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40749</xdr:rowOff>
    </xdr:from>
    <xdr:to>
      <xdr:col>21</xdr:col>
      <xdr:colOff>161925</xdr:colOff>
      <xdr:row>37</xdr:row>
      <xdr:rowOff>117591</xdr:rowOff>
    </xdr:to>
    <xdr:cxnSp macro="">
      <xdr:nvCxnSpPr>
        <xdr:cNvPr id="528" name="直線コネクタ 527"/>
        <xdr:cNvCxnSpPr/>
      </xdr:nvCxnSpPr>
      <xdr:spPr>
        <a:xfrm flipV="1">
          <a:off x="13703300" y="6041499"/>
          <a:ext cx="889000" cy="4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108410</xdr:rowOff>
    </xdr:from>
    <xdr:ext cx="534377" cy="259045"/>
    <xdr:sp macro="" textlink="">
      <xdr:nvSpPr>
        <xdr:cNvPr id="530" name="テキスト ボックス 529"/>
        <xdr:cNvSpPr txBox="1"/>
      </xdr:nvSpPr>
      <xdr:spPr>
        <a:xfrm>
          <a:off x="14325111"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117591</xdr:rowOff>
    </xdr:from>
    <xdr:to>
      <xdr:col>19</xdr:col>
      <xdr:colOff>644525</xdr:colOff>
      <xdr:row>37</xdr:row>
      <xdr:rowOff>151162</xdr:rowOff>
    </xdr:to>
    <xdr:cxnSp macro="">
      <xdr:nvCxnSpPr>
        <xdr:cNvPr id="531" name="直線コネクタ 530"/>
        <xdr:cNvCxnSpPr/>
      </xdr:nvCxnSpPr>
      <xdr:spPr>
        <a:xfrm flipV="1">
          <a:off x="12814300" y="6461241"/>
          <a:ext cx="889000" cy="3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113798</xdr:rowOff>
    </xdr:from>
    <xdr:ext cx="534377" cy="259045"/>
    <xdr:sp macro="" textlink="">
      <xdr:nvSpPr>
        <xdr:cNvPr id="533" name="テキスト ボックス 532"/>
        <xdr:cNvSpPr txBox="1"/>
      </xdr:nvSpPr>
      <xdr:spPr>
        <a:xfrm>
          <a:off x="13436111" y="662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140708</xdr:rowOff>
    </xdr:from>
    <xdr:ext cx="534377" cy="259045"/>
    <xdr:sp macro="" textlink="">
      <xdr:nvSpPr>
        <xdr:cNvPr id="535" name="テキスト ボックス 534"/>
        <xdr:cNvSpPr txBox="1"/>
      </xdr:nvSpPr>
      <xdr:spPr>
        <a:xfrm>
          <a:off x="12547111" y="665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57092</xdr:rowOff>
    </xdr:from>
    <xdr:to>
      <xdr:col>23</xdr:col>
      <xdr:colOff>568325</xdr:colOff>
      <xdr:row>37</xdr:row>
      <xdr:rowOff>158692</xdr:rowOff>
    </xdr:to>
    <xdr:sp macro="" textlink="">
      <xdr:nvSpPr>
        <xdr:cNvPr id="541" name="円/楕円 540"/>
        <xdr:cNvSpPr/>
      </xdr:nvSpPr>
      <xdr:spPr>
        <a:xfrm>
          <a:off x="16268700" y="640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79969</xdr:rowOff>
    </xdr:from>
    <xdr:ext cx="534377" cy="259045"/>
    <xdr:sp macro="" textlink="">
      <xdr:nvSpPr>
        <xdr:cNvPr id="542" name="消防費該当値テキスト"/>
        <xdr:cNvSpPr txBox="1"/>
      </xdr:nvSpPr>
      <xdr:spPr>
        <a:xfrm>
          <a:off x="16370300" y="625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20,224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54740</xdr:rowOff>
    </xdr:from>
    <xdr:to>
      <xdr:col>22</xdr:col>
      <xdr:colOff>415925</xdr:colOff>
      <xdr:row>37</xdr:row>
      <xdr:rowOff>156340</xdr:rowOff>
    </xdr:to>
    <xdr:sp macro="" textlink="">
      <xdr:nvSpPr>
        <xdr:cNvPr id="543" name="円/楕円 542"/>
        <xdr:cNvSpPr/>
      </xdr:nvSpPr>
      <xdr:spPr>
        <a:xfrm>
          <a:off x="15430500" y="639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1417</xdr:rowOff>
    </xdr:from>
    <xdr:ext cx="534377" cy="259045"/>
    <xdr:sp macro="" textlink="">
      <xdr:nvSpPr>
        <xdr:cNvPr id="544" name="テキスト ボックス 543"/>
        <xdr:cNvSpPr txBox="1"/>
      </xdr:nvSpPr>
      <xdr:spPr>
        <a:xfrm>
          <a:off x="15214111" y="617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20,296</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161399</xdr:rowOff>
    </xdr:from>
    <xdr:to>
      <xdr:col>21</xdr:col>
      <xdr:colOff>212725</xdr:colOff>
      <xdr:row>35</xdr:row>
      <xdr:rowOff>91549</xdr:rowOff>
    </xdr:to>
    <xdr:sp macro="" textlink="">
      <xdr:nvSpPr>
        <xdr:cNvPr id="545" name="円/楕円 544"/>
        <xdr:cNvSpPr/>
      </xdr:nvSpPr>
      <xdr:spPr>
        <a:xfrm>
          <a:off x="14541500" y="599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108076</xdr:rowOff>
    </xdr:from>
    <xdr:ext cx="534377" cy="259045"/>
    <xdr:sp macro="" textlink="">
      <xdr:nvSpPr>
        <xdr:cNvPr id="546" name="テキスト ボックス 545"/>
        <xdr:cNvSpPr txBox="1"/>
      </xdr:nvSpPr>
      <xdr:spPr>
        <a:xfrm>
          <a:off x="14325111" y="5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32,780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66791</xdr:rowOff>
    </xdr:from>
    <xdr:to>
      <xdr:col>20</xdr:col>
      <xdr:colOff>9525</xdr:colOff>
      <xdr:row>37</xdr:row>
      <xdr:rowOff>168391</xdr:rowOff>
    </xdr:to>
    <xdr:sp macro="" textlink="">
      <xdr:nvSpPr>
        <xdr:cNvPr id="547" name="円/楕円 546"/>
        <xdr:cNvSpPr/>
      </xdr:nvSpPr>
      <xdr:spPr>
        <a:xfrm>
          <a:off x="13652500" y="641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13468</xdr:rowOff>
    </xdr:from>
    <xdr:ext cx="534377" cy="259045"/>
    <xdr:sp macro="" textlink="">
      <xdr:nvSpPr>
        <xdr:cNvPr id="548" name="テキスト ボックス 547"/>
        <xdr:cNvSpPr txBox="1"/>
      </xdr:nvSpPr>
      <xdr:spPr>
        <a:xfrm>
          <a:off x="13436111" y="618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19,927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100362</xdr:rowOff>
    </xdr:from>
    <xdr:to>
      <xdr:col>18</xdr:col>
      <xdr:colOff>492125</xdr:colOff>
      <xdr:row>38</xdr:row>
      <xdr:rowOff>30513</xdr:rowOff>
    </xdr:to>
    <xdr:sp macro="" textlink="">
      <xdr:nvSpPr>
        <xdr:cNvPr id="549" name="円/楕円 548"/>
        <xdr:cNvSpPr/>
      </xdr:nvSpPr>
      <xdr:spPr>
        <a:xfrm>
          <a:off x="12763500" y="64440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47039</xdr:rowOff>
    </xdr:from>
    <xdr:ext cx="534377" cy="259045"/>
    <xdr:sp macro="" textlink="">
      <xdr:nvSpPr>
        <xdr:cNvPr id="550" name="テキスト ボックス 549"/>
        <xdr:cNvSpPr txBox="1"/>
      </xdr:nvSpPr>
      <xdr:spPr>
        <a:xfrm>
          <a:off x="12547111" y="621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18,899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49,423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153657</xdr:rowOff>
    </xdr:from>
    <xdr:to>
      <xdr:col>23</xdr:col>
      <xdr:colOff>517525</xdr:colOff>
      <xdr:row>58</xdr:row>
      <xdr:rowOff>97117</xdr:rowOff>
    </xdr:to>
    <xdr:cxnSp macro="">
      <xdr:nvCxnSpPr>
        <xdr:cNvPr id="580" name="直線コネクタ 579"/>
        <xdr:cNvCxnSpPr/>
      </xdr:nvCxnSpPr>
      <xdr:spPr>
        <a:xfrm flipV="1">
          <a:off x="15481300" y="9926307"/>
          <a:ext cx="838200" cy="11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111447</xdr:rowOff>
    </xdr:from>
    <xdr:ext cx="534377" cy="259045"/>
    <xdr:sp macro="" textlink="">
      <xdr:nvSpPr>
        <xdr:cNvPr id="581" name="教育費平均値テキスト"/>
        <xdr:cNvSpPr txBox="1"/>
      </xdr:nvSpPr>
      <xdr:spPr>
        <a:xfrm>
          <a:off x="16370300" y="988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47866</xdr:rowOff>
    </xdr:from>
    <xdr:to>
      <xdr:col>22</xdr:col>
      <xdr:colOff>365125</xdr:colOff>
      <xdr:row>58</xdr:row>
      <xdr:rowOff>97117</xdr:rowOff>
    </xdr:to>
    <xdr:cxnSp macro="">
      <xdr:nvCxnSpPr>
        <xdr:cNvPr id="583" name="直線コネクタ 582"/>
        <xdr:cNvCxnSpPr/>
      </xdr:nvCxnSpPr>
      <xdr:spPr>
        <a:xfrm>
          <a:off x="14592300" y="9991966"/>
          <a:ext cx="889000" cy="4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71505</xdr:rowOff>
    </xdr:from>
    <xdr:ext cx="534377" cy="259045"/>
    <xdr:sp macro="" textlink="">
      <xdr:nvSpPr>
        <xdr:cNvPr id="585" name="テキスト ボックス 584"/>
        <xdr:cNvSpPr txBox="1"/>
      </xdr:nvSpPr>
      <xdr:spPr>
        <a:xfrm>
          <a:off x="15214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46596</xdr:rowOff>
    </xdr:from>
    <xdr:to>
      <xdr:col>21</xdr:col>
      <xdr:colOff>161925</xdr:colOff>
      <xdr:row>58</xdr:row>
      <xdr:rowOff>47866</xdr:rowOff>
    </xdr:to>
    <xdr:cxnSp macro="">
      <xdr:nvCxnSpPr>
        <xdr:cNvPr id="586" name="直線コネクタ 585"/>
        <xdr:cNvCxnSpPr/>
      </xdr:nvCxnSpPr>
      <xdr:spPr>
        <a:xfrm>
          <a:off x="13703300" y="9133446"/>
          <a:ext cx="889000" cy="85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105770</xdr:rowOff>
    </xdr:from>
    <xdr:ext cx="534377" cy="259045"/>
    <xdr:sp macro="" textlink="">
      <xdr:nvSpPr>
        <xdr:cNvPr id="588" name="テキスト ボックス 587"/>
        <xdr:cNvSpPr txBox="1"/>
      </xdr:nvSpPr>
      <xdr:spPr>
        <a:xfrm>
          <a:off x="14325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46596</xdr:rowOff>
    </xdr:from>
    <xdr:to>
      <xdr:col>19</xdr:col>
      <xdr:colOff>644525</xdr:colOff>
      <xdr:row>57</xdr:row>
      <xdr:rowOff>58356</xdr:rowOff>
    </xdr:to>
    <xdr:cxnSp macro="">
      <xdr:nvCxnSpPr>
        <xdr:cNvPr id="589" name="直線コネクタ 588"/>
        <xdr:cNvCxnSpPr/>
      </xdr:nvCxnSpPr>
      <xdr:spPr>
        <a:xfrm flipV="1">
          <a:off x="12814300" y="9133446"/>
          <a:ext cx="889000" cy="69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83481</xdr:rowOff>
    </xdr:from>
    <xdr:ext cx="534377" cy="259045"/>
    <xdr:sp macro="" textlink="">
      <xdr:nvSpPr>
        <xdr:cNvPr id="591" name="テキスト ボックス 590"/>
        <xdr:cNvSpPr txBox="1"/>
      </xdr:nvSpPr>
      <xdr:spPr>
        <a:xfrm>
          <a:off x="13436111" y="100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98023</xdr:rowOff>
    </xdr:from>
    <xdr:ext cx="534377" cy="259045"/>
    <xdr:sp macro="" textlink="">
      <xdr:nvSpPr>
        <xdr:cNvPr id="593" name="テキスト ボックス 592"/>
        <xdr:cNvSpPr txBox="1"/>
      </xdr:nvSpPr>
      <xdr:spPr>
        <a:xfrm>
          <a:off x="12547111" y="1004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102857</xdr:rowOff>
    </xdr:from>
    <xdr:to>
      <xdr:col>23</xdr:col>
      <xdr:colOff>568325</xdr:colOff>
      <xdr:row>58</xdr:row>
      <xdr:rowOff>33007</xdr:rowOff>
    </xdr:to>
    <xdr:sp macro="" textlink="">
      <xdr:nvSpPr>
        <xdr:cNvPr id="599" name="円/楕円 598"/>
        <xdr:cNvSpPr/>
      </xdr:nvSpPr>
      <xdr:spPr>
        <a:xfrm>
          <a:off x="16268700" y="987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125734</xdr:rowOff>
    </xdr:from>
    <xdr:ext cx="534377" cy="259045"/>
    <xdr:sp macro="" textlink="">
      <xdr:nvSpPr>
        <xdr:cNvPr id="600" name="教育費該当値テキスト"/>
        <xdr:cNvSpPr txBox="1"/>
      </xdr:nvSpPr>
      <xdr:spPr>
        <a:xfrm>
          <a:off x="16370300" y="972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48,401</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46317</xdr:rowOff>
    </xdr:from>
    <xdr:to>
      <xdr:col>22</xdr:col>
      <xdr:colOff>415925</xdr:colOff>
      <xdr:row>58</xdr:row>
      <xdr:rowOff>147917</xdr:rowOff>
    </xdr:to>
    <xdr:sp macro="" textlink="">
      <xdr:nvSpPr>
        <xdr:cNvPr id="601" name="円/楕円 600"/>
        <xdr:cNvSpPr/>
      </xdr:nvSpPr>
      <xdr:spPr>
        <a:xfrm>
          <a:off x="15430500" y="999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139044</xdr:rowOff>
    </xdr:from>
    <xdr:ext cx="534377" cy="259045"/>
    <xdr:sp macro="" textlink="">
      <xdr:nvSpPr>
        <xdr:cNvPr id="602" name="テキスト ボックス 601"/>
        <xdr:cNvSpPr txBox="1"/>
      </xdr:nvSpPr>
      <xdr:spPr>
        <a:xfrm>
          <a:off x="15214111" y="100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39,353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168516</xdr:rowOff>
    </xdr:from>
    <xdr:to>
      <xdr:col>21</xdr:col>
      <xdr:colOff>212725</xdr:colOff>
      <xdr:row>58</xdr:row>
      <xdr:rowOff>98666</xdr:rowOff>
    </xdr:to>
    <xdr:sp macro="" textlink="">
      <xdr:nvSpPr>
        <xdr:cNvPr id="603" name="円/楕円 602"/>
        <xdr:cNvSpPr/>
      </xdr:nvSpPr>
      <xdr:spPr>
        <a:xfrm>
          <a:off x="14541500" y="994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89793</xdr:rowOff>
    </xdr:from>
    <xdr:ext cx="534377" cy="259045"/>
    <xdr:sp macro="" textlink="">
      <xdr:nvSpPr>
        <xdr:cNvPr id="604" name="テキスト ボックス 603"/>
        <xdr:cNvSpPr txBox="1"/>
      </xdr:nvSpPr>
      <xdr:spPr>
        <a:xfrm>
          <a:off x="14325111" y="1003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43,231</a:t>
          </a:r>
          <a:endParaRPr kumimoji="1" lang="ja-JP" altLang="en-US" sz="1000" b="1">
            <a:solidFill>
              <a:srgbClr val="FF0000"/>
            </a:solidFill>
            <a:latin typeface="ＭＳ Ｐゴシック"/>
          </a:endParaRPr>
        </a:p>
      </xdr:txBody>
    </xdr:sp>
    <xdr:clientData/>
  </xdr:oneCellAnchor>
  <xdr:twoCellAnchor>
    <xdr:from>
      <xdr:col>19</xdr:col>
      <xdr:colOff>593725</xdr:colOff>
      <xdr:row>52</xdr:row>
      <xdr:rowOff>167246</xdr:rowOff>
    </xdr:from>
    <xdr:to>
      <xdr:col>20</xdr:col>
      <xdr:colOff>9525</xdr:colOff>
      <xdr:row>53</xdr:row>
      <xdr:rowOff>97396</xdr:rowOff>
    </xdr:to>
    <xdr:sp macro="" textlink="">
      <xdr:nvSpPr>
        <xdr:cNvPr id="605" name="円/楕円 604"/>
        <xdr:cNvSpPr/>
      </xdr:nvSpPr>
      <xdr:spPr>
        <a:xfrm>
          <a:off x="13652500" y="908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51</xdr:row>
      <xdr:rowOff>113923</xdr:rowOff>
    </xdr:from>
    <xdr:ext cx="599010" cy="259045"/>
    <xdr:sp macro="" textlink="">
      <xdr:nvSpPr>
        <xdr:cNvPr id="606" name="テキスト ボックス 605"/>
        <xdr:cNvSpPr txBox="1"/>
      </xdr:nvSpPr>
      <xdr:spPr>
        <a:xfrm>
          <a:off x="13403794" y="885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110,831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7556</xdr:rowOff>
    </xdr:from>
    <xdr:to>
      <xdr:col>18</xdr:col>
      <xdr:colOff>492125</xdr:colOff>
      <xdr:row>57</xdr:row>
      <xdr:rowOff>109156</xdr:rowOff>
    </xdr:to>
    <xdr:sp macro="" textlink="">
      <xdr:nvSpPr>
        <xdr:cNvPr id="607" name="円/楕円 606"/>
        <xdr:cNvSpPr/>
      </xdr:nvSpPr>
      <xdr:spPr>
        <a:xfrm>
          <a:off x="12763500" y="978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125683</xdr:rowOff>
    </xdr:from>
    <xdr:ext cx="534377" cy="259045"/>
    <xdr:sp macro="" textlink="">
      <xdr:nvSpPr>
        <xdr:cNvPr id="608" name="テキスト ボックス 607"/>
        <xdr:cNvSpPr txBox="1"/>
      </xdr:nvSpPr>
      <xdr:spPr>
        <a:xfrm>
          <a:off x="12547111" y="955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55,905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2" name="直線コネクタ 631"/>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5" name="災害復旧費最大値テキスト"/>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6" name="直線コネクタ 635"/>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7" name="直線コネクタ 63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115206</xdr:rowOff>
    </xdr:from>
    <xdr:ext cx="378565" cy="259045"/>
    <xdr:sp macro="" textlink="">
      <xdr:nvSpPr>
        <xdr:cNvPr id="638" name="災害復旧費平均値テキスト"/>
        <xdr:cNvSpPr txBox="1"/>
      </xdr:nvSpPr>
      <xdr:spPr>
        <a:xfrm>
          <a:off x="16370300" y="13316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39" name="フローチャート : 判断 638"/>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39193</xdr:rowOff>
    </xdr:from>
    <xdr:to>
      <xdr:col>22</xdr:col>
      <xdr:colOff>365125</xdr:colOff>
      <xdr:row>79</xdr:row>
      <xdr:rowOff>44450</xdr:rowOff>
    </xdr:to>
    <xdr:cxnSp macro="">
      <xdr:nvCxnSpPr>
        <xdr:cNvPr id="640" name="直線コネクタ 639"/>
        <xdr:cNvCxnSpPr/>
      </xdr:nvCxnSpPr>
      <xdr:spPr>
        <a:xfrm>
          <a:off x="14592300" y="13583743"/>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1" name="フローチャート : 判断 640"/>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9669</xdr:rowOff>
    </xdr:from>
    <xdr:ext cx="469744" cy="259045"/>
    <xdr:sp macro="" textlink="">
      <xdr:nvSpPr>
        <xdr:cNvPr id="642" name="テキスト ボックス 641"/>
        <xdr:cNvSpPr txBox="1"/>
      </xdr:nvSpPr>
      <xdr:spPr>
        <a:xfrm>
          <a:off x="15246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17323</xdr:rowOff>
    </xdr:from>
    <xdr:to>
      <xdr:col>21</xdr:col>
      <xdr:colOff>161925</xdr:colOff>
      <xdr:row>79</xdr:row>
      <xdr:rowOff>39193</xdr:rowOff>
    </xdr:to>
    <xdr:cxnSp macro="">
      <xdr:nvCxnSpPr>
        <xdr:cNvPr id="643" name="直線コネクタ 642"/>
        <xdr:cNvCxnSpPr/>
      </xdr:nvCxnSpPr>
      <xdr:spPr>
        <a:xfrm>
          <a:off x="13703300" y="13561873"/>
          <a:ext cx="889000" cy="2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4" name="フローチャート : 判断 643"/>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128388</xdr:rowOff>
    </xdr:from>
    <xdr:ext cx="469744" cy="259045"/>
    <xdr:sp macro="" textlink="">
      <xdr:nvSpPr>
        <xdr:cNvPr id="645" name="テキスト ボックス 644"/>
        <xdr:cNvSpPr txBox="1"/>
      </xdr:nvSpPr>
      <xdr:spPr>
        <a:xfrm>
          <a:off x="14357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17323</xdr:rowOff>
    </xdr:from>
    <xdr:to>
      <xdr:col>19</xdr:col>
      <xdr:colOff>644525</xdr:colOff>
      <xdr:row>79</xdr:row>
      <xdr:rowOff>30124</xdr:rowOff>
    </xdr:to>
    <xdr:cxnSp macro="">
      <xdr:nvCxnSpPr>
        <xdr:cNvPr id="646" name="直線コネクタ 645"/>
        <xdr:cNvCxnSpPr/>
      </xdr:nvCxnSpPr>
      <xdr:spPr>
        <a:xfrm flipV="1">
          <a:off x="12814300" y="13561873"/>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7" name="フローチャート : 判断 646"/>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41749</xdr:rowOff>
    </xdr:from>
    <xdr:ext cx="469744" cy="259045"/>
    <xdr:sp macro="" textlink="">
      <xdr:nvSpPr>
        <xdr:cNvPr id="648" name="テキスト ボックス 647"/>
        <xdr:cNvSpPr txBox="1"/>
      </xdr:nvSpPr>
      <xdr:spPr>
        <a:xfrm>
          <a:off x="13468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49" name="フローチャート : 判断 648"/>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13707</xdr:rowOff>
    </xdr:from>
    <xdr:ext cx="469744" cy="259045"/>
    <xdr:sp macro="" textlink="">
      <xdr:nvSpPr>
        <xdr:cNvPr id="650" name="テキスト ボックス 649"/>
        <xdr:cNvSpPr txBox="1"/>
      </xdr:nvSpPr>
      <xdr:spPr>
        <a:xfrm>
          <a:off x="12579427" y="130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6" name="円/楕円 65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8" name="円/楕円 65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9" name="テキスト ボックス 65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159843</xdr:rowOff>
    </xdr:from>
    <xdr:to>
      <xdr:col>21</xdr:col>
      <xdr:colOff>212725</xdr:colOff>
      <xdr:row>79</xdr:row>
      <xdr:rowOff>89993</xdr:rowOff>
    </xdr:to>
    <xdr:sp macro="" textlink="">
      <xdr:nvSpPr>
        <xdr:cNvPr id="660" name="円/楕円 659"/>
        <xdr:cNvSpPr/>
      </xdr:nvSpPr>
      <xdr:spPr>
        <a:xfrm>
          <a:off x="14541500" y="1353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81120</xdr:rowOff>
    </xdr:from>
    <xdr:ext cx="313932" cy="259045"/>
    <xdr:sp macro="" textlink="">
      <xdr:nvSpPr>
        <xdr:cNvPr id="661" name="テキスト ボックス 660"/>
        <xdr:cNvSpPr txBox="1"/>
      </xdr:nvSpPr>
      <xdr:spPr>
        <a:xfrm>
          <a:off x="14435333" y="13625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137973</xdr:rowOff>
    </xdr:from>
    <xdr:to>
      <xdr:col>20</xdr:col>
      <xdr:colOff>9525</xdr:colOff>
      <xdr:row>79</xdr:row>
      <xdr:rowOff>68123</xdr:rowOff>
    </xdr:to>
    <xdr:sp macro="" textlink="">
      <xdr:nvSpPr>
        <xdr:cNvPr id="662" name="円/楕円 661"/>
        <xdr:cNvSpPr/>
      </xdr:nvSpPr>
      <xdr:spPr>
        <a:xfrm>
          <a:off x="13652500" y="1351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59250</xdr:rowOff>
    </xdr:from>
    <xdr:ext cx="378565" cy="259045"/>
    <xdr:sp macro="" textlink="">
      <xdr:nvSpPr>
        <xdr:cNvPr id="663" name="テキスト ボックス 662"/>
        <xdr:cNvSpPr txBox="1"/>
      </xdr:nvSpPr>
      <xdr:spPr>
        <a:xfrm>
          <a:off x="13514017" y="13603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150774</xdr:rowOff>
    </xdr:from>
    <xdr:to>
      <xdr:col>18</xdr:col>
      <xdr:colOff>492125</xdr:colOff>
      <xdr:row>79</xdr:row>
      <xdr:rowOff>80924</xdr:rowOff>
    </xdr:to>
    <xdr:sp macro="" textlink="">
      <xdr:nvSpPr>
        <xdr:cNvPr id="664" name="円/楕円 663"/>
        <xdr:cNvSpPr/>
      </xdr:nvSpPr>
      <xdr:spPr>
        <a:xfrm>
          <a:off x="12763500" y="1352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72051</xdr:rowOff>
    </xdr:from>
    <xdr:ext cx="378565" cy="259045"/>
    <xdr:sp macro="" textlink="">
      <xdr:nvSpPr>
        <xdr:cNvPr id="665" name="テキスト ボックス 664"/>
        <xdr:cNvSpPr txBox="1"/>
      </xdr:nvSpPr>
      <xdr:spPr>
        <a:xfrm>
          <a:off x="12625017" y="13616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1" name="直線コネクタ 690"/>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2"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3" name="直線コネクタ 692"/>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4"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5" name="直線コネクタ 694"/>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46513</xdr:rowOff>
    </xdr:from>
    <xdr:to>
      <xdr:col>23</xdr:col>
      <xdr:colOff>517525</xdr:colOff>
      <xdr:row>96</xdr:row>
      <xdr:rowOff>159784</xdr:rowOff>
    </xdr:to>
    <xdr:cxnSp macro="">
      <xdr:nvCxnSpPr>
        <xdr:cNvPr id="696" name="直線コネクタ 695"/>
        <xdr:cNvCxnSpPr/>
      </xdr:nvCxnSpPr>
      <xdr:spPr>
        <a:xfrm>
          <a:off x="15481300" y="16505713"/>
          <a:ext cx="838200" cy="1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99841</xdr:rowOff>
    </xdr:from>
    <xdr:ext cx="534377" cy="259045"/>
    <xdr:sp macro="" textlink="">
      <xdr:nvSpPr>
        <xdr:cNvPr id="697" name="公債費平均値テキスト"/>
        <xdr:cNvSpPr txBox="1"/>
      </xdr:nvSpPr>
      <xdr:spPr>
        <a:xfrm>
          <a:off x="16370300" y="16387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8" name="フローチャート : 判断 697"/>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23833</xdr:rowOff>
    </xdr:from>
    <xdr:to>
      <xdr:col>22</xdr:col>
      <xdr:colOff>365125</xdr:colOff>
      <xdr:row>96</xdr:row>
      <xdr:rowOff>46513</xdr:rowOff>
    </xdr:to>
    <xdr:cxnSp macro="">
      <xdr:nvCxnSpPr>
        <xdr:cNvPr id="699" name="直線コネクタ 698"/>
        <xdr:cNvCxnSpPr/>
      </xdr:nvCxnSpPr>
      <xdr:spPr>
        <a:xfrm>
          <a:off x="14592300" y="16483033"/>
          <a:ext cx="889000" cy="2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0" name="フローチャート : 判断 699"/>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95984</xdr:rowOff>
    </xdr:from>
    <xdr:ext cx="534377" cy="259045"/>
    <xdr:sp macro="" textlink="">
      <xdr:nvSpPr>
        <xdr:cNvPr id="701" name="テキスト ボックス 700"/>
        <xdr:cNvSpPr txBox="1"/>
      </xdr:nvSpPr>
      <xdr:spPr>
        <a:xfrm>
          <a:off x="15214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169092</xdr:rowOff>
    </xdr:from>
    <xdr:to>
      <xdr:col>21</xdr:col>
      <xdr:colOff>161925</xdr:colOff>
      <xdr:row>96</xdr:row>
      <xdr:rowOff>23833</xdr:rowOff>
    </xdr:to>
    <xdr:cxnSp macro="">
      <xdr:nvCxnSpPr>
        <xdr:cNvPr id="702" name="直線コネクタ 701"/>
        <xdr:cNvCxnSpPr/>
      </xdr:nvCxnSpPr>
      <xdr:spPr>
        <a:xfrm>
          <a:off x="13703300" y="16456842"/>
          <a:ext cx="889000" cy="2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3" name="フローチャート : 判断 702"/>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91738</xdr:rowOff>
    </xdr:from>
    <xdr:ext cx="534377" cy="259045"/>
    <xdr:sp macro="" textlink="">
      <xdr:nvSpPr>
        <xdr:cNvPr id="704" name="テキスト ボックス 703"/>
        <xdr:cNvSpPr txBox="1"/>
      </xdr:nvSpPr>
      <xdr:spPr>
        <a:xfrm>
          <a:off x="14325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122506</xdr:rowOff>
    </xdr:from>
    <xdr:to>
      <xdr:col>19</xdr:col>
      <xdr:colOff>644525</xdr:colOff>
      <xdr:row>95</xdr:row>
      <xdr:rowOff>169092</xdr:rowOff>
    </xdr:to>
    <xdr:cxnSp macro="">
      <xdr:nvCxnSpPr>
        <xdr:cNvPr id="705" name="直線コネクタ 704"/>
        <xdr:cNvCxnSpPr/>
      </xdr:nvCxnSpPr>
      <xdr:spPr>
        <a:xfrm>
          <a:off x="12814300" y="16410256"/>
          <a:ext cx="889000" cy="4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6" name="フローチャート : 判断 705"/>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65450</xdr:rowOff>
    </xdr:from>
    <xdr:ext cx="534377" cy="259045"/>
    <xdr:sp macro="" textlink="">
      <xdr:nvSpPr>
        <xdr:cNvPr id="707" name="テキスト ボックス 706"/>
        <xdr:cNvSpPr txBox="1"/>
      </xdr:nvSpPr>
      <xdr:spPr>
        <a:xfrm>
          <a:off x="13436111" y="1652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8" name="フローチャート : 判断 707"/>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64780</xdr:rowOff>
    </xdr:from>
    <xdr:ext cx="534377" cy="259045"/>
    <xdr:sp macro="" textlink="">
      <xdr:nvSpPr>
        <xdr:cNvPr id="709" name="テキスト ボックス 708"/>
        <xdr:cNvSpPr txBox="1"/>
      </xdr:nvSpPr>
      <xdr:spPr>
        <a:xfrm>
          <a:off x="12547111" y="1652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108984</xdr:rowOff>
    </xdr:from>
    <xdr:to>
      <xdr:col>23</xdr:col>
      <xdr:colOff>568325</xdr:colOff>
      <xdr:row>97</xdr:row>
      <xdr:rowOff>39134</xdr:rowOff>
    </xdr:to>
    <xdr:sp macro="" textlink="">
      <xdr:nvSpPr>
        <xdr:cNvPr id="715" name="円/楕円 714"/>
        <xdr:cNvSpPr/>
      </xdr:nvSpPr>
      <xdr:spPr>
        <a:xfrm>
          <a:off x="16268700" y="1656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87411</xdr:rowOff>
    </xdr:from>
    <xdr:ext cx="534377" cy="259045"/>
    <xdr:sp macro="" textlink="">
      <xdr:nvSpPr>
        <xdr:cNvPr id="716" name="公債費該当値テキスト"/>
        <xdr:cNvSpPr txBox="1"/>
      </xdr:nvSpPr>
      <xdr:spPr>
        <a:xfrm>
          <a:off x="16370300" y="1654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27,770</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167163</xdr:rowOff>
    </xdr:from>
    <xdr:to>
      <xdr:col>22</xdr:col>
      <xdr:colOff>415925</xdr:colOff>
      <xdr:row>96</xdr:row>
      <xdr:rowOff>97313</xdr:rowOff>
    </xdr:to>
    <xdr:sp macro="" textlink="">
      <xdr:nvSpPr>
        <xdr:cNvPr id="717" name="円/楕円 716"/>
        <xdr:cNvSpPr/>
      </xdr:nvSpPr>
      <xdr:spPr>
        <a:xfrm>
          <a:off x="15430500" y="1645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113840</xdr:rowOff>
    </xdr:from>
    <xdr:ext cx="534377" cy="259045"/>
    <xdr:sp macro="" textlink="">
      <xdr:nvSpPr>
        <xdr:cNvPr id="718" name="テキスト ボックス 717"/>
        <xdr:cNvSpPr txBox="1"/>
      </xdr:nvSpPr>
      <xdr:spPr>
        <a:xfrm>
          <a:off x="15214111" y="1623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34,707</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144483</xdr:rowOff>
    </xdr:from>
    <xdr:to>
      <xdr:col>21</xdr:col>
      <xdr:colOff>212725</xdr:colOff>
      <xdr:row>96</xdr:row>
      <xdr:rowOff>74633</xdr:rowOff>
    </xdr:to>
    <xdr:sp macro="" textlink="">
      <xdr:nvSpPr>
        <xdr:cNvPr id="719" name="円/楕円 718"/>
        <xdr:cNvSpPr/>
      </xdr:nvSpPr>
      <xdr:spPr>
        <a:xfrm>
          <a:off x="14541500" y="1643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91160</xdr:rowOff>
    </xdr:from>
    <xdr:ext cx="534377" cy="259045"/>
    <xdr:sp macro="" textlink="">
      <xdr:nvSpPr>
        <xdr:cNvPr id="720" name="テキスト ボックス 719"/>
        <xdr:cNvSpPr txBox="1"/>
      </xdr:nvSpPr>
      <xdr:spPr>
        <a:xfrm>
          <a:off x="14325111" y="162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36,096</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118292</xdr:rowOff>
    </xdr:from>
    <xdr:to>
      <xdr:col>20</xdr:col>
      <xdr:colOff>9525</xdr:colOff>
      <xdr:row>96</xdr:row>
      <xdr:rowOff>48442</xdr:rowOff>
    </xdr:to>
    <xdr:sp macro="" textlink="">
      <xdr:nvSpPr>
        <xdr:cNvPr id="721" name="円/楕円 720"/>
        <xdr:cNvSpPr/>
      </xdr:nvSpPr>
      <xdr:spPr>
        <a:xfrm>
          <a:off x="13652500" y="1640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64969</xdr:rowOff>
    </xdr:from>
    <xdr:ext cx="534377" cy="259045"/>
    <xdr:sp macro="" textlink="">
      <xdr:nvSpPr>
        <xdr:cNvPr id="722" name="テキスト ボックス 721"/>
        <xdr:cNvSpPr txBox="1"/>
      </xdr:nvSpPr>
      <xdr:spPr>
        <a:xfrm>
          <a:off x="13436111" y="1618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37,700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71706</xdr:rowOff>
    </xdr:from>
    <xdr:to>
      <xdr:col>18</xdr:col>
      <xdr:colOff>492125</xdr:colOff>
      <xdr:row>96</xdr:row>
      <xdr:rowOff>1856</xdr:rowOff>
    </xdr:to>
    <xdr:sp macro="" textlink="">
      <xdr:nvSpPr>
        <xdr:cNvPr id="723" name="円/楕円 722"/>
        <xdr:cNvSpPr/>
      </xdr:nvSpPr>
      <xdr:spPr>
        <a:xfrm>
          <a:off x="12763500" y="163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18383</xdr:rowOff>
    </xdr:from>
    <xdr:ext cx="534377" cy="259045"/>
    <xdr:sp macro="" textlink="">
      <xdr:nvSpPr>
        <xdr:cNvPr id="724" name="テキスト ボックス 723"/>
        <xdr:cNvSpPr txBox="1"/>
      </xdr:nvSpPr>
      <xdr:spPr>
        <a:xfrm>
          <a:off x="12547111" y="1613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40,553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8" name="テキスト ボックス 73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48" name="直線コネクタ 747"/>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51" name="諸支出金最大値テキスト"/>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52" name="直線コネクタ 751"/>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4" name="諸支出金平均値テキスト"/>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5" name="フローチャート : 判断 754"/>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7" name="フローチャート : 判断 756"/>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58" name="テキスト ボックス 757"/>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60" name="フローチャート : 判断 759"/>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61" name="テキスト ボックス 760"/>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63" name="フローチャート : 判断 762"/>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4" name="テキスト ボックス 763"/>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5" name="フローチャート : 判断 764"/>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6" name="テキスト ボックス 765"/>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73"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民生費は、住民一人当たり</a:t>
          </a:r>
          <a:r>
            <a:rPr kumimoji="1" lang="en-US" altLang="ja-JP" sz="1300">
              <a:latin typeface="ＭＳ Ｐゴシック"/>
            </a:rPr>
            <a:t>112,942</a:t>
          </a:r>
          <a:r>
            <a:rPr kumimoji="1" lang="ja-JP" altLang="en-US" sz="1300">
              <a:latin typeface="ＭＳ Ｐゴシック"/>
            </a:rPr>
            <a:t>円となっている。類似団体や県平均と比較しても、一人当たりコストは低い状況ではあるが、年々増加傾向にある。国民健康保険事業特別会計への繰出金や児童医療費助成事業の増が主な増加要因である。本町は就学後の児童に対して単独で医療費を助成しており、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8</a:t>
          </a:r>
          <a:r>
            <a:rPr kumimoji="1" lang="ja-JP" altLang="en-US" sz="1300">
              <a:latin typeface="ＭＳ Ｐゴシック"/>
            </a:rPr>
            <a:t>月から助成対象を中学生の通院まで拡大している。このように、本町は子育て支援の充実を図っており、今後も多額の費用を要するものと見込まれる。</a:t>
          </a:r>
          <a:endParaRPr kumimoji="1" lang="en-US" altLang="ja-JP" sz="1300">
            <a:latin typeface="ＭＳ Ｐゴシック"/>
          </a:endParaRPr>
        </a:p>
        <a:p>
          <a:r>
            <a:rPr kumimoji="1" lang="ja-JP" altLang="en-US" sz="1300" baseline="0">
              <a:latin typeface="ＭＳ Ｐゴシック"/>
            </a:rPr>
            <a:t>　公債費は、住民一人当たり</a:t>
          </a:r>
          <a:r>
            <a:rPr kumimoji="1" lang="en-US" altLang="ja-JP" sz="1300" baseline="0">
              <a:latin typeface="ＭＳ Ｐゴシック"/>
            </a:rPr>
            <a:t>27,770</a:t>
          </a:r>
          <a:r>
            <a:rPr kumimoji="1" lang="ja-JP" altLang="en-US" sz="1300" baseline="0">
              <a:latin typeface="ＭＳ Ｐゴシック"/>
            </a:rPr>
            <a:t>円となっている。類似団体や県平均と比較しても、一人当たりコストは低い状況である。しかし、平成</a:t>
          </a:r>
          <a:r>
            <a:rPr kumimoji="1" lang="en-US" altLang="ja-JP" sz="1300" baseline="0">
              <a:latin typeface="ＭＳ Ｐゴシック"/>
            </a:rPr>
            <a:t>27</a:t>
          </a:r>
          <a:r>
            <a:rPr kumimoji="1" lang="ja-JP" altLang="en-US" sz="1300" baseline="0">
              <a:latin typeface="ＭＳ Ｐゴシック"/>
            </a:rPr>
            <a:t>年度は教育費の増加要因である学校給食センター改築事業の大型事業が始まっており、今後も大型事業を控えている状態であるため、年々公債費は増加するものと見込まれる。今後も、事業の必要性や事業効果を考慮し、起債に大きく依存することのない財政運営に努めていく。</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愛媛県砥部町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学校給食センター改築事業や陶街道ゆとり公園武道場建設工事などの大型事業による需要のため、実質単年度収支は赤字となっているが、財政調整基金を</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億円取り崩したことにより、実質収支は黒字となっている。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財政調整基金残高については、</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億円取り崩しているが、前年度決算剰余金等の積み立てにより、若干の減となった。今後も大型事業が控えているため、計画的な運用が必要となる。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愛媛県砥部町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年度においても、一般会計及び水道事業会計の黒字が多い。公共下水道事業会計の黒字も多いが、一般会計からの繰り出しで成り立っている会計である。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れ以外の会計について、浄化槽特別会計など独立採算性を堅持している会計があるものの、ほとんどの会計において、一般会計からの繰り出しにより、成り立っている。特に、国民健康保険特別会計については、被保険者数の減少及び被保険者の高齢化等により、保険税の収納確保が厳しい中、医療の高度化による医療費が増加している。今後も、医療費の適正化対策を行い、健全な国保事業の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8957752</v>
      </c>
      <c r="BO4" s="409"/>
      <c r="BP4" s="409"/>
      <c r="BQ4" s="409"/>
      <c r="BR4" s="409"/>
      <c r="BS4" s="409"/>
      <c r="BT4" s="409"/>
      <c r="BU4" s="410"/>
      <c r="BV4" s="408">
        <v>8152714</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12</v>
      </c>
      <c r="CU4" s="586"/>
      <c r="CV4" s="586"/>
      <c r="CW4" s="586"/>
      <c r="CX4" s="586"/>
      <c r="CY4" s="586"/>
      <c r="CZ4" s="586"/>
      <c r="DA4" s="587"/>
      <c r="DB4" s="585">
        <v>11.5</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8138194</v>
      </c>
      <c r="BO5" s="414"/>
      <c r="BP5" s="414"/>
      <c r="BQ5" s="414"/>
      <c r="BR5" s="414"/>
      <c r="BS5" s="414"/>
      <c r="BT5" s="414"/>
      <c r="BU5" s="415"/>
      <c r="BV5" s="413">
        <v>7356504</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84.9</v>
      </c>
      <c r="CU5" s="384"/>
      <c r="CV5" s="384"/>
      <c r="CW5" s="384"/>
      <c r="CX5" s="384"/>
      <c r="CY5" s="384"/>
      <c r="CZ5" s="384"/>
      <c r="DA5" s="385"/>
      <c r="DB5" s="383">
        <v>83.9</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819558</v>
      </c>
      <c r="BO6" s="414"/>
      <c r="BP6" s="414"/>
      <c r="BQ6" s="414"/>
      <c r="BR6" s="414"/>
      <c r="BS6" s="414"/>
      <c r="BT6" s="414"/>
      <c r="BU6" s="415"/>
      <c r="BV6" s="413">
        <v>796210</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90</v>
      </c>
      <c r="CU6" s="560"/>
      <c r="CV6" s="560"/>
      <c r="CW6" s="560"/>
      <c r="CX6" s="560"/>
      <c r="CY6" s="560"/>
      <c r="CZ6" s="560"/>
      <c r="DA6" s="561"/>
      <c r="DB6" s="559">
        <v>88.8</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177335</v>
      </c>
      <c r="BO7" s="414"/>
      <c r="BP7" s="414"/>
      <c r="BQ7" s="414"/>
      <c r="BR7" s="414"/>
      <c r="BS7" s="414"/>
      <c r="BT7" s="414"/>
      <c r="BU7" s="415"/>
      <c r="BV7" s="413">
        <v>181190</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5362529</v>
      </c>
      <c r="CU7" s="414"/>
      <c r="CV7" s="414"/>
      <c r="CW7" s="414"/>
      <c r="CX7" s="414"/>
      <c r="CY7" s="414"/>
      <c r="CZ7" s="414"/>
      <c r="DA7" s="415"/>
      <c r="DB7" s="413">
        <v>5364224</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642223</v>
      </c>
      <c r="BO8" s="414"/>
      <c r="BP8" s="414"/>
      <c r="BQ8" s="414"/>
      <c r="BR8" s="414"/>
      <c r="BS8" s="414"/>
      <c r="BT8" s="414"/>
      <c r="BU8" s="415"/>
      <c r="BV8" s="413">
        <v>615020</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0.45</v>
      </c>
      <c r="CU8" s="523"/>
      <c r="CV8" s="523"/>
      <c r="CW8" s="523"/>
      <c r="CX8" s="523"/>
      <c r="CY8" s="523"/>
      <c r="CZ8" s="523"/>
      <c r="DA8" s="524"/>
      <c r="DB8" s="522">
        <v>0.45</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21239</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27203</v>
      </c>
      <c r="BO9" s="414"/>
      <c r="BP9" s="414"/>
      <c r="BQ9" s="414"/>
      <c r="BR9" s="414"/>
      <c r="BS9" s="414"/>
      <c r="BT9" s="414"/>
      <c r="BU9" s="415"/>
      <c r="BV9" s="413">
        <v>138192</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8.8000000000000007</v>
      </c>
      <c r="CU9" s="384"/>
      <c r="CV9" s="384"/>
      <c r="CW9" s="384"/>
      <c r="CX9" s="384"/>
      <c r="CY9" s="384"/>
      <c r="CZ9" s="384"/>
      <c r="DA9" s="385"/>
      <c r="DB9" s="383">
        <v>11.7</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21981</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278315</v>
      </c>
      <c r="BO10" s="414"/>
      <c r="BP10" s="414"/>
      <c r="BQ10" s="414"/>
      <c r="BR10" s="414"/>
      <c r="BS10" s="414"/>
      <c r="BT10" s="414"/>
      <c r="BU10" s="415"/>
      <c r="BV10" s="413">
        <v>644</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102</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21612</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400000</v>
      </c>
      <c r="BO12" s="414"/>
      <c r="BP12" s="414"/>
      <c r="BQ12" s="414"/>
      <c r="BR12" s="414"/>
      <c r="BS12" s="414"/>
      <c r="BT12" s="414"/>
      <c r="BU12" s="415"/>
      <c r="BV12" s="413">
        <v>165000</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21566</v>
      </c>
      <c r="S13" s="515"/>
      <c r="T13" s="515"/>
      <c r="U13" s="515"/>
      <c r="V13" s="516"/>
      <c r="W13" s="502" t="s">
        <v>121</v>
      </c>
      <c r="X13" s="426"/>
      <c r="Y13" s="426"/>
      <c r="Z13" s="426"/>
      <c r="AA13" s="426"/>
      <c r="AB13" s="427"/>
      <c r="AC13" s="389">
        <v>949</v>
      </c>
      <c r="AD13" s="390"/>
      <c r="AE13" s="390"/>
      <c r="AF13" s="390"/>
      <c r="AG13" s="391"/>
      <c r="AH13" s="389">
        <v>1251</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-94482</v>
      </c>
      <c r="BO13" s="414"/>
      <c r="BP13" s="414"/>
      <c r="BQ13" s="414"/>
      <c r="BR13" s="414"/>
      <c r="BS13" s="414"/>
      <c r="BT13" s="414"/>
      <c r="BU13" s="415"/>
      <c r="BV13" s="413">
        <v>-26164</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2.2999999999999998</v>
      </c>
      <c r="CU13" s="384"/>
      <c r="CV13" s="384"/>
      <c r="CW13" s="384"/>
      <c r="CX13" s="384"/>
      <c r="CY13" s="384"/>
      <c r="CZ13" s="384"/>
      <c r="DA13" s="385"/>
      <c r="DB13" s="383">
        <v>3.8</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21844</v>
      </c>
      <c r="S14" s="515"/>
      <c r="T14" s="515"/>
      <c r="U14" s="515"/>
      <c r="V14" s="516"/>
      <c r="W14" s="517"/>
      <c r="X14" s="429"/>
      <c r="Y14" s="429"/>
      <c r="Z14" s="429"/>
      <c r="AA14" s="429"/>
      <c r="AB14" s="430"/>
      <c r="AC14" s="507">
        <v>9.3000000000000007</v>
      </c>
      <c r="AD14" s="508"/>
      <c r="AE14" s="508"/>
      <c r="AF14" s="508"/>
      <c r="AG14" s="509"/>
      <c r="AH14" s="507">
        <v>11.1</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t="s">
        <v>119</v>
      </c>
      <c r="CU14" s="486"/>
      <c r="CV14" s="486"/>
      <c r="CW14" s="486"/>
      <c r="CX14" s="486"/>
      <c r="CY14" s="486"/>
      <c r="CZ14" s="486"/>
      <c r="DA14" s="487"/>
      <c r="DB14" s="518" t="s">
        <v>119</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21801</v>
      </c>
      <c r="S15" s="515"/>
      <c r="T15" s="515"/>
      <c r="U15" s="515"/>
      <c r="V15" s="516"/>
      <c r="W15" s="502" t="s">
        <v>128</v>
      </c>
      <c r="X15" s="426"/>
      <c r="Y15" s="426"/>
      <c r="Z15" s="426"/>
      <c r="AA15" s="426"/>
      <c r="AB15" s="427"/>
      <c r="AC15" s="389">
        <v>2363</v>
      </c>
      <c r="AD15" s="390"/>
      <c r="AE15" s="390"/>
      <c r="AF15" s="390"/>
      <c r="AG15" s="391"/>
      <c r="AH15" s="389">
        <v>2593</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1992114</v>
      </c>
      <c r="BO15" s="409"/>
      <c r="BP15" s="409"/>
      <c r="BQ15" s="409"/>
      <c r="BR15" s="409"/>
      <c r="BS15" s="409"/>
      <c r="BT15" s="409"/>
      <c r="BU15" s="410"/>
      <c r="BV15" s="408">
        <v>1881846</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23.1</v>
      </c>
      <c r="AD16" s="508"/>
      <c r="AE16" s="508"/>
      <c r="AF16" s="508"/>
      <c r="AG16" s="509"/>
      <c r="AH16" s="507">
        <v>23</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4314061</v>
      </c>
      <c r="BO16" s="414"/>
      <c r="BP16" s="414"/>
      <c r="BQ16" s="414"/>
      <c r="BR16" s="414"/>
      <c r="BS16" s="414"/>
      <c r="BT16" s="414"/>
      <c r="BU16" s="415"/>
      <c r="BV16" s="413">
        <v>4190086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6925</v>
      </c>
      <c r="AD17" s="390"/>
      <c r="AE17" s="390"/>
      <c r="AF17" s="390"/>
      <c r="AG17" s="391"/>
      <c r="AH17" s="389">
        <v>7311</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2511934</v>
      </c>
      <c r="BO17" s="414"/>
      <c r="BP17" s="414"/>
      <c r="BQ17" s="414"/>
      <c r="BR17" s="414"/>
      <c r="BS17" s="414"/>
      <c r="BT17" s="414"/>
      <c r="BU17" s="415"/>
      <c r="BV17" s="413">
        <v>2404109</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101.59</v>
      </c>
      <c r="M18" s="478"/>
      <c r="N18" s="478"/>
      <c r="O18" s="478"/>
      <c r="P18" s="478"/>
      <c r="Q18" s="478"/>
      <c r="R18" s="479"/>
      <c r="S18" s="479"/>
      <c r="T18" s="479"/>
      <c r="U18" s="479"/>
      <c r="V18" s="480"/>
      <c r="W18" s="494"/>
      <c r="X18" s="495"/>
      <c r="Y18" s="495"/>
      <c r="Z18" s="495"/>
      <c r="AA18" s="495"/>
      <c r="AB18" s="503"/>
      <c r="AC18" s="377">
        <v>67.599999999999994</v>
      </c>
      <c r="AD18" s="378"/>
      <c r="AE18" s="378"/>
      <c r="AF18" s="378"/>
      <c r="AG18" s="481"/>
      <c r="AH18" s="377">
        <v>64.900000000000006</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4541794</v>
      </c>
      <c r="BO18" s="414"/>
      <c r="BP18" s="414"/>
      <c r="BQ18" s="414"/>
      <c r="BR18" s="414"/>
      <c r="BS18" s="414"/>
      <c r="BT18" s="414"/>
      <c r="BU18" s="415"/>
      <c r="BV18" s="413">
        <v>4533321</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209</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6794226</v>
      </c>
      <c r="BO19" s="414"/>
      <c r="BP19" s="414"/>
      <c r="BQ19" s="414"/>
      <c r="BR19" s="414"/>
      <c r="BS19" s="414"/>
      <c r="BT19" s="414"/>
      <c r="BU19" s="415"/>
      <c r="BV19" s="413">
        <v>6324220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8356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6270622</v>
      </c>
      <c r="BO23" s="414"/>
      <c r="BP23" s="414"/>
      <c r="BQ23" s="414"/>
      <c r="BR23" s="414"/>
      <c r="BS23" s="414"/>
      <c r="BT23" s="414"/>
      <c r="BU23" s="415"/>
      <c r="BV23" s="413">
        <v>6180981</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7840</v>
      </c>
      <c r="R24" s="390"/>
      <c r="S24" s="390"/>
      <c r="T24" s="390"/>
      <c r="U24" s="390"/>
      <c r="V24" s="391"/>
      <c r="W24" s="455"/>
      <c r="X24" s="446"/>
      <c r="Y24" s="447"/>
      <c r="Z24" s="386" t="s">
        <v>151</v>
      </c>
      <c r="AA24" s="387"/>
      <c r="AB24" s="387"/>
      <c r="AC24" s="387"/>
      <c r="AD24" s="387"/>
      <c r="AE24" s="387"/>
      <c r="AF24" s="387"/>
      <c r="AG24" s="388"/>
      <c r="AH24" s="389">
        <v>155</v>
      </c>
      <c r="AI24" s="390"/>
      <c r="AJ24" s="390"/>
      <c r="AK24" s="390"/>
      <c r="AL24" s="391"/>
      <c r="AM24" s="389">
        <v>473060</v>
      </c>
      <c r="AN24" s="390"/>
      <c r="AO24" s="390"/>
      <c r="AP24" s="390"/>
      <c r="AQ24" s="390"/>
      <c r="AR24" s="391"/>
      <c r="AS24" s="389">
        <v>3052</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5211157</v>
      </c>
      <c r="BO24" s="414"/>
      <c r="BP24" s="414"/>
      <c r="BQ24" s="414"/>
      <c r="BR24" s="414"/>
      <c r="BS24" s="414"/>
      <c r="BT24" s="414"/>
      <c r="BU24" s="415"/>
      <c r="BV24" s="413">
        <v>5022706</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6320</v>
      </c>
      <c r="R25" s="390"/>
      <c r="S25" s="390"/>
      <c r="T25" s="390"/>
      <c r="U25" s="390"/>
      <c r="V25" s="391"/>
      <c r="W25" s="455"/>
      <c r="X25" s="446"/>
      <c r="Y25" s="447"/>
      <c r="Z25" s="386" t="s">
        <v>154</v>
      </c>
      <c r="AA25" s="387"/>
      <c r="AB25" s="387"/>
      <c r="AC25" s="387"/>
      <c r="AD25" s="387"/>
      <c r="AE25" s="387"/>
      <c r="AF25" s="387"/>
      <c r="AG25" s="388"/>
      <c r="AH25" s="389" t="s">
        <v>119</v>
      </c>
      <c r="AI25" s="390"/>
      <c r="AJ25" s="390"/>
      <c r="AK25" s="390"/>
      <c r="AL25" s="391"/>
      <c r="AM25" s="389" t="s">
        <v>119</v>
      </c>
      <c r="AN25" s="390"/>
      <c r="AO25" s="390"/>
      <c r="AP25" s="390"/>
      <c r="AQ25" s="390"/>
      <c r="AR25" s="391"/>
      <c r="AS25" s="389" t="s">
        <v>119</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957452</v>
      </c>
      <c r="BO25" s="409"/>
      <c r="BP25" s="409"/>
      <c r="BQ25" s="409"/>
      <c r="BR25" s="409"/>
      <c r="BS25" s="409"/>
      <c r="BT25" s="409"/>
      <c r="BU25" s="410"/>
      <c r="BV25" s="408">
        <v>789887</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5700</v>
      </c>
      <c r="R26" s="390"/>
      <c r="S26" s="390"/>
      <c r="T26" s="390"/>
      <c r="U26" s="390"/>
      <c r="V26" s="391"/>
      <c r="W26" s="455"/>
      <c r="X26" s="446"/>
      <c r="Y26" s="447"/>
      <c r="Z26" s="386" t="s">
        <v>157</v>
      </c>
      <c r="AA26" s="468"/>
      <c r="AB26" s="468"/>
      <c r="AC26" s="468"/>
      <c r="AD26" s="468"/>
      <c r="AE26" s="468"/>
      <c r="AF26" s="468"/>
      <c r="AG26" s="469"/>
      <c r="AH26" s="389">
        <v>7</v>
      </c>
      <c r="AI26" s="390"/>
      <c r="AJ26" s="390"/>
      <c r="AK26" s="390"/>
      <c r="AL26" s="391"/>
      <c r="AM26" s="389">
        <v>18340</v>
      </c>
      <c r="AN26" s="390"/>
      <c r="AO26" s="390"/>
      <c r="AP26" s="390"/>
      <c r="AQ26" s="390"/>
      <c r="AR26" s="391"/>
      <c r="AS26" s="389">
        <v>2620</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3190</v>
      </c>
      <c r="R27" s="390"/>
      <c r="S27" s="390"/>
      <c r="T27" s="390"/>
      <c r="U27" s="390"/>
      <c r="V27" s="391"/>
      <c r="W27" s="455"/>
      <c r="X27" s="446"/>
      <c r="Y27" s="447"/>
      <c r="Z27" s="386" t="s">
        <v>160</v>
      </c>
      <c r="AA27" s="387"/>
      <c r="AB27" s="387"/>
      <c r="AC27" s="387"/>
      <c r="AD27" s="387"/>
      <c r="AE27" s="387"/>
      <c r="AF27" s="387"/>
      <c r="AG27" s="388"/>
      <c r="AH27" s="389">
        <v>13</v>
      </c>
      <c r="AI27" s="390"/>
      <c r="AJ27" s="390"/>
      <c r="AK27" s="390"/>
      <c r="AL27" s="391"/>
      <c r="AM27" s="389">
        <v>36998</v>
      </c>
      <c r="AN27" s="390"/>
      <c r="AO27" s="390"/>
      <c r="AP27" s="390"/>
      <c r="AQ27" s="390"/>
      <c r="AR27" s="391"/>
      <c r="AS27" s="389">
        <v>2846</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t="s">
        <v>119</v>
      </c>
      <c r="BO27" s="417"/>
      <c r="BP27" s="417"/>
      <c r="BQ27" s="417"/>
      <c r="BR27" s="417"/>
      <c r="BS27" s="417"/>
      <c r="BT27" s="417"/>
      <c r="BU27" s="418"/>
      <c r="BV27" s="416" t="s">
        <v>119</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2600</v>
      </c>
      <c r="R28" s="390"/>
      <c r="S28" s="390"/>
      <c r="T28" s="390"/>
      <c r="U28" s="390"/>
      <c r="V28" s="391"/>
      <c r="W28" s="455"/>
      <c r="X28" s="446"/>
      <c r="Y28" s="447"/>
      <c r="Z28" s="386" t="s">
        <v>163</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1454088</v>
      </c>
      <c r="BO28" s="409"/>
      <c r="BP28" s="409"/>
      <c r="BQ28" s="409"/>
      <c r="BR28" s="409"/>
      <c r="BS28" s="409"/>
      <c r="BT28" s="409"/>
      <c r="BU28" s="410"/>
      <c r="BV28" s="408">
        <v>1475773</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14</v>
      </c>
      <c r="M29" s="390"/>
      <c r="N29" s="390"/>
      <c r="O29" s="390"/>
      <c r="P29" s="391"/>
      <c r="Q29" s="389">
        <v>2390</v>
      </c>
      <c r="R29" s="390"/>
      <c r="S29" s="390"/>
      <c r="T29" s="390"/>
      <c r="U29" s="390"/>
      <c r="V29" s="391"/>
      <c r="W29" s="456"/>
      <c r="X29" s="457"/>
      <c r="Y29" s="458"/>
      <c r="Z29" s="386" t="s">
        <v>167</v>
      </c>
      <c r="AA29" s="387"/>
      <c r="AB29" s="387"/>
      <c r="AC29" s="387"/>
      <c r="AD29" s="387"/>
      <c r="AE29" s="387"/>
      <c r="AF29" s="387"/>
      <c r="AG29" s="388"/>
      <c r="AH29" s="389">
        <v>168</v>
      </c>
      <c r="AI29" s="390"/>
      <c r="AJ29" s="390"/>
      <c r="AK29" s="390"/>
      <c r="AL29" s="391"/>
      <c r="AM29" s="389">
        <v>510058</v>
      </c>
      <c r="AN29" s="390"/>
      <c r="AO29" s="390"/>
      <c r="AP29" s="390"/>
      <c r="AQ29" s="390"/>
      <c r="AR29" s="391"/>
      <c r="AS29" s="389">
        <v>3036</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t="s">
        <v>119</v>
      </c>
      <c r="BO29" s="414"/>
      <c r="BP29" s="414"/>
      <c r="BQ29" s="414"/>
      <c r="BR29" s="414"/>
      <c r="BS29" s="414"/>
      <c r="BT29" s="414"/>
      <c r="BU29" s="415"/>
      <c r="BV29" s="413" t="s">
        <v>119</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92.9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2025735</v>
      </c>
      <c r="BO30" s="417"/>
      <c r="BP30" s="417"/>
      <c r="BQ30" s="417"/>
      <c r="BR30" s="417"/>
      <c r="BS30" s="417"/>
      <c r="BT30" s="417"/>
      <c r="BU30" s="418"/>
      <c r="BV30" s="416">
        <v>2127269</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5</v>
      </c>
      <c r="V34" s="373"/>
      <c r="W34" s="372" t="str">
        <f>IF('各会計、関係団体の財政状況及び健全化判断比率'!B28="","",'各会計、関係団体の財政状況及び健全化判断比率'!B28)</f>
        <v>国民健康保険特別会計（事業勘定）</v>
      </c>
      <c r="X34" s="372"/>
      <c r="Y34" s="372"/>
      <c r="Z34" s="372"/>
      <c r="AA34" s="372"/>
      <c r="AB34" s="372"/>
      <c r="AC34" s="372"/>
      <c r="AD34" s="372"/>
      <c r="AE34" s="372"/>
      <c r="AF34" s="372"/>
      <c r="AG34" s="372"/>
      <c r="AH34" s="372"/>
      <c r="AI34" s="372"/>
      <c r="AJ34" s="372"/>
      <c r="AK34" s="372"/>
      <c r="AL34" s="165"/>
      <c r="AM34" s="373">
        <f>IF(AO34="","",MAX(C34:D43,U34:V43)+1)</f>
        <v>10</v>
      </c>
      <c r="AN34" s="373"/>
      <c r="AO34" s="372" t="str">
        <f>IF('各会計、関係団体の財政状況及び健全化判断比率'!B33="","",'各会計、関係団体の財政状況及び健全化判断比率'!B33)</f>
        <v>水道事業会計</v>
      </c>
      <c r="AP34" s="372"/>
      <c r="AQ34" s="372"/>
      <c r="AR34" s="372"/>
      <c r="AS34" s="372"/>
      <c r="AT34" s="372"/>
      <c r="AU34" s="372"/>
      <c r="AV34" s="372"/>
      <c r="AW34" s="372"/>
      <c r="AX34" s="372"/>
      <c r="AY34" s="372"/>
      <c r="AZ34" s="372"/>
      <c r="BA34" s="372"/>
      <c r="BB34" s="372"/>
      <c r="BC34" s="372"/>
      <c r="BD34" s="165"/>
      <c r="BE34" s="373">
        <f>IF(BG34="","",MAX(C34:D43,U34:V43,AM34:AN43)+1)</f>
        <v>12</v>
      </c>
      <c r="BF34" s="373"/>
      <c r="BG34" s="372" t="str">
        <f>IF('各会計、関係団体の財政状況及び健全化判断比率'!B35="","",'各会計、関係団体の財政状況及び健全化判断比率'!B35)</f>
        <v>農業集落排水特別会計</v>
      </c>
      <c r="BH34" s="372"/>
      <c r="BI34" s="372"/>
      <c r="BJ34" s="372"/>
      <c r="BK34" s="372"/>
      <c r="BL34" s="372"/>
      <c r="BM34" s="372"/>
      <c r="BN34" s="372"/>
      <c r="BO34" s="372"/>
      <c r="BP34" s="372"/>
      <c r="BQ34" s="372"/>
      <c r="BR34" s="372"/>
      <c r="BS34" s="372"/>
      <c r="BT34" s="372"/>
      <c r="BU34" s="372"/>
      <c r="BV34" s="165"/>
      <c r="BW34" s="373">
        <f>IF(BY34="","",MAX(C34:D43,U34:V43,AM34:AN43,BE34:BF43)+1)</f>
        <v>13</v>
      </c>
      <c r="BX34" s="373"/>
      <c r="BY34" s="372" t="str">
        <f>IF('各会計、関係団体の財政状況及び健全化判断比率'!B68="","",'各会計、関係団体の財政状況及び健全化判断比率'!B68)</f>
        <v>松山衛生事務組合（一般会計）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23</v>
      </c>
      <c r="CP34" s="373"/>
      <c r="CQ34" s="372" t="str">
        <f>IF('各会計、関係団体の財政状況及び健全化判断比率'!BS7="","",'各会計、関係団体の財政状況及び健全化判断比率'!BS7)</f>
        <v>砥部町土地開発公社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とべの館特別会計</v>
      </c>
      <c r="F35" s="372"/>
      <c r="G35" s="372"/>
      <c r="H35" s="372"/>
      <c r="I35" s="372"/>
      <c r="J35" s="372"/>
      <c r="K35" s="372"/>
      <c r="L35" s="372"/>
      <c r="M35" s="372"/>
      <c r="N35" s="372"/>
      <c r="O35" s="372"/>
      <c r="P35" s="372"/>
      <c r="Q35" s="372"/>
      <c r="R35" s="372"/>
      <c r="S35" s="372"/>
      <c r="T35" s="165"/>
      <c r="U35" s="373">
        <f>IF(W35="","",U34+1)</f>
        <v>6</v>
      </c>
      <c r="V35" s="373"/>
      <c r="W35" s="372" t="str">
        <f>IF('各会計、関係団体の財政状況及び健全化判断比率'!B29="","",'各会計、関係団体の財政状況及び健全化判断比率'!B29)</f>
        <v>国民健康保険特別会計（施設勘定）</v>
      </c>
      <c r="X35" s="372"/>
      <c r="Y35" s="372"/>
      <c r="Z35" s="372"/>
      <c r="AA35" s="372"/>
      <c r="AB35" s="372"/>
      <c r="AC35" s="372"/>
      <c r="AD35" s="372"/>
      <c r="AE35" s="372"/>
      <c r="AF35" s="372"/>
      <c r="AG35" s="372"/>
      <c r="AH35" s="372"/>
      <c r="AI35" s="372"/>
      <c r="AJ35" s="372"/>
      <c r="AK35" s="372"/>
      <c r="AL35" s="165"/>
      <c r="AM35" s="373">
        <f t="shared" ref="AM35:AM43" si="0">IF(AO35="","",AM34+1)</f>
        <v>11</v>
      </c>
      <c r="AN35" s="373"/>
      <c r="AO35" s="372" t="str">
        <f>IF('各会計、関係団体の財政状況及び健全化判断比率'!B34="","",'各会計、関係団体の財政状況及び健全化判断比率'!B34)</f>
        <v>公共下水道事業会計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14</v>
      </c>
      <c r="BX35" s="373"/>
      <c r="BY35" s="372" t="str">
        <f>IF('各会計、関係団体の財政状況及び健全化判断比率'!B69="","",'各会計、関係団体の財政状況及び健全化判断比率'!B69)</f>
        <v>愛媛県市町総合事務組合（退職手当事業分）</v>
      </c>
      <c r="BZ35" s="372"/>
      <c r="CA35" s="372"/>
      <c r="CB35" s="372"/>
      <c r="CC35" s="372"/>
      <c r="CD35" s="372"/>
      <c r="CE35" s="372"/>
      <c r="CF35" s="372"/>
      <c r="CG35" s="372"/>
      <c r="CH35" s="372"/>
      <c r="CI35" s="372"/>
      <c r="CJ35" s="372"/>
      <c r="CK35" s="372"/>
      <c r="CL35" s="372"/>
      <c r="CM35" s="372"/>
      <c r="CN35" s="165"/>
      <c r="CO35" s="373">
        <f t="shared" ref="CO35:CO43" si="3">IF(CQ35="","",CO34+1)</f>
        <v>24</v>
      </c>
      <c r="CP35" s="373"/>
      <c r="CQ35" s="372" t="str">
        <f>IF('各会計、関係団体の財政状況及び健全化判断比率'!BS8="","",'各会計、関係団体の財政状況及び健全化判断比率'!BS8)</f>
        <v>砥部町産業開発公社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とべ温泉特別会計</v>
      </c>
      <c r="F36" s="372"/>
      <c r="G36" s="372"/>
      <c r="H36" s="372"/>
      <c r="I36" s="372"/>
      <c r="J36" s="372"/>
      <c r="K36" s="372"/>
      <c r="L36" s="372"/>
      <c r="M36" s="372"/>
      <c r="N36" s="372"/>
      <c r="O36" s="372"/>
      <c r="P36" s="372"/>
      <c r="Q36" s="372"/>
      <c r="R36" s="372"/>
      <c r="S36" s="372"/>
      <c r="T36" s="165"/>
      <c r="U36" s="373">
        <f t="shared" ref="U36:U43" si="4">IF(W36="","",U35+1)</f>
        <v>7</v>
      </c>
      <c r="V36" s="373"/>
      <c r="W36" s="372" t="str">
        <f>IF('各会計、関係団体の財政状況及び健全化判断比率'!B30="","",'各会計、関係団体の財政状況及び健全化判断比率'!B30)</f>
        <v>介護保険特別会計（保険事業勘定）</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15</v>
      </c>
      <c r="BX36" s="373"/>
      <c r="BY36" s="372" t="str">
        <f>IF('各会計、関係団体の財政状況及び健全化判断比率'!B70="","",'各会計、関係団体の財政状況及び健全化判断比率'!B70)</f>
        <v>愛媛県市町総合事務組合（消防補償事業分）</v>
      </c>
      <c r="BZ36" s="372"/>
      <c r="CA36" s="372"/>
      <c r="CB36" s="372"/>
      <c r="CC36" s="372"/>
      <c r="CD36" s="372"/>
      <c r="CE36" s="372"/>
      <c r="CF36" s="372"/>
      <c r="CG36" s="372"/>
      <c r="CH36" s="372"/>
      <c r="CI36" s="372"/>
      <c r="CJ36" s="372"/>
      <c r="CK36" s="372"/>
      <c r="CL36" s="372"/>
      <c r="CM36" s="372"/>
      <c r="CN36" s="165"/>
      <c r="CO36" s="373">
        <f t="shared" si="3"/>
        <v>25</v>
      </c>
      <c r="CP36" s="373"/>
      <c r="CQ36" s="372" t="str">
        <f>IF('各会計、関係団体の財政状況及び健全化判断比率'!BS9="","",'各会計、関係団体の財政状況及び健全化判断比率'!BS9)</f>
        <v>㈱グリーンキーパー</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f>IF(E37="","",C36+1)</f>
        <v>4</v>
      </c>
      <c r="D37" s="373"/>
      <c r="E37" s="372" t="str">
        <f>IF('各会計、関係団体の財政状況及び健全化判断比率'!B10="","",'各会計、関係団体の財政状況及び健全化判断比率'!B10)</f>
        <v>浄化槽特別会計</v>
      </c>
      <c r="F37" s="372"/>
      <c r="G37" s="372"/>
      <c r="H37" s="372"/>
      <c r="I37" s="372"/>
      <c r="J37" s="372"/>
      <c r="K37" s="372"/>
      <c r="L37" s="372"/>
      <c r="M37" s="372"/>
      <c r="N37" s="372"/>
      <c r="O37" s="372"/>
      <c r="P37" s="372"/>
      <c r="Q37" s="372"/>
      <c r="R37" s="372"/>
      <c r="S37" s="372"/>
      <c r="T37" s="165"/>
      <c r="U37" s="373">
        <f t="shared" si="4"/>
        <v>8</v>
      </c>
      <c r="V37" s="373"/>
      <c r="W37" s="372" t="str">
        <f>IF('各会計、関係団体の財政状況及び健全化判断比率'!B31="","",'各会計、関係団体の財政状況及び健全化判断比率'!B31)</f>
        <v>介護保険特別会計（サービス事業勘定）</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16</v>
      </c>
      <c r="BX37" s="373"/>
      <c r="BY37" s="372" t="str">
        <f>IF('各会計、関係団体の財政状況及び健全化判断比率'!B71="","",'各会計、関係団体の財政状況及び健全化判断比率'!B71)</f>
        <v>愛媛県市町総合事務組合（交通災害事業分）</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f t="shared" si="4"/>
        <v>9</v>
      </c>
      <c r="V38" s="373"/>
      <c r="W38" s="372" t="str">
        <f>IF('各会計、関係団体の財政状況及び健全化判断比率'!B32="","",'各会計、関係団体の財政状況及び健全化判断比率'!B32)</f>
        <v>後期高齢者医療特別会計</v>
      </c>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17</v>
      </c>
      <c r="BX38" s="373"/>
      <c r="BY38" s="372" t="str">
        <f>IF('各会計、関係団体の財政状況及び健全化判断比率'!B72="","",'各会計、関係団体の財政状況及び健全化判断比率'!B72)</f>
        <v>愛媛県市町総合事務組合（自治会館事業分）</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18</v>
      </c>
      <c r="BX39" s="373"/>
      <c r="BY39" s="372" t="str">
        <f>IF('各会計、関係団体の財政状況及び健全化判断比率'!B73="","",'各会計、関係団体の財政状況及び健全化判断比率'!B73)</f>
        <v>愛媛県市町総合事務組合（議員公務災害事業分）</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19</v>
      </c>
      <c r="BX40" s="373"/>
      <c r="BY40" s="372" t="str">
        <f>IF('各会計、関係団体の財政状況及び健全化判断比率'!B74="","",'各会計、関係団体の財政状況及び健全化判断比率'!B74)</f>
        <v>愛媛県市町総合事務組合（共通経費分）</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20</v>
      </c>
      <c r="BX41" s="373"/>
      <c r="BY41" s="372" t="str">
        <f>IF('各会計、関係団体の財政状況及び健全化判断比率'!B75="","",'各会計、関係団体の財政状況及び健全化判断比率'!B75)</f>
        <v>伊予市・伊予郡養護老人ホーム組合（一般会計）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21</v>
      </c>
      <c r="BX42" s="373"/>
      <c r="BY42" s="372" t="str">
        <f>IF('各会計、関係団体の財政状況及び健全化判断比率'!B76="","",'各会計、関係団体の財政状況及び健全化判断比率'!B76)</f>
        <v>大洲・喜多衛生事務組合（一般会計）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22</v>
      </c>
      <c r="BX43" s="373"/>
      <c r="BY43" s="372" t="str">
        <f>IF('各会計、関係団体の財政状況及び健全化判断比率'!B77="","",'各会計、関係団体の財政状況及び健全化判断比率'!B77)</f>
        <v>伊予消防等事務組合（一般会計）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530</v>
      </c>
      <c r="G33" s="29" t="s">
        <v>531</v>
      </c>
      <c r="H33" s="29" t="s">
        <v>532</v>
      </c>
      <c r="I33" s="29" t="s">
        <v>533</v>
      </c>
      <c r="J33" s="30" t="s">
        <v>534</v>
      </c>
      <c r="K33" s="22"/>
      <c r="L33" s="22"/>
      <c r="M33" s="22"/>
      <c r="N33" s="22"/>
      <c r="O33" s="22"/>
      <c r="P33" s="22"/>
    </row>
    <row r="34" spans="1:16" ht="39" customHeight="1">
      <c r="A34" s="22"/>
      <c r="B34" s="31"/>
      <c r="C34" s="1181" t="s">
        <v>538</v>
      </c>
      <c r="D34" s="1181"/>
      <c r="E34" s="1182"/>
      <c r="F34" s="32">
        <v>6.23</v>
      </c>
      <c r="G34" s="33">
        <v>11.05</v>
      </c>
      <c r="H34" s="33">
        <v>8.1199999999999992</v>
      </c>
      <c r="I34" s="33">
        <v>10.42</v>
      </c>
      <c r="J34" s="34">
        <v>10.91</v>
      </c>
      <c r="K34" s="22"/>
      <c r="L34" s="22"/>
      <c r="M34" s="22"/>
      <c r="N34" s="22"/>
      <c r="O34" s="22"/>
      <c r="P34" s="22"/>
    </row>
    <row r="35" spans="1:16" ht="39" customHeight="1">
      <c r="A35" s="22"/>
      <c r="B35" s="35"/>
      <c r="C35" s="1175" t="s">
        <v>539</v>
      </c>
      <c r="D35" s="1176"/>
      <c r="E35" s="1177"/>
      <c r="F35" s="36">
        <v>1.38</v>
      </c>
      <c r="G35" s="37">
        <v>2.89</v>
      </c>
      <c r="H35" s="37">
        <v>4.1500000000000004</v>
      </c>
      <c r="I35" s="37">
        <v>5.31</v>
      </c>
      <c r="J35" s="38">
        <v>6.46</v>
      </c>
      <c r="K35" s="22"/>
      <c r="L35" s="22"/>
      <c r="M35" s="22"/>
      <c r="N35" s="22"/>
      <c r="O35" s="22"/>
      <c r="P35" s="22"/>
    </row>
    <row r="36" spans="1:16" ht="39" customHeight="1">
      <c r="A36" s="22"/>
      <c r="B36" s="35"/>
      <c r="C36" s="1175" t="s">
        <v>540</v>
      </c>
      <c r="D36" s="1176"/>
      <c r="E36" s="1177"/>
      <c r="F36" s="36">
        <v>6.83</v>
      </c>
      <c r="G36" s="37">
        <v>6.09</v>
      </c>
      <c r="H36" s="37">
        <v>6.07</v>
      </c>
      <c r="I36" s="37">
        <v>5.42</v>
      </c>
      <c r="J36" s="38">
        <v>5.84</v>
      </c>
      <c r="K36" s="22"/>
      <c r="L36" s="22"/>
      <c r="M36" s="22"/>
      <c r="N36" s="22"/>
      <c r="O36" s="22"/>
      <c r="P36" s="22"/>
    </row>
    <row r="37" spans="1:16" ht="39" customHeight="1">
      <c r="A37" s="22"/>
      <c r="B37" s="35"/>
      <c r="C37" s="1175" t="s">
        <v>541</v>
      </c>
      <c r="D37" s="1176"/>
      <c r="E37" s="1177"/>
      <c r="F37" s="36">
        <v>0.46</v>
      </c>
      <c r="G37" s="37" t="s">
        <v>542</v>
      </c>
      <c r="H37" s="37">
        <v>2.31</v>
      </c>
      <c r="I37" s="37">
        <v>3.93</v>
      </c>
      <c r="J37" s="38">
        <v>3.46</v>
      </c>
      <c r="K37" s="22"/>
      <c r="L37" s="22"/>
      <c r="M37" s="22"/>
      <c r="N37" s="22"/>
      <c r="O37" s="22"/>
      <c r="P37" s="22"/>
    </row>
    <row r="38" spans="1:16" ht="39" customHeight="1">
      <c r="A38" s="22"/>
      <c r="B38" s="35"/>
      <c r="C38" s="1175" t="s">
        <v>543</v>
      </c>
      <c r="D38" s="1176"/>
      <c r="E38" s="1177"/>
      <c r="F38" s="36">
        <v>0.33</v>
      </c>
      <c r="G38" s="37">
        <v>0.43</v>
      </c>
      <c r="H38" s="37">
        <v>0.53</v>
      </c>
      <c r="I38" s="37">
        <v>0.66</v>
      </c>
      <c r="J38" s="38">
        <v>0.76</v>
      </c>
      <c r="K38" s="22"/>
      <c r="L38" s="22"/>
      <c r="M38" s="22"/>
      <c r="N38" s="22"/>
      <c r="O38" s="22"/>
      <c r="P38" s="22"/>
    </row>
    <row r="39" spans="1:16" ht="39" customHeight="1">
      <c r="A39" s="22"/>
      <c r="B39" s="35"/>
      <c r="C39" s="1175" t="s">
        <v>544</v>
      </c>
      <c r="D39" s="1176"/>
      <c r="E39" s="1177"/>
      <c r="F39" s="36">
        <v>0.42</v>
      </c>
      <c r="G39" s="37">
        <v>0.35</v>
      </c>
      <c r="H39" s="37">
        <v>0.34</v>
      </c>
      <c r="I39" s="37">
        <v>0.8</v>
      </c>
      <c r="J39" s="38">
        <v>0.72</v>
      </c>
      <c r="K39" s="22"/>
      <c r="L39" s="22"/>
      <c r="M39" s="22"/>
      <c r="N39" s="22"/>
      <c r="O39" s="22"/>
      <c r="P39" s="22"/>
    </row>
    <row r="40" spans="1:16" ht="39" customHeight="1">
      <c r="A40" s="22"/>
      <c r="B40" s="35"/>
      <c r="C40" s="1175" t="s">
        <v>545</v>
      </c>
      <c r="D40" s="1176"/>
      <c r="E40" s="1177"/>
      <c r="F40" s="36">
        <v>0.14000000000000001</v>
      </c>
      <c r="G40" s="37">
        <v>0.13</v>
      </c>
      <c r="H40" s="37">
        <v>0.22</v>
      </c>
      <c r="I40" s="37">
        <v>0.14000000000000001</v>
      </c>
      <c r="J40" s="38">
        <v>0.15</v>
      </c>
      <c r="K40" s="22"/>
      <c r="L40" s="22"/>
      <c r="M40" s="22"/>
      <c r="N40" s="22"/>
      <c r="O40" s="22"/>
      <c r="P40" s="22"/>
    </row>
    <row r="41" spans="1:16" ht="39" customHeight="1">
      <c r="A41" s="22"/>
      <c r="B41" s="35"/>
      <c r="C41" s="1175" t="s">
        <v>546</v>
      </c>
      <c r="D41" s="1176"/>
      <c r="E41" s="1177"/>
      <c r="F41" s="36">
        <v>0.12</v>
      </c>
      <c r="G41" s="37">
        <v>0.08</v>
      </c>
      <c r="H41" s="37">
        <v>0.01</v>
      </c>
      <c r="I41" s="37">
        <v>0.22</v>
      </c>
      <c r="J41" s="38">
        <v>0.13</v>
      </c>
      <c r="K41" s="22"/>
      <c r="L41" s="22"/>
      <c r="M41" s="22"/>
      <c r="N41" s="22"/>
      <c r="O41" s="22"/>
      <c r="P41" s="22"/>
    </row>
    <row r="42" spans="1:16" ht="39" customHeight="1">
      <c r="A42" s="22"/>
      <c r="B42" s="39"/>
      <c r="C42" s="1175" t="s">
        <v>547</v>
      </c>
      <c r="D42" s="1176"/>
      <c r="E42" s="1177"/>
      <c r="F42" s="36" t="s">
        <v>491</v>
      </c>
      <c r="G42" s="37" t="s">
        <v>491</v>
      </c>
      <c r="H42" s="37" t="s">
        <v>491</v>
      </c>
      <c r="I42" s="37" t="s">
        <v>491</v>
      </c>
      <c r="J42" s="38" t="s">
        <v>491</v>
      </c>
      <c r="K42" s="22"/>
      <c r="L42" s="22"/>
      <c r="M42" s="22"/>
      <c r="N42" s="22"/>
      <c r="O42" s="22"/>
      <c r="P42" s="22"/>
    </row>
    <row r="43" spans="1:16" ht="39" customHeight="1" thickBot="1">
      <c r="A43" s="22"/>
      <c r="B43" s="40"/>
      <c r="C43" s="1178" t="s">
        <v>548</v>
      </c>
      <c r="D43" s="1179"/>
      <c r="E43" s="1180"/>
      <c r="F43" s="41">
        <v>0.12</v>
      </c>
      <c r="G43" s="42">
        <v>0.2</v>
      </c>
      <c r="H43" s="42">
        <v>0.26</v>
      </c>
      <c r="I43" s="42">
        <v>0.41</v>
      </c>
      <c r="J43" s="43">
        <v>0.23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c r="A45" s="48"/>
      <c r="B45" s="1191" t="s">
        <v>11</v>
      </c>
      <c r="C45" s="1192"/>
      <c r="D45" s="58"/>
      <c r="E45" s="1197" t="s">
        <v>12</v>
      </c>
      <c r="F45" s="1197"/>
      <c r="G45" s="1197"/>
      <c r="H45" s="1197"/>
      <c r="I45" s="1197"/>
      <c r="J45" s="1198"/>
      <c r="K45" s="59">
        <v>900</v>
      </c>
      <c r="L45" s="60">
        <v>831</v>
      </c>
      <c r="M45" s="60">
        <v>795</v>
      </c>
      <c r="N45" s="60">
        <v>758</v>
      </c>
      <c r="O45" s="61">
        <v>600</v>
      </c>
      <c r="P45" s="48"/>
      <c r="Q45" s="48"/>
      <c r="R45" s="48"/>
      <c r="S45" s="48"/>
      <c r="T45" s="48"/>
      <c r="U45" s="48"/>
    </row>
    <row r="46" spans="1:21" ht="30.75" customHeight="1">
      <c r="A46" s="48"/>
      <c r="B46" s="1193"/>
      <c r="C46" s="1194"/>
      <c r="D46" s="62"/>
      <c r="E46" s="1185" t="s">
        <v>13</v>
      </c>
      <c r="F46" s="1185"/>
      <c r="G46" s="1185"/>
      <c r="H46" s="1185"/>
      <c r="I46" s="1185"/>
      <c r="J46" s="1186"/>
      <c r="K46" s="63" t="s">
        <v>491</v>
      </c>
      <c r="L46" s="64" t="s">
        <v>491</v>
      </c>
      <c r="M46" s="64" t="s">
        <v>491</v>
      </c>
      <c r="N46" s="64" t="s">
        <v>491</v>
      </c>
      <c r="O46" s="65" t="s">
        <v>491</v>
      </c>
      <c r="P46" s="48"/>
      <c r="Q46" s="48"/>
      <c r="R46" s="48"/>
      <c r="S46" s="48"/>
      <c r="T46" s="48"/>
      <c r="U46" s="48"/>
    </row>
    <row r="47" spans="1:21" ht="30.75" customHeight="1">
      <c r="A47" s="48"/>
      <c r="B47" s="1193"/>
      <c r="C47" s="1194"/>
      <c r="D47" s="62"/>
      <c r="E47" s="1185" t="s">
        <v>14</v>
      </c>
      <c r="F47" s="1185"/>
      <c r="G47" s="1185"/>
      <c r="H47" s="1185"/>
      <c r="I47" s="1185"/>
      <c r="J47" s="1186"/>
      <c r="K47" s="63" t="s">
        <v>491</v>
      </c>
      <c r="L47" s="64" t="s">
        <v>491</v>
      </c>
      <c r="M47" s="64" t="s">
        <v>491</v>
      </c>
      <c r="N47" s="64" t="s">
        <v>491</v>
      </c>
      <c r="O47" s="65" t="s">
        <v>491</v>
      </c>
      <c r="P47" s="48"/>
      <c r="Q47" s="48"/>
      <c r="R47" s="48"/>
      <c r="S47" s="48"/>
      <c r="T47" s="48"/>
      <c r="U47" s="48"/>
    </row>
    <row r="48" spans="1:21" ht="30.75" customHeight="1">
      <c r="A48" s="48"/>
      <c r="B48" s="1193"/>
      <c r="C48" s="1194"/>
      <c r="D48" s="62"/>
      <c r="E48" s="1185" t="s">
        <v>15</v>
      </c>
      <c r="F48" s="1185"/>
      <c r="G48" s="1185"/>
      <c r="H48" s="1185"/>
      <c r="I48" s="1185"/>
      <c r="J48" s="1186"/>
      <c r="K48" s="63">
        <v>41</v>
      </c>
      <c r="L48" s="64">
        <v>49</v>
      </c>
      <c r="M48" s="64">
        <v>90</v>
      </c>
      <c r="N48" s="64">
        <v>90</v>
      </c>
      <c r="O48" s="65">
        <v>110</v>
      </c>
      <c r="P48" s="48"/>
      <c r="Q48" s="48"/>
      <c r="R48" s="48"/>
      <c r="S48" s="48"/>
      <c r="T48" s="48"/>
      <c r="U48" s="48"/>
    </row>
    <row r="49" spans="1:21" ht="30.75" customHeight="1">
      <c r="A49" s="48"/>
      <c r="B49" s="1193"/>
      <c r="C49" s="1194"/>
      <c r="D49" s="62"/>
      <c r="E49" s="1185" t="s">
        <v>16</v>
      </c>
      <c r="F49" s="1185"/>
      <c r="G49" s="1185"/>
      <c r="H49" s="1185"/>
      <c r="I49" s="1185"/>
      <c r="J49" s="1186"/>
      <c r="K49" s="63">
        <v>26</v>
      </c>
      <c r="L49" s="64">
        <v>22</v>
      </c>
      <c r="M49" s="64">
        <v>20</v>
      </c>
      <c r="N49" s="64">
        <v>24</v>
      </c>
      <c r="O49" s="65">
        <v>25</v>
      </c>
      <c r="P49" s="48"/>
      <c r="Q49" s="48"/>
      <c r="R49" s="48"/>
      <c r="S49" s="48"/>
      <c r="T49" s="48"/>
      <c r="U49" s="48"/>
    </row>
    <row r="50" spans="1:21" ht="30.75" customHeight="1">
      <c r="A50" s="48"/>
      <c r="B50" s="1193"/>
      <c r="C50" s="1194"/>
      <c r="D50" s="62"/>
      <c r="E50" s="1185" t="s">
        <v>17</v>
      </c>
      <c r="F50" s="1185"/>
      <c r="G50" s="1185"/>
      <c r="H50" s="1185"/>
      <c r="I50" s="1185"/>
      <c r="J50" s="1186"/>
      <c r="K50" s="63">
        <v>31</v>
      </c>
      <c r="L50" s="64">
        <v>31</v>
      </c>
      <c r="M50" s="64">
        <v>8</v>
      </c>
      <c r="N50" s="64">
        <v>8</v>
      </c>
      <c r="O50" s="65">
        <v>0</v>
      </c>
      <c r="P50" s="48"/>
      <c r="Q50" s="48"/>
      <c r="R50" s="48"/>
      <c r="S50" s="48"/>
      <c r="T50" s="48"/>
      <c r="U50" s="48"/>
    </row>
    <row r="51" spans="1:21" ht="30.75" customHeight="1">
      <c r="A51" s="48"/>
      <c r="B51" s="1195"/>
      <c r="C51" s="1196"/>
      <c r="D51" s="66"/>
      <c r="E51" s="1185" t="s">
        <v>18</v>
      </c>
      <c r="F51" s="1185"/>
      <c r="G51" s="1185"/>
      <c r="H51" s="1185"/>
      <c r="I51" s="1185"/>
      <c r="J51" s="1186"/>
      <c r="K51" s="63" t="s">
        <v>491</v>
      </c>
      <c r="L51" s="64">
        <v>0</v>
      </c>
      <c r="M51" s="64" t="s">
        <v>491</v>
      </c>
      <c r="N51" s="64" t="s">
        <v>491</v>
      </c>
      <c r="O51" s="65" t="s">
        <v>491</v>
      </c>
      <c r="P51" s="48"/>
      <c r="Q51" s="48"/>
      <c r="R51" s="48"/>
      <c r="S51" s="48"/>
      <c r="T51" s="48"/>
      <c r="U51" s="48"/>
    </row>
    <row r="52" spans="1:21" ht="30.75" customHeight="1">
      <c r="A52" s="48"/>
      <c r="B52" s="1183" t="s">
        <v>19</v>
      </c>
      <c r="C52" s="1184"/>
      <c r="D52" s="66"/>
      <c r="E52" s="1185" t="s">
        <v>20</v>
      </c>
      <c r="F52" s="1185"/>
      <c r="G52" s="1185"/>
      <c r="H52" s="1185"/>
      <c r="I52" s="1185"/>
      <c r="J52" s="1186"/>
      <c r="K52" s="63">
        <v>669</v>
      </c>
      <c r="L52" s="64">
        <v>668</v>
      </c>
      <c r="M52" s="64">
        <v>728</v>
      </c>
      <c r="N52" s="64">
        <v>794</v>
      </c>
      <c r="O52" s="65">
        <v>677</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329</v>
      </c>
      <c r="L53" s="69">
        <v>265</v>
      </c>
      <c r="M53" s="69">
        <v>185</v>
      </c>
      <c r="N53" s="69">
        <v>86</v>
      </c>
      <c r="O53" s="70">
        <v>58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9"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530</v>
      </c>
      <c r="J40" s="79" t="s">
        <v>531</v>
      </c>
      <c r="K40" s="79" t="s">
        <v>532</v>
      </c>
      <c r="L40" s="79" t="s">
        <v>533</v>
      </c>
      <c r="M40" s="80" t="s">
        <v>534</v>
      </c>
    </row>
    <row r="41" spans="2:13" ht="27.75" customHeight="1">
      <c r="B41" s="1211" t="s">
        <v>24</v>
      </c>
      <c r="C41" s="1212"/>
      <c r="D41" s="81"/>
      <c r="E41" s="1213" t="s">
        <v>25</v>
      </c>
      <c r="F41" s="1213"/>
      <c r="G41" s="1213"/>
      <c r="H41" s="1214"/>
      <c r="I41" s="82">
        <v>5948</v>
      </c>
      <c r="J41" s="83">
        <v>6586</v>
      </c>
      <c r="K41" s="83">
        <v>6353</v>
      </c>
      <c r="L41" s="83">
        <v>6181</v>
      </c>
      <c r="M41" s="84">
        <v>6271</v>
      </c>
    </row>
    <row r="42" spans="2:13" ht="27.75" customHeight="1">
      <c r="B42" s="1201"/>
      <c r="C42" s="1202"/>
      <c r="D42" s="85"/>
      <c r="E42" s="1205" t="s">
        <v>26</v>
      </c>
      <c r="F42" s="1205"/>
      <c r="G42" s="1205"/>
      <c r="H42" s="1206"/>
      <c r="I42" s="86">
        <v>234</v>
      </c>
      <c r="J42" s="87">
        <v>170</v>
      </c>
      <c r="K42" s="87">
        <v>163</v>
      </c>
      <c r="L42" s="87" t="s">
        <v>491</v>
      </c>
      <c r="M42" s="88" t="s">
        <v>491</v>
      </c>
    </row>
    <row r="43" spans="2:13" ht="27.75" customHeight="1">
      <c r="B43" s="1201"/>
      <c r="C43" s="1202"/>
      <c r="D43" s="85"/>
      <c r="E43" s="1205" t="s">
        <v>27</v>
      </c>
      <c r="F43" s="1205"/>
      <c r="G43" s="1205"/>
      <c r="H43" s="1206"/>
      <c r="I43" s="86">
        <v>2870</v>
      </c>
      <c r="J43" s="87">
        <v>3021</v>
      </c>
      <c r="K43" s="87">
        <v>3591</v>
      </c>
      <c r="L43" s="87">
        <v>3582</v>
      </c>
      <c r="M43" s="88">
        <v>3665</v>
      </c>
    </row>
    <row r="44" spans="2:13" ht="27.75" customHeight="1">
      <c r="B44" s="1201"/>
      <c r="C44" s="1202"/>
      <c r="D44" s="85"/>
      <c r="E44" s="1205" t="s">
        <v>28</v>
      </c>
      <c r="F44" s="1205"/>
      <c r="G44" s="1205"/>
      <c r="H44" s="1206"/>
      <c r="I44" s="86">
        <v>181</v>
      </c>
      <c r="J44" s="87">
        <v>357</v>
      </c>
      <c r="K44" s="87">
        <v>356</v>
      </c>
      <c r="L44" s="87">
        <v>372</v>
      </c>
      <c r="M44" s="88">
        <v>245</v>
      </c>
    </row>
    <row r="45" spans="2:13" ht="27.75" customHeight="1">
      <c r="B45" s="1201"/>
      <c r="C45" s="1202"/>
      <c r="D45" s="85"/>
      <c r="E45" s="1205" t="s">
        <v>29</v>
      </c>
      <c r="F45" s="1205"/>
      <c r="G45" s="1205"/>
      <c r="H45" s="1206"/>
      <c r="I45" s="86">
        <v>792</v>
      </c>
      <c r="J45" s="87">
        <v>773</v>
      </c>
      <c r="K45" s="87">
        <v>700</v>
      </c>
      <c r="L45" s="87">
        <v>605</v>
      </c>
      <c r="M45" s="88">
        <v>564</v>
      </c>
    </row>
    <row r="46" spans="2:13" ht="27.75" customHeight="1">
      <c r="B46" s="1201"/>
      <c r="C46" s="1202"/>
      <c r="D46" s="85"/>
      <c r="E46" s="1205" t="s">
        <v>30</v>
      </c>
      <c r="F46" s="1205"/>
      <c r="G46" s="1205"/>
      <c r="H46" s="1206"/>
      <c r="I46" s="86" t="s">
        <v>491</v>
      </c>
      <c r="J46" s="87" t="s">
        <v>491</v>
      </c>
      <c r="K46" s="87" t="s">
        <v>491</v>
      </c>
      <c r="L46" s="87" t="s">
        <v>491</v>
      </c>
      <c r="M46" s="88" t="s">
        <v>491</v>
      </c>
    </row>
    <row r="47" spans="2:13" ht="27.75" customHeight="1">
      <c r="B47" s="1201"/>
      <c r="C47" s="1202"/>
      <c r="D47" s="85"/>
      <c r="E47" s="1205" t="s">
        <v>31</v>
      </c>
      <c r="F47" s="1205"/>
      <c r="G47" s="1205"/>
      <c r="H47" s="1206"/>
      <c r="I47" s="86" t="s">
        <v>491</v>
      </c>
      <c r="J47" s="87" t="s">
        <v>491</v>
      </c>
      <c r="K47" s="87" t="s">
        <v>491</v>
      </c>
      <c r="L47" s="87" t="s">
        <v>491</v>
      </c>
      <c r="M47" s="88" t="s">
        <v>491</v>
      </c>
    </row>
    <row r="48" spans="2:13" ht="27.75" customHeight="1">
      <c r="B48" s="1203"/>
      <c r="C48" s="1204"/>
      <c r="D48" s="85"/>
      <c r="E48" s="1205" t="s">
        <v>32</v>
      </c>
      <c r="F48" s="1205"/>
      <c r="G48" s="1205"/>
      <c r="H48" s="1206"/>
      <c r="I48" s="86" t="s">
        <v>491</v>
      </c>
      <c r="J48" s="87" t="s">
        <v>491</v>
      </c>
      <c r="K48" s="87" t="s">
        <v>491</v>
      </c>
      <c r="L48" s="87" t="s">
        <v>491</v>
      </c>
      <c r="M48" s="88" t="s">
        <v>491</v>
      </c>
    </row>
    <row r="49" spans="2:13" ht="27.75" customHeight="1">
      <c r="B49" s="1199" t="s">
        <v>33</v>
      </c>
      <c r="C49" s="1200"/>
      <c r="D49" s="89"/>
      <c r="E49" s="1205" t="s">
        <v>34</v>
      </c>
      <c r="F49" s="1205"/>
      <c r="G49" s="1205"/>
      <c r="H49" s="1206"/>
      <c r="I49" s="86">
        <v>3509</v>
      </c>
      <c r="J49" s="87">
        <v>3523</v>
      </c>
      <c r="K49" s="87">
        <v>3662</v>
      </c>
      <c r="L49" s="87">
        <v>3710</v>
      </c>
      <c r="M49" s="88">
        <v>3608</v>
      </c>
    </row>
    <row r="50" spans="2:13" ht="27.75" customHeight="1">
      <c r="B50" s="1201"/>
      <c r="C50" s="1202"/>
      <c r="D50" s="85"/>
      <c r="E50" s="1205" t="s">
        <v>35</v>
      </c>
      <c r="F50" s="1205"/>
      <c r="G50" s="1205"/>
      <c r="H50" s="1206"/>
      <c r="I50" s="86">
        <v>220</v>
      </c>
      <c r="J50" s="87">
        <v>189</v>
      </c>
      <c r="K50" s="87">
        <v>177</v>
      </c>
      <c r="L50" s="87">
        <v>168</v>
      </c>
      <c r="M50" s="88">
        <v>115</v>
      </c>
    </row>
    <row r="51" spans="2:13" ht="27.75" customHeight="1">
      <c r="B51" s="1203"/>
      <c r="C51" s="1204"/>
      <c r="D51" s="85"/>
      <c r="E51" s="1205" t="s">
        <v>36</v>
      </c>
      <c r="F51" s="1205"/>
      <c r="G51" s="1205"/>
      <c r="H51" s="1206"/>
      <c r="I51" s="86">
        <v>6772</v>
      </c>
      <c r="J51" s="87">
        <v>7256</v>
      </c>
      <c r="K51" s="87">
        <v>7456</v>
      </c>
      <c r="L51" s="87">
        <v>7450</v>
      </c>
      <c r="M51" s="88">
        <v>7454</v>
      </c>
    </row>
    <row r="52" spans="2:13" ht="27.75" customHeight="1" thickBot="1">
      <c r="B52" s="1207" t="s">
        <v>37</v>
      </c>
      <c r="C52" s="1208"/>
      <c r="D52" s="90"/>
      <c r="E52" s="1209" t="s">
        <v>38</v>
      </c>
      <c r="F52" s="1209"/>
      <c r="G52" s="1209"/>
      <c r="H52" s="1210"/>
      <c r="I52" s="91">
        <v>-477</v>
      </c>
      <c r="J52" s="92">
        <v>-61</v>
      </c>
      <c r="K52" s="92">
        <v>-131</v>
      </c>
      <c r="L52" s="92">
        <v>-588</v>
      </c>
      <c r="M52" s="93">
        <v>-432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571</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571</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572</v>
      </c>
      <c r="C41" s="246"/>
      <c r="D41" s="246"/>
      <c r="E41" s="246"/>
      <c r="F41" s="246"/>
      <c r="G41" s="246"/>
      <c r="H41" s="246"/>
      <c r="I41" s="246"/>
      <c r="J41" s="246"/>
      <c r="K41" s="246"/>
      <c r="L41" s="246"/>
      <c r="M41" s="246"/>
      <c r="N41" s="246"/>
      <c r="O41" s="246"/>
      <c r="P41" s="247"/>
    </row>
    <row r="42" spans="2:17">
      <c r="B42" s="248"/>
      <c r="C42" s="244"/>
      <c r="D42" s="244"/>
      <c r="E42" s="244"/>
      <c r="F42" s="244"/>
      <c r="G42" s="351" t="s">
        <v>573</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574</v>
      </c>
    </row>
    <row r="50" spans="1:17">
      <c r="B50" s="248"/>
      <c r="C50" s="244"/>
      <c r="D50" s="244"/>
      <c r="E50" s="244"/>
      <c r="F50" s="244"/>
      <c r="G50" s="1224"/>
      <c r="H50" s="1225"/>
      <c r="I50" s="1225"/>
      <c r="J50" s="1226"/>
      <c r="K50" s="354" t="s">
        <v>530</v>
      </c>
      <c r="L50" s="354" t="s">
        <v>531</v>
      </c>
      <c r="M50" s="354" t="s">
        <v>532</v>
      </c>
      <c r="N50" s="354" t="s">
        <v>533</v>
      </c>
      <c r="O50" s="354" t="s">
        <v>534</v>
      </c>
    </row>
    <row r="51" spans="1:17">
      <c r="B51" s="248"/>
      <c r="C51" s="244"/>
      <c r="D51" s="244"/>
      <c r="E51" s="244"/>
      <c r="F51" s="244"/>
      <c r="G51" s="1227" t="s">
        <v>575</v>
      </c>
      <c r="H51" s="1228"/>
      <c r="I51" s="1233" t="s">
        <v>576</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577</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578</v>
      </c>
      <c r="H55" s="1239"/>
      <c r="I55" s="1237" t="s">
        <v>576</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577</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579</v>
      </c>
      <c r="C63" s="244"/>
      <c r="D63" s="244"/>
      <c r="E63" s="244"/>
      <c r="F63" s="244"/>
      <c r="G63" s="244"/>
      <c r="H63" s="244"/>
      <c r="I63" s="244"/>
      <c r="J63" s="244"/>
      <c r="K63" s="244"/>
      <c r="L63" s="244"/>
      <c r="M63" s="244"/>
      <c r="N63" s="244"/>
      <c r="O63" s="244"/>
    </row>
    <row r="64" spans="1:17">
      <c r="B64" s="248"/>
      <c r="C64" s="244"/>
      <c r="D64" s="244"/>
      <c r="E64" s="244"/>
      <c r="F64" s="244"/>
      <c r="G64" s="351" t="s">
        <v>573</v>
      </c>
      <c r="I64" s="352"/>
      <c r="J64" s="352"/>
      <c r="K64" s="352"/>
      <c r="L64" s="244"/>
      <c r="M64" s="244"/>
      <c r="N64" s="244"/>
      <c r="O64" s="244"/>
    </row>
    <row r="65" spans="2:30">
      <c r="B65" s="248"/>
      <c r="C65" s="244"/>
      <c r="D65" s="244"/>
      <c r="E65" s="244"/>
      <c r="F65" s="244"/>
      <c r="G65" s="1247" t="s">
        <v>580</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581</v>
      </c>
      <c r="I71" s="368"/>
      <c r="J71" s="364"/>
      <c r="K71" s="364"/>
      <c r="L71" s="365"/>
      <c r="M71" s="364"/>
      <c r="N71" s="365"/>
      <c r="O71" s="366"/>
    </row>
    <row r="72" spans="2:30">
      <c r="B72" s="248"/>
      <c r="C72" s="244"/>
      <c r="D72" s="244"/>
      <c r="E72" s="244"/>
      <c r="F72" s="244"/>
      <c r="G72" s="1224"/>
      <c r="H72" s="1225"/>
      <c r="I72" s="1225"/>
      <c r="J72" s="1226"/>
      <c r="K72" s="354" t="s">
        <v>530</v>
      </c>
      <c r="L72" s="354" t="s">
        <v>531</v>
      </c>
      <c r="M72" s="354" t="s">
        <v>532</v>
      </c>
      <c r="N72" s="354" t="s">
        <v>533</v>
      </c>
      <c r="O72" s="354" t="s">
        <v>534</v>
      </c>
    </row>
    <row r="73" spans="2:30">
      <c r="B73" s="248"/>
      <c r="C73" s="244"/>
      <c r="D73" s="244"/>
      <c r="E73" s="244"/>
      <c r="F73" s="244"/>
      <c r="G73" s="1227" t="s">
        <v>575</v>
      </c>
      <c r="H73" s="1228"/>
      <c r="I73" s="1233" t="s">
        <v>576</v>
      </c>
      <c r="J73" s="1233"/>
      <c r="K73" s="1248"/>
      <c r="L73" s="1248"/>
      <c r="M73" s="1236"/>
      <c r="N73" s="1236"/>
      <c r="O73" s="1236"/>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582</v>
      </c>
      <c r="J75" s="1237"/>
      <c r="K75" s="1249">
        <v>7.3</v>
      </c>
      <c r="L75" s="1249">
        <v>6.8</v>
      </c>
      <c r="M75" s="1249">
        <v>5.5</v>
      </c>
      <c r="N75" s="1249">
        <v>3.8</v>
      </c>
      <c r="O75" s="1249">
        <v>2.2999999999999998</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578</v>
      </c>
      <c r="H77" s="1239"/>
      <c r="I77" s="1237" t="s">
        <v>576</v>
      </c>
      <c r="J77" s="1237"/>
      <c r="K77" s="1248">
        <v>40.200000000000003</v>
      </c>
      <c r="L77" s="1248">
        <v>30.7</v>
      </c>
      <c r="M77" s="1236">
        <v>22.3</v>
      </c>
      <c r="N77" s="1236">
        <v>20.3</v>
      </c>
      <c r="O77" s="1236">
        <v>13</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582</v>
      </c>
      <c r="J79" s="1246"/>
      <c r="K79" s="1251">
        <v>10.1</v>
      </c>
      <c r="L79" s="1251">
        <v>9.1999999999999993</v>
      </c>
      <c r="M79" s="1251">
        <v>8.5</v>
      </c>
      <c r="N79" s="1251">
        <v>7.7</v>
      </c>
      <c r="O79" s="1251">
        <v>6.8</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8" scale="70"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529</v>
      </c>
      <c r="G2" s="111"/>
      <c r="H2" s="112"/>
    </row>
    <row r="3" spans="1:8">
      <c r="A3" s="108" t="s">
        <v>522</v>
      </c>
      <c r="B3" s="113"/>
      <c r="C3" s="114"/>
      <c r="D3" s="115">
        <v>51556</v>
      </c>
      <c r="E3" s="116"/>
      <c r="F3" s="117">
        <v>42839</v>
      </c>
      <c r="G3" s="118"/>
      <c r="H3" s="119"/>
    </row>
    <row r="4" spans="1:8">
      <c r="A4" s="120"/>
      <c r="B4" s="121"/>
      <c r="C4" s="122"/>
      <c r="D4" s="123">
        <v>28891</v>
      </c>
      <c r="E4" s="124"/>
      <c r="F4" s="125">
        <v>22027</v>
      </c>
      <c r="G4" s="126"/>
      <c r="H4" s="127"/>
    </row>
    <row r="5" spans="1:8">
      <c r="A5" s="108" t="s">
        <v>524</v>
      </c>
      <c r="B5" s="113"/>
      <c r="C5" s="114"/>
      <c r="D5" s="115">
        <v>101096</v>
      </c>
      <c r="E5" s="116"/>
      <c r="F5" s="117">
        <v>46819</v>
      </c>
      <c r="G5" s="118"/>
      <c r="H5" s="119"/>
    </row>
    <row r="6" spans="1:8">
      <c r="A6" s="120"/>
      <c r="B6" s="121"/>
      <c r="C6" s="122"/>
      <c r="D6" s="123">
        <v>25368</v>
      </c>
      <c r="E6" s="124"/>
      <c r="F6" s="125">
        <v>24121</v>
      </c>
      <c r="G6" s="126"/>
      <c r="H6" s="127"/>
    </row>
    <row r="7" spans="1:8">
      <c r="A7" s="108" t="s">
        <v>525</v>
      </c>
      <c r="B7" s="113"/>
      <c r="C7" s="114"/>
      <c r="D7" s="115">
        <v>26770</v>
      </c>
      <c r="E7" s="116"/>
      <c r="F7" s="117">
        <v>53270</v>
      </c>
      <c r="G7" s="118"/>
      <c r="H7" s="119"/>
    </row>
    <row r="8" spans="1:8">
      <c r="A8" s="120"/>
      <c r="B8" s="121"/>
      <c r="C8" s="122"/>
      <c r="D8" s="123">
        <v>23457</v>
      </c>
      <c r="E8" s="124"/>
      <c r="F8" s="125">
        <v>24316</v>
      </c>
      <c r="G8" s="126"/>
      <c r="H8" s="127"/>
    </row>
    <row r="9" spans="1:8">
      <c r="A9" s="108" t="s">
        <v>526</v>
      </c>
      <c r="B9" s="113"/>
      <c r="C9" s="114"/>
      <c r="D9" s="115">
        <v>26196</v>
      </c>
      <c r="E9" s="116"/>
      <c r="F9" s="117">
        <v>53292</v>
      </c>
      <c r="G9" s="118"/>
      <c r="H9" s="119"/>
    </row>
    <row r="10" spans="1:8">
      <c r="A10" s="120"/>
      <c r="B10" s="121"/>
      <c r="C10" s="122"/>
      <c r="D10" s="123">
        <v>25776</v>
      </c>
      <c r="E10" s="124"/>
      <c r="F10" s="125">
        <v>28900</v>
      </c>
      <c r="G10" s="126"/>
      <c r="H10" s="127"/>
    </row>
    <row r="11" spans="1:8">
      <c r="A11" s="108" t="s">
        <v>527</v>
      </c>
      <c r="B11" s="113"/>
      <c r="C11" s="114"/>
      <c r="D11" s="115">
        <v>49370</v>
      </c>
      <c r="E11" s="116"/>
      <c r="F11" s="117">
        <v>49919</v>
      </c>
      <c r="G11" s="118"/>
      <c r="H11" s="119"/>
    </row>
    <row r="12" spans="1:8">
      <c r="A12" s="120"/>
      <c r="B12" s="121"/>
      <c r="C12" s="128"/>
      <c r="D12" s="123">
        <v>47497</v>
      </c>
      <c r="E12" s="124"/>
      <c r="F12" s="125">
        <v>26398</v>
      </c>
      <c r="G12" s="126"/>
      <c r="H12" s="127"/>
    </row>
    <row r="13" spans="1:8">
      <c r="A13" s="108"/>
      <c r="B13" s="113"/>
      <c r="C13" s="129"/>
      <c r="D13" s="130">
        <v>50998</v>
      </c>
      <c r="E13" s="131"/>
      <c r="F13" s="132">
        <v>49228</v>
      </c>
      <c r="G13" s="133"/>
      <c r="H13" s="119"/>
    </row>
    <row r="14" spans="1:8">
      <c r="A14" s="120"/>
      <c r="B14" s="121"/>
      <c r="C14" s="122"/>
      <c r="D14" s="123">
        <v>30198</v>
      </c>
      <c r="E14" s="124"/>
      <c r="F14" s="125">
        <v>25152</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6.84</v>
      </c>
      <c r="C19" s="134">
        <f>ROUND(VALUE(SUBSTITUTE(実質収支比率等に係る経年分析!G$48,"▲","-")),2)</f>
        <v>11.71</v>
      </c>
      <c r="D19" s="134">
        <f>ROUND(VALUE(SUBSTITUTE(実質収支比率等に係る経年分析!H$48,"▲","-")),2)</f>
        <v>8.9</v>
      </c>
      <c r="E19" s="134">
        <f>ROUND(VALUE(SUBSTITUTE(実質収支比率等に係る経年分析!I$48,"▲","-")),2)</f>
        <v>11.47</v>
      </c>
      <c r="F19" s="134">
        <f>ROUND(VALUE(SUBSTITUTE(実質収支比率等に係る経年分析!J$48,"▲","-")),2)</f>
        <v>11.98</v>
      </c>
    </row>
    <row r="20" spans="1:11">
      <c r="A20" s="134" t="s">
        <v>43</v>
      </c>
      <c r="B20" s="134">
        <f>ROUND(VALUE(SUBSTITUTE(実質収支比率等に係る経年分析!F$47,"▲","-")),2)</f>
        <v>25.85</v>
      </c>
      <c r="C20" s="134">
        <f>ROUND(VALUE(SUBSTITUTE(実質収支比率等に係る経年分析!G$47,"▲","-")),2)</f>
        <v>23.58</v>
      </c>
      <c r="D20" s="134">
        <f>ROUND(VALUE(SUBSTITUTE(実質収支比率等に係る経年分析!H$47,"▲","-")),2)</f>
        <v>28.75</v>
      </c>
      <c r="E20" s="134">
        <f>ROUND(VALUE(SUBSTITUTE(実質収支比率等に係る経年分析!I$47,"▲","-")),2)</f>
        <v>27.51</v>
      </c>
      <c r="F20" s="134">
        <f>ROUND(VALUE(SUBSTITUTE(実質収支比率等に係る経年分析!J$47,"▲","-")),2)</f>
        <v>27.12</v>
      </c>
    </row>
    <row r="21" spans="1:11">
      <c r="A21" s="134" t="s">
        <v>44</v>
      </c>
      <c r="B21" s="134">
        <f>IF(ISNUMBER(VALUE(SUBSTITUTE(実質収支比率等に係る経年分析!F$49,"▲","-"))),ROUND(VALUE(SUBSTITUTE(実質収支比率等に係る経年分析!F$49,"▲","-")),2),NA())</f>
        <v>-17.190000000000001</v>
      </c>
      <c r="C21" s="134">
        <f>IF(ISNUMBER(VALUE(SUBSTITUTE(実質収支比率等に係る経年分析!G$49,"▲","-"))),ROUND(VALUE(SUBSTITUTE(実質収支比率等に係る経年分析!G$49,"▲","-")),2),NA())</f>
        <v>0.46</v>
      </c>
      <c r="D21" s="134">
        <f>IF(ISNUMBER(VALUE(SUBSTITUTE(実質収支比率等に係る経年分析!H$49,"▲","-"))),ROUND(VALUE(SUBSTITUTE(実質収支比率等に係る経年分析!H$49,"▲","-")),2),NA())</f>
        <v>1.1499999999999999</v>
      </c>
      <c r="E21" s="134">
        <f>IF(ISNUMBER(VALUE(SUBSTITUTE(実質収支比率等に係る経年分析!I$49,"▲","-"))),ROUND(VALUE(SUBSTITUTE(実質収支比率等に係る経年分析!I$49,"▲","-")),2),NA())</f>
        <v>-0.49</v>
      </c>
      <c r="F21" s="134">
        <f>IF(ISNUMBER(VALUE(SUBSTITUTE(実質収支比率等に係る経年分析!J$49,"▲","-"))),ROUND(VALUE(SUBSTITUTE(実質収支比率等に係る経年分析!J$49,"▲","-")),2),NA())</f>
        <v>-1.76</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0.41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とべ温泉特別会計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0.08</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0.13</v>
      </c>
    </row>
    <row r="30" spans="1:11">
      <c r="A30" s="135" t="str">
        <f>IF(連結実質赤字比率に係る赤字・黒字の構成分析!C$40="",NA(),連結実質赤字比率に係る赤字・黒字の構成分析!C$40)</f>
        <v>とべの館特別会計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0.14000000000000001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0.14000000000000001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0.15</v>
      </c>
    </row>
    <row r="31" spans="1:11">
      <c r="A31" s="135" t="str">
        <f>IF(連結実質赤字比率に係る赤字・黒字の構成分析!C$39="",NA(),連結実質赤字比率に係る赤字・黒字の構成分析!C$39)</f>
        <v>介護保険特別会計（保険事業勘定）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0.72</v>
      </c>
    </row>
    <row r="32" spans="1:11">
      <c r="A32" s="135" t="str">
        <f>IF(連結実質赤字比率に係る赤字・黒字の構成分析!C$38="",NA(),連結実質赤字比率に係る赤字・黒字の構成分析!C$38)</f>
        <v>浄化槽特別会計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0.76</v>
      </c>
    </row>
    <row r="33" spans="1:16">
      <c r="A33" s="135" t="str">
        <f>IF(連結実質赤字比率に係る赤字・黒字の構成分析!C$37="",NA(),連結実質赤字比率に係る赤字・黒字の構成分析!C$37)</f>
        <v>国民健康保険特別会計（事業勘定）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0.46</v>
      </c>
      <c r="D33" s="135">
        <f>IF(ROUND(VALUE(SUBSTITUTE(連結実質赤字比率に係る赤字・黒字の構成分析!G$37,"▲", "-")), 2) &lt; 0, ABS(ROUND(VALUE(SUBSTITUTE(連結実質赤字比率に係る赤字・黒字の構成分析!G$37,"▲", "-")), 2)), NA())</f>
        <v>0.62</v>
      </c>
      <c r="E33" s="135" t="e">
        <f>IF(ROUND(VALUE(SUBSTITUTE(連結実質赤字比率に係る赤字・黒字の構成分析!G$37,"▲", "-")), 2) &gt;= 0, ABS(ROUND(VALUE(SUBSTITUTE(連結実質赤字比率に係る赤字・黒字の構成分析!G$37,"▲", "-")), 2)), NA())</f>
        <v>#N/A</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2.31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3.93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3.46</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6.83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6.09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6.07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5.42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5.84</v>
      </c>
    </row>
    <row r="35" spans="1:16">
      <c r="A35" s="135" t="str">
        <f>IF(連結実質赤字比率に係る赤字・黒字の構成分析!C$35="",NA(),連結実質赤字比率に係る赤字・黒字の構成分析!C$35)</f>
        <v>公共下水道事業会計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1.38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2.89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4.1500000000000004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5.31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6.46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6.23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11.05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8.1199999999999992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10.42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10.91</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669</v>
      </c>
      <c r="E42" s="136"/>
      <c r="F42" s="136"/>
      <c r="G42" s="136">
        <f>'実質公債費比率（分子）の構造'!L$52</f>
        <v>668</v>
      </c>
      <c r="H42" s="136"/>
      <c r="I42" s="136"/>
      <c r="J42" s="136">
        <f>'実質公債費比率（分子）の構造'!M$52</f>
        <v>728</v>
      </c>
      <c r="K42" s="136"/>
      <c r="L42" s="136"/>
      <c r="M42" s="136">
        <f>'実質公債費比率（分子）の構造'!N$52</f>
        <v>794</v>
      </c>
      <c r="N42" s="136"/>
      <c r="O42" s="136"/>
      <c r="P42" s="136">
        <f>'実質公債費比率（分子）の構造'!O$52</f>
        <v>677</v>
      </c>
    </row>
    <row r="43" spans="1:16">
      <c r="A43" s="136" t="s">
        <v>52</v>
      </c>
      <c r="B43" s="136" t="str">
        <f>'実質公債費比率（分子）の構造'!K$51</f>
        <v>-</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31</v>
      </c>
      <c r="C44" s="136"/>
      <c r="D44" s="136"/>
      <c r="E44" s="136">
        <f>'実質公債費比率（分子）の構造'!L$50</f>
        <v>31</v>
      </c>
      <c r="F44" s="136"/>
      <c r="G44" s="136"/>
      <c r="H44" s="136">
        <f>'実質公債費比率（分子）の構造'!M$50</f>
        <v>8</v>
      </c>
      <c r="I44" s="136"/>
      <c r="J44" s="136"/>
      <c r="K44" s="136">
        <f>'実質公債費比率（分子）の構造'!N$50</f>
        <v>8</v>
      </c>
      <c r="L44" s="136"/>
      <c r="M44" s="136"/>
      <c r="N44" s="136">
        <f>'実質公債費比率（分子）の構造'!O$50</f>
        <v>0</v>
      </c>
      <c r="O44" s="136"/>
      <c r="P44" s="136"/>
    </row>
    <row r="45" spans="1:16">
      <c r="A45" s="136" t="s">
        <v>54</v>
      </c>
      <c r="B45" s="136">
        <f>'実質公債費比率（分子）の構造'!K$49</f>
        <v>26</v>
      </c>
      <c r="C45" s="136"/>
      <c r="D45" s="136"/>
      <c r="E45" s="136">
        <f>'実質公債費比率（分子）の構造'!L$49</f>
        <v>22</v>
      </c>
      <c r="F45" s="136"/>
      <c r="G45" s="136"/>
      <c r="H45" s="136">
        <f>'実質公債費比率（分子）の構造'!M$49</f>
        <v>20</v>
      </c>
      <c r="I45" s="136"/>
      <c r="J45" s="136"/>
      <c r="K45" s="136">
        <f>'実質公債費比率（分子）の構造'!N$49</f>
        <v>24</v>
      </c>
      <c r="L45" s="136"/>
      <c r="M45" s="136"/>
      <c r="N45" s="136">
        <f>'実質公債費比率（分子）の構造'!O$49</f>
        <v>25</v>
      </c>
      <c r="O45" s="136"/>
      <c r="P45" s="136"/>
    </row>
    <row r="46" spans="1:16">
      <c r="A46" s="136" t="s">
        <v>55</v>
      </c>
      <c r="B46" s="136">
        <f>'実質公債費比率（分子）の構造'!K$48</f>
        <v>41</v>
      </c>
      <c r="C46" s="136"/>
      <c r="D46" s="136"/>
      <c r="E46" s="136">
        <f>'実質公債費比率（分子）の構造'!L$48</f>
        <v>49</v>
      </c>
      <c r="F46" s="136"/>
      <c r="G46" s="136"/>
      <c r="H46" s="136">
        <f>'実質公債費比率（分子）の構造'!M$48</f>
        <v>90</v>
      </c>
      <c r="I46" s="136"/>
      <c r="J46" s="136"/>
      <c r="K46" s="136">
        <f>'実質公債費比率（分子）の構造'!N$48</f>
        <v>90</v>
      </c>
      <c r="L46" s="136"/>
      <c r="M46" s="136"/>
      <c r="N46" s="136">
        <f>'実質公債費比率（分子）の構造'!O$48</f>
        <v>110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900</v>
      </c>
      <c r="C49" s="136"/>
      <c r="D49" s="136"/>
      <c r="E49" s="136">
        <f>'実質公債費比率（分子）の構造'!L$45</f>
        <v>831</v>
      </c>
      <c r="F49" s="136"/>
      <c r="G49" s="136"/>
      <c r="H49" s="136">
        <f>'実質公債費比率（分子）の構造'!M$45</f>
        <v>795</v>
      </c>
      <c r="I49" s="136"/>
      <c r="J49" s="136"/>
      <c r="K49" s="136">
        <f>'実質公債費比率（分子）の構造'!N$45</f>
        <v>758</v>
      </c>
      <c r="L49" s="136"/>
      <c r="M49" s="136"/>
      <c r="N49" s="136">
        <f>'実質公債費比率（分子）の構造'!O$45</f>
        <v>600</v>
      </c>
      <c r="O49" s="136"/>
      <c r="P49" s="136"/>
    </row>
    <row r="50" spans="1:16">
      <c r="A50" s="136" t="s">
        <v>59</v>
      </c>
      <c r="B50" s="136" t="e">
        <f>NA()</f>
        <v>#N/A</v>
      </c>
      <c r="C50" s="136">
        <f>IF(ISNUMBER('実質公債費比率（分子）の構造'!K$53),'実質公債費比率（分子）の構造'!K$53,NA())</f>
        <v>329</v>
      </c>
      <c r="D50" s="136" t="e">
        <f>NA()</f>
        <v>#N/A</v>
      </c>
      <c r="E50" s="136" t="e">
        <f>NA()</f>
        <v>#N/A</v>
      </c>
      <c r="F50" s="136">
        <f>IF(ISNUMBER('実質公債費比率（分子）の構造'!L$53),'実質公債費比率（分子）の構造'!L$53,NA())</f>
        <v>265</v>
      </c>
      <c r="G50" s="136" t="e">
        <f>NA()</f>
        <v>#N/A</v>
      </c>
      <c r="H50" s="136" t="e">
        <f>NA()</f>
        <v>#N/A</v>
      </c>
      <c r="I50" s="136">
        <f>IF(ISNUMBER('実質公債費比率（分子）の構造'!M$53),'実質公債費比率（分子）の構造'!M$53,NA())</f>
        <v>185</v>
      </c>
      <c r="J50" s="136" t="e">
        <f>NA()</f>
        <v>#N/A</v>
      </c>
      <c r="K50" s="136" t="e">
        <f>NA()</f>
        <v>#N/A</v>
      </c>
      <c r="L50" s="136">
        <f>IF(ISNUMBER('実質公債費比率（分子）の構造'!N$53),'実質公債費比率（分子）の構造'!N$53,NA())</f>
        <v>86</v>
      </c>
      <c r="M50" s="136" t="e">
        <f>NA()</f>
        <v>#N/A</v>
      </c>
      <c r="N50" s="136" t="e">
        <f>NA()</f>
        <v>#N/A</v>
      </c>
      <c r="O50" s="136">
        <f>IF(ISNUMBER('実質公債費比率（分子）の構造'!O$53),'実質公債費比率（分子）の構造'!O$53,NA())</f>
        <v>58</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6772</v>
      </c>
      <c r="E56" s="135"/>
      <c r="F56" s="135"/>
      <c r="G56" s="135">
        <f>'将来負担比率（分子）の構造'!J$51</f>
        <v>7256</v>
      </c>
      <c r="H56" s="135"/>
      <c r="I56" s="135"/>
      <c r="J56" s="135">
        <f>'将来負担比率（分子）の構造'!K$51</f>
        <v>7456</v>
      </c>
      <c r="K56" s="135"/>
      <c r="L56" s="135"/>
      <c r="M56" s="135">
        <f>'将来負担比率（分子）の構造'!L$51</f>
        <v>7450</v>
      </c>
      <c r="N56" s="135"/>
      <c r="O56" s="135"/>
      <c r="P56" s="135">
        <f>'将来負担比率（分子）の構造'!M$51</f>
        <v>7454</v>
      </c>
    </row>
    <row r="57" spans="1:16">
      <c r="A57" s="135" t="s">
        <v>35</v>
      </c>
      <c r="B57" s="135"/>
      <c r="C57" s="135"/>
      <c r="D57" s="135">
        <f>'将来負担比率（分子）の構造'!I$50</f>
        <v>220</v>
      </c>
      <c r="E57" s="135"/>
      <c r="F57" s="135"/>
      <c r="G57" s="135">
        <f>'将来負担比率（分子）の構造'!J$50</f>
        <v>189</v>
      </c>
      <c r="H57" s="135"/>
      <c r="I57" s="135"/>
      <c r="J57" s="135">
        <f>'将来負担比率（分子）の構造'!K$50</f>
        <v>177</v>
      </c>
      <c r="K57" s="135"/>
      <c r="L57" s="135"/>
      <c r="M57" s="135">
        <f>'将来負担比率（分子）の構造'!L$50</f>
        <v>168</v>
      </c>
      <c r="N57" s="135"/>
      <c r="O57" s="135"/>
      <c r="P57" s="135">
        <f>'将来負担比率（分子）の構造'!M$50</f>
        <v>115</v>
      </c>
    </row>
    <row r="58" spans="1:16">
      <c r="A58" s="135" t="s">
        <v>34</v>
      </c>
      <c r="B58" s="135"/>
      <c r="C58" s="135"/>
      <c r="D58" s="135">
        <f>'将来負担比率（分子）の構造'!I$49</f>
        <v>3509</v>
      </c>
      <c r="E58" s="135"/>
      <c r="F58" s="135"/>
      <c r="G58" s="135">
        <f>'将来負担比率（分子）の構造'!J$49</f>
        <v>3523</v>
      </c>
      <c r="H58" s="135"/>
      <c r="I58" s="135"/>
      <c r="J58" s="135">
        <f>'将来負担比率（分子）の構造'!K$49</f>
        <v>3662</v>
      </c>
      <c r="K58" s="135"/>
      <c r="L58" s="135"/>
      <c r="M58" s="135">
        <f>'将来負担比率（分子）の構造'!L$49</f>
        <v>3710</v>
      </c>
      <c r="N58" s="135"/>
      <c r="O58" s="135"/>
      <c r="P58" s="135">
        <f>'将来負担比率（分子）の構造'!M$49</f>
        <v>3608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792</v>
      </c>
      <c r="C62" s="135"/>
      <c r="D62" s="135"/>
      <c r="E62" s="135">
        <f>'将来負担比率（分子）の構造'!J$45</f>
        <v>773</v>
      </c>
      <c r="F62" s="135"/>
      <c r="G62" s="135"/>
      <c r="H62" s="135">
        <f>'将来負担比率（分子）の構造'!K$45</f>
        <v>700</v>
      </c>
      <c r="I62" s="135"/>
      <c r="J62" s="135"/>
      <c r="K62" s="135">
        <f>'将来負担比率（分子）の構造'!L$45</f>
        <v>605</v>
      </c>
      <c r="L62" s="135"/>
      <c r="M62" s="135"/>
      <c r="N62" s="135">
        <f>'将来負担比率（分子）の構造'!M$45</f>
        <v>564</v>
      </c>
      <c r="O62" s="135"/>
      <c r="P62" s="135"/>
    </row>
    <row r="63" spans="1:16">
      <c r="A63" s="135" t="s">
        <v>28</v>
      </c>
      <c r="B63" s="135">
        <f>'将来負担比率（分子）の構造'!I$44</f>
        <v>181</v>
      </c>
      <c r="C63" s="135"/>
      <c r="D63" s="135"/>
      <c r="E63" s="135">
        <f>'将来負担比率（分子）の構造'!J$44</f>
        <v>357</v>
      </c>
      <c r="F63" s="135"/>
      <c r="G63" s="135"/>
      <c r="H63" s="135">
        <f>'将来負担比率（分子）の構造'!K$44</f>
        <v>356</v>
      </c>
      <c r="I63" s="135"/>
      <c r="J63" s="135"/>
      <c r="K63" s="135">
        <f>'将来負担比率（分子）の構造'!L$44</f>
        <v>372</v>
      </c>
      <c r="L63" s="135"/>
      <c r="M63" s="135"/>
      <c r="N63" s="135">
        <f>'将来負担比率（分子）の構造'!M$44</f>
        <v>245</v>
      </c>
      <c r="O63" s="135"/>
      <c r="P63" s="135"/>
    </row>
    <row r="64" spans="1:16">
      <c r="A64" s="135" t="s">
        <v>27</v>
      </c>
      <c r="B64" s="135">
        <f>'将来負担比率（分子）の構造'!I$43</f>
        <v>2870</v>
      </c>
      <c r="C64" s="135"/>
      <c r="D64" s="135"/>
      <c r="E64" s="135">
        <f>'将来負担比率（分子）の構造'!J$43</f>
        <v>3021</v>
      </c>
      <c r="F64" s="135"/>
      <c r="G64" s="135"/>
      <c r="H64" s="135">
        <f>'将来負担比率（分子）の構造'!K$43</f>
        <v>3591</v>
      </c>
      <c r="I64" s="135"/>
      <c r="J64" s="135"/>
      <c r="K64" s="135">
        <f>'将来負担比率（分子）の構造'!L$43</f>
        <v>3582</v>
      </c>
      <c r="L64" s="135"/>
      <c r="M64" s="135"/>
      <c r="N64" s="135">
        <f>'将来負担比率（分子）の構造'!M$43</f>
        <v>3665</v>
      </c>
      <c r="O64" s="135"/>
      <c r="P64" s="135"/>
    </row>
    <row r="65" spans="1:16">
      <c r="A65" s="135" t="s">
        <v>26</v>
      </c>
      <c r="B65" s="135">
        <f>'将来負担比率（分子）の構造'!I$42</f>
        <v>234</v>
      </c>
      <c r="C65" s="135"/>
      <c r="D65" s="135"/>
      <c r="E65" s="135">
        <f>'将来負担比率（分子）の構造'!J$42</f>
        <v>170</v>
      </c>
      <c r="F65" s="135"/>
      <c r="G65" s="135"/>
      <c r="H65" s="135">
        <f>'将来負担比率（分子）の構造'!K$42</f>
        <v>163</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5948</v>
      </c>
      <c r="C66" s="135"/>
      <c r="D66" s="135"/>
      <c r="E66" s="135">
        <f>'将来負担比率（分子）の構造'!J$41</f>
        <v>6586</v>
      </c>
      <c r="F66" s="135"/>
      <c r="G66" s="135"/>
      <c r="H66" s="135">
        <f>'将来負担比率（分子）の構造'!K$41</f>
        <v>6353</v>
      </c>
      <c r="I66" s="135"/>
      <c r="J66" s="135"/>
      <c r="K66" s="135">
        <f>'将来負担比率（分子）の構造'!L$41</f>
        <v>6181</v>
      </c>
      <c r="L66" s="135"/>
      <c r="M66" s="135"/>
      <c r="N66" s="135">
        <f>'将来負担比率（分子）の構造'!M$41</f>
        <v>6271</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2027331</v>
      </c>
      <c r="S5" s="669"/>
      <c r="T5" s="669"/>
      <c r="U5" s="669"/>
      <c r="V5" s="669"/>
      <c r="W5" s="669"/>
      <c r="X5" s="669"/>
      <c r="Y5" s="716"/>
      <c r="Z5" s="729">
        <v>22.6</v>
      </c>
      <c r="AA5" s="729"/>
      <c r="AB5" s="729"/>
      <c r="AC5" s="729"/>
      <c r="AD5" s="730">
        <v>2027331</v>
      </c>
      <c r="AE5" s="730"/>
      <c r="AF5" s="730"/>
      <c r="AG5" s="730"/>
      <c r="AH5" s="730"/>
      <c r="AI5" s="730"/>
      <c r="AJ5" s="730"/>
      <c r="AK5" s="730"/>
      <c r="AL5" s="717">
        <v>40.200000000000003</v>
      </c>
      <c r="AM5" s="686"/>
      <c r="AN5" s="686"/>
      <c r="AO5" s="718"/>
      <c r="AP5" s="705" t="s">
        <v>206</v>
      </c>
      <c r="AQ5" s="706"/>
      <c r="AR5" s="706"/>
      <c r="AS5" s="706"/>
      <c r="AT5" s="706"/>
      <c r="AU5" s="706"/>
      <c r="AV5" s="706"/>
      <c r="AW5" s="706"/>
      <c r="AX5" s="706"/>
      <c r="AY5" s="706"/>
      <c r="AZ5" s="706"/>
      <c r="BA5" s="706"/>
      <c r="BB5" s="706"/>
      <c r="BC5" s="706"/>
      <c r="BD5" s="706"/>
      <c r="BE5" s="706"/>
      <c r="BF5" s="707"/>
      <c r="BG5" s="618">
        <v>2027331</v>
      </c>
      <c r="BH5" s="619"/>
      <c r="BI5" s="619"/>
      <c r="BJ5" s="619"/>
      <c r="BK5" s="619"/>
      <c r="BL5" s="619"/>
      <c r="BM5" s="619"/>
      <c r="BN5" s="620"/>
      <c r="BO5" s="671">
        <v>100</v>
      </c>
      <c r="BP5" s="671"/>
      <c r="BQ5" s="671"/>
      <c r="BR5" s="671"/>
      <c r="BS5" s="672">
        <v>27422</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74180</v>
      </c>
      <c r="S6" s="619"/>
      <c r="T6" s="619"/>
      <c r="U6" s="619"/>
      <c r="V6" s="619"/>
      <c r="W6" s="619"/>
      <c r="X6" s="619"/>
      <c r="Y6" s="620"/>
      <c r="Z6" s="671">
        <v>0.8</v>
      </c>
      <c r="AA6" s="671"/>
      <c r="AB6" s="671"/>
      <c r="AC6" s="671"/>
      <c r="AD6" s="672">
        <v>74180</v>
      </c>
      <c r="AE6" s="672"/>
      <c r="AF6" s="672"/>
      <c r="AG6" s="672"/>
      <c r="AH6" s="672"/>
      <c r="AI6" s="672"/>
      <c r="AJ6" s="672"/>
      <c r="AK6" s="672"/>
      <c r="AL6" s="641">
        <v>1.5</v>
      </c>
      <c r="AM6" s="673"/>
      <c r="AN6" s="673"/>
      <c r="AO6" s="674"/>
      <c r="AP6" s="615" t="s">
        <v>211</v>
      </c>
      <c r="AQ6" s="616"/>
      <c r="AR6" s="616"/>
      <c r="AS6" s="616"/>
      <c r="AT6" s="616"/>
      <c r="AU6" s="616"/>
      <c r="AV6" s="616"/>
      <c r="AW6" s="616"/>
      <c r="AX6" s="616"/>
      <c r="AY6" s="616"/>
      <c r="AZ6" s="616"/>
      <c r="BA6" s="616"/>
      <c r="BB6" s="616"/>
      <c r="BC6" s="616"/>
      <c r="BD6" s="616"/>
      <c r="BE6" s="616"/>
      <c r="BF6" s="617"/>
      <c r="BG6" s="618">
        <v>2027331</v>
      </c>
      <c r="BH6" s="619"/>
      <c r="BI6" s="619"/>
      <c r="BJ6" s="619"/>
      <c r="BK6" s="619"/>
      <c r="BL6" s="619"/>
      <c r="BM6" s="619"/>
      <c r="BN6" s="620"/>
      <c r="BO6" s="671">
        <v>100</v>
      </c>
      <c r="BP6" s="671"/>
      <c r="BQ6" s="671"/>
      <c r="BR6" s="671"/>
      <c r="BS6" s="672">
        <v>27422</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117636</v>
      </c>
      <c r="CS6" s="619"/>
      <c r="CT6" s="619"/>
      <c r="CU6" s="619"/>
      <c r="CV6" s="619"/>
      <c r="CW6" s="619"/>
      <c r="CX6" s="619"/>
      <c r="CY6" s="620"/>
      <c r="CZ6" s="671">
        <v>1.4</v>
      </c>
      <c r="DA6" s="671"/>
      <c r="DB6" s="671"/>
      <c r="DC6" s="671"/>
      <c r="DD6" s="624" t="s">
        <v>213</v>
      </c>
      <c r="DE6" s="619"/>
      <c r="DF6" s="619"/>
      <c r="DG6" s="619"/>
      <c r="DH6" s="619"/>
      <c r="DI6" s="619"/>
      <c r="DJ6" s="619"/>
      <c r="DK6" s="619"/>
      <c r="DL6" s="619"/>
      <c r="DM6" s="619"/>
      <c r="DN6" s="619"/>
      <c r="DO6" s="619"/>
      <c r="DP6" s="620"/>
      <c r="DQ6" s="624">
        <v>117606</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6009</v>
      </c>
      <c r="S7" s="619"/>
      <c r="T7" s="619"/>
      <c r="U7" s="619"/>
      <c r="V7" s="619"/>
      <c r="W7" s="619"/>
      <c r="X7" s="619"/>
      <c r="Y7" s="620"/>
      <c r="Z7" s="671">
        <v>0.1</v>
      </c>
      <c r="AA7" s="671"/>
      <c r="AB7" s="671"/>
      <c r="AC7" s="671"/>
      <c r="AD7" s="672">
        <v>6009</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901224</v>
      </c>
      <c r="BH7" s="619"/>
      <c r="BI7" s="619"/>
      <c r="BJ7" s="619"/>
      <c r="BK7" s="619"/>
      <c r="BL7" s="619"/>
      <c r="BM7" s="619"/>
      <c r="BN7" s="620"/>
      <c r="BO7" s="671">
        <v>44.5</v>
      </c>
      <c r="BP7" s="671"/>
      <c r="BQ7" s="671"/>
      <c r="BR7" s="671"/>
      <c r="BS7" s="672">
        <v>27422</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1218540</v>
      </c>
      <c r="CS7" s="619"/>
      <c r="CT7" s="619"/>
      <c r="CU7" s="619"/>
      <c r="CV7" s="619"/>
      <c r="CW7" s="619"/>
      <c r="CX7" s="619"/>
      <c r="CY7" s="620"/>
      <c r="CZ7" s="671">
        <v>15</v>
      </c>
      <c r="DA7" s="671"/>
      <c r="DB7" s="671"/>
      <c r="DC7" s="671"/>
      <c r="DD7" s="624">
        <v>2455</v>
      </c>
      <c r="DE7" s="619"/>
      <c r="DF7" s="619"/>
      <c r="DG7" s="619"/>
      <c r="DH7" s="619"/>
      <c r="DI7" s="619"/>
      <c r="DJ7" s="619"/>
      <c r="DK7" s="619"/>
      <c r="DL7" s="619"/>
      <c r="DM7" s="619"/>
      <c r="DN7" s="619"/>
      <c r="DO7" s="619"/>
      <c r="DP7" s="620"/>
      <c r="DQ7" s="624">
        <v>1096857</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11977</v>
      </c>
      <c r="S8" s="619"/>
      <c r="T8" s="619"/>
      <c r="U8" s="619"/>
      <c r="V8" s="619"/>
      <c r="W8" s="619"/>
      <c r="X8" s="619"/>
      <c r="Y8" s="620"/>
      <c r="Z8" s="671">
        <v>0.1</v>
      </c>
      <c r="AA8" s="671"/>
      <c r="AB8" s="671"/>
      <c r="AC8" s="671"/>
      <c r="AD8" s="672">
        <v>11977</v>
      </c>
      <c r="AE8" s="672"/>
      <c r="AF8" s="672"/>
      <c r="AG8" s="672"/>
      <c r="AH8" s="672"/>
      <c r="AI8" s="672"/>
      <c r="AJ8" s="672"/>
      <c r="AK8" s="672"/>
      <c r="AL8" s="641">
        <v>0.2</v>
      </c>
      <c r="AM8" s="673"/>
      <c r="AN8" s="673"/>
      <c r="AO8" s="674"/>
      <c r="AP8" s="615" t="s">
        <v>218</v>
      </c>
      <c r="AQ8" s="616"/>
      <c r="AR8" s="616"/>
      <c r="AS8" s="616"/>
      <c r="AT8" s="616"/>
      <c r="AU8" s="616"/>
      <c r="AV8" s="616"/>
      <c r="AW8" s="616"/>
      <c r="AX8" s="616"/>
      <c r="AY8" s="616"/>
      <c r="AZ8" s="616"/>
      <c r="BA8" s="616"/>
      <c r="BB8" s="616"/>
      <c r="BC8" s="616"/>
      <c r="BD8" s="616"/>
      <c r="BE8" s="616"/>
      <c r="BF8" s="617"/>
      <c r="BG8" s="618">
        <v>34043</v>
      </c>
      <c r="BH8" s="619"/>
      <c r="BI8" s="619"/>
      <c r="BJ8" s="619"/>
      <c r="BK8" s="619"/>
      <c r="BL8" s="619"/>
      <c r="BM8" s="619"/>
      <c r="BN8" s="620"/>
      <c r="BO8" s="671">
        <v>1.7</v>
      </c>
      <c r="BP8" s="671"/>
      <c r="BQ8" s="671"/>
      <c r="BR8" s="671"/>
      <c r="BS8" s="624" t="s">
        <v>109</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2440894</v>
      </c>
      <c r="CS8" s="619"/>
      <c r="CT8" s="619"/>
      <c r="CU8" s="619"/>
      <c r="CV8" s="619"/>
      <c r="CW8" s="619"/>
      <c r="CX8" s="619"/>
      <c r="CY8" s="620"/>
      <c r="CZ8" s="671">
        <v>30</v>
      </c>
      <c r="DA8" s="671"/>
      <c r="DB8" s="671"/>
      <c r="DC8" s="671"/>
      <c r="DD8" s="624">
        <v>12645</v>
      </c>
      <c r="DE8" s="619"/>
      <c r="DF8" s="619"/>
      <c r="DG8" s="619"/>
      <c r="DH8" s="619"/>
      <c r="DI8" s="619"/>
      <c r="DJ8" s="619"/>
      <c r="DK8" s="619"/>
      <c r="DL8" s="619"/>
      <c r="DM8" s="619"/>
      <c r="DN8" s="619"/>
      <c r="DO8" s="619"/>
      <c r="DP8" s="620"/>
      <c r="DQ8" s="624">
        <v>1447163</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12032</v>
      </c>
      <c r="S9" s="619"/>
      <c r="T9" s="619"/>
      <c r="U9" s="619"/>
      <c r="V9" s="619"/>
      <c r="W9" s="619"/>
      <c r="X9" s="619"/>
      <c r="Y9" s="620"/>
      <c r="Z9" s="671">
        <v>0.1</v>
      </c>
      <c r="AA9" s="671"/>
      <c r="AB9" s="671"/>
      <c r="AC9" s="671"/>
      <c r="AD9" s="672">
        <v>12032</v>
      </c>
      <c r="AE9" s="672"/>
      <c r="AF9" s="672"/>
      <c r="AG9" s="672"/>
      <c r="AH9" s="672"/>
      <c r="AI9" s="672"/>
      <c r="AJ9" s="672"/>
      <c r="AK9" s="672"/>
      <c r="AL9" s="641">
        <v>0.2</v>
      </c>
      <c r="AM9" s="673"/>
      <c r="AN9" s="673"/>
      <c r="AO9" s="674"/>
      <c r="AP9" s="615" t="s">
        <v>221</v>
      </c>
      <c r="AQ9" s="616"/>
      <c r="AR9" s="616"/>
      <c r="AS9" s="616"/>
      <c r="AT9" s="616"/>
      <c r="AU9" s="616"/>
      <c r="AV9" s="616"/>
      <c r="AW9" s="616"/>
      <c r="AX9" s="616"/>
      <c r="AY9" s="616"/>
      <c r="AZ9" s="616"/>
      <c r="BA9" s="616"/>
      <c r="BB9" s="616"/>
      <c r="BC9" s="616"/>
      <c r="BD9" s="616"/>
      <c r="BE9" s="616"/>
      <c r="BF9" s="617"/>
      <c r="BG9" s="618">
        <v>709107</v>
      </c>
      <c r="BH9" s="619"/>
      <c r="BI9" s="619"/>
      <c r="BJ9" s="619"/>
      <c r="BK9" s="619"/>
      <c r="BL9" s="619"/>
      <c r="BM9" s="619"/>
      <c r="BN9" s="620"/>
      <c r="BO9" s="671">
        <v>35</v>
      </c>
      <c r="BP9" s="671"/>
      <c r="BQ9" s="671"/>
      <c r="BR9" s="671"/>
      <c r="BS9" s="624" t="s">
        <v>109</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785358</v>
      </c>
      <c r="CS9" s="619"/>
      <c r="CT9" s="619"/>
      <c r="CU9" s="619"/>
      <c r="CV9" s="619"/>
      <c r="CW9" s="619"/>
      <c r="CX9" s="619"/>
      <c r="CY9" s="620"/>
      <c r="CZ9" s="671">
        <v>9.6999999999999993</v>
      </c>
      <c r="DA9" s="671"/>
      <c r="DB9" s="671"/>
      <c r="DC9" s="671"/>
      <c r="DD9" s="624">
        <v>11403</v>
      </c>
      <c r="DE9" s="619"/>
      <c r="DF9" s="619"/>
      <c r="DG9" s="619"/>
      <c r="DH9" s="619"/>
      <c r="DI9" s="619"/>
      <c r="DJ9" s="619"/>
      <c r="DK9" s="619"/>
      <c r="DL9" s="619"/>
      <c r="DM9" s="619"/>
      <c r="DN9" s="619"/>
      <c r="DO9" s="619"/>
      <c r="DP9" s="620"/>
      <c r="DQ9" s="624">
        <v>589257</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390975</v>
      </c>
      <c r="S10" s="619"/>
      <c r="T10" s="619"/>
      <c r="U10" s="619"/>
      <c r="V10" s="619"/>
      <c r="W10" s="619"/>
      <c r="X10" s="619"/>
      <c r="Y10" s="620"/>
      <c r="Z10" s="671">
        <v>4.4000000000000004</v>
      </c>
      <c r="AA10" s="671"/>
      <c r="AB10" s="671"/>
      <c r="AC10" s="671"/>
      <c r="AD10" s="672">
        <v>390975</v>
      </c>
      <c r="AE10" s="672"/>
      <c r="AF10" s="672"/>
      <c r="AG10" s="672"/>
      <c r="AH10" s="672"/>
      <c r="AI10" s="672"/>
      <c r="AJ10" s="672"/>
      <c r="AK10" s="672"/>
      <c r="AL10" s="641">
        <v>7.7</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67247</v>
      </c>
      <c r="BH10" s="619"/>
      <c r="BI10" s="619"/>
      <c r="BJ10" s="619"/>
      <c r="BK10" s="619"/>
      <c r="BL10" s="619"/>
      <c r="BM10" s="619"/>
      <c r="BN10" s="620"/>
      <c r="BO10" s="671">
        <v>3.3</v>
      </c>
      <c r="BP10" s="671"/>
      <c r="BQ10" s="671"/>
      <c r="BR10" s="671"/>
      <c r="BS10" s="624">
        <v>11208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26772</v>
      </c>
      <c r="CS10" s="619"/>
      <c r="CT10" s="619"/>
      <c r="CU10" s="619"/>
      <c r="CV10" s="619"/>
      <c r="CW10" s="619"/>
      <c r="CX10" s="619"/>
      <c r="CY10" s="620"/>
      <c r="CZ10" s="671">
        <v>0.3</v>
      </c>
      <c r="DA10" s="671"/>
      <c r="DB10" s="671"/>
      <c r="DC10" s="671"/>
      <c r="DD10" s="624" t="s">
        <v>109</v>
      </c>
      <c r="DE10" s="619"/>
      <c r="DF10" s="619"/>
      <c r="DG10" s="619"/>
      <c r="DH10" s="619"/>
      <c r="DI10" s="619"/>
      <c r="DJ10" s="619"/>
      <c r="DK10" s="619"/>
      <c r="DL10" s="619"/>
      <c r="DM10" s="619"/>
      <c r="DN10" s="619"/>
      <c r="DO10" s="619"/>
      <c r="DP10" s="620"/>
      <c r="DQ10" s="624">
        <v>1772</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90827</v>
      </c>
      <c r="BH11" s="619"/>
      <c r="BI11" s="619"/>
      <c r="BJ11" s="619"/>
      <c r="BK11" s="619"/>
      <c r="BL11" s="619"/>
      <c r="BM11" s="619"/>
      <c r="BN11" s="620"/>
      <c r="BO11" s="671">
        <v>4.5</v>
      </c>
      <c r="BP11" s="671"/>
      <c r="BQ11" s="671"/>
      <c r="BR11" s="671"/>
      <c r="BS11" s="624">
        <v>16214</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265497</v>
      </c>
      <c r="CS11" s="619"/>
      <c r="CT11" s="619"/>
      <c r="CU11" s="619"/>
      <c r="CV11" s="619"/>
      <c r="CW11" s="619"/>
      <c r="CX11" s="619"/>
      <c r="CY11" s="620"/>
      <c r="CZ11" s="671">
        <v>3.3</v>
      </c>
      <c r="DA11" s="671"/>
      <c r="DB11" s="671"/>
      <c r="DC11" s="671"/>
      <c r="DD11" s="624">
        <v>18859</v>
      </c>
      <c r="DE11" s="619"/>
      <c r="DF11" s="619"/>
      <c r="DG11" s="619"/>
      <c r="DH11" s="619"/>
      <c r="DI11" s="619"/>
      <c r="DJ11" s="619"/>
      <c r="DK11" s="619"/>
      <c r="DL11" s="619"/>
      <c r="DM11" s="619"/>
      <c r="DN11" s="619"/>
      <c r="DO11" s="619"/>
      <c r="DP11" s="620"/>
      <c r="DQ11" s="624">
        <v>202667</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941737</v>
      </c>
      <c r="BH12" s="619"/>
      <c r="BI12" s="619"/>
      <c r="BJ12" s="619"/>
      <c r="BK12" s="619"/>
      <c r="BL12" s="619"/>
      <c r="BM12" s="619"/>
      <c r="BN12" s="620"/>
      <c r="BO12" s="671">
        <v>46.5</v>
      </c>
      <c r="BP12" s="671"/>
      <c r="BQ12" s="671"/>
      <c r="BR12" s="671"/>
      <c r="BS12" s="624" t="s">
        <v>109</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258842</v>
      </c>
      <c r="CS12" s="619"/>
      <c r="CT12" s="619"/>
      <c r="CU12" s="619"/>
      <c r="CV12" s="619"/>
      <c r="CW12" s="619"/>
      <c r="CX12" s="619"/>
      <c r="CY12" s="620"/>
      <c r="CZ12" s="671">
        <v>3.2</v>
      </c>
      <c r="DA12" s="671"/>
      <c r="DB12" s="671"/>
      <c r="DC12" s="671"/>
      <c r="DD12" s="624">
        <v>36270</v>
      </c>
      <c r="DE12" s="619"/>
      <c r="DF12" s="619"/>
      <c r="DG12" s="619"/>
      <c r="DH12" s="619"/>
      <c r="DI12" s="619"/>
      <c r="DJ12" s="619"/>
      <c r="DK12" s="619"/>
      <c r="DL12" s="619"/>
      <c r="DM12" s="619"/>
      <c r="DN12" s="619"/>
      <c r="DO12" s="619"/>
      <c r="DP12" s="620"/>
      <c r="DQ12" s="624">
        <v>162148</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11462</v>
      </c>
      <c r="S13" s="619"/>
      <c r="T13" s="619"/>
      <c r="U13" s="619"/>
      <c r="V13" s="619"/>
      <c r="W13" s="619"/>
      <c r="X13" s="619"/>
      <c r="Y13" s="620"/>
      <c r="Z13" s="671">
        <v>0.1</v>
      </c>
      <c r="AA13" s="671"/>
      <c r="AB13" s="671"/>
      <c r="AC13" s="671"/>
      <c r="AD13" s="672">
        <v>11462</v>
      </c>
      <c r="AE13" s="672"/>
      <c r="AF13" s="672"/>
      <c r="AG13" s="672"/>
      <c r="AH13" s="672"/>
      <c r="AI13" s="672"/>
      <c r="AJ13" s="672"/>
      <c r="AK13" s="672"/>
      <c r="AL13" s="641">
        <v>0.2</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930910</v>
      </c>
      <c r="BH13" s="619"/>
      <c r="BI13" s="619"/>
      <c r="BJ13" s="619"/>
      <c r="BK13" s="619"/>
      <c r="BL13" s="619"/>
      <c r="BM13" s="619"/>
      <c r="BN13" s="620"/>
      <c r="BO13" s="671">
        <v>45.9</v>
      </c>
      <c r="BP13" s="671"/>
      <c r="BQ13" s="671"/>
      <c r="BR13" s="671"/>
      <c r="BS13" s="624" t="s">
        <v>109</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941360</v>
      </c>
      <c r="CS13" s="619"/>
      <c r="CT13" s="619"/>
      <c r="CU13" s="619"/>
      <c r="CV13" s="619"/>
      <c r="CW13" s="619"/>
      <c r="CX13" s="619"/>
      <c r="CY13" s="620"/>
      <c r="CZ13" s="671">
        <v>11.6</v>
      </c>
      <c r="DA13" s="671"/>
      <c r="DB13" s="671"/>
      <c r="DC13" s="671"/>
      <c r="DD13" s="624">
        <v>688520</v>
      </c>
      <c r="DE13" s="619"/>
      <c r="DF13" s="619"/>
      <c r="DG13" s="619"/>
      <c r="DH13" s="619"/>
      <c r="DI13" s="619"/>
      <c r="DJ13" s="619"/>
      <c r="DK13" s="619"/>
      <c r="DL13" s="619"/>
      <c r="DM13" s="619"/>
      <c r="DN13" s="619"/>
      <c r="DO13" s="619"/>
      <c r="DP13" s="620"/>
      <c r="DQ13" s="624">
        <v>657932</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59051</v>
      </c>
      <c r="BH14" s="619"/>
      <c r="BI14" s="619"/>
      <c r="BJ14" s="619"/>
      <c r="BK14" s="619"/>
      <c r="BL14" s="619"/>
      <c r="BM14" s="619"/>
      <c r="BN14" s="620"/>
      <c r="BO14" s="671">
        <v>2.9</v>
      </c>
      <c r="BP14" s="671"/>
      <c r="BQ14" s="671"/>
      <c r="BR14" s="671"/>
      <c r="BS14" s="624" t="s">
        <v>109</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437088</v>
      </c>
      <c r="CS14" s="619"/>
      <c r="CT14" s="619"/>
      <c r="CU14" s="619"/>
      <c r="CV14" s="619"/>
      <c r="CW14" s="619"/>
      <c r="CX14" s="619"/>
      <c r="CY14" s="620"/>
      <c r="CZ14" s="671">
        <v>5.4</v>
      </c>
      <c r="DA14" s="671"/>
      <c r="DB14" s="671"/>
      <c r="DC14" s="671"/>
      <c r="DD14" s="624">
        <v>39258</v>
      </c>
      <c r="DE14" s="619"/>
      <c r="DF14" s="619"/>
      <c r="DG14" s="619"/>
      <c r="DH14" s="619"/>
      <c r="DI14" s="619"/>
      <c r="DJ14" s="619"/>
      <c r="DK14" s="619"/>
      <c r="DL14" s="619"/>
      <c r="DM14" s="619"/>
      <c r="DN14" s="619"/>
      <c r="DO14" s="619"/>
      <c r="DP14" s="620"/>
      <c r="DQ14" s="624">
        <v>416166</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9721</v>
      </c>
      <c r="S15" s="619"/>
      <c r="T15" s="619"/>
      <c r="U15" s="619"/>
      <c r="V15" s="619"/>
      <c r="W15" s="619"/>
      <c r="X15" s="619"/>
      <c r="Y15" s="620"/>
      <c r="Z15" s="671">
        <v>0.1</v>
      </c>
      <c r="AA15" s="671"/>
      <c r="AB15" s="671"/>
      <c r="AC15" s="671"/>
      <c r="AD15" s="672">
        <v>9721</v>
      </c>
      <c r="AE15" s="672"/>
      <c r="AF15" s="672"/>
      <c r="AG15" s="672"/>
      <c r="AH15" s="672"/>
      <c r="AI15" s="672"/>
      <c r="AJ15" s="672"/>
      <c r="AK15" s="672"/>
      <c r="AL15" s="641">
        <v>0.2</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125319</v>
      </c>
      <c r="BH15" s="619"/>
      <c r="BI15" s="619"/>
      <c r="BJ15" s="619"/>
      <c r="BK15" s="619"/>
      <c r="BL15" s="619"/>
      <c r="BM15" s="619"/>
      <c r="BN15" s="620"/>
      <c r="BO15" s="671">
        <v>6.2</v>
      </c>
      <c r="BP15" s="671"/>
      <c r="BQ15" s="671"/>
      <c r="BR15" s="671"/>
      <c r="BS15" s="624" t="s">
        <v>109</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1046042</v>
      </c>
      <c r="CS15" s="619"/>
      <c r="CT15" s="619"/>
      <c r="CU15" s="619"/>
      <c r="CV15" s="619"/>
      <c r="CW15" s="619"/>
      <c r="CX15" s="619"/>
      <c r="CY15" s="620"/>
      <c r="CZ15" s="671">
        <v>12.9</v>
      </c>
      <c r="DA15" s="671"/>
      <c r="DB15" s="671"/>
      <c r="DC15" s="671"/>
      <c r="DD15" s="624">
        <v>257576</v>
      </c>
      <c r="DE15" s="619"/>
      <c r="DF15" s="619"/>
      <c r="DG15" s="619"/>
      <c r="DH15" s="619"/>
      <c r="DI15" s="619"/>
      <c r="DJ15" s="619"/>
      <c r="DK15" s="619"/>
      <c r="DL15" s="619"/>
      <c r="DM15" s="619"/>
      <c r="DN15" s="619"/>
      <c r="DO15" s="619"/>
      <c r="DP15" s="620"/>
      <c r="DQ15" s="624">
        <v>683907</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2731644</v>
      </c>
      <c r="S16" s="619"/>
      <c r="T16" s="619"/>
      <c r="U16" s="619"/>
      <c r="V16" s="619"/>
      <c r="W16" s="619"/>
      <c r="X16" s="619"/>
      <c r="Y16" s="620"/>
      <c r="Z16" s="671">
        <v>30.5</v>
      </c>
      <c r="AA16" s="671"/>
      <c r="AB16" s="671"/>
      <c r="AC16" s="671"/>
      <c r="AD16" s="672">
        <v>2501926</v>
      </c>
      <c r="AE16" s="672"/>
      <c r="AF16" s="672"/>
      <c r="AG16" s="672"/>
      <c r="AH16" s="672"/>
      <c r="AI16" s="672"/>
      <c r="AJ16" s="672"/>
      <c r="AK16" s="672"/>
      <c r="AL16" s="641">
        <v>49.6</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t="s">
        <v>109</v>
      </c>
      <c r="CS16" s="619"/>
      <c r="CT16" s="619"/>
      <c r="CU16" s="619"/>
      <c r="CV16" s="619"/>
      <c r="CW16" s="619"/>
      <c r="CX16" s="619"/>
      <c r="CY16" s="620"/>
      <c r="CZ16" s="671" t="s">
        <v>109</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2501926</v>
      </c>
      <c r="S17" s="619"/>
      <c r="T17" s="619"/>
      <c r="U17" s="619"/>
      <c r="V17" s="619"/>
      <c r="W17" s="619"/>
      <c r="X17" s="619"/>
      <c r="Y17" s="620"/>
      <c r="Z17" s="671">
        <v>27.9</v>
      </c>
      <c r="AA17" s="671"/>
      <c r="AB17" s="671"/>
      <c r="AC17" s="671"/>
      <c r="AD17" s="672">
        <v>2501926</v>
      </c>
      <c r="AE17" s="672"/>
      <c r="AF17" s="672"/>
      <c r="AG17" s="672"/>
      <c r="AH17" s="672"/>
      <c r="AI17" s="672"/>
      <c r="AJ17" s="672"/>
      <c r="AK17" s="672"/>
      <c r="AL17" s="641">
        <v>49.6</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600165</v>
      </c>
      <c r="CS17" s="619"/>
      <c r="CT17" s="619"/>
      <c r="CU17" s="619"/>
      <c r="CV17" s="619"/>
      <c r="CW17" s="619"/>
      <c r="CX17" s="619"/>
      <c r="CY17" s="620"/>
      <c r="CZ17" s="671">
        <v>7.4</v>
      </c>
      <c r="DA17" s="671"/>
      <c r="DB17" s="671"/>
      <c r="DC17" s="671"/>
      <c r="DD17" s="624" t="s">
        <v>109</v>
      </c>
      <c r="DE17" s="619"/>
      <c r="DF17" s="619"/>
      <c r="DG17" s="619"/>
      <c r="DH17" s="619"/>
      <c r="DI17" s="619"/>
      <c r="DJ17" s="619"/>
      <c r="DK17" s="619"/>
      <c r="DL17" s="619"/>
      <c r="DM17" s="619"/>
      <c r="DN17" s="619"/>
      <c r="DO17" s="619"/>
      <c r="DP17" s="620"/>
      <c r="DQ17" s="624">
        <v>599193</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229718</v>
      </c>
      <c r="S18" s="619"/>
      <c r="T18" s="619"/>
      <c r="U18" s="619"/>
      <c r="V18" s="619"/>
      <c r="W18" s="619"/>
      <c r="X18" s="619"/>
      <c r="Y18" s="620"/>
      <c r="Z18" s="671">
        <v>2.6</v>
      </c>
      <c r="AA18" s="671"/>
      <c r="AB18" s="671"/>
      <c r="AC18" s="671"/>
      <c r="AD18" s="672" t="s">
        <v>109</v>
      </c>
      <c r="AE18" s="672"/>
      <c r="AF18" s="672"/>
      <c r="AG18" s="672"/>
      <c r="AH18" s="672"/>
      <c r="AI18" s="672"/>
      <c r="AJ18" s="672"/>
      <c r="AK18" s="672"/>
      <c r="AL18" s="641" t="s">
        <v>109</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t="s">
        <v>109</v>
      </c>
      <c r="BH19" s="619"/>
      <c r="BI19" s="619"/>
      <c r="BJ19" s="619"/>
      <c r="BK19" s="619"/>
      <c r="BL19" s="619"/>
      <c r="BM19" s="619"/>
      <c r="BN19" s="620"/>
      <c r="BO19" s="671" t="s">
        <v>109</v>
      </c>
      <c r="BP19" s="671"/>
      <c r="BQ19" s="671"/>
      <c r="BR19" s="671"/>
      <c r="BS19" s="624" t="s">
        <v>109</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5275331</v>
      </c>
      <c r="S20" s="619"/>
      <c r="T20" s="619"/>
      <c r="U20" s="619"/>
      <c r="V20" s="619"/>
      <c r="W20" s="619"/>
      <c r="X20" s="619"/>
      <c r="Y20" s="620"/>
      <c r="Z20" s="671">
        <v>58.9</v>
      </c>
      <c r="AA20" s="671"/>
      <c r="AB20" s="671"/>
      <c r="AC20" s="671"/>
      <c r="AD20" s="672">
        <v>5045613</v>
      </c>
      <c r="AE20" s="672"/>
      <c r="AF20" s="672"/>
      <c r="AG20" s="672"/>
      <c r="AH20" s="672"/>
      <c r="AI20" s="672"/>
      <c r="AJ20" s="672"/>
      <c r="AK20" s="672"/>
      <c r="AL20" s="641">
        <v>99.9</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t="s">
        <v>109</v>
      </c>
      <c r="BH20" s="619"/>
      <c r="BI20" s="619"/>
      <c r="BJ20" s="619"/>
      <c r="BK20" s="619"/>
      <c r="BL20" s="619"/>
      <c r="BM20" s="619"/>
      <c r="BN20" s="620"/>
      <c r="BO20" s="671" t="s">
        <v>109</v>
      </c>
      <c r="BP20" s="671"/>
      <c r="BQ20" s="671"/>
      <c r="BR20" s="671"/>
      <c r="BS20" s="624" t="s">
        <v>109</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8138194</v>
      </c>
      <c r="CS20" s="619"/>
      <c r="CT20" s="619"/>
      <c r="CU20" s="619"/>
      <c r="CV20" s="619"/>
      <c r="CW20" s="619"/>
      <c r="CX20" s="619"/>
      <c r="CY20" s="620"/>
      <c r="CZ20" s="671">
        <v>100</v>
      </c>
      <c r="DA20" s="671"/>
      <c r="DB20" s="671"/>
      <c r="DC20" s="671"/>
      <c r="DD20" s="624">
        <v>1066986</v>
      </c>
      <c r="DE20" s="619"/>
      <c r="DF20" s="619"/>
      <c r="DG20" s="619"/>
      <c r="DH20" s="619"/>
      <c r="DI20" s="619"/>
      <c r="DJ20" s="619"/>
      <c r="DK20" s="619"/>
      <c r="DL20" s="619"/>
      <c r="DM20" s="619"/>
      <c r="DN20" s="619"/>
      <c r="DO20" s="619"/>
      <c r="DP20" s="620"/>
      <c r="DQ20" s="624">
        <v>5974668</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2753</v>
      </c>
      <c r="S21" s="619"/>
      <c r="T21" s="619"/>
      <c r="U21" s="619"/>
      <c r="V21" s="619"/>
      <c r="W21" s="619"/>
      <c r="X21" s="619"/>
      <c r="Y21" s="620"/>
      <c r="Z21" s="671">
        <v>0</v>
      </c>
      <c r="AA21" s="671"/>
      <c r="AB21" s="671"/>
      <c r="AC21" s="671"/>
      <c r="AD21" s="672">
        <v>2753</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104868</v>
      </c>
      <c r="S22" s="619"/>
      <c r="T22" s="619"/>
      <c r="U22" s="619"/>
      <c r="V22" s="619"/>
      <c r="W22" s="619"/>
      <c r="X22" s="619"/>
      <c r="Y22" s="620"/>
      <c r="Z22" s="671">
        <v>1.2</v>
      </c>
      <c r="AA22" s="671"/>
      <c r="AB22" s="671"/>
      <c r="AC22" s="671"/>
      <c r="AD22" s="672" t="s">
        <v>109</v>
      </c>
      <c r="AE22" s="672"/>
      <c r="AF22" s="672"/>
      <c r="AG22" s="672"/>
      <c r="AH22" s="672"/>
      <c r="AI22" s="672"/>
      <c r="AJ22" s="672"/>
      <c r="AK22" s="672"/>
      <c r="AL22" s="641" t="s">
        <v>109</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178124</v>
      </c>
      <c r="S23" s="619"/>
      <c r="T23" s="619"/>
      <c r="U23" s="619"/>
      <c r="V23" s="619"/>
      <c r="W23" s="619"/>
      <c r="X23" s="619"/>
      <c r="Y23" s="620"/>
      <c r="Z23" s="671">
        <v>2</v>
      </c>
      <c r="AA23" s="671"/>
      <c r="AB23" s="671"/>
      <c r="AC23" s="671"/>
      <c r="AD23" s="672" t="s">
        <v>109</v>
      </c>
      <c r="AE23" s="672"/>
      <c r="AF23" s="672"/>
      <c r="AG23" s="672"/>
      <c r="AH23" s="672"/>
      <c r="AI23" s="672"/>
      <c r="AJ23" s="672"/>
      <c r="AK23" s="672"/>
      <c r="AL23" s="641" t="s">
        <v>109</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101727</v>
      </c>
      <c r="S24" s="619"/>
      <c r="T24" s="619"/>
      <c r="U24" s="619"/>
      <c r="V24" s="619"/>
      <c r="W24" s="619"/>
      <c r="X24" s="619"/>
      <c r="Y24" s="620"/>
      <c r="Z24" s="671">
        <v>1.1000000000000001</v>
      </c>
      <c r="AA24" s="671"/>
      <c r="AB24" s="671"/>
      <c r="AC24" s="671"/>
      <c r="AD24" s="672" t="s">
        <v>109</v>
      </c>
      <c r="AE24" s="672"/>
      <c r="AF24" s="672"/>
      <c r="AG24" s="672"/>
      <c r="AH24" s="672"/>
      <c r="AI24" s="672"/>
      <c r="AJ24" s="672"/>
      <c r="AK24" s="672"/>
      <c r="AL24" s="641" t="s">
        <v>109</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3122838</v>
      </c>
      <c r="CS24" s="669"/>
      <c r="CT24" s="669"/>
      <c r="CU24" s="669"/>
      <c r="CV24" s="669"/>
      <c r="CW24" s="669"/>
      <c r="CX24" s="669"/>
      <c r="CY24" s="716"/>
      <c r="CZ24" s="720">
        <v>38.4</v>
      </c>
      <c r="DA24" s="721"/>
      <c r="DB24" s="721"/>
      <c r="DC24" s="722"/>
      <c r="DD24" s="715">
        <v>2324129</v>
      </c>
      <c r="DE24" s="669"/>
      <c r="DF24" s="669"/>
      <c r="DG24" s="669"/>
      <c r="DH24" s="669"/>
      <c r="DI24" s="669"/>
      <c r="DJ24" s="669"/>
      <c r="DK24" s="716"/>
      <c r="DL24" s="715">
        <v>2321362</v>
      </c>
      <c r="DM24" s="669"/>
      <c r="DN24" s="669"/>
      <c r="DO24" s="669"/>
      <c r="DP24" s="669"/>
      <c r="DQ24" s="669"/>
      <c r="DR24" s="669"/>
      <c r="DS24" s="669"/>
      <c r="DT24" s="669"/>
      <c r="DU24" s="669"/>
      <c r="DV24" s="716"/>
      <c r="DW24" s="717">
        <v>43.4</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678312</v>
      </c>
      <c r="S25" s="619"/>
      <c r="T25" s="619"/>
      <c r="U25" s="619"/>
      <c r="V25" s="619"/>
      <c r="W25" s="619"/>
      <c r="X25" s="619"/>
      <c r="Y25" s="620"/>
      <c r="Z25" s="671">
        <v>7.6</v>
      </c>
      <c r="AA25" s="671"/>
      <c r="AB25" s="671"/>
      <c r="AC25" s="671"/>
      <c r="AD25" s="672" t="s">
        <v>109</v>
      </c>
      <c r="AE25" s="672"/>
      <c r="AF25" s="672"/>
      <c r="AG25" s="672"/>
      <c r="AH25" s="672"/>
      <c r="AI25" s="672"/>
      <c r="AJ25" s="672"/>
      <c r="AK25" s="672"/>
      <c r="AL25" s="641" t="s">
        <v>109</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1622275</v>
      </c>
      <c r="CS25" s="637"/>
      <c r="CT25" s="637"/>
      <c r="CU25" s="637"/>
      <c r="CV25" s="637"/>
      <c r="CW25" s="637"/>
      <c r="CX25" s="637"/>
      <c r="CY25" s="638"/>
      <c r="CZ25" s="621">
        <v>19.899999999999999</v>
      </c>
      <c r="DA25" s="639"/>
      <c r="DB25" s="639"/>
      <c r="DC25" s="640"/>
      <c r="DD25" s="624">
        <v>1465707</v>
      </c>
      <c r="DE25" s="637"/>
      <c r="DF25" s="637"/>
      <c r="DG25" s="637"/>
      <c r="DH25" s="637"/>
      <c r="DI25" s="637"/>
      <c r="DJ25" s="637"/>
      <c r="DK25" s="638"/>
      <c r="DL25" s="624">
        <v>1463140</v>
      </c>
      <c r="DM25" s="637"/>
      <c r="DN25" s="637"/>
      <c r="DO25" s="637"/>
      <c r="DP25" s="637"/>
      <c r="DQ25" s="637"/>
      <c r="DR25" s="637"/>
      <c r="DS25" s="637"/>
      <c r="DT25" s="637"/>
      <c r="DU25" s="637"/>
      <c r="DV25" s="638"/>
      <c r="DW25" s="641">
        <v>27.4</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1094961</v>
      </c>
      <c r="CS26" s="619"/>
      <c r="CT26" s="619"/>
      <c r="CU26" s="619"/>
      <c r="CV26" s="619"/>
      <c r="CW26" s="619"/>
      <c r="CX26" s="619"/>
      <c r="CY26" s="620"/>
      <c r="CZ26" s="621">
        <v>13.5</v>
      </c>
      <c r="DA26" s="639"/>
      <c r="DB26" s="639"/>
      <c r="DC26" s="640"/>
      <c r="DD26" s="624">
        <v>955409</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581542</v>
      </c>
      <c r="S27" s="619"/>
      <c r="T27" s="619"/>
      <c r="U27" s="619"/>
      <c r="V27" s="619"/>
      <c r="W27" s="619"/>
      <c r="X27" s="619"/>
      <c r="Y27" s="620"/>
      <c r="Z27" s="671">
        <v>6.5</v>
      </c>
      <c r="AA27" s="671"/>
      <c r="AB27" s="671"/>
      <c r="AC27" s="671"/>
      <c r="AD27" s="672" t="s">
        <v>109</v>
      </c>
      <c r="AE27" s="672"/>
      <c r="AF27" s="672"/>
      <c r="AG27" s="672"/>
      <c r="AH27" s="672"/>
      <c r="AI27" s="672"/>
      <c r="AJ27" s="672"/>
      <c r="AK27" s="672"/>
      <c r="AL27" s="641" t="s">
        <v>109</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2027331</v>
      </c>
      <c r="BH27" s="619"/>
      <c r="BI27" s="619"/>
      <c r="BJ27" s="619"/>
      <c r="BK27" s="619"/>
      <c r="BL27" s="619"/>
      <c r="BM27" s="619"/>
      <c r="BN27" s="620"/>
      <c r="BO27" s="671">
        <v>100</v>
      </c>
      <c r="BP27" s="671"/>
      <c r="BQ27" s="671"/>
      <c r="BR27" s="671"/>
      <c r="BS27" s="624">
        <v>27422</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900398</v>
      </c>
      <c r="CS27" s="637"/>
      <c r="CT27" s="637"/>
      <c r="CU27" s="637"/>
      <c r="CV27" s="637"/>
      <c r="CW27" s="637"/>
      <c r="CX27" s="637"/>
      <c r="CY27" s="638"/>
      <c r="CZ27" s="621">
        <v>11.1</v>
      </c>
      <c r="DA27" s="639"/>
      <c r="DB27" s="639"/>
      <c r="DC27" s="640"/>
      <c r="DD27" s="624">
        <v>259229</v>
      </c>
      <c r="DE27" s="637"/>
      <c r="DF27" s="637"/>
      <c r="DG27" s="637"/>
      <c r="DH27" s="637"/>
      <c r="DI27" s="637"/>
      <c r="DJ27" s="637"/>
      <c r="DK27" s="638"/>
      <c r="DL27" s="624">
        <v>259229</v>
      </c>
      <c r="DM27" s="637"/>
      <c r="DN27" s="637"/>
      <c r="DO27" s="637"/>
      <c r="DP27" s="637"/>
      <c r="DQ27" s="637"/>
      <c r="DR27" s="637"/>
      <c r="DS27" s="637"/>
      <c r="DT27" s="637"/>
      <c r="DU27" s="637"/>
      <c r="DV27" s="638"/>
      <c r="DW27" s="641">
        <v>4.8</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4040</v>
      </c>
      <c r="S28" s="619"/>
      <c r="T28" s="619"/>
      <c r="U28" s="619"/>
      <c r="V28" s="619"/>
      <c r="W28" s="619"/>
      <c r="X28" s="619"/>
      <c r="Y28" s="620"/>
      <c r="Z28" s="671">
        <v>0</v>
      </c>
      <c r="AA28" s="671"/>
      <c r="AB28" s="671"/>
      <c r="AC28" s="671"/>
      <c r="AD28" s="672">
        <v>64</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600165</v>
      </c>
      <c r="CS28" s="619"/>
      <c r="CT28" s="619"/>
      <c r="CU28" s="619"/>
      <c r="CV28" s="619"/>
      <c r="CW28" s="619"/>
      <c r="CX28" s="619"/>
      <c r="CY28" s="620"/>
      <c r="CZ28" s="621">
        <v>7.4</v>
      </c>
      <c r="DA28" s="639"/>
      <c r="DB28" s="639"/>
      <c r="DC28" s="640"/>
      <c r="DD28" s="624">
        <v>599193</v>
      </c>
      <c r="DE28" s="619"/>
      <c r="DF28" s="619"/>
      <c r="DG28" s="619"/>
      <c r="DH28" s="619"/>
      <c r="DI28" s="619"/>
      <c r="DJ28" s="619"/>
      <c r="DK28" s="620"/>
      <c r="DL28" s="624">
        <v>598993</v>
      </c>
      <c r="DM28" s="619"/>
      <c r="DN28" s="619"/>
      <c r="DO28" s="619"/>
      <c r="DP28" s="619"/>
      <c r="DQ28" s="619"/>
      <c r="DR28" s="619"/>
      <c r="DS28" s="619"/>
      <c r="DT28" s="619"/>
      <c r="DU28" s="619"/>
      <c r="DV28" s="620"/>
      <c r="DW28" s="641">
        <v>11.2</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2431</v>
      </c>
      <c r="S29" s="619"/>
      <c r="T29" s="619"/>
      <c r="U29" s="619"/>
      <c r="V29" s="619"/>
      <c r="W29" s="619"/>
      <c r="X29" s="619"/>
      <c r="Y29" s="620"/>
      <c r="Z29" s="671">
        <v>0</v>
      </c>
      <c r="AA29" s="671"/>
      <c r="AB29" s="671"/>
      <c r="AC29" s="671"/>
      <c r="AD29" s="672" t="s">
        <v>109</v>
      </c>
      <c r="AE29" s="672"/>
      <c r="AF29" s="672"/>
      <c r="AG29" s="672"/>
      <c r="AH29" s="672"/>
      <c r="AI29" s="672"/>
      <c r="AJ29" s="672"/>
      <c r="AK29" s="672"/>
      <c r="AL29" s="641" t="s">
        <v>109</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600165</v>
      </c>
      <c r="CS29" s="637"/>
      <c r="CT29" s="637"/>
      <c r="CU29" s="637"/>
      <c r="CV29" s="637"/>
      <c r="CW29" s="637"/>
      <c r="CX29" s="637"/>
      <c r="CY29" s="638"/>
      <c r="CZ29" s="621">
        <v>7.4</v>
      </c>
      <c r="DA29" s="639"/>
      <c r="DB29" s="639"/>
      <c r="DC29" s="640"/>
      <c r="DD29" s="624">
        <v>599193</v>
      </c>
      <c r="DE29" s="637"/>
      <c r="DF29" s="637"/>
      <c r="DG29" s="637"/>
      <c r="DH29" s="637"/>
      <c r="DI29" s="637"/>
      <c r="DJ29" s="637"/>
      <c r="DK29" s="638"/>
      <c r="DL29" s="624">
        <v>598993</v>
      </c>
      <c r="DM29" s="637"/>
      <c r="DN29" s="637"/>
      <c r="DO29" s="637"/>
      <c r="DP29" s="637"/>
      <c r="DQ29" s="637"/>
      <c r="DR29" s="637"/>
      <c r="DS29" s="637"/>
      <c r="DT29" s="637"/>
      <c r="DU29" s="637"/>
      <c r="DV29" s="638"/>
      <c r="DW29" s="641">
        <v>11.2</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509547</v>
      </c>
      <c r="S30" s="619"/>
      <c r="T30" s="619"/>
      <c r="U30" s="619"/>
      <c r="V30" s="619"/>
      <c r="W30" s="619"/>
      <c r="X30" s="619"/>
      <c r="Y30" s="620"/>
      <c r="Z30" s="671">
        <v>5.7</v>
      </c>
      <c r="AA30" s="671"/>
      <c r="AB30" s="671"/>
      <c r="AC30" s="671"/>
      <c r="AD30" s="672" t="s">
        <v>109</v>
      </c>
      <c r="AE30" s="672"/>
      <c r="AF30" s="672"/>
      <c r="AG30" s="672"/>
      <c r="AH30" s="672"/>
      <c r="AI30" s="672"/>
      <c r="AJ30" s="672"/>
      <c r="AK30" s="672"/>
      <c r="AL30" s="641" t="s">
        <v>109</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99.3</v>
      </c>
      <c r="BH30" s="685"/>
      <c r="BI30" s="685"/>
      <c r="BJ30" s="685"/>
      <c r="BK30" s="685"/>
      <c r="BL30" s="685"/>
      <c r="BM30" s="686">
        <v>98.3</v>
      </c>
      <c r="BN30" s="685"/>
      <c r="BO30" s="685"/>
      <c r="BP30" s="685"/>
      <c r="BQ30" s="687"/>
      <c r="BR30" s="684">
        <v>99</v>
      </c>
      <c r="BS30" s="685"/>
      <c r="BT30" s="685"/>
      <c r="BU30" s="685"/>
      <c r="BV30" s="685"/>
      <c r="BW30" s="685"/>
      <c r="BX30" s="686">
        <v>97.7</v>
      </c>
      <c r="BY30" s="685"/>
      <c r="BZ30" s="685"/>
      <c r="CA30" s="685"/>
      <c r="CB30" s="687"/>
      <c r="CD30" s="690"/>
      <c r="CE30" s="691"/>
      <c r="CF30" s="655" t="s">
        <v>290</v>
      </c>
      <c r="CG30" s="652"/>
      <c r="CH30" s="652"/>
      <c r="CI30" s="652"/>
      <c r="CJ30" s="652"/>
      <c r="CK30" s="652"/>
      <c r="CL30" s="652"/>
      <c r="CM30" s="652"/>
      <c r="CN30" s="652"/>
      <c r="CO30" s="652"/>
      <c r="CP30" s="652"/>
      <c r="CQ30" s="653"/>
      <c r="CR30" s="618">
        <v>535259</v>
      </c>
      <c r="CS30" s="619"/>
      <c r="CT30" s="619"/>
      <c r="CU30" s="619"/>
      <c r="CV30" s="619"/>
      <c r="CW30" s="619"/>
      <c r="CX30" s="619"/>
      <c r="CY30" s="620"/>
      <c r="CZ30" s="621">
        <v>6.6</v>
      </c>
      <c r="DA30" s="639"/>
      <c r="DB30" s="639"/>
      <c r="DC30" s="640"/>
      <c r="DD30" s="624">
        <v>534287</v>
      </c>
      <c r="DE30" s="619"/>
      <c r="DF30" s="619"/>
      <c r="DG30" s="619"/>
      <c r="DH30" s="619"/>
      <c r="DI30" s="619"/>
      <c r="DJ30" s="619"/>
      <c r="DK30" s="620"/>
      <c r="DL30" s="624">
        <v>534087</v>
      </c>
      <c r="DM30" s="619"/>
      <c r="DN30" s="619"/>
      <c r="DO30" s="619"/>
      <c r="DP30" s="619"/>
      <c r="DQ30" s="619"/>
      <c r="DR30" s="619"/>
      <c r="DS30" s="619"/>
      <c r="DT30" s="619"/>
      <c r="DU30" s="619"/>
      <c r="DV30" s="620"/>
      <c r="DW30" s="641">
        <v>10</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696210</v>
      </c>
      <c r="S31" s="619"/>
      <c r="T31" s="619"/>
      <c r="U31" s="619"/>
      <c r="V31" s="619"/>
      <c r="W31" s="619"/>
      <c r="X31" s="619"/>
      <c r="Y31" s="620"/>
      <c r="Z31" s="671">
        <v>7.8</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99.3</v>
      </c>
      <c r="BH31" s="637"/>
      <c r="BI31" s="637"/>
      <c r="BJ31" s="637"/>
      <c r="BK31" s="637"/>
      <c r="BL31" s="637"/>
      <c r="BM31" s="673">
        <v>98.1</v>
      </c>
      <c r="BN31" s="683"/>
      <c r="BO31" s="683"/>
      <c r="BP31" s="683"/>
      <c r="BQ31" s="647"/>
      <c r="BR31" s="682">
        <v>99.1</v>
      </c>
      <c r="BS31" s="637"/>
      <c r="BT31" s="637"/>
      <c r="BU31" s="637"/>
      <c r="BV31" s="637"/>
      <c r="BW31" s="637"/>
      <c r="BX31" s="673">
        <v>97.7</v>
      </c>
      <c r="BY31" s="683"/>
      <c r="BZ31" s="683"/>
      <c r="CA31" s="683"/>
      <c r="CB31" s="647"/>
      <c r="CD31" s="690"/>
      <c r="CE31" s="691"/>
      <c r="CF31" s="655" t="s">
        <v>294</v>
      </c>
      <c r="CG31" s="652"/>
      <c r="CH31" s="652"/>
      <c r="CI31" s="652"/>
      <c r="CJ31" s="652"/>
      <c r="CK31" s="652"/>
      <c r="CL31" s="652"/>
      <c r="CM31" s="652"/>
      <c r="CN31" s="652"/>
      <c r="CO31" s="652"/>
      <c r="CP31" s="652"/>
      <c r="CQ31" s="653"/>
      <c r="CR31" s="618">
        <v>64906</v>
      </c>
      <c r="CS31" s="637"/>
      <c r="CT31" s="637"/>
      <c r="CU31" s="637"/>
      <c r="CV31" s="637"/>
      <c r="CW31" s="637"/>
      <c r="CX31" s="637"/>
      <c r="CY31" s="638"/>
      <c r="CZ31" s="621">
        <v>0.8</v>
      </c>
      <c r="DA31" s="639"/>
      <c r="DB31" s="639"/>
      <c r="DC31" s="640"/>
      <c r="DD31" s="624">
        <v>64906</v>
      </c>
      <c r="DE31" s="637"/>
      <c r="DF31" s="637"/>
      <c r="DG31" s="637"/>
      <c r="DH31" s="637"/>
      <c r="DI31" s="637"/>
      <c r="DJ31" s="637"/>
      <c r="DK31" s="638"/>
      <c r="DL31" s="624">
        <v>64906</v>
      </c>
      <c r="DM31" s="637"/>
      <c r="DN31" s="637"/>
      <c r="DO31" s="637"/>
      <c r="DP31" s="637"/>
      <c r="DQ31" s="637"/>
      <c r="DR31" s="637"/>
      <c r="DS31" s="637"/>
      <c r="DT31" s="637"/>
      <c r="DU31" s="637"/>
      <c r="DV31" s="638"/>
      <c r="DW31" s="641">
        <v>1.2</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197967</v>
      </c>
      <c r="S32" s="619"/>
      <c r="T32" s="619"/>
      <c r="U32" s="619"/>
      <c r="V32" s="619"/>
      <c r="W32" s="619"/>
      <c r="X32" s="619"/>
      <c r="Y32" s="620"/>
      <c r="Z32" s="671">
        <v>2.2000000000000002</v>
      </c>
      <c r="AA32" s="671"/>
      <c r="AB32" s="671"/>
      <c r="AC32" s="671"/>
      <c r="AD32" s="672">
        <v>257</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99.2</v>
      </c>
      <c r="BH32" s="603"/>
      <c r="BI32" s="603"/>
      <c r="BJ32" s="603"/>
      <c r="BK32" s="603"/>
      <c r="BL32" s="603"/>
      <c r="BM32" s="666">
        <v>98.4</v>
      </c>
      <c r="BN32" s="603"/>
      <c r="BO32" s="603"/>
      <c r="BP32" s="603"/>
      <c r="BQ32" s="660"/>
      <c r="BR32" s="681">
        <v>98.8</v>
      </c>
      <c r="BS32" s="603"/>
      <c r="BT32" s="603"/>
      <c r="BU32" s="603"/>
      <c r="BV32" s="603"/>
      <c r="BW32" s="603"/>
      <c r="BX32" s="666">
        <v>97.5</v>
      </c>
      <c r="BY32" s="603"/>
      <c r="BZ32" s="603"/>
      <c r="CA32" s="603"/>
      <c r="CB32" s="660"/>
      <c r="CD32" s="692"/>
      <c r="CE32" s="693"/>
      <c r="CF32" s="655" t="s">
        <v>297</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624900</v>
      </c>
      <c r="S33" s="619"/>
      <c r="T33" s="619"/>
      <c r="U33" s="619"/>
      <c r="V33" s="619"/>
      <c r="W33" s="619"/>
      <c r="X33" s="619"/>
      <c r="Y33" s="620"/>
      <c r="Z33" s="671">
        <v>7</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3948370</v>
      </c>
      <c r="CS33" s="637"/>
      <c r="CT33" s="637"/>
      <c r="CU33" s="637"/>
      <c r="CV33" s="637"/>
      <c r="CW33" s="637"/>
      <c r="CX33" s="637"/>
      <c r="CY33" s="638"/>
      <c r="CZ33" s="621">
        <v>48.5</v>
      </c>
      <c r="DA33" s="639"/>
      <c r="DB33" s="639"/>
      <c r="DC33" s="640"/>
      <c r="DD33" s="624">
        <v>3107194</v>
      </c>
      <c r="DE33" s="637"/>
      <c r="DF33" s="637"/>
      <c r="DG33" s="637"/>
      <c r="DH33" s="637"/>
      <c r="DI33" s="637"/>
      <c r="DJ33" s="637"/>
      <c r="DK33" s="638"/>
      <c r="DL33" s="624">
        <v>2220432</v>
      </c>
      <c r="DM33" s="637"/>
      <c r="DN33" s="637"/>
      <c r="DO33" s="637"/>
      <c r="DP33" s="637"/>
      <c r="DQ33" s="637"/>
      <c r="DR33" s="637"/>
      <c r="DS33" s="637"/>
      <c r="DT33" s="637"/>
      <c r="DU33" s="637"/>
      <c r="DV33" s="638"/>
      <c r="DW33" s="641">
        <v>41.5</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1423070</v>
      </c>
      <c r="CS34" s="619"/>
      <c r="CT34" s="619"/>
      <c r="CU34" s="619"/>
      <c r="CV34" s="619"/>
      <c r="CW34" s="619"/>
      <c r="CX34" s="619"/>
      <c r="CY34" s="620"/>
      <c r="CZ34" s="621">
        <v>17.5</v>
      </c>
      <c r="DA34" s="639"/>
      <c r="DB34" s="639"/>
      <c r="DC34" s="640"/>
      <c r="DD34" s="624">
        <v>1057441</v>
      </c>
      <c r="DE34" s="619"/>
      <c r="DF34" s="619"/>
      <c r="DG34" s="619"/>
      <c r="DH34" s="619"/>
      <c r="DI34" s="619"/>
      <c r="DJ34" s="619"/>
      <c r="DK34" s="620"/>
      <c r="DL34" s="624">
        <v>804552</v>
      </c>
      <c r="DM34" s="619"/>
      <c r="DN34" s="619"/>
      <c r="DO34" s="619"/>
      <c r="DP34" s="619"/>
      <c r="DQ34" s="619"/>
      <c r="DR34" s="619"/>
      <c r="DS34" s="619"/>
      <c r="DT34" s="619"/>
      <c r="DU34" s="619"/>
      <c r="DV34" s="620"/>
      <c r="DW34" s="641">
        <v>15</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300000</v>
      </c>
      <c r="S35" s="619"/>
      <c r="T35" s="619"/>
      <c r="U35" s="619"/>
      <c r="V35" s="619"/>
      <c r="W35" s="619"/>
      <c r="X35" s="619"/>
      <c r="Y35" s="620"/>
      <c r="Z35" s="671">
        <v>3.3</v>
      </c>
      <c r="AA35" s="671"/>
      <c r="AB35" s="671"/>
      <c r="AC35" s="671"/>
      <c r="AD35" s="672" t="s">
        <v>109</v>
      </c>
      <c r="AE35" s="672"/>
      <c r="AF35" s="672"/>
      <c r="AG35" s="672"/>
      <c r="AH35" s="672"/>
      <c r="AI35" s="672"/>
      <c r="AJ35" s="672"/>
      <c r="AK35" s="672"/>
      <c r="AL35" s="641" t="s">
        <v>109</v>
      </c>
      <c r="AM35" s="673"/>
      <c r="AN35" s="673"/>
      <c r="AO35" s="674"/>
      <c r="AP35" s="186"/>
      <c r="AQ35" s="675" t="s">
        <v>305</v>
      </c>
      <c r="AR35" s="676"/>
      <c r="AS35" s="676"/>
      <c r="AT35" s="676"/>
      <c r="AU35" s="676"/>
      <c r="AV35" s="676"/>
      <c r="AW35" s="676"/>
      <c r="AX35" s="676"/>
      <c r="AY35" s="677"/>
      <c r="AZ35" s="668">
        <v>1120433</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185761</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124784</v>
      </c>
      <c r="CS35" s="637"/>
      <c r="CT35" s="637"/>
      <c r="CU35" s="637"/>
      <c r="CV35" s="637"/>
      <c r="CW35" s="637"/>
      <c r="CX35" s="637"/>
      <c r="CY35" s="638"/>
      <c r="CZ35" s="621">
        <v>1.5</v>
      </c>
      <c r="DA35" s="639"/>
      <c r="DB35" s="639"/>
      <c r="DC35" s="640"/>
      <c r="DD35" s="624">
        <v>87670</v>
      </c>
      <c r="DE35" s="637"/>
      <c r="DF35" s="637"/>
      <c r="DG35" s="637"/>
      <c r="DH35" s="637"/>
      <c r="DI35" s="637"/>
      <c r="DJ35" s="637"/>
      <c r="DK35" s="638"/>
      <c r="DL35" s="624">
        <v>87670</v>
      </c>
      <c r="DM35" s="637"/>
      <c r="DN35" s="637"/>
      <c r="DO35" s="637"/>
      <c r="DP35" s="637"/>
      <c r="DQ35" s="637"/>
      <c r="DR35" s="637"/>
      <c r="DS35" s="637"/>
      <c r="DT35" s="637"/>
      <c r="DU35" s="637"/>
      <c r="DV35" s="638"/>
      <c r="DW35" s="641">
        <v>1.6</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8957752</v>
      </c>
      <c r="S36" s="659"/>
      <c r="T36" s="659"/>
      <c r="U36" s="659"/>
      <c r="V36" s="659"/>
      <c r="W36" s="659"/>
      <c r="X36" s="659"/>
      <c r="Y36" s="662"/>
      <c r="Z36" s="663">
        <v>100</v>
      </c>
      <c r="AA36" s="663"/>
      <c r="AB36" s="663"/>
      <c r="AC36" s="663"/>
      <c r="AD36" s="664">
        <v>5048687</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176457</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124941</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1090840</v>
      </c>
      <c r="CS36" s="619"/>
      <c r="CT36" s="619"/>
      <c r="CU36" s="619"/>
      <c r="CV36" s="619"/>
      <c r="CW36" s="619"/>
      <c r="CX36" s="619"/>
      <c r="CY36" s="620"/>
      <c r="CZ36" s="621">
        <v>13.4</v>
      </c>
      <c r="DA36" s="639"/>
      <c r="DB36" s="639"/>
      <c r="DC36" s="640"/>
      <c r="DD36" s="624">
        <v>886401</v>
      </c>
      <c r="DE36" s="619"/>
      <c r="DF36" s="619"/>
      <c r="DG36" s="619"/>
      <c r="DH36" s="619"/>
      <c r="DI36" s="619"/>
      <c r="DJ36" s="619"/>
      <c r="DK36" s="620"/>
      <c r="DL36" s="624">
        <v>627681</v>
      </c>
      <c r="DM36" s="619"/>
      <c r="DN36" s="619"/>
      <c r="DO36" s="619"/>
      <c r="DP36" s="619"/>
      <c r="DQ36" s="619"/>
      <c r="DR36" s="619"/>
      <c r="DS36" s="619"/>
      <c r="DT36" s="619"/>
      <c r="DU36" s="619"/>
      <c r="DV36" s="620"/>
      <c r="DW36" s="641">
        <v>11.7</v>
      </c>
      <c r="DX36" s="642"/>
      <c r="DY36" s="642"/>
      <c r="DZ36" s="642"/>
      <c r="EA36" s="642"/>
      <c r="EB36" s="642"/>
      <c r="EC36" s="643"/>
    </row>
    <row r="37" spans="2:133" ht="11.25" customHeight="1">
      <c r="AQ37" s="644" t="s">
        <v>312</v>
      </c>
      <c r="AR37" s="645"/>
      <c r="AS37" s="645"/>
      <c r="AT37" s="645"/>
      <c r="AU37" s="645"/>
      <c r="AV37" s="645"/>
      <c r="AW37" s="645"/>
      <c r="AX37" s="645"/>
      <c r="AY37" s="646"/>
      <c r="AZ37" s="618">
        <v>51476</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3407</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457937</v>
      </c>
      <c r="CS37" s="637"/>
      <c r="CT37" s="637"/>
      <c r="CU37" s="637"/>
      <c r="CV37" s="637"/>
      <c r="CW37" s="637"/>
      <c r="CX37" s="637"/>
      <c r="CY37" s="638"/>
      <c r="CZ37" s="621">
        <v>5.6</v>
      </c>
      <c r="DA37" s="639"/>
      <c r="DB37" s="639"/>
      <c r="DC37" s="640"/>
      <c r="DD37" s="624">
        <v>451546</v>
      </c>
      <c r="DE37" s="637"/>
      <c r="DF37" s="637"/>
      <c r="DG37" s="637"/>
      <c r="DH37" s="637"/>
      <c r="DI37" s="637"/>
      <c r="DJ37" s="637"/>
      <c r="DK37" s="638"/>
      <c r="DL37" s="624">
        <v>451546</v>
      </c>
      <c r="DM37" s="637"/>
      <c r="DN37" s="637"/>
      <c r="DO37" s="637"/>
      <c r="DP37" s="637"/>
      <c r="DQ37" s="637"/>
      <c r="DR37" s="637"/>
      <c r="DS37" s="637"/>
      <c r="DT37" s="637"/>
      <c r="DU37" s="637"/>
      <c r="DV37" s="638"/>
      <c r="DW37" s="641">
        <v>8.4</v>
      </c>
      <c r="DX37" s="642"/>
      <c r="DY37" s="642"/>
      <c r="DZ37" s="642"/>
      <c r="EA37" s="642"/>
      <c r="EB37" s="642"/>
      <c r="EC37" s="643"/>
    </row>
    <row r="38" spans="2:133" ht="11.25" customHeight="1">
      <c r="AQ38" s="644" t="s">
        <v>315</v>
      </c>
      <c r="AR38" s="645"/>
      <c r="AS38" s="645"/>
      <c r="AT38" s="645"/>
      <c r="AU38" s="645"/>
      <c r="AV38" s="645"/>
      <c r="AW38" s="645"/>
      <c r="AX38" s="645"/>
      <c r="AY38" s="646"/>
      <c r="AZ38" s="618" t="s">
        <v>109</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5770</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923837</v>
      </c>
      <c r="CS38" s="619"/>
      <c r="CT38" s="619"/>
      <c r="CU38" s="619"/>
      <c r="CV38" s="619"/>
      <c r="CW38" s="619"/>
      <c r="CX38" s="619"/>
      <c r="CY38" s="620"/>
      <c r="CZ38" s="621">
        <v>11.4</v>
      </c>
      <c r="DA38" s="639"/>
      <c r="DB38" s="639"/>
      <c r="DC38" s="640"/>
      <c r="DD38" s="624">
        <v>761555</v>
      </c>
      <c r="DE38" s="619"/>
      <c r="DF38" s="619"/>
      <c r="DG38" s="619"/>
      <c r="DH38" s="619"/>
      <c r="DI38" s="619"/>
      <c r="DJ38" s="619"/>
      <c r="DK38" s="620"/>
      <c r="DL38" s="624">
        <v>700529</v>
      </c>
      <c r="DM38" s="619"/>
      <c r="DN38" s="619"/>
      <c r="DO38" s="619"/>
      <c r="DP38" s="619"/>
      <c r="DQ38" s="619"/>
      <c r="DR38" s="619"/>
      <c r="DS38" s="619"/>
      <c r="DT38" s="619"/>
      <c r="DU38" s="619"/>
      <c r="DV38" s="620"/>
      <c r="DW38" s="641">
        <v>13.1</v>
      </c>
      <c r="DX38" s="642"/>
      <c r="DY38" s="642"/>
      <c r="DZ38" s="642"/>
      <c r="EA38" s="642"/>
      <c r="EB38" s="642"/>
      <c r="EC38" s="643"/>
    </row>
    <row r="39" spans="2:133" ht="11.25" customHeight="1">
      <c r="AQ39" s="644" t="s">
        <v>318</v>
      </c>
      <c r="AR39" s="645"/>
      <c r="AS39" s="645"/>
      <c r="AT39" s="645"/>
      <c r="AU39" s="645"/>
      <c r="AV39" s="645"/>
      <c r="AW39" s="645"/>
      <c r="AX39" s="645"/>
      <c r="AY39" s="646"/>
      <c r="AZ39" s="618" t="s">
        <v>109</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86</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286328</v>
      </c>
      <c r="CS39" s="637"/>
      <c r="CT39" s="637"/>
      <c r="CU39" s="637"/>
      <c r="CV39" s="637"/>
      <c r="CW39" s="637"/>
      <c r="CX39" s="637"/>
      <c r="CY39" s="638"/>
      <c r="CZ39" s="621">
        <v>3.5</v>
      </c>
      <c r="DA39" s="639"/>
      <c r="DB39" s="639"/>
      <c r="DC39" s="640"/>
      <c r="DD39" s="624">
        <v>284116</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311505</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100</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99511</v>
      </c>
      <c r="CS40" s="619"/>
      <c r="CT40" s="619"/>
      <c r="CU40" s="619"/>
      <c r="CV40" s="619"/>
      <c r="CW40" s="619"/>
      <c r="CX40" s="619"/>
      <c r="CY40" s="620"/>
      <c r="CZ40" s="621">
        <v>1.2</v>
      </c>
      <c r="DA40" s="639"/>
      <c r="DB40" s="639"/>
      <c r="DC40" s="640"/>
      <c r="DD40" s="624">
        <v>30011</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580995</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298</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1066986</v>
      </c>
      <c r="CS42" s="619"/>
      <c r="CT42" s="619"/>
      <c r="CU42" s="619"/>
      <c r="CV42" s="619"/>
      <c r="CW42" s="619"/>
      <c r="CX42" s="619"/>
      <c r="CY42" s="620"/>
      <c r="CZ42" s="621">
        <v>13.1</v>
      </c>
      <c r="DA42" s="622"/>
      <c r="DB42" s="622"/>
      <c r="DC42" s="623"/>
      <c r="DD42" s="624">
        <v>543345</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32553</v>
      </c>
      <c r="CS43" s="637"/>
      <c r="CT43" s="637"/>
      <c r="CU43" s="637"/>
      <c r="CV43" s="637"/>
      <c r="CW43" s="637"/>
      <c r="CX43" s="637"/>
      <c r="CY43" s="638"/>
      <c r="CZ43" s="621">
        <v>0.4</v>
      </c>
      <c r="DA43" s="639"/>
      <c r="DB43" s="639"/>
      <c r="DC43" s="640"/>
      <c r="DD43" s="624">
        <v>32553</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1066986</v>
      </c>
      <c r="CS44" s="619"/>
      <c r="CT44" s="619"/>
      <c r="CU44" s="619"/>
      <c r="CV44" s="619"/>
      <c r="CW44" s="619"/>
      <c r="CX44" s="619"/>
      <c r="CY44" s="620"/>
      <c r="CZ44" s="621">
        <v>13.1</v>
      </c>
      <c r="DA44" s="622"/>
      <c r="DB44" s="622"/>
      <c r="DC44" s="623"/>
      <c r="DD44" s="624">
        <v>543345</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16524</v>
      </c>
      <c r="CS45" s="637"/>
      <c r="CT45" s="637"/>
      <c r="CU45" s="637"/>
      <c r="CV45" s="637"/>
      <c r="CW45" s="637"/>
      <c r="CX45" s="637"/>
      <c r="CY45" s="638"/>
      <c r="CZ45" s="621">
        <v>0.2</v>
      </c>
      <c r="DA45" s="639"/>
      <c r="DB45" s="639"/>
      <c r="DC45" s="640"/>
      <c r="DD45" s="624">
        <v>11027</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1026502</v>
      </c>
      <c r="CS46" s="619"/>
      <c r="CT46" s="619"/>
      <c r="CU46" s="619"/>
      <c r="CV46" s="619"/>
      <c r="CW46" s="619"/>
      <c r="CX46" s="619"/>
      <c r="CY46" s="620"/>
      <c r="CZ46" s="621">
        <v>12.6</v>
      </c>
      <c r="DA46" s="622"/>
      <c r="DB46" s="622"/>
      <c r="DC46" s="623"/>
      <c r="DD46" s="624">
        <v>516358</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t="s">
        <v>119</v>
      </c>
      <c r="CS47" s="637"/>
      <c r="CT47" s="637"/>
      <c r="CU47" s="637"/>
      <c r="CV47" s="637"/>
      <c r="CW47" s="637"/>
      <c r="CX47" s="637"/>
      <c r="CY47" s="638"/>
      <c r="CZ47" s="621" t="s">
        <v>119</v>
      </c>
      <c r="DA47" s="639"/>
      <c r="DB47" s="639"/>
      <c r="DC47" s="640"/>
      <c r="DD47" s="624" t="s">
        <v>119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119</v>
      </c>
      <c r="CS48" s="619"/>
      <c r="CT48" s="619"/>
      <c r="CU48" s="619"/>
      <c r="CV48" s="619"/>
      <c r="CW48" s="619"/>
      <c r="CX48" s="619"/>
      <c r="CY48" s="620"/>
      <c r="CZ48" s="621" t="s">
        <v>119</v>
      </c>
      <c r="DA48" s="622"/>
      <c r="DB48" s="622"/>
      <c r="DC48" s="623"/>
      <c r="DD48" s="624" t="s">
        <v>119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8138194</v>
      </c>
      <c r="CS49" s="603"/>
      <c r="CT49" s="603"/>
      <c r="CU49" s="603"/>
      <c r="CV49" s="603"/>
      <c r="CW49" s="603"/>
      <c r="CX49" s="603"/>
      <c r="CY49" s="604"/>
      <c r="CZ49" s="605">
        <v>100</v>
      </c>
      <c r="DA49" s="606"/>
      <c r="DB49" s="606"/>
      <c r="DC49" s="607"/>
      <c r="DD49" s="608">
        <v>5974668</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0">
        <v>8758</v>
      </c>
      <c r="R7" s="1131"/>
      <c r="S7" s="1131"/>
      <c r="T7" s="1131"/>
      <c r="U7" s="1131"/>
      <c r="V7" s="1131">
        <v>7995</v>
      </c>
      <c r="W7" s="1131"/>
      <c r="X7" s="1131"/>
      <c r="Y7" s="1131"/>
      <c r="Z7" s="1131"/>
      <c r="AA7" s="1131">
        <v>763</v>
      </c>
      <c r="AB7" s="1131"/>
      <c r="AC7" s="1131"/>
      <c r="AD7" s="1131"/>
      <c r="AE7" s="1132"/>
      <c r="AF7" s="1133">
        <v>585</v>
      </c>
      <c r="AG7" s="1134"/>
      <c r="AH7" s="1134"/>
      <c r="AI7" s="1134"/>
      <c r="AJ7" s="1135"/>
      <c r="AK7" s="1117">
        <v>500</v>
      </c>
      <c r="AL7" s="1118"/>
      <c r="AM7" s="1118"/>
      <c r="AN7" s="1118"/>
      <c r="AO7" s="1118"/>
      <c r="AP7" s="1118">
        <v>6271</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553</v>
      </c>
      <c r="BT7" s="1122"/>
      <c r="BU7" s="1122"/>
      <c r="BV7" s="1122"/>
      <c r="BW7" s="1122"/>
      <c r="BX7" s="1122"/>
      <c r="BY7" s="1122"/>
      <c r="BZ7" s="1122"/>
      <c r="CA7" s="1122"/>
      <c r="CB7" s="1122"/>
      <c r="CC7" s="1122"/>
      <c r="CD7" s="1122"/>
      <c r="CE7" s="1122"/>
      <c r="CF7" s="1122"/>
      <c r="CG7" s="1123"/>
      <c r="CH7" s="1114">
        <v>0</v>
      </c>
      <c r="CI7" s="1115"/>
      <c r="CJ7" s="1115"/>
      <c r="CK7" s="1115"/>
      <c r="CL7" s="1116"/>
      <c r="CM7" s="1114">
        <v>11</v>
      </c>
      <c r="CN7" s="1115"/>
      <c r="CO7" s="1115"/>
      <c r="CP7" s="1115"/>
      <c r="CQ7" s="1116"/>
      <c r="CR7" s="1114">
        <v>5</v>
      </c>
      <c r="CS7" s="1115"/>
      <c r="CT7" s="1115"/>
      <c r="CU7" s="1115"/>
      <c r="CV7" s="1116"/>
      <c r="CW7" s="1114" t="s">
        <v>551</v>
      </c>
      <c r="CX7" s="1115"/>
      <c r="CY7" s="1115"/>
      <c r="CZ7" s="1115"/>
      <c r="DA7" s="1116"/>
      <c r="DB7" s="1114" t="s">
        <v>551</v>
      </c>
      <c r="DC7" s="1115"/>
      <c r="DD7" s="1115"/>
      <c r="DE7" s="1115"/>
      <c r="DF7" s="1116"/>
      <c r="DG7" s="1114" t="s">
        <v>551</v>
      </c>
      <c r="DH7" s="1115"/>
      <c r="DI7" s="1115"/>
      <c r="DJ7" s="1115"/>
      <c r="DK7" s="1116"/>
      <c r="DL7" s="1114" t="s">
        <v>551</v>
      </c>
      <c r="DM7" s="1115"/>
      <c r="DN7" s="1115"/>
      <c r="DO7" s="1115"/>
      <c r="DP7" s="1116"/>
      <c r="DQ7" s="1114" t="s">
        <v>551</v>
      </c>
      <c r="DR7" s="1115"/>
      <c r="DS7" s="1115"/>
      <c r="DT7" s="1115"/>
      <c r="DU7" s="1116"/>
      <c r="DV7" s="1141"/>
      <c r="DW7" s="1142"/>
      <c r="DX7" s="1142"/>
      <c r="DY7" s="1142"/>
      <c r="DZ7" s="1143"/>
      <c r="EA7" s="205"/>
    </row>
    <row r="8" spans="1:131" s="206" customFormat="1" ht="26.25" customHeight="1">
      <c r="A8" s="212">
        <v>2</v>
      </c>
      <c r="B8" s="1063" t="s">
        <v>362</v>
      </c>
      <c r="C8" s="1064"/>
      <c r="D8" s="1064"/>
      <c r="E8" s="1064"/>
      <c r="F8" s="1064"/>
      <c r="G8" s="1064"/>
      <c r="H8" s="1064"/>
      <c r="I8" s="1064"/>
      <c r="J8" s="1064"/>
      <c r="K8" s="1064"/>
      <c r="L8" s="1064"/>
      <c r="M8" s="1064"/>
      <c r="N8" s="1064"/>
      <c r="O8" s="1064"/>
      <c r="P8" s="1065"/>
      <c r="Q8" s="1069">
        <v>49</v>
      </c>
      <c r="R8" s="1070"/>
      <c r="S8" s="1070"/>
      <c r="T8" s="1070"/>
      <c r="U8" s="1070"/>
      <c r="V8" s="1070">
        <v>40</v>
      </c>
      <c r="W8" s="1070"/>
      <c r="X8" s="1070"/>
      <c r="Y8" s="1070"/>
      <c r="Z8" s="1070"/>
      <c r="AA8" s="1070">
        <v>8</v>
      </c>
      <c r="AB8" s="1070"/>
      <c r="AC8" s="1070"/>
      <c r="AD8" s="1070"/>
      <c r="AE8" s="1071"/>
      <c r="AF8" s="1045">
        <v>8</v>
      </c>
      <c r="AG8" s="1046"/>
      <c r="AH8" s="1046"/>
      <c r="AI8" s="1046"/>
      <c r="AJ8" s="1047"/>
      <c r="AK8" s="1112" t="s">
        <v>549</v>
      </c>
      <c r="AL8" s="1113"/>
      <c r="AM8" s="1113"/>
      <c r="AN8" s="1113"/>
      <c r="AO8" s="1113"/>
      <c r="AP8" s="1113" t="s">
        <v>549</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554</v>
      </c>
      <c r="BT8" s="1041"/>
      <c r="BU8" s="1041"/>
      <c r="BV8" s="1041"/>
      <c r="BW8" s="1041"/>
      <c r="BX8" s="1041"/>
      <c r="BY8" s="1041"/>
      <c r="BZ8" s="1041"/>
      <c r="CA8" s="1041"/>
      <c r="CB8" s="1041"/>
      <c r="CC8" s="1041"/>
      <c r="CD8" s="1041"/>
      <c r="CE8" s="1041"/>
      <c r="CF8" s="1041"/>
      <c r="CG8" s="1042"/>
      <c r="CH8" s="1015">
        <v>1</v>
      </c>
      <c r="CI8" s="1016"/>
      <c r="CJ8" s="1016"/>
      <c r="CK8" s="1016"/>
      <c r="CL8" s="1017"/>
      <c r="CM8" s="1015">
        <v>-1</v>
      </c>
      <c r="CN8" s="1016"/>
      <c r="CO8" s="1016"/>
      <c r="CP8" s="1016"/>
      <c r="CQ8" s="1017"/>
      <c r="CR8" s="1015">
        <v>5</v>
      </c>
      <c r="CS8" s="1016"/>
      <c r="CT8" s="1016"/>
      <c r="CU8" s="1016"/>
      <c r="CV8" s="1017"/>
      <c r="CW8" s="1015" t="s">
        <v>552</v>
      </c>
      <c r="CX8" s="1016"/>
      <c r="CY8" s="1016"/>
      <c r="CZ8" s="1016"/>
      <c r="DA8" s="1017"/>
      <c r="DB8" s="1015" t="s">
        <v>551</v>
      </c>
      <c r="DC8" s="1016"/>
      <c r="DD8" s="1016"/>
      <c r="DE8" s="1016"/>
      <c r="DF8" s="1017"/>
      <c r="DG8" s="1015" t="s">
        <v>551</v>
      </c>
      <c r="DH8" s="1016"/>
      <c r="DI8" s="1016"/>
      <c r="DJ8" s="1016"/>
      <c r="DK8" s="1017"/>
      <c r="DL8" s="1015" t="s">
        <v>551</v>
      </c>
      <c r="DM8" s="1016"/>
      <c r="DN8" s="1016"/>
      <c r="DO8" s="1016"/>
      <c r="DP8" s="1017"/>
      <c r="DQ8" s="1015" t="s">
        <v>551</v>
      </c>
      <c r="DR8" s="1016"/>
      <c r="DS8" s="1016"/>
      <c r="DT8" s="1016"/>
      <c r="DU8" s="1017"/>
      <c r="DV8" s="1018"/>
      <c r="DW8" s="1019"/>
      <c r="DX8" s="1019"/>
      <c r="DY8" s="1019"/>
      <c r="DZ8" s="1020"/>
      <c r="EA8" s="205"/>
    </row>
    <row r="9" spans="1:131" s="206" customFormat="1" ht="26.25" customHeight="1">
      <c r="A9" s="212">
        <v>3</v>
      </c>
      <c r="B9" s="1063" t="s">
        <v>363</v>
      </c>
      <c r="C9" s="1064"/>
      <c r="D9" s="1064"/>
      <c r="E9" s="1064"/>
      <c r="F9" s="1064"/>
      <c r="G9" s="1064"/>
      <c r="H9" s="1064"/>
      <c r="I9" s="1064"/>
      <c r="J9" s="1064"/>
      <c r="K9" s="1064"/>
      <c r="L9" s="1064"/>
      <c r="M9" s="1064"/>
      <c r="N9" s="1064"/>
      <c r="O9" s="1064"/>
      <c r="P9" s="1065"/>
      <c r="Q9" s="1069">
        <v>60</v>
      </c>
      <c r="R9" s="1070"/>
      <c r="S9" s="1070"/>
      <c r="T9" s="1070"/>
      <c r="U9" s="1070"/>
      <c r="V9" s="1070">
        <v>52</v>
      </c>
      <c r="W9" s="1070"/>
      <c r="X9" s="1070"/>
      <c r="Y9" s="1070"/>
      <c r="Z9" s="1070"/>
      <c r="AA9" s="1070">
        <v>7</v>
      </c>
      <c r="AB9" s="1070"/>
      <c r="AC9" s="1070"/>
      <c r="AD9" s="1070"/>
      <c r="AE9" s="1071"/>
      <c r="AF9" s="1045">
        <v>7</v>
      </c>
      <c r="AG9" s="1046"/>
      <c r="AH9" s="1046"/>
      <c r="AI9" s="1046"/>
      <c r="AJ9" s="1047"/>
      <c r="AK9" s="1112">
        <v>24</v>
      </c>
      <c r="AL9" s="1113"/>
      <c r="AM9" s="1113"/>
      <c r="AN9" s="1113"/>
      <c r="AO9" s="1113"/>
      <c r="AP9" s="1113" t="s">
        <v>549</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555</v>
      </c>
      <c r="BT9" s="1041"/>
      <c r="BU9" s="1041"/>
      <c r="BV9" s="1041"/>
      <c r="BW9" s="1041"/>
      <c r="BX9" s="1041"/>
      <c r="BY9" s="1041"/>
      <c r="BZ9" s="1041"/>
      <c r="CA9" s="1041"/>
      <c r="CB9" s="1041"/>
      <c r="CC9" s="1041"/>
      <c r="CD9" s="1041"/>
      <c r="CE9" s="1041"/>
      <c r="CF9" s="1041"/>
      <c r="CG9" s="1042"/>
      <c r="CH9" s="1015">
        <v>-8</v>
      </c>
      <c r="CI9" s="1016"/>
      <c r="CJ9" s="1016"/>
      <c r="CK9" s="1016"/>
      <c r="CL9" s="1017"/>
      <c r="CM9" s="1015">
        <v>82</v>
      </c>
      <c r="CN9" s="1016"/>
      <c r="CO9" s="1016"/>
      <c r="CP9" s="1016"/>
      <c r="CQ9" s="1017"/>
      <c r="CR9" s="1015">
        <v>101</v>
      </c>
      <c r="CS9" s="1016"/>
      <c r="CT9" s="1016"/>
      <c r="CU9" s="1016"/>
      <c r="CV9" s="1017"/>
      <c r="CW9" s="1015">
        <v>11</v>
      </c>
      <c r="CX9" s="1016"/>
      <c r="CY9" s="1016"/>
      <c r="CZ9" s="1016"/>
      <c r="DA9" s="1017"/>
      <c r="DB9" s="1015" t="s">
        <v>551</v>
      </c>
      <c r="DC9" s="1016"/>
      <c r="DD9" s="1016"/>
      <c r="DE9" s="1016"/>
      <c r="DF9" s="1017"/>
      <c r="DG9" s="1015" t="s">
        <v>551</v>
      </c>
      <c r="DH9" s="1016"/>
      <c r="DI9" s="1016"/>
      <c r="DJ9" s="1016"/>
      <c r="DK9" s="1017"/>
      <c r="DL9" s="1015" t="s">
        <v>551</v>
      </c>
      <c r="DM9" s="1016"/>
      <c r="DN9" s="1016"/>
      <c r="DO9" s="1016"/>
      <c r="DP9" s="1017"/>
      <c r="DQ9" s="1015" t="s">
        <v>551</v>
      </c>
      <c r="DR9" s="1016"/>
      <c r="DS9" s="1016"/>
      <c r="DT9" s="1016"/>
      <c r="DU9" s="1017"/>
      <c r="DV9" s="1018"/>
      <c r="DW9" s="1019"/>
      <c r="DX9" s="1019"/>
      <c r="DY9" s="1019"/>
      <c r="DZ9" s="1020"/>
      <c r="EA9" s="205"/>
    </row>
    <row r="10" spans="1:131" s="206" customFormat="1" ht="26.25" customHeight="1">
      <c r="A10" s="212">
        <v>4</v>
      </c>
      <c r="B10" s="1063" t="s">
        <v>364</v>
      </c>
      <c r="C10" s="1064"/>
      <c r="D10" s="1064"/>
      <c r="E10" s="1064"/>
      <c r="F10" s="1064"/>
      <c r="G10" s="1064"/>
      <c r="H10" s="1064"/>
      <c r="I10" s="1064"/>
      <c r="J10" s="1064"/>
      <c r="K10" s="1064"/>
      <c r="L10" s="1064"/>
      <c r="M10" s="1064"/>
      <c r="N10" s="1064"/>
      <c r="O10" s="1064"/>
      <c r="P10" s="1065"/>
      <c r="Q10" s="1069">
        <v>119</v>
      </c>
      <c r="R10" s="1070"/>
      <c r="S10" s="1070"/>
      <c r="T10" s="1070"/>
      <c r="U10" s="1070"/>
      <c r="V10" s="1070">
        <v>77</v>
      </c>
      <c r="W10" s="1070"/>
      <c r="X10" s="1070"/>
      <c r="Y10" s="1070"/>
      <c r="Z10" s="1070"/>
      <c r="AA10" s="1070">
        <v>41</v>
      </c>
      <c r="AB10" s="1070"/>
      <c r="AC10" s="1070"/>
      <c r="AD10" s="1070"/>
      <c r="AE10" s="1071"/>
      <c r="AF10" s="1045">
        <v>41</v>
      </c>
      <c r="AG10" s="1046"/>
      <c r="AH10" s="1046"/>
      <c r="AI10" s="1046"/>
      <c r="AJ10" s="1047"/>
      <c r="AK10" s="1112">
        <v>10</v>
      </c>
      <c r="AL10" s="1113"/>
      <c r="AM10" s="1113"/>
      <c r="AN10" s="1113"/>
      <c r="AO10" s="1113"/>
      <c r="AP10" s="1113" t="s">
        <v>549</v>
      </c>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365</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366</v>
      </c>
      <c r="B23" s="970" t="s">
        <v>367</v>
      </c>
      <c r="C23" s="971"/>
      <c r="D23" s="971"/>
      <c r="E23" s="971"/>
      <c r="F23" s="971"/>
      <c r="G23" s="971"/>
      <c r="H23" s="971"/>
      <c r="I23" s="971"/>
      <c r="J23" s="971"/>
      <c r="K23" s="971"/>
      <c r="L23" s="971"/>
      <c r="M23" s="971"/>
      <c r="N23" s="971"/>
      <c r="O23" s="971"/>
      <c r="P23" s="972"/>
      <c r="Q23" s="1094">
        <v>8958</v>
      </c>
      <c r="R23" s="1095"/>
      <c r="S23" s="1095"/>
      <c r="T23" s="1095"/>
      <c r="U23" s="1095"/>
      <c r="V23" s="1095">
        <v>8138</v>
      </c>
      <c r="W23" s="1095"/>
      <c r="X23" s="1095"/>
      <c r="Y23" s="1095"/>
      <c r="Z23" s="1095"/>
      <c r="AA23" s="1095">
        <v>820</v>
      </c>
      <c r="AB23" s="1095"/>
      <c r="AC23" s="1095"/>
      <c r="AD23" s="1095"/>
      <c r="AE23" s="1096"/>
      <c r="AF23" s="1097">
        <v>642</v>
      </c>
      <c r="AG23" s="1095"/>
      <c r="AH23" s="1095"/>
      <c r="AI23" s="1095"/>
      <c r="AJ23" s="1098"/>
      <c r="AK23" s="1099"/>
      <c r="AL23" s="1100"/>
      <c r="AM23" s="1100"/>
      <c r="AN23" s="1100"/>
      <c r="AO23" s="1100"/>
      <c r="AP23" s="1095">
        <v>6271</v>
      </c>
      <c r="AQ23" s="1095"/>
      <c r="AR23" s="1095"/>
      <c r="AS23" s="1095"/>
      <c r="AT23" s="1095"/>
      <c r="AU23" s="1101"/>
      <c r="AV23" s="1101"/>
      <c r="AW23" s="1101"/>
      <c r="AX23" s="1101"/>
      <c r="AY23" s="1102"/>
      <c r="AZ23" s="1091" t="s">
        <v>368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369</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370</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371</v>
      </c>
      <c r="R26" s="1028"/>
      <c r="S26" s="1028"/>
      <c r="T26" s="1028"/>
      <c r="U26" s="1029"/>
      <c r="V26" s="1027" t="s">
        <v>372</v>
      </c>
      <c r="W26" s="1028"/>
      <c r="X26" s="1028"/>
      <c r="Y26" s="1028"/>
      <c r="Z26" s="1029"/>
      <c r="AA26" s="1027" t="s">
        <v>373</v>
      </c>
      <c r="AB26" s="1028"/>
      <c r="AC26" s="1028"/>
      <c r="AD26" s="1028"/>
      <c r="AE26" s="1028"/>
      <c r="AF26" s="1085" t="s">
        <v>374</v>
      </c>
      <c r="AG26" s="1034"/>
      <c r="AH26" s="1034"/>
      <c r="AI26" s="1034"/>
      <c r="AJ26" s="1086"/>
      <c r="AK26" s="1028" t="s">
        <v>375</v>
      </c>
      <c r="AL26" s="1028"/>
      <c r="AM26" s="1028"/>
      <c r="AN26" s="1028"/>
      <c r="AO26" s="1029"/>
      <c r="AP26" s="1027" t="s">
        <v>376</v>
      </c>
      <c r="AQ26" s="1028"/>
      <c r="AR26" s="1028"/>
      <c r="AS26" s="1028"/>
      <c r="AT26" s="1029"/>
      <c r="AU26" s="1027" t="s">
        <v>377</v>
      </c>
      <c r="AV26" s="1028"/>
      <c r="AW26" s="1028"/>
      <c r="AX26" s="1028"/>
      <c r="AY26" s="1029"/>
      <c r="AZ26" s="1027" t="s">
        <v>378</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379</v>
      </c>
      <c r="C28" s="1077"/>
      <c r="D28" s="1077"/>
      <c r="E28" s="1077"/>
      <c r="F28" s="1077"/>
      <c r="G28" s="1077"/>
      <c r="H28" s="1077"/>
      <c r="I28" s="1077"/>
      <c r="J28" s="1077"/>
      <c r="K28" s="1077"/>
      <c r="L28" s="1077"/>
      <c r="M28" s="1077"/>
      <c r="N28" s="1077"/>
      <c r="O28" s="1077"/>
      <c r="P28" s="1078"/>
      <c r="Q28" s="1079">
        <v>3067</v>
      </c>
      <c r="R28" s="1080"/>
      <c r="S28" s="1080"/>
      <c r="T28" s="1080"/>
      <c r="U28" s="1080"/>
      <c r="V28" s="1080">
        <v>2881</v>
      </c>
      <c r="W28" s="1080"/>
      <c r="X28" s="1080"/>
      <c r="Y28" s="1080"/>
      <c r="Z28" s="1080"/>
      <c r="AA28" s="1080">
        <v>186</v>
      </c>
      <c r="AB28" s="1080"/>
      <c r="AC28" s="1080"/>
      <c r="AD28" s="1080"/>
      <c r="AE28" s="1081"/>
      <c r="AF28" s="1082">
        <v>186</v>
      </c>
      <c r="AG28" s="1080"/>
      <c r="AH28" s="1080"/>
      <c r="AI28" s="1080"/>
      <c r="AJ28" s="1083"/>
      <c r="AK28" s="1084">
        <v>214</v>
      </c>
      <c r="AL28" s="1072"/>
      <c r="AM28" s="1072"/>
      <c r="AN28" s="1072"/>
      <c r="AO28" s="1072"/>
      <c r="AP28" s="1072" t="s">
        <v>549</v>
      </c>
      <c r="AQ28" s="1072"/>
      <c r="AR28" s="1072"/>
      <c r="AS28" s="1072"/>
      <c r="AT28" s="1072"/>
      <c r="AU28" s="1072" t="s">
        <v>549</v>
      </c>
      <c r="AV28" s="1072"/>
      <c r="AW28" s="1072"/>
      <c r="AX28" s="1072"/>
      <c r="AY28" s="1072"/>
      <c r="AZ28" s="1073" t="s">
        <v>549</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380</v>
      </c>
      <c r="C29" s="1064"/>
      <c r="D29" s="1064"/>
      <c r="E29" s="1064"/>
      <c r="F29" s="1064"/>
      <c r="G29" s="1064"/>
      <c r="H29" s="1064"/>
      <c r="I29" s="1064"/>
      <c r="J29" s="1064"/>
      <c r="K29" s="1064"/>
      <c r="L29" s="1064"/>
      <c r="M29" s="1064"/>
      <c r="N29" s="1064"/>
      <c r="O29" s="1064"/>
      <c r="P29" s="1065"/>
      <c r="Q29" s="1069">
        <v>74</v>
      </c>
      <c r="R29" s="1070"/>
      <c r="S29" s="1070"/>
      <c r="T29" s="1070"/>
      <c r="U29" s="1070"/>
      <c r="V29" s="1070">
        <v>74</v>
      </c>
      <c r="W29" s="1070"/>
      <c r="X29" s="1070"/>
      <c r="Y29" s="1070"/>
      <c r="Z29" s="1070"/>
      <c r="AA29" s="1070">
        <v>0</v>
      </c>
      <c r="AB29" s="1070"/>
      <c r="AC29" s="1070"/>
      <c r="AD29" s="1070"/>
      <c r="AE29" s="1071"/>
      <c r="AF29" s="1045">
        <v>0</v>
      </c>
      <c r="AG29" s="1046"/>
      <c r="AH29" s="1046"/>
      <c r="AI29" s="1046"/>
      <c r="AJ29" s="1047"/>
      <c r="AK29" s="1006">
        <v>45</v>
      </c>
      <c r="AL29" s="997"/>
      <c r="AM29" s="997"/>
      <c r="AN29" s="997"/>
      <c r="AO29" s="997"/>
      <c r="AP29" s="997" t="s">
        <v>549</v>
      </c>
      <c r="AQ29" s="997"/>
      <c r="AR29" s="997"/>
      <c r="AS29" s="997"/>
      <c r="AT29" s="997"/>
      <c r="AU29" s="997" t="s">
        <v>549</v>
      </c>
      <c r="AV29" s="997"/>
      <c r="AW29" s="997"/>
      <c r="AX29" s="997"/>
      <c r="AY29" s="997"/>
      <c r="AZ29" s="1068" t="s">
        <v>550</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381</v>
      </c>
      <c r="C30" s="1064"/>
      <c r="D30" s="1064"/>
      <c r="E30" s="1064"/>
      <c r="F30" s="1064"/>
      <c r="G30" s="1064"/>
      <c r="H30" s="1064"/>
      <c r="I30" s="1064"/>
      <c r="J30" s="1064"/>
      <c r="K30" s="1064"/>
      <c r="L30" s="1064"/>
      <c r="M30" s="1064"/>
      <c r="N30" s="1064"/>
      <c r="O30" s="1064"/>
      <c r="P30" s="1065"/>
      <c r="Q30" s="1069">
        <v>1968</v>
      </c>
      <c r="R30" s="1070"/>
      <c r="S30" s="1070"/>
      <c r="T30" s="1070"/>
      <c r="U30" s="1070"/>
      <c r="V30" s="1070">
        <v>1929</v>
      </c>
      <c r="W30" s="1070"/>
      <c r="X30" s="1070"/>
      <c r="Y30" s="1070"/>
      <c r="Z30" s="1070"/>
      <c r="AA30" s="1070">
        <v>39</v>
      </c>
      <c r="AB30" s="1070"/>
      <c r="AC30" s="1070"/>
      <c r="AD30" s="1070"/>
      <c r="AE30" s="1071"/>
      <c r="AF30" s="1045">
        <v>39</v>
      </c>
      <c r="AG30" s="1046"/>
      <c r="AH30" s="1046"/>
      <c r="AI30" s="1046"/>
      <c r="AJ30" s="1047"/>
      <c r="AK30" s="1006">
        <v>277</v>
      </c>
      <c r="AL30" s="997"/>
      <c r="AM30" s="997"/>
      <c r="AN30" s="997"/>
      <c r="AO30" s="997"/>
      <c r="AP30" s="997" t="s">
        <v>549</v>
      </c>
      <c r="AQ30" s="997"/>
      <c r="AR30" s="997"/>
      <c r="AS30" s="997"/>
      <c r="AT30" s="997"/>
      <c r="AU30" s="997" t="s">
        <v>549</v>
      </c>
      <c r="AV30" s="997"/>
      <c r="AW30" s="997"/>
      <c r="AX30" s="997"/>
      <c r="AY30" s="997"/>
      <c r="AZ30" s="1068" t="s">
        <v>549</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382</v>
      </c>
      <c r="C31" s="1064"/>
      <c r="D31" s="1064"/>
      <c r="E31" s="1064"/>
      <c r="F31" s="1064"/>
      <c r="G31" s="1064"/>
      <c r="H31" s="1064"/>
      <c r="I31" s="1064"/>
      <c r="J31" s="1064"/>
      <c r="K31" s="1064"/>
      <c r="L31" s="1064"/>
      <c r="M31" s="1064"/>
      <c r="N31" s="1064"/>
      <c r="O31" s="1064"/>
      <c r="P31" s="1065"/>
      <c r="Q31" s="1069">
        <v>51</v>
      </c>
      <c r="R31" s="1070"/>
      <c r="S31" s="1070"/>
      <c r="T31" s="1070"/>
      <c r="U31" s="1070"/>
      <c r="V31" s="1070">
        <v>45</v>
      </c>
      <c r="W31" s="1070"/>
      <c r="X31" s="1070"/>
      <c r="Y31" s="1070"/>
      <c r="Z31" s="1070"/>
      <c r="AA31" s="1070">
        <v>6</v>
      </c>
      <c r="AB31" s="1070"/>
      <c r="AC31" s="1070"/>
      <c r="AD31" s="1070"/>
      <c r="AE31" s="1071"/>
      <c r="AF31" s="1045">
        <v>6</v>
      </c>
      <c r="AG31" s="1046"/>
      <c r="AH31" s="1046"/>
      <c r="AI31" s="1046"/>
      <c r="AJ31" s="1047"/>
      <c r="AK31" s="1006" t="s">
        <v>549</v>
      </c>
      <c r="AL31" s="997"/>
      <c r="AM31" s="997"/>
      <c r="AN31" s="997"/>
      <c r="AO31" s="997"/>
      <c r="AP31" s="997" t="s">
        <v>549</v>
      </c>
      <c r="AQ31" s="997"/>
      <c r="AR31" s="997"/>
      <c r="AS31" s="997"/>
      <c r="AT31" s="997"/>
      <c r="AU31" s="997" t="s">
        <v>549</v>
      </c>
      <c r="AV31" s="997"/>
      <c r="AW31" s="997"/>
      <c r="AX31" s="997"/>
      <c r="AY31" s="997"/>
      <c r="AZ31" s="1068" t="s">
        <v>549</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383</v>
      </c>
      <c r="C32" s="1064"/>
      <c r="D32" s="1064"/>
      <c r="E32" s="1064"/>
      <c r="F32" s="1064"/>
      <c r="G32" s="1064"/>
      <c r="H32" s="1064"/>
      <c r="I32" s="1064"/>
      <c r="J32" s="1064"/>
      <c r="K32" s="1064"/>
      <c r="L32" s="1064"/>
      <c r="M32" s="1064"/>
      <c r="N32" s="1064"/>
      <c r="O32" s="1064"/>
      <c r="P32" s="1065"/>
      <c r="Q32" s="1069">
        <v>231</v>
      </c>
      <c r="R32" s="1070"/>
      <c r="S32" s="1070"/>
      <c r="T32" s="1070"/>
      <c r="U32" s="1070"/>
      <c r="V32" s="1070">
        <v>224</v>
      </c>
      <c r="W32" s="1070"/>
      <c r="X32" s="1070"/>
      <c r="Y32" s="1070"/>
      <c r="Z32" s="1070"/>
      <c r="AA32" s="1070">
        <v>6</v>
      </c>
      <c r="AB32" s="1070"/>
      <c r="AC32" s="1070"/>
      <c r="AD32" s="1070"/>
      <c r="AE32" s="1071"/>
      <c r="AF32" s="1045">
        <v>6</v>
      </c>
      <c r="AG32" s="1046"/>
      <c r="AH32" s="1046"/>
      <c r="AI32" s="1046"/>
      <c r="AJ32" s="1047"/>
      <c r="AK32" s="1006">
        <v>71</v>
      </c>
      <c r="AL32" s="997"/>
      <c r="AM32" s="997"/>
      <c r="AN32" s="997"/>
      <c r="AO32" s="997"/>
      <c r="AP32" s="997" t="s">
        <v>549</v>
      </c>
      <c r="AQ32" s="997"/>
      <c r="AR32" s="997"/>
      <c r="AS32" s="997"/>
      <c r="AT32" s="997"/>
      <c r="AU32" s="997" t="s">
        <v>549</v>
      </c>
      <c r="AV32" s="997"/>
      <c r="AW32" s="997"/>
      <c r="AX32" s="997"/>
      <c r="AY32" s="997"/>
      <c r="AZ32" s="1068" t="s">
        <v>549</v>
      </c>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384</v>
      </c>
      <c r="C33" s="1064"/>
      <c r="D33" s="1064"/>
      <c r="E33" s="1064"/>
      <c r="F33" s="1064"/>
      <c r="G33" s="1064"/>
      <c r="H33" s="1064"/>
      <c r="I33" s="1064"/>
      <c r="J33" s="1064"/>
      <c r="K33" s="1064"/>
      <c r="L33" s="1064"/>
      <c r="M33" s="1064"/>
      <c r="N33" s="1064"/>
      <c r="O33" s="1064"/>
      <c r="P33" s="1065"/>
      <c r="Q33" s="1069">
        <v>315</v>
      </c>
      <c r="R33" s="1070"/>
      <c r="S33" s="1070"/>
      <c r="T33" s="1070"/>
      <c r="U33" s="1070"/>
      <c r="V33" s="1070">
        <v>304</v>
      </c>
      <c r="W33" s="1070"/>
      <c r="X33" s="1070"/>
      <c r="Y33" s="1070"/>
      <c r="Z33" s="1070"/>
      <c r="AA33" s="1070">
        <v>11</v>
      </c>
      <c r="AB33" s="1070"/>
      <c r="AC33" s="1070"/>
      <c r="AD33" s="1070"/>
      <c r="AE33" s="1071"/>
      <c r="AF33" s="1045">
        <v>314</v>
      </c>
      <c r="AG33" s="1046"/>
      <c r="AH33" s="1046"/>
      <c r="AI33" s="1046"/>
      <c r="AJ33" s="1047"/>
      <c r="AK33" s="1006">
        <v>3</v>
      </c>
      <c r="AL33" s="997"/>
      <c r="AM33" s="997"/>
      <c r="AN33" s="997"/>
      <c r="AO33" s="997"/>
      <c r="AP33" s="997">
        <v>1373</v>
      </c>
      <c r="AQ33" s="997"/>
      <c r="AR33" s="997"/>
      <c r="AS33" s="997"/>
      <c r="AT33" s="997"/>
      <c r="AU33" s="997">
        <v>155</v>
      </c>
      <c r="AV33" s="997"/>
      <c r="AW33" s="997"/>
      <c r="AX33" s="997"/>
      <c r="AY33" s="997"/>
      <c r="AZ33" s="1068" t="s">
        <v>549</v>
      </c>
      <c r="BA33" s="1068"/>
      <c r="BB33" s="1068"/>
      <c r="BC33" s="1068"/>
      <c r="BD33" s="1068"/>
      <c r="BE33" s="1058" t="s">
        <v>385</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386</v>
      </c>
      <c r="C34" s="1064"/>
      <c r="D34" s="1064"/>
      <c r="E34" s="1064"/>
      <c r="F34" s="1064"/>
      <c r="G34" s="1064"/>
      <c r="H34" s="1064"/>
      <c r="I34" s="1064"/>
      <c r="J34" s="1064"/>
      <c r="K34" s="1064"/>
      <c r="L34" s="1064"/>
      <c r="M34" s="1064"/>
      <c r="N34" s="1064"/>
      <c r="O34" s="1064"/>
      <c r="P34" s="1065"/>
      <c r="Q34" s="1069">
        <v>245</v>
      </c>
      <c r="R34" s="1070"/>
      <c r="S34" s="1070"/>
      <c r="T34" s="1070"/>
      <c r="U34" s="1070"/>
      <c r="V34" s="1070">
        <v>237</v>
      </c>
      <c r="W34" s="1070"/>
      <c r="X34" s="1070"/>
      <c r="Y34" s="1070"/>
      <c r="Z34" s="1070"/>
      <c r="AA34" s="1070">
        <v>8</v>
      </c>
      <c r="AB34" s="1070"/>
      <c r="AC34" s="1070"/>
      <c r="AD34" s="1070"/>
      <c r="AE34" s="1071"/>
      <c r="AF34" s="1045">
        <v>347</v>
      </c>
      <c r="AG34" s="1046"/>
      <c r="AH34" s="1046"/>
      <c r="AI34" s="1046"/>
      <c r="AJ34" s="1047"/>
      <c r="AK34" s="1006">
        <v>115</v>
      </c>
      <c r="AL34" s="997"/>
      <c r="AM34" s="997"/>
      <c r="AN34" s="997"/>
      <c r="AO34" s="997"/>
      <c r="AP34" s="997">
        <v>3317</v>
      </c>
      <c r="AQ34" s="997"/>
      <c r="AR34" s="997"/>
      <c r="AS34" s="997"/>
      <c r="AT34" s="997"/>
      <c r="AU34" s="997">
        <v>3317</v>
      </c>
      <c r="AV34" s="997"/>
      <c r="AW34" s="997"/>
      <c r="AX34" s="997"/>
      <c r="AY34" s="997"/>
      <c r="AZ34" s="1068" t="s">
        <v>549</v>
      </c>
      <c r="BA34" s="1068"/>
      <c r="BB34" s="1068"/>
      <c r="BC34" s="1068"/>
      <c r="BD34" s="1068"/>
      <c r="BE34" s="1058" t="s">
        <v>385</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387</v>
      </c>
      <c r="C35" s="1064"/>
      <c r="D35" s="1064"/>
      <c r="E35" s="1064"/>
      <c r="F35" s="1064"/>
      <c r="G35" s="1064"/>
      <c r="H35" s="1064"/>
      <c r="I35" s="1064"/>
      <c r="J35" s="1064"/>
      <c r="K35" s="1064"/>
      <c r="L35" s="1064"/>
      <c r="M35" s="1064"/>
      <c r="N35" s="1064"/>
      <c r="O35" s="1064"/>
      <c r="P35" s="1065"/>
      <c r="Q35" s="1069">
        <v>42</v>
      </c>
      <c r="R35" s="1070"/>
      <c r="S35" s="1070"/>
      <c r="T35" s="1070"/>
      <c r="U35" s="1070"/>
      <c r="V35" s="1070">
        <v>42</v>
      </c>
      <c r="W35" s="1070"/>
      <c r="X35" s="1070"/>
      <c r="Y35" s="1070"/>
      <c r="Z35" s="1070"/>
      <c r="AA35" s="1070">
        <v>0</v>
      </c>
      <c r="AB35" s="1070"/>
      <c r="AC35" s="1070"/>
      <c r="AD35" s="1070"/>
      <c r="AE35" s="1071"/>
      <c r="AF35" s="1045">
        <v>0</v>
      </c>
      <c r="AG35" s="1046"/>
      <c r="AH35" s="1046"/>
      <c r="AI35" s="1046"/>
      <c r="AJ35" s="1047"/>
      <c r="AK35" s="1006">
        <v>19</v>
      </c>
      <c r="AL35" s="997"/>
      <c r="AM35" s="997"/>
      <c r="AN35" s="997"/>
      <c r="AO35" s="997"/>
      <c r="AP35" s="997">
        <v>193</v>
      </c>
      <c r="AQ35" s="997"/>
      <c r="AR35" s="997"/>
      <c r="AS35" s="997"/>
      <c r="AT35" s="997"/>
      <c r="AU35" s="997">
        <v>192</v>
      </c>
      <c r="AV35" s="997"/>
      <c r="AW35" s="997"/>
      <c r="AX35" s="997"/>
      <c r="AY35" s="997"/>
      <c r="AZ35" s="1068" t="s">
        <v>549</v>
      </c>
      <c r="BA35" s="1068"/>
      <c r="BB35" s="1068"/>
      <c r="BC35" s="1068"/>
      <c r="BD35" s="1068"/>
      <c r="BE35" s="1058" t="s">
        <v>388</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389</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366</v>
      </c>
      <c r="B63" s="970" t="s">
        <v>390</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898</v>
      </c>
      <c r="AG63" s="985"/>
      <c r="AH63" s="985"/>
      <c r="AI63" s="985"/>
      <c r="AJ63" s="1056"/>
      <c r="AK63" s="1057"/>
      <c r="AL63" s="989"/>
      <c r="AM63" s="989"/>
      <c r="AN63" s="989"/>
      <c r="AO63" s="989"/>
      <c r="AP63" s="985">
        <v>4883</v>
      </c>
      <c r="AQ63" s="985"/>
      <c r="AR63" s="985"/>
      <c r="AS63" s="985"/>
      <c r="AT63" s="985"/>
      <c r="AU63" s="985">
        <v>3664</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392</v>
      </c>
      <c r="B66" s="1022"/>
      <c r="C66" s="1022"/>
      <c r="D66" s="1022"/>
      <c r="E66" s="1022"/>
      <c r="F66" s="1022"/>
      <c r="G66" s="1022"/>
      <c r="H66" s="1022"/>
      <c r="I66" s="1022"/>
      <c r="J66" s="1022"/>
      <c r="K66" s="1022"/>
      <c r="L66" s="1022"/>
      <c r="M66" s="1022"/>
      <c r="N66" s="1022"/>
      <c r="O66" s="1022"/>
      <c r="P66" s="1023"/>
      <c r="Q66" s="1027" t="s">
        <v>393</v>
      </c>
      <c r="R66" s="1028"/>
      <c r="S66" s="1028"/>
      <c r="T66" s="1028"/>
      <c r="U66" s="1029"/>
      <c r="V66" s="1027" t="s">
        <v>394</v>
      </c>
      <c r="W66" s="1028"/>
      <c r="X66" s="1028"/>
      <c r="Y66" s="1028"/>
      <c r="Z66" s="1029"/>
      <c r="AA66" s="1027" t="s">
        <v>395</v>
      </c>
      <c r="AB66" s="1028"/>
      <c r="AC66" s="1028"/>
      <c r="AD66" s="1028"/>
      <c r="AE66" s="1029"/>
      <c r="AF66" s="1033" t="s">
        <v>396</v>
      </c>
      <c r="AG66" s="1034"/>
      <c r="AH66" s="1034"/>
      <c r="AI66" s="1034"/>
      <c r="AJ66" s="1035"/>
      <c r="AK66" s="1027" t="s">
        <v>397</v>
      </c>
      <c r="AL66" s="1022"/>
      <c r="AM66" s="1022"/>
      <c r="AN66" s="1022"/>
      <c r="AO66" s="1023"/>
      <c r="AP66" s="1027" t="s">
        <v>398</v>
      </c>
      <c r="AQ66" s="1028"/>
      <c r="AR66" s="1028"/>
      <c r="AS66" s="1028"/>
      <c r="AT66" s="1029"/>
      <c r="AU66" s="1027" t="s">
        <v>399</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556</v>
      </c>
      <c r="C68" s="1012"/>
      <c r="D68" s="1012"/>
      <c r="E68" s="1012"/>
      <c r="F68" s="1012"/>
      <c r="G68" s="1012"/>
      <c r="H68" s="1012"/>
      <c r="I68" s="1012"/>
      <c r="J68" s="1012"/>
      <c r="K68" s="1012"/>
      <c r="L68" s="1012"/>
      <c r="M68" s="1012"/>
      <c r="N68" s="1012"/>
      <c r="O68" s="1012"/>
      <c r="P68" s="1013"/>
      <c r="Q68" s="1014">
        <v>824</v>
      </c>
      <c r="R68" s="1008"/>
      <c r="S68" s="1008"/>
      <c r="T68" s="1008"/>
      <c r="U68" s="1008"/>
      <c r="V68" s="1008">
        <v>711</v>
      </c>
      <c r="W68" s="1008"/>
      <c r="X68" s="1008"/>
      <c r="Y68" s="1008"/>
      <c r="Z68" s="1008"/>
      <c r="AA68" s="1008">
        <v>113</v>
      </c>
      <c r="AB68" s="1008"/>
      <c r="AC68" s="1008"/>
      <c r="AD68" s="1008"/>
      <c r="AE68" s="1008"/>
      <c r="AF68" s="1008">
        <v>113</v>
      </c>
      <c r="AG68" s="1008"/>
      <c r="AH68" s="1008"/>
      <c r="AI68" s="1008"/>
      <c r="AJ68" s="1008"/>
      <c r="AK68" s="1008" t="s">
        <v>551</v>
      </c>
      <c r="AL68" s="1008"/>
      <c r="AM68" s="1008"/>
      <c r="AN68" s="1008"/>
      <c r="AO68" s="1008"/>
      <c r="AP68" s="1008" t="s">
        <v>551</v>
      </c>
      <c r="AQ68" s="1008"/>
      <c r="AR68" s="1008"/>
      <c r="AS68" s="1008"/>
      <c r="AT68" s="1008"/>
      <c r="AU68" s="1008" t="s">
        <v>551</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557</v>
      </c>
      <c r="C69" s="1001"/>
      <c r="D69" s="1001"/>
      <c r="E69" s="1001"/>
      <c r="F69" s="1001"/>
      <c r="G69" s="1001"/>
      <c r="H69" s="1001"/>
      <c r="I69" s="1001"/>
      <c r="J69" s="1001"/>
      <c r="K69" s="1001"/>
      <c r="L69" s="1001"/>
      <c r="M69" s="1001"/>
      <c r="N69" s="1001"/>
      <c r="O69" s="1001"/>
      <c r="P69" s="1002"/>
      <c r="Q69" s="1003">
        <v>10186</v>
      </c>
      <c r="R69" s="997"/>
      <c r="S69" s="997"/>
      <c r="T69" s="997"/>
      <c r="U69" s="997"/>
      <c r="V69" s="997">
        <v>9252</v>
      </c>
      <c r="W69" s="997"/>
      <c r="X69" s="997"/>
      <c r="Y69" s="997"/>
      <c r="Z69" s="997"/>
      <c r="AA69" s="997">
        <v>934</v>
      </c>
      <c r="AB69" s="997"/>
      <c r="AC69" s="997"/>
      <c r="AD69" s="997"/>
      <c r="AE69" s="997"/>
      <c r="AF69" s="997">
        <v>934</v>
      </c>
      <c r="AG69" s="997"/>
      <c r="AH69" s="997"/>
      <c r="AI69" s="997"/>
      <c r="AJ69" s="997"/>
      <c r="AK69" s="997">
        <v>3700</v>
      </c>
      <c r="AL69" s="997"/>
      <c r="AM69" s="997"/>
      <c r="AN69" s="997"/>
      <c r="AO69" s="997"/>
      <c r="AP69" s="997" t="s">
        <v>551</v>
      </c>
      <c r="AQ69" s="997"/>
      <c r="AR69" s="997"/>
      <c r="AS69" s="997"/>
      <c r="AT69" s="997"/>
      <c r="AU69" s="997" t="s">
        <v>551</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558</v>
      </c>
      <c r="C70" s="1001"/>
      <c r="D70" s="1001"/>
      <c r="E70" s="1001"/>
      <c r="F70" s="1001"/>
      <c r="G70" s="1001"/>
      <c r="H70" s="1001"/>
      <c r="I70" s="1001"/>
      <c r="J70" s="1001"/>
      <c r="K70" s="1001"/>
      <c r="L70" s="1001"/>
      <c r="M70" s="1001"/>
      <c r="N70" s="1001"/>
      <c r="O70" s="1001"/>
      <c r="P70" s="1002"/>
      <c r="Q70" s="1003">
        <v>570</v>
      </c>
      <c r="R70" s="997"/>
      <c r="S70" s="997"/>
      <c r="T70" s="997"/>
      <c r="U70" s="997"/>
      <c r="V70" s="997">
        <v>566</v>
      </c>
      <c r="W70" s="997"/>
      <c r="X70" s="997"/>
      <c r="Y70" s="997"/>
      <c r="Z70" s="997"/>
      <c r="AA70" s="997">
        <v>4</v>
      </c>
      <c r="AB70" s="997"/>
      <c r="AC70" s="997"/>
      <c r="AD70" s="997"/>
      <c r="AE70" s="997"/>
      <c r="AF70" s="997">
        <v>4</v>
      </c>
      <c r="AG70" s="997"/>
      <c r="AH70" s="997"/>
      <c r="AI70" s="997"/>
      <c r="AJ70" s="997"/>
      <c r="AK70" s="997" t="s">
        <v>551</v>
      </c>
      <c r="AL70" s="997"/>
      <c r="AM70" s="997"/>
      <c r="AN70" s="997"/>
      <c r="AO70" s="997"/>
      <c r="AP70" s="997" t="s">
        <v>551</v>
      </c>
      <c r="AQ70" s="997"/>
      <c r="AR70" s="997"/>
      <c r="AS70" s="997"/>
      <c r="AT70" s="997"/>
      <c r="AU70" s="997" t="s">
        <v>551</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559</v>
      </c>
      <c r="C71" s="1001"/>
      <c r="D71" s="1001"/>
      <c r="E71" s="1001"/>
      <c r="F71" s="1001"/>
      <c r="G71" s="1001"/>
      <c r="H71" s="1001"/>
      <c r="I71" s="1001"/>
      <c r="J71" s="1001"/>
      <c r="K71" s="1001"/>
      <c r="L71" s="1001"/>
      <c r="M71" s="1001"/>
      <c r="N71" s="1001"/>
      <c r="O71" s="1001"/>
      <c r="P71" s="1002"/>
      <c r="Q71" s="1003">
        <v>58</v>
      </c>
      <c r="R71" s="997"/>
      <c r="S71" s="997"/>
      <c r="T71" s="997"/>
      <c r="U71" s="997"/>
      <c r="V71" s="997">
        <v>47</v>
      </c>
      <c r="W71" s="997"/>
      <c r="X71" s="997"/>
      <c r="Y71" s="997"/>
      <c r="Z71" s="997"/>
      <c r="AA71" s="997">
        <v>11</v>
      </c>
      <c r="AB71" s="997"/>
      <c r="AC71" s="997"/>
      <c r="AD71" s="997"/>
      <c r="AE71" s="997"/>
      <c r="AF71" s="997">
        <v>11</v>
      </c>
      <c r="AG71" s="997"/>
      <c r="AH71" s="997"/>
      <c r="AI71" s="997"/>
      <c r="AJ71" s="997"/>
      <c r="AK71" s="997" t="s">
        <v>551</v>
      </c>
      <c r="AL71" s="997"/>
      <c r="AM71" s="997"/>
      <c r="AN71" s="997"/>
      <c r="AO71" s="997"/>
      <c r="AP71" s="997" t="s">
        <v>551</v>
      </c>
      <c r="AQ71" s="997"/>
      <c r="AR71" s="997"/>
      <c r="AS71" s="997"/>
      <c r="AT71" s="997"/>
      <c r="AU71" s="997" t="s">
        <v>551</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560</v>
      </c>
      <c r="C72" s="1001"/>
      <c r="D72" s="1001"/>
      <c r="E72" s="1001"/>
      <c r="F72" s="1001"/>
      <c r="G72" s="1001"/>
      <c r="H72" s="1001"/>
      <c r="I72" s="1001"/>
      <c r="J72" s="1001"/>
      <c r="K72" s="1001"/>
      <c r="L72" s="1001"/>
      <c r="M72" s="1001"/>
      <c r="N72" s="1001"/>
      <c r="O72" s="1001"/>
      <c r="P72" s="1002"/>
      <c r="Q72" s="1003">
        <v>23</v>
      </c>
      <c r="R72" s="997"/>
      <c r="S72" s="997"/>
      <c r="T72" s="997"/>
      <c r="U72" s="997"/>
      <c r="V72" s="997">
        <v>20</v>
      </c>
      <c r="W72" s="997"/>
      <c r="X72" s="997"/>
      <c r="Y72" s="997"/>
      <c r="Z72" s="997"/>
      <c r="AA72" s="997">
        <v>3</v>
      </c>
      <c r="AB72" s="997"/>
      <c r="AC72" s="997"/>
      <c r="AD72" s="997"/>
      <c r="AE72" s="997"/>
      <c r="AF72" s="997">
        <v>3</v>
      </c>
      <c r="AG72" s="997"/>
      <c r="AH72" s="997"/>
      <c r="AI72" s="997"/>
      <c r="AJ72" s="997"/>
      <c r="AK72" s="997" t="s">
        <v>551</v>
      </c>
      <c r="AL72" s="997"/>
      <c r="AM72" s="997"/>
      <c r="AN72" s="997"/>
      <c r="AO72" s="997"/>
      <c r="AP72" s="997" t="s">
        <v>551</v>
      </c>
      <c r="AQ72" s="997"/>
      <c r="AR72" s="997"/>
      <c r="AS72" s="997"/>
      <c r="AT72" s="997"/>
      <c r="AU72" s="997" t="s">
        <v>551</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561</v>
      </c>
      <c r="C73" s="1001"/>
      <c r="D73" s="1001"/>
      <c r="E73" s="1001"/>
      <c r="F73" s="1001"/>
      <c r="G73" s="1001"/>
      <c r="H73" s="1001"/>
      <c r="I73" s="1001"/>
      <c r="J73" s="1001"/>
      <c r="K73" s="1001"/>
      <c r="L73" s="1001"/>
      <c r="M73" s="1001"/>
      <c r="N73" s="1001"/>
      <c r="O73" s="1001"/>
      <c r="P73" s="1002"/>
      <c r="Q73" s="1003">
        <v>1</v>
      </c>
      <c r="R73" s="997"/>
      <c r="S73" s="997"/>
      <c r="T73" s="997"/>
      <c r="U73" s="997"/>
      <c r="V73" s="997">
        <v>0</v>
      </c>
      <c r="W73" s="997"/>
      <c r="X73" s="997"/>
      <c r="Y73" s="997"/>
      <c r="Z73" s="997"/>
      <c r="AA73" s="997">
        <v>0</v>
      </c>
      <c r="AB73" s="997"/>
      <c r="AC73" s="997"/>
      <c r="AD73" s="997"/>
      <c r="AE73" s="997"/>
      <c r="AF73" s="997">
        <v>0</v>
      </c>
      <c r="AG73" s="997"/>
      <c r="AH73" s="997"/>
      <c r="AI73" s="997"/>
      <c r="AJ73" s="997"/>
      <c r="AK73" s="997" t="s">
        <v>551</v>
      </c>
      <c r="AL73" s="997"/>
      <c r="AM73" s="997"/>
      <c r="AN73" s="997"/>
      <c r="AO73" s="997"/>
      <c r="AP73" s="997" t="s">
        <v>551</v>
      </c>
      <c r="AQ73" s="997"/>
      <c r="AR73" s="997"/>
      <c r="AS73" s="997"/>
      <c r="AT73" s="997"/>
      <c r="AU73" s="997" t="s">
        <v>551</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562</v>
      </c>
      <c r="C74" s="1001"/>
      <c r="D74" s="1001"/>
      <c r="E74" s="1001"/>
      <c r="F74" s="1001"/>
      <c r="G74" s="1001"/>
      <c r="H74" s="1001"/>
      <c r="I74" s="1001"/>
      <c r="J74" s="1001"/>
      <c r="K74" s="1001"/>
      <c r="L74" s="1001"/>
      <c r="M74" s="1001"/>
      <c r="N74" s="1001"/>
      <c r="O74" s="1001"/>
      <c r="P74" s="1002"/>
      <c r="Q74" s="1003">
        <v>50</v>
      </c>
      <c r="R74" s="997"/>
      <c r="S74" s="997"/>
      <c r="T74" s="997"/>
      <c r="U74" s="997"/>
      <c r="V74" s="997">
        <v>50</v>
      </c>
      <c r="W74" s="997"/>
      <c r="X74" s="997"/>
      <c r="Y74" s="997"/>
      <c r="Z74" s="997"/>
      <c r="AA74" s="997" t="s">
        <v>551</v>
      </c>
      <c r="AB74" s="997"/>
      <c r="AC74" s="997"/>
      <c r="AD74" s="997"/>
      <c r="AE74" s="997"/>
      <c r="AF74" s="997" t="s">
        <v>551</v>
      </c>
      <c r="AG74" s="997"/>
      <c r="AH74" s="997"/>
      <c r="AI74" s="997"/>
      <c r="AJ74" s="997"/>
      <c r="AK74" s="997" t="s">
        <v>551</v>
      </c>
      <c r="AL74" s="997"/>
      <c r="AM74" s="997"/>
      <c r="AN74" s="997"/>
      <c r="AO74" s="997"/>
      <c r="AP74" s="997" t="s">
        <v>551</v>
      </c>
      <c r="AQ74" s="997"/>
      <c r="AR74" s="997"/>
      <c r="AS74" s="997"/>
      <c r="AT74" s="997"/>
      <c r="AU74" s="997" t="s">
        <v>551</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563</v>
      </c>
      <c r="C75" s="1001"/>
      <c r="D75" s="1001"/>
      <c r="E75" s="1001"/>
      <c r="F75" s="1001"/>
      <c r="G75" s="1001"/>
      <c r="H75" s="1001"/>
      <c r="I75" s="1001"/>
      <c r="J75" s="1001"/>
      <c r="K75" s="1001"/>
      <c r="L75" s="1001"/>
      <c r="M75" s="1001"/>
      <c r="N75" s="1001"/>
      <c r="O75" s="1001"/>
      <c r="P75" s="1002"/>
      <c r="Q75" s="1004">
        <v>254</v>
      </c>
      <c r="R75" s="1005"/>
      <c r="S75" s="1005"/>
      <c r="T75" s="1005"/>
      <c r="U75" s="1006"/>
      <c r="V75" s="1007">
        <v>245</v>
      </c>
      <c r="W75" s="1005"/>
      <c r="X75" s="1005"/>
      <c r="Y75" s="1005"/>
      <c r="Z75" s="1006"/>
      <c r="AA75" s="1007">
        <v>9</v>
      </c>
      <c r="AB75" s="1005"/>
      <c r="AC75" s="1005"/>
      <c r="AD75" s="1005"/>
      <c r="AE75" s="1006"/>
      <c r="AF75" s="1007">
        <v>9</v>
      </c>
      <c r="AG75" s="1005"/>
      <c r="AH75" s="1005"/>
      <c r="AI75" s="1005"/>
      <c r="AJ75" s="1006"/>
      <c r="AK75" s="1007" t="s">
        <v>551</v>
      </c>
      <c r="AL75" s="1005"/>
      <c r="AM75" s="1005"/>
      <c r="AN75" s="1005"/>
      <c r="AO75" s="1006"/>
      <c r="AP75" s="1007">
        <v>347</v>
      </c>
      <c r="AQ75" s="1005"/>
      <c r="AR75" s="1005"/>
      <c r="AS75" s="1005"/>
      <c r="AT75" s="1006"/>
      <c r="AU75" s="1007">
        <v>103</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564</v>
      </c>
      <c r="C76" s="1001"/>
      <c r="D76" s="1001"/>
      <c r="E76" s="1001"/>
      <c r="F76" s="1001"/>
      <c r="G76" s="1001"/>
      <c r="H76" s="1001"/>
      <c r="I76" s="1001"/>
      <c r="J76" s="1001"/>
      <c r="K76" s="1001"/>
      <c r="L76" s="1001"/>
      <c r="M76" s="1001"/>
      <c r="N76" s="1001"/>
      <c r="O76" s="1001"/>
      <c r="P76" s="1002"/>
      <c r="Q76" s="1004">
        <v>280</v>
      </c>
      <c r="R76" s="1005"/>
      <c r="S76" s="1005"/>
      <c r="T76" s="1005"/>
      <c r="U76" s="1006"/>
      <c r="V76" s="1007">
        <v>235</v>
      </c>
      <c r="W76" s="1005"/>
      <c r="X76" s="1005"/>
      <c r="Y76" s="1005"/>
      <c r="Z76" s="1006"/>
      <c r="AA76" s="1007">
        <v>44</v>
      </c>
      <c r="AB76" s="1005"/>
      <c r="AC76" s="1005"/>
      <c r="AD76" s="1005"/>
      <c r="AE76" s="1006"/>
      <c r="AF76" s="1007">
        <v>44</v>
      </c>
      <c r="AG76" s="1005"/>
      <c r="AH76" s="1005"/>
      <c r="AI76" s="1005"/>
      <c r="AJ76" s="1006"/>
      <c r="AK76" s="1007" t="s">
        <v>551</v>
      </c>
      <c r="AL76" s="1005"/>
      <c r="AM76" s="1005"/>
      <c r="AN76" s="1005"/>
      <c r="AO76" s="1006"/>
      <c r="AP76" s="1007" t="s">
        <v>551</v>
      </c>
      <c r="AQ76" s="1005"/>
      <c r="AR76" s="1005"/>
      <c r="AS76" s="1005"/>
      <c r="AT76" s="1006"/>
      <c r="AU76" s="1007" t="s">
        <v>551</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565</v>
      </c>
      <c r="C77" s="1001"/>
      <c r="D77" s="1001"/>
      <c r="E77" s="1001"/>
      <c r="F77" s="1001"/>
      <c r="G77" s="1001"/>
      <c r="H77" s="1001"/>
      <c r="I77" s="1001"/>
      <c r="J77" s="1001"/>
      <c r="K77" s="1001"/>
      <c r="L77" s="1001"/>
      <c r="M77" s="1001"/>
      <c r="N77" s="1001"/>
      <c r="O77" s="1001"/>
      <c r="P77" s="1002"/>
      <c r="Q77" s="1004">
        <v>1644</v>
      </c>
      <c r="R77" s="1005"/>
      <c r="S77" s="1005"/>
      <c r="T77" s="1005"/>
      <c r="U77" s="1006"/>
      <c r="V77" s="1007">
        <v>1613</v>
      </c>
      <c r="W77" s="1005"/>
      <c r="X77" s="1005"/>
      <c r="Y77" s="1005"/>
      <c r="Z77" s="1006"/>
      <c r="AA77" s="1007">
        <v>31</v>
      </c>
      <c r="AB77" s="1005"/>
      <c r="AC77" s="1005"/>
      <c r="AD77" s="1005"/>
      <c r="AE77" s="1006"/>
      <c r="AF77" s="1007">
        <v>31</v>
      </c>
      <c r="AG77" s="1005"/>
      <c r="AH77" s="1005"/>
      <c r="AI77" s="1005"/>
      <c r="AJ77" s="1006"/>
      <c r="AK77" s="1007">
        <v>15</v>
      </c>
      <c r="AL77" s="1005"/>
      <c r="AM77" s="1005"/>
      <c r="AN77" s="1005"/>
      <c r="AO77" s="1006"/>
      <c r="AP77" s="1007">
        <v>1059</v>
      </c>
      <c r="AQ77" s="1005"/>
      <c r="AR77" s="1005"/>
      <c r="AS77" s="1005"/>
      <c r="AT77" s="1006"/>
      <c r="AU77" s="1007">
        <v>142</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566</v>
      </c>
      <c r="C78" s="1001"/>
      <c r="D78" s="1001"/>
      <c r="E78" s="1001"/>
      <c r="F78" s="1001"/>
      <c r="G78" s="1001"/>
      <c r="H78" s="1001"/>
      <c r="I78" s="1001"/>
      <c r="J78" s="1001"/>
      <c r="K78" s="1001"/>
      <c r="L78" s="1001"/>
      <c r="M78" s="1001"/>
      <c r="N78" s="1001"/>
      <c r="O78" s="1001"/>
      <c r="P78" s="1002"/>
      <c r="Q78" s="1003">
        <v>17</v>
      </c>
      <c r="R78" s="997"/>
      <c r="S78" s="997"/>
      <c r="T78" s="997"/>
      <c r="U78" s="997"/>
      <c r="V78" s="997">
        <v>13</v>
      </c>
      <c r="W78" s="997"/>
      <c r="X78" s="997"/>
      <c r="Y78" s="997"/>
      <c r="Z78" s="997"/>
      <c r="AA78" s="997">
        <v>4</v>
      </c>
      <c r="AB78" s="997"/>
      <c r="AC78" s="997"/>
      <c r="AD78" s="997"/>
      <c r="AE78" s="997"/>
      <c r="AF78" s="997">
        <v>4</v>
      </c>
      <c r="AG78" s="997"/>
      <c r="AH78" s="997"/>
      <c r="AI78" s="997"/>
      <c r="AJ78" s="997"/>
      <c r="AK78" s="997" t="s">
        <v>551</v>
      </c>
      <c r="AL78" s="997"/>
      <c r="AM78" s="997"/>
      <c r="AN78" s="997"/>
      <c r="AO78" s="997"/>
      <c r="AP78" s="997" t="s">
        <v>551</v>
      </c>
      <c r="AQ78" s="997"/>
      <c r="AR78" s="997"/>
      <c r="AS78" s="997"/>
      <c r="AT78" s="997"/>
      <c r="AU78" s="997" t="s">
        <v>551</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t="s">
        <v>567</v>
      </c>
      <c r="C79" s="1001"/>
      <c r="D79" s="1001"/>
      <c r="E79" s="1001"/>
      <c r="F79" s="1001"/>
      <c r="G79" s="1001"/>
      <c r="H79" s="1001"/>
      <c r="I79" s="1001"/>
      <c r="J79" s="1001"/>
      <c r="K79" s="1001"/>
      <c r="L79" s="1001"/>
      <c r="M79" s="1001"/>
      <c r="N79" s="1001"/>
      <c r="O79" s="1001"/>
      <c r="P79" s="1002"/>
      <c r="Q79" s="1003">
        <v>430</v>
      </c>
      <c r="R79" s="997"/>
      <c r="S79" s="997"/>
      <c r="T79" s="997"/>
      <c r="U79" s="997"/>
      <c r="V79" s="997">
        <v>372</v>
      </c>
      <c r="W79" s="997"/>
      <c r="X79" s="997"/>
      <c r="Y79" s="997"/>
      <c r="Z79" s="997"/>
      <c r="AA79" s="997">
        <v>58</v>
      </c>
      <c r="AB79" s="997"/>
      <c r="AC79" s="997"/>
      <c r="AD79" s="997"/>
      <c r="AE79" s="997"/>
      <c r="AF79" s="997">
        <v>58</v>
      </c>
      <c r="AG79" s="997"/>
      <c r="AH79" s="997"/>
      <c r="AI79" s="997"/>
      <c r="AJ79" s="997"/>
      <c r="AK79" s="997" t="s">
        <v>551</v>
      </c>
      <c r="AL79" s="997"/>
      <c r="AM79" s="997"/>
      <c r="AN79" s="997"/>
      <c r="AO79" s="997"/>
      <c r="AP79" s="997" t="s">
        <v>551</v>
      </c>
      <c r="AQ79" s="997"/>
      <c r="AR79" s="997"/>
      <c r="AS79" s="997"/>
      <c r="AT79" s="997"/>
      <c r="AU79" s="997" t="s">
        <v>551</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t="s">
        <v>568</v>
      </c>
      <c r="C80" s="1001"/>
      <c r="D80" s="1001"/>
      <c r="E80" s="1001"/>
      <c r="F80" s="1001"/>
      <c r="G80" s="1001"/>
      <c r="H80" s="1001"/>
      <c r="I80" s="1001"/>
      <c r="J80" s="1001"/>
      <c r="K80" s="1001"/>
      <c r="L80" s="1001"/>
      <c r="M80" s="1001"/>
      <c r="N80" s="1001"/>
      <c r="O80" s="1001"/>
      <c r="P80" s="1002"/>
      <c r="Q80" s="1003">
        <v>187</v>
      </c>
      <c r="R80" s="997"/>
      <c r="S80" s="997"/>
      <c r="T80" s="997"/>
      <c r="U80" s="997"/>
      <c r="V80" s="997">
        <v>98</v>
      </c>
      <c r="W80" s="997"/>
      <c r="X80" s="997"/>
      <c r="Y80" s="997"/>
      <c r="Z80" s="997"/>
      <c r="AA80" s="997">
        <v>90</v>
      </c>
      <c r="AB80" s="997"/>
      <c r="AC80" s="997"/>
      <c r="AD80" s="997"/>
      <c r="AE80" s="997"/>
      <c r="AF80" s="997">
        <v>90</v>
      </c>
      <c r="AG80" s="997"/>
      <c r="AH80" s="997"/>
      <c r="AI80" s="997"/>
      <c r="AJ80" s="997"/>
      <c r="AK80" s="997" t="s">
        <v>551</v>
      </c>
      <c r="AL80" s="997"/>
      <c r="AM80" s="997"/>
      <c r="AN80" s="997"/>
      <c r="AO80" s="997"/>
      <c r="AP80" s="997" t="s">
        <v>551</v>
      </c>
      <c r="AQ80" s="997"/>
      <c r="AR80" s="997"/>
      <c r="AS80" s="997"/>
      <c r="AT80" s="997"/>
      <c r="AU80" s="997" t="s">
        <v>551</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t="s">
        <v>569</v>
      </c>
      <c r="C81" s="1001"/>
      <c r="D81" s="1001"/>
      <c r="E81" s="1001"/>
      <c r="F81" s="1001"/>
      <c r="G81" s="1001"/>
      <c r="H81" s="1001"/>
      <c r="I81" s="1001"/>
      <c r="J81" s="1001"/>
      <c r="K81" s="1001"/>
      <c r="L81" s="1001"/>
      <c r="M81" s="1001"/>
      <c r="N81" s="1001"/>
      <c r="O81" s="1001"/>
      <c r="P81" s="1002"/>
      <c r="Q81" s="1003">
        <v>187</v>
      </c>
      <c r="R81" s="997"/>
      <c r="S81" s="997"/>
      <c r="T81" s="997"/>
      <c r="U81" s="997"/>
      <c r="V81" s="997">
        <v>181</v>
      </c>
      <c r="W81" s="997"/>
      <c r="X81" s="997"/>
      <c r="Y81" s="997"/>
      <c r="Z81" s="997"/>
      <c r="AA81" s="997">
        <v>7</v>
      </c>
      <c r="AB81" s="997"/>
      <c r="AC81" s="997"/>
      <c r="AD81" s="997"/>
      <c r="AE81" s="997"/>
      <c r="AF81" s="997">
        <v>7</v>
      </c>
      <c r="AG81" s="997"/>
      <c r="AH81" s="997"/>
      <c r="AI81" s="997"/>
      <c r="AJ81" s="997"/>
      <c r="AK81" s="997" t="s">
        <v>551</v>
      </c>
      <c r="AL81" s="997"/>
      <c r="AM81" s="997"/>
      <c r="AN81" s="997"/>
      <c r="AO81" s="997"/>
      <c r="AP81" s="997" t="s">
        <v>551</v>
      </c>
      <c r="AQ81" s="997"/>
      <c r="AR81" s="997"/>
      <c r="AS81" s="997"/>
      <c r="AT81" s="997"/>
      <c r="AU81" s="997" t="s">
        <v>551</v>
      </c>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t="s">
        <v>570</v>
      </c>
      <c r="C82" s="1001"/>
      <c r="D82" s="1001"/>
      <c r="E82" s="1001"/>
      <c r="F82" s="1001"/>
      <c r="G82" s="1001"/>
      <c r="H82" s="1001"/>
      <c r="I82" s="1001"/>
      <c r="J82" s="1001"/>
      <c r="K82" s="1001"/>
      <c r="L82" s="1001"/>
      <c r="M82" s="1001"/>
      <c r="N82" s="1001"/>
      <c r="O82" s="1001"/>
      <c r="P82" s="1002"/>
      <c r="Q82" s="1003">
        <v>208312</v>
      </c>
      <c r="R82" s="997"/>
      <c r="S82" s="997"/>
      <c r="T82" s="997"/>
      <c r="U82" s="997"/>
      <c r="V82" s="997">
        <v>200160</v>
      </c>
      <c r="W82" s="997"/>
      <c r="X82" s="997"/>
      <c r="Y82" s="997"/>
      <c r="Z82" s="997"/>
      <c r="AA82" s="997">
        <v>8152</v>
      </c>
      <c r="AB82" s="997"/>
      <c r="AC82" s="997"/>
      <c r="AD82" s="997"/>
      <c r="AE82" s="997"/>
      <c r="AF82" s="997">
        <v>8152</v>
      </c>
      <c r="AG82" s="997"/>
      <c r="AH82" s="997"/>
      <c r="AI82" s="997"/>
      <c r="AJ82" s="997"/>
      <c r="AK82" s="997">
        <v>212</v>
      </c>
      <c r="AL82" s="997"/>
      <c r="AM82" s="997"/>
      <c r="AN82" s="997"/>
      <c r="AO82" s="997"/>
      <c r="AP82" s="997" t="s">
        <v>551</v>
      </c>
      <c r="AQ82" s="997"/>
      <c r="AR82" s="997"/>
      <c r="AS82" s="997"/>
      <c r="AT82" s="997"/>
      <c r="AU82" s="997" t="s">
        <v>551</v>
      </c>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366</v>
      </c>
      <c r="B88" s="970" t="s">
        <v>400</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9460</v>
      </c>
      <c r="AG88" s="985"/>
      <c r="AH88" s="985"/>
      <c r="AI88" s="985"/>
      <c r="AJ88" s="985"/>
      <c r="AK88" s="989"/>
      <c r="AL88" s="989"/>
      <c r="AM88" s="989"/>
      <c r="AN88" s="989"/>
      <c r="AO88" s="989"/>
      <c r="AP88" s="985">
        <v>1406</v>
      </c>
      <c r="AQ88" s="985"/>
      <c r="AR88" s="985"/>
      <c r="AS88" s="985"/>
      <c r="AT88" s="985"/>
      <c r="AU88" s="985">
        <v>245</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70" t="s">
        <v>401</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111</v>
      </c>
      <c r="CS102" s="977"/>
      <c r="CT102" s="977"/>
      <c r="CU102" s="977"/>
      <c r="CV102" s="978"/>
      <c r="CW102" s="976">
        <v>11</v>
      </c>
      <c r="CX102" s="977"/>
      <c r="CY102" s="977"/>
      <c r="CZ102" s="977"/>
      <c r="DA102" s="978"/>
      <c r="DB102" s="976" t="s">
        <v>551</v>
      </c>
      <c r="DC102" s="977"/>
      <c r="DD102" s="977"/>
      <c r="DE102" s="977"/>
      <c r="DF102" s="978"/>
      <c r="DG102" s="976" t="s">
        <v>551</v>
      </c>
      <c r="DH102" s="977"/>
      <c r="DI102" s="977"/>
      <c r="DJ102" s="977"/>
      <c r="DK102" s="978"/>
      <c r="DL102" s="976" t="s">
        <v>551</v>
      </c>
      <c r="DM102" s="977"/>
      <c r="DN102" s="977"/>
      <c r="DO102" s="977"/>
      <c r="DP102" s="978"/>
      <c r="DQ102" s="976" t="s">
        <v>551</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402</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403</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406</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407</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408</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409</v>
      </c>
      <c r="AB109" s="918"/>
      <c r="AC109" s="918"/>
      <c r="AD109" s="918"/>
      <c r="AE109" s="919"/>
      <c r="AF109" s="920" t="s">
        <v>284</v>
      </c>
      <c r="AG109" s="918"/>
      <c r="AH109" s="918"/>
      <c r="AI109" s="918"/>
      <c r="AJ109" s="919"/>
      <c r="AK109" s="920" t="s">
        <v>283</v>
      </c>
      <c r="AL109" s="918"/>
      <c r="AM109" s="918"/>
      <c r="AN109" s="918"/>
      <c r="AO109" s="919"/>
      <c r="AP109" s="920" t="s">
        <v>410</v>
      </c>
      <c r="AQ109" s="918"/>
      <c r="AR109" s="918"/>
      <c r="AS109" s="918"/>
      <c r="AT109" s="949"/>
      <c r="AU109" s="917" t="s">
        <v>408</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409</v>
      </c>
      <c r="BR109" s="918"/>
      <c r="BS109" s="918"/>
      <c r="BT109" s="918"/>
      <c r="BU109" s="919"/>
      <c r="BV109" s="920" t="s">
        <v>284</v>
      </c>
      <c r="BW109" s="918"/>
      <c r="BX109" s="918"/>
      <c r="BY109" s="918"/>
      <c r="BZ109" s="919"/>
      <c r="CA109" s="920" t="s">
        <v>283</v>
      </c>
      <c r="CB109" s="918"/>
      <c r="CC109" s="918"/>
      <c r="CD109" s="918"/>
      <c r="CE109" s="919"/>
      <c r="CF109" s="958" t="s">
        <v>410</v>
      </c>
      <c r="CG109" s="958"/>
      <c r="CH109" s="958"/>
      <c r="CI109" s="958"/>
      <c r="CJ109" s="958"/>
      <c r="CK109" s="920" t="s">
        <v>411</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409</v>
      </c>
      <c r="DH109" s="918"/>
      <c r="DI109" s="918"/>
      <c r="DJ109" s="918"/>
      <c r="DK109" s="919"/>
      <c r="DL109" s="920" t="s">
        <v>284</v>
      </c>
      <c r="DM109" s="918"/>
      <c r="DN109" s="918"/>
      <c r="DO109" s="918"/>
      <c r="DP109" s="919"/>
      <c r="DQ109" s="920" t="s">
        <v>283</v>
      </c>
      <c r="DR109" s="918"/>
      <c r="DS109" s="918"/>
      <c r="DT109" s="918"/>
      <c r="DU109" s="919"/>
      <c r="DV109" s="920" t="s">
        <v>410</v>
      </c>
      <c r="DW109" s="918"/>
      <c r="DX109" s="918"/>
      <c r="DY109" s="918"/>
      <c r="DZ109" s="949"/>
    </row>
    <row r="110" spans="1:131" s="197" customFormat="1" ht="26.25" customHeight="1">
      <c r="A110" s="787" t="s">
        <v>412</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794748</v>
      </c>
      <c r="AB110" s="903"/>
      <c r="AC110" s="903"/>
      <c r="AD110" s="903"/>
      <c r="AE110" s="904"/>
      <c r="AF110" s="905">
        <v>757936</v>
      </c>
      <c r="AG110" s="903"/>
      <c r="AH110" s="903"/>
      <c r="AI110" s="903"/>
      <c r="AJ110" s="904"/>
      <c r="AK110" s="905">
        <v>599965</v>
      </c>
      <c r="AL110" s="903"/>
      <c r="AM110" s="903"/>
      <c r="AN110" s="903"/>
      <c r="AO110" s="904"/>
      <c r="AP110" s="906">
        <v>12.8</v>
      </c>
      <c r="AQ110" s="907"/>
      <c r="AR110" s="907"/>
      <c r="AS110" s="907"/>
      <c r="AT110" s="908"/>
      <c r="AU110" s="950" t="s">
        <v>61</v>
      </c>
      <c r="AV110" s="951"/>
      <c r="AW110" s="951"/>
      <c r="AX110" s="951"/>
      <c r="AY110" s="952"/>
      <c r="AZ110" s="846" t="s">
        <v>413</v>
      </c>
      <c r="BA110" s="788"/>
      <c r="BB110" s="788"/>
      <c r="BC110" s="788"/>
      <c r="BD110" s="788"/>
      <c r="BE110" s="788"/>
      <c r="BF110" s="788"/>
      <c r="BG110" s="788"/>
      <c r="BH110" s="788"/>
      <c r="BI110" s="788"/>
      <c r="BJ110" s="788"/>
      <c r="BK110" s="788"/>
      <c r="BL110" s="788"/>
      <c r="BM110" s="788"/>
      <c r="BN110" s="788"/>
      <c r="BO110" s="788"/>
      <c r="BP110" s="789"/>
      <c r="BQ110" s="829">
        <v>6353321</v>
      </c>
      <c r="BR110" s="830"/>
      <c r="BS110" s="830"/>
      <c r="BT110" s="830"/>
      <c r="BU110" s="830"/>
      <c r="BV110" s="830">
        <v>6180981</v>
      </c>
      <c r="BW110" s="830"/>
      <c r="BX110" s="830"/>
      <c r="BY110" s="830"/>
      <c r="BZ110" s="830"/>
      <c r="CA110" s="830">
        <v>6270622</v>
      </c>
      <c r="CB110" s="830"/>
      <c r="CC110" s="830"/>
      <c r="CD110" s="830"/>
      <c r="CE110" s="830"/>
      <c r="CF110" s="891">
        <v>133.80000000000001</v>
      </c>
      <c r="CG110" s="892"/>
      <c r="CH110" s="892"/>
      <c r="CI110" s="892"/>
      <c r="CJ110" s="892"/>
      <c r="CK110" s="946" t="s">
        <v>414</v>
      </c>
      <c r="CL110" s="894"/>
      <c r="CM110" s="899" t="s">
        <v>415</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416</v>
      </c>
      <c r="DH110" s="830"/>
      <c r="DI110" s="830"/>
      <c r="DJ110" s="830"/>
      <c r="DK110" s="830"/>
      <c r="DL110" s="830" t="s">
        <v>416</v>
      </c>
      <c r="DM110" s="830"/>
      <c r="DN110" s="830"/>
      <c r="DO110" s="830"/>
      <c r="DP110" s="830"/>
      <c r="DQ110" s="830" t="s">
        <v>416</v>
      </c>
      <c r="DR110" s="830"/>
      <c r="DS110" s="830"/>
      <c r="DT110" s="830"/>
      <c r="DU110" s="830"/>
      <c r="DV110" s="831" t="s">
        <v>416</v>
      </c>
      <c r="DW110" s="831"/>
      <c r="DX110" s="831"/>
      <c r="DY110" s="831"/>
      <c r="DZ110" s="832"/>
    </row>
    <row r="111" spans="1:131" s="197" customFormat="1" ht="26.25" customHeight="1">
      <c r="A111" s="808" t="s">
        <v>417</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418</v>
      </c>
      <c r="AB111" s="939"/>
      <c r="AC111" s="939"/>
      <c r="AD111" s="939"/>
      <c r="AE111" s="940"/>
      <c r="AF111" s="941" t="s">
        <v>418</v>
      </c>
      <c r="AG111" s="939"/>
      <c r="AH111" s="939"/>
      <c r="AI111" s="939"/>
      <c r="AJ111" s="940"/>
      <c r="AK111" s="941" t="s">
        <v>418</v>
      </c>
      <c r="AL111" s="939"/>
      <c r="AM111" s="939"/>
      <c r="AN111" s="939"/>
      <c r="AO111" s="940"/>
      <c r="AP111" s="942" t="s">
        <v>418</v>
      </c>
      <c r="AQ111" s="943"/>
      <c r="AR111" s="943"/>
      <c r="AS111" s="943"/>
      <c r="AT111" s="944"/>
      <c r="AU111" s="953"/>
      <c r="AV111" s="954"/>
      <c r="AW111" s="954"/>
      <c r="AX111" s="954"/>
      <c r="AY111" s="955"/>
      <c r="AZ111" s="797" t="s">
        <v>419</v>
      </c>
      <c r="BA111" s="798"/>
      <c r="BB111" s="798"/>
      <c r="BC111" s="798"/>
      <c r="BD111" s="798"/>
      <c r="BE111" s="798"/>
      <c r="BF111" s="798"/>
      <c r="BG111" s="798"/>
      <c r="BH111" s="798"/>
      <c r="BI111" s="798"/>
      <c r="BJ111" s="798"/>
      <c r="BK111" s="798"/>
      <c r="BL111" s="798"/>
      <c r="BM111" s="798"/>
      <c r="BN111" s="798"/>
      <c r="BO111" s="798"/>
      <c r="BP111" s="799"/>
      <c r="BQ111" s="800">
        <v>163080</v>
      </c>
      <c r="BR111" s="801"/>
      <c r="BS111" s="801"/>
      <c r="BT111" s="801"/>
      <c r="BU111" s="801"/>
      <c r="BV111" s="801" t="s">
        <v>109</v>
      </c>
      <c r="BW111" s="801"/>
      <c r="BX111" s="801"/>
      <c r="BY111" s="801"/>
      <c r="BZ111" s="801"/>
      <c r="CA111" s="801" t="s">
        <v>109</v>
      </c>
      <c r="CB111" s="801"/>
      <c r="CC111" s="801"/>
      <c r="CD111" s="801"/>
      <c r="CE111" s="801"/>
      <c r="CF111" s="878" t="s">
        <v>109</v>
      </c>
      <c r="CG111" s="879"/>
      <c r="CH111" s="879"/>
      <c r="CI111" s="879"/>
      <c r="CJ111" s="879"/>
      <c r="CK111" s="947"/>
      <c r="CL111" s="896"/>
      <c r="CM111" s="833" t="s">
        <v>420</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c r="A112" s="932" t="s">
        <v>421</v>
      </c>
      <c r="B112" s="933"/>
      <c r="C112" s="798" t="s">
        <v>422</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416</v>
      </c>
      <c r="AB112" s="814"/>
      <c r="AC112" s="814"/>
      <c r="AD112" s="814"/>
      <c r="AE112" s="815"/>
      <c r="AF112" s="816" t="s">
        <v>416</v>
      </c>
      <c r="AG112" s="814"/>
      <c r="AH112" s="814"/>
      <c r="AI112" s="814"/>
      <c r="AJ112" s="815"/>
      <c r="AK112" s="816" t="s">
        <v>416</v>
      </c>
      <c r="AL112" s="814"/>
      <c r="AM112" s="814"/>
      <c r="AN112" s="814"/>
      <c r="AO112" s="815"/>
      <c r="AP112" s="784" t="s">
        <v>416</v>
      </c>
      <c r="AQ112" s="785"/>
      <c r="AR112" s="785"/>
      <c r="AS112" s="785"/>
      <c r="AT112" s="786"/>
      <c r="AU112" s="953"/>
      <c r="AV112" s="954"/>
      <c r="AW112" s="954"/>
      <c r="AX112" s="954"/>
      <c r="AY112" s="955"/>
      <c r="AZ112" s="797" t="s">
        <v>423</v>
      </c>
      <c r="BA112" s="798"/>
      <c r="BB112" s="798"/>
      <c r="BC112" s="798"/>
      <c r="BD112" s="798"/>
      <c r="BE112" s="798"/>
      <c r="BF112" s="798"/>
      <c r="BG112" s="798"/>
      <c r="BH112" s="798"/>
      <c r="BI112" s="798"/>
      <c r="BJ112" s="798"/>
      <c r="BK112" s="798"/>
      <c r="BL112" s="798"/>
      <c r="BM112" s="798"/>
      <c r="BN112" s="798"/>
      <c r="BO112" s="798"/>
      <c r="BP112" s="799"/>
      <c r="BQ112" s="800">
        <v>3591458</v>
      </c>
      <c r="BR112" s="801"/>
      <c r="BS112" s="801"/>
      <c r="BT112" s="801"/>
      <c r="BU112" s="801"/>
      <c r="BV112" s="801">
        <v>3581536</v>
      </c>
      <c r="BW112" s="801"/>
      <c r="BX112" s="801"/>
      <c r="BY112" s="801"/>
      <c r="BZ112" s="801"/>
      <c r="CA112" s="801">
        <v>3665008</v>
      </c>
      <c r="CB112" s="801"/>
      <c r="CC112" s="801"/>
      <c r="CD112" s="801"/>
      <c r="CE112" s="801"/>
      <c r="CF112" s="878">
        <v>78.2</v>
      </c>
      <c r="CG112" s="879"/>
      <c r="CH112" s="879"/>
      <c r="CI112" s="879"/>
      <c r="CJ112" s="879"/>
      <c r="CK112" s="947"/>
      <c r="CL112" s="896"/>
      <c r="CM112" s="833" t="s">
        <v>424</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416</v>
      </c>
      <c r="DH112" s="801"/>
      <c r="DI112" s="801"/>
      <c r="DJ112" s="801"/>
      <c r="DK112" s="801"/>
      <c r="DL112" s="801" t="s">
        <v>416</v>
      </c>
      <c r="DM112" s="801"/>
      <c r="DN112" s="801"/>
      <c r="DO112" s="801"/>
      <c r="DP112" s="801"/>
      <c r="DQ112" s="801" t="s">
        <v>416</v>
      </c>
      <c r="DR112" s="801"/>
      <c r="DS112" s="801"/>
      <c r="DT112" s="801"/>
      <c r="DU112" s="801"/>
      <c r="DV112" s="853" t="s">
        <v>416</v>
      </c>
      <c r="DW112" s="853"/>
      <c r="DX112" s="853"/>
      <c r="DY112" s="853"/>
      <c r="DZ112" s="854"/>
    </row>
    <row r="113" spans="1:130" s="197" customFormat="1" ht="26.25" customHeight="1">
      <c r="A113" s="934"/>
      <c r="B113" s="935"/>
      <c r="C113" s="798" t="s">
        <v>425</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89781</v>
      </c>
      <c r="AB113" s="939"/>
      <c r="AC113" s="939"/>
      <c r="AD113" s="939"/>
      <c r="AE113" s="940"/>
      <c r="AF113" s="941">
        <v>90273</v>
      </c>
      <c r="AG113" s="939"/>
      <c r="AH113" s="939"/>
      <c r="AI113" s="939"/>
      <c r="AJ113" s="940"/>
      <c r="AK113" s="941">
        <v>109564</v>
      </c>
      <c r="AL113" s="939"/>
      <c r="AM113" s="939"/>
      <c r="AN113" s="939"/>
      <c r="AO113" s="940"/>
      <c r="AP113" s="942">
        <v>2.2999999999999998</v>
      </c>
      <c r="AQ113" s="943"/>
      <c r="AR113" s="943"/>
      <c r="AS113" s="943"/>
      <c r="AT113" s="944"/>
      <c r="AU113" s="953"/>
      <c r="AV113" s="954"/>
      <c r="AW113" s="954"/>
      <c r="AX113" s="954"/>
      <c r="AY113" s="955"/>
      <c r="AZ113" s="797" t="s">
        <v>426</v>
      </c>
      <c r="BA113" s="798"/>
      <c r="BB113" s="798"/>
      <c r="BC113" s="798"/>
      <c r="BD113" s="798"/>
      <c r="BE113" s="798"/>
      <c r="BF113" s="798"/>
      <c r="BG113" s="798"/>
      <c r="BH113" s="798"/>
      <c r="BI113" s="798"/>
      <c r="BJ113" s="798"/>
      <c r="BK113" s="798"/>
      <c r="BL113" s="798"/>
      <c r="BM113" s="798"/>
      <c r="BN113" s="798"/>
      <c r="BO113" s="798"/>
      <c r="BP113" s="799"/>
      <c r="BQ113" s="800">
        <v>356112</v>
      </c>
      <c r="BR113" s="801"/>
      <c r="BS113" s="801"/>
      <c r="BT113" s="801"/>
      <c r="BU113" s="801"/>
      <c r="BV113" s="801">
        <v>372236</v>
      </c>
      <c r="BW113" s="801"/>
      <c r="BX113" s="801"/>
      <c r="BY113" s="801"/>
      <c r="BZ113" s="801"/>
      <c r="CA113" s="801">
        <v>244687</v>
      </c>
      <c r="CB113" s="801"/>
      <c r="CC113" s="801"/>
      <c r="CD113" s="801"/>
      <c r="CE113" s="801"/>
      <c r="CF113" s="878">
        <v>5.2</v>
      </c>
      <c r="CG113" s="879"/>
      <c r="CH113" s="879"/>
      <c r="CI113" s="879"/>
      <c r="CJ113" s="879"/>
      <c r="CK113" s="947"/>
      <c r="CL113" s="896"/>
      <c r="CM113" s="833" t="s">
        <v>427</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416</v>
      </c>
      <c r="DH113" s="814"/>
      <c r="DI113" s="814"/>
      <c r="DJ113" s="814"/>
      <c r="DK113" s="815"/>
      <c r="DL113" s="816" t="s">
        <v>416</v>
      </c>
      <c r="DM113" s="814"/>
      <c r="DN113" s="814"/>
      <c r="DO113" s="814"/>
      <c r="DP113" s="815"/>
      <c r="DQ113" s="816" t="s">
        <v>416</v>
      </c>
      <c r="DR113" s="814"/>
      <c r="DS113" s="814"/>
      <c r="DT113" s="814"/>
      <c r="DU113" s="815"/>
      <c r="DV113" s="784" t="s">
        <v>416</v>
      </c>
      <c r="DW113" s="785"/>
      <c r="DX113" s="785"/>
      <c r="DY113" s="785"/>
      <c r="DZ113" s="786"/>
    </row>
    <row r="114" spans="1:130" s="197" customFormat="1" ht="26.25" customHeight="1">
      <c r="A114" s="934"/>
      <c r="B114" s="935"/>
      <c r="C114" s="798" t="s">
        <v>428</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19630</v>
      </c>
      <c r="AB114" s="814"/>
      <c r="AC114" s="814"/>
      <c r="AD114" s="814"/>
      <c r="AE114" s="815"/>
      <c r="AF114" s="816">
        <v>24252</v>
      </c>
      <c r="AG114" s="814"/>
      <c r="AH114" s="814"/>
      <c r="AI114" s="814"/>
      <c r="AJ114" s="815"/>
      <c r="AK114" s="816">
        <v>25392</v>
      </c>
      <c r="AL114" s="814"/>
      <c r="AM114" s="814"/>
      <c r="AN114" s="814"/>
      <c r="AO114" s="815"/>
      <c r="AP114" s="784">
        <v>0.5</v>
      </c>
      <c r="AQ114" s="785"/>
      <c r="AR114" s="785"/>
      <c r="AS114" s="785"/>
      <c r="AT114" s="786"/>
      <c r="AU114" s="953"/>
      <c r="AV114" s="954"/>
      <c r="AW114" s="954"/>
      <c r="AX114" s="954"/>
      <c r="AY114" s="955"/>
      <c r="AZ114" s="797" t="s">
        <v>429</v>
      </c>
      <c r="BA114" s="798"/>
      <c r="BB114" s="798"/>
      <c r="BC114" s="798"/>
      <c r="BD114" s="798"/>
      <c r="BE114" s="798"/>
      <c r="BF114" s="798"/>
      <c r="BG114" s="798"/>
      <c r="BH114" s="798"/>
      <c r="BI114" s="798"/>
      <c r="BJ114" s="798"/>
      <c r="BK114" s="798"/>
      <c r="BL114" s="798"/>
      <c r="BM114" s="798"/>
      <c r="BN114" s="798"/>
      <c r="BO114" s="798"/>
      <c r="BP114" s="799"/>
      <c r="BQ114" s="800">
        <v>699684</v>
      </c>
      <c r="BR114" s="801"/>
      <c r="BS114" s="801"/>
      <c r="BT114" s="801"/>
      <c r="BU114" s="801"/>
      <c r="BV114" s="801">
        <v>605320</v>
      </c>
      <c r="BW114" s="801"/>
      <c r="BX114" s="801"/>
      <c r="BY114" s="801"/>
      <c r="BZ114" s="801"/>
      <c r="CA114" s="801">
        <v>564157</v>
      </c>
      <c r="CB114" s="801"/>
      <c r="CC114" s="801"/>
      <c r="CD114" s="801"/>
      <c r="CE114" s="801"/>
      <c r="CF114" s="878">
        <v>12</v>
      </c>
      <c r="CG114" s="879"/>
      <c r="CH114" s="879"/>
      <c r="CI114" s="879"/>
      <c r="CJ114" s="879"/>
      <c r="CK114" s="947"/>
      <c r="CL114" s="896"/>
      <c r="CM114" s="833" t="s">
        <v>430</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416</v>
      </c>
      <c r="DH114" s="814"/>
      <c r="DI114" s="814"/>
      <c r="DJ114" s="814"/>
      <c r="DK114" s="815"/>
      <c r="DL114" s="816" t="s">
        <v>416</v>
      </c>
      <c r="DM114" s="814"/>
      <c r="DN114" s="814"/>
      <c r="DO114" s="814"/>
      <c r="DP114" s="815"/>
      <c r="DQ114" s="816" t="s">
        <v>416</v>
      </c>
      <c r="DR114" s="814"/>
      <c r="DS114" s="814"/>
      <c r="DT114" s="814"/>
      <c r="DU114" s="815"/>
      <c r="DV114" s="784" t="s">
        <v>416</v>
      </c>
      <c r="DW114" s="785"/>
      <c r="DX114" s="785"/>
      <c r="DY114" s="785"/>
      <c r="DZ114" s="786"/>
    </row>
    <row r="115" spans="1:130" s="197" customFormat="1" ht="26.25" customHeight="1">
      <c r="A115" s="934"/>
      <c r="B115" s="935"/>
      <c r="C115" s="798" t="s">
        <v>431</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8348</v>
      </c>
      <c r="AB115" s="939"/>
      <c r="AC115" s="939"/>
      <c r="AD115" s="939"/>
      <c r="AE115" s="940"/>
      <c r="AF115" s="941">
        <v>7938</v>
      </c>
      <c r="AG115" s="939"/>
      <c r="AH115" s="939"/>
      <c r="AI115" s="939"/>
      <c r="AJ115" s="940"/>
      <c r="AK115" s="941">
        <v>413</v>
      </c>
      <c r="AL115" s="939"/>
      <c r="AM115" s="939"/>
      <c r="AN115" s="939"/>
      <c r="AO115" s="940"/>
      <c r="AP115" s="942">
        <v>0</v>
      </c>
      <c r="AQ115" s="943"/>
      <c r="AR115" s="943"/>
      <c r="AS115" s="943"/>
      <c r="AT115" s="944"/>
      <c r="AU115" s="953"/>
      <c r="AV115" s="954"/>
      <c r="AW115" s="954"/>
      <c r="AX115" s="954"/>
      <c r="AY115" s="955"/>
      <c r="AZ115" s="797" t="s">
        <v>432</v>
      </c>
      <c r="BA115" s="798"/>
      <c r="BB115" s="798"/>
      <c r="BC115" s="798"/>
      <c r="BD115" s="798"/>
      <c r="BE115" s="798"/>
      <c r="BF115" s="798"/>
      <c r="BG115" s="798"/>
      <c r="BH115" s="798"/>
      <c r="BI115" s="798"/>
      <c r="BJ115" s="798"/>
      <c r="BK115" s="798"/>
      <c r="BL115" s="798"/>
      <c r="BM115" s="798"/>
      <c r="BN115" s="798"/>
      <c r="BO115" s="798"/>
      <c r="BP115" s="799"/>
      <c r="BQ115" s="800" t="s">
        <v>416</v>
      </c>
      <c r="BR115" s="801"/>
      <c r="BS115" s="801"/>
      <c r="BT115" s="801"/>
      <c r="BU115" s="801"/>
      <c r="BV115" s="801" t="s">
        <v>416</v>
      </c>
      <c r="BW115" s="801"/>
      <c r="BX115" s="801"/>
      <c r="BY115" s="801"/>
      <c r="BZ115" s="801"/>
      <c r="CA115" s="801" t="s">
        <v>416</v>
      </c>
      <c r="CB115" s="801"/>
      <c r="CC115" s="801"/>
      <c r="CD115" s="801"/>
      <c r="CE115" s="801"/>
      <c r="CF115" s="878" t="s">
        <v>416</v>
      </c>
      <c r="CG115" s="879"/>
      <c r="CH115" s="879"/>
      <c r="CI115" s="879"/>
      <c r="CJ115" s="879"/>
      <c r="CK115" s="947"/>
      <c r="CL115" s="896"/>
      <c r="CM115" s="797" t="s">
        <v>433</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416</v>
      </c>
      <c r="DH115" s="814"/>
      <c r="DI115" s="814"/>
      <c r="DJ115" s="814"/>
      <c r="DK115" s="815"/>
      <c r="DL115" s="816" t="s">
        <v>416</v>
      </c>
      <c r="DM115" s="814"/>
      <c r="DN115" s="814"/>
      <c r="DO115" s="814"/>
      <c r="DP115" s="815"/>
      <c r="DQ115" s="816" t="s">
        <v>416</v>
      </c>
      <c r="DR115" s="814"/>
      <c r="DS115" s="814"/>
      <c r="DT115" s="814"/>
      <c r="DU115" s="815"/>
      <c r="DV115" s="784" t="s">
        <v>416</v>
      </c>
      <c r="DW115" s="785"/>
      <c r="DX115" s="785"/>
      <c r="DY115" s="785"/>
      <c r="DZ115" s="786"/>
    </row>
    <row r="116" spans="1:130" s="197" customFormat="1" ht="26.25" customHeight="1">
      <c r="A116" s="936"/>
      <c r="B116" s="937"/>
      <c r="C116" s="876" t="s">
        <v>434</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416</v>
      </c>
      <c r="AB116" s="814"/>
      <c r="AC116" s="814"/>
      <c r="AD116" s="814"/>
      <c r="AE116" s="815"/>
      <c r="AF116" s="816" t="s">
        <v>416</v>
      </c>
      <c r="AG116" s="814"/>
      <c r="AH116" s="814"/>
      <c r="AI116" s="814"/>
      <c r="AJ116" s="815"/>
      <c r="AK116" s="816" t="s">
        <v>416</v>
      </c>
      <c r="AL116" s="814"/>
      <c r="AM116" s="814"/>
      <c r="AN116" s="814"/>
      <c r="AO116" s="815"/>
      <c r="AP116" s="784" t="s">
        <v>416</v>
      </c>
      <c r="AQ116" s="785"/>
      <c r="AR116" s="785"/>
      <c r="AS116" s="785"/>
      <c r="AT116" s="786"/>
      <c r="AU116" s="953"/>
      <c r="AV116" s="954"/>
      <c r="AW116" s="954"/>
      <c r="AX116" s="954"/>
      <c r="AY116" s="955"/>
      <c r="AZ116" s="797" t="s">
        <v>435</v>
      </c>
      <c r="BA116" s="798"/>
      <c r="BB116" s="798"/>
      <c r="BC116" s="798"/>
      <c r="BD116" s="798"/>
      <c r="BE116" s="798"/>
      <c r="BF116" s="798"/>
      <c r="BG116" s="798"/>
      <c r="BH116" s="798"/>
      <c r="BI116" s="798"/>
      <c r="BJ116" s="798"/>
      <c r="BK116" s="798"/>
      <c r="BL116" s="798"/>
      <c r="BM116" s="798"/>
      <c r="BN116" s="798"/>
      <c r="BO116" s="798"/>
      <c r="BP116" s="799"/>
      <c r="BQ116" s="800" t="s">
        <v>416</v>
      </c>
      <c r="BR116" s="801"/>
      <c r="BS116" s="801"/>
      <c r="BT116" s="801"/>
      <c r="BU116" s="801"/>
      <c r="BV116" s="801" t="s">
        <v>416</v>
      </c>
      <c r="BW116" s="801"/>
      <c r="BX116" s="801"/>
      <c r="BY116" s="801"/>
      <c r="BZ116" s="801"/>
      <c r="CA116" s="801" t="s">
        <v>416</v>
      </c>
      <c r="CB116" s="801"/>
      <c r="CC116" s="801"/>
      <c r="CD116" s="801"/>
      <c r="CE116" s="801"/>
      <c r="CF116" s="878" t="s">
        <v>416</v>
      </c>
      <c r="CG116" s="879"/>
      <c r="CH116" s="879"/>
      <c r="CI116" s="879"/>
      <c r="CJ116" s="879"/>
      <c r="CK116" s="947"/>
      <c r="CL116" s="896"/>
      <c r="CM116" s="833" t="s">
        <v>436</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163080</v>
      </c>
      <c r="DH116" s="814"/>
      <c r="DI116" s="814"/>
      <c r="DJ116" s="814"/>
      <c r="DK116" s="815"/>
      <c r="DL116" s="816" t="s">
        <v>416</v>
      </c>
      <c r="DM116" s="814"/>
      <c r="DN116" s="814"/>
      <c r="DO116" s="814"/>
      <c r="DP116" s="815"/>
      <c r="DQ116" s="816" t="s">
        <v>416</v>
      </c>
      <c r="DR116" s="814"/>
      <c r="DS116" s="814"/>
      <c r="DT116" s="814"/>
      <c r="DU116" s="815"/>
      <c r="DV116" s="784" t="s">
        <v>416</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437</v>
      </c>
      <c r="Z117" s="919"/>
      <c r="AA117" s="924">
        <v>912507</v>
      </c>
      <c r="AB117" s="925"/>
      <c r="AC117" s="925"/>
      <c r="AD117" s="925"/>
      <c r="AE117" s="926"/>
      <c r="AF117" s="928">
        <v>880399</v>
      </c>
      <c r="AG117" s="925"/>
      <c r="AH117" s="925"/>
      <c r="AI117" s="925"/>
      <c r="AJ117" s="926"/>
      <c r="AK117" s="928">
        <v>735334</v>
      </c>
      <c r="AL117" s="925"/>
      <c r="AM117" s="925"/>
      <c r="AN117" s="925"/>
      <c r="AO117" s="926"/>
      <c r="AP117" s="929"/>
      <c r="AQ117" s="930"/>
      <c r="AR117" s="930"/>
      <c r="AS117" s="930"/>
      <c r="AT117" s="931"/>
      <c r="AU117" s="953"/>
      <c r="AV117" s="954"/>
      <c r="AW117" s="954"/>
      <c r="AX117" s="954"/>
      <c r="AY117" s="955"/>
      <c r="AZ117" s="875" t="s">
        <v>438</v>
      </c>
      <c r="BA117" s="876"/>
      <c r="BB117" s="876"/>
      <c r="BC117" s="876"/>
      <c r="BD117" s="876"/>
      <c r="BE117" s="876"/>
      <c r="BF117" s="876"/>
      <c r="BG117" s="876"/>
      <c r="BH117" s="876"/>
      <c r="BI117" s="876"/>
      <c r="BJ117" s="876"/>
      <c r="BK117" s="876"/>
      <c r="BL117" s="876"/>
      <c r="BM117" s="876"/>
      <c r="BN117" s="876"/>
      <c r="BO117" s="876"/>
      <c r="BP117" s="877"/>
      <c r="BQ117" s="887" t="s">
        <v>439</v>
      </c>
      <c r="BR117" s="888"/>
      <c r="BS117" s="888"/>
      <c r="BT117" s="888"/>
      <c r="BU117" s="888"/>
      <c r="BV117" s="888" t="s">
        <v>439</v>
      </c>
      <c r="BW117" s="888"/>
      <c r="BX117" s="888"/>
      <c r="BY117" s="888"/>
      <c r="BZ117" s="888"/>
      <c r="CA117" s="888" t="s">
        <v>439</v>
      </c>
      <c r="CB117" s="888"/>
      <c r="CC117" s="888"/>
      <c r="CD117" s="888"/>
      <c r="CE117" s="888"/>
      <c r="CF117" s="878" t="s">
        <v>439</v>
      </c>
      <c r="CG117" s="879"/>
      <c r="CH117" s="879"/>
      <c r="CI117" s="879"/>
      <c r="CJ117" s="879"/>
      <c r="CK117" s="947"/>
      <c r="CL117" s="896"/>
      <c r="CM117" s="833" t="s">
        <v>440</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439</v>
      </c>
      <c r="DH117" s="814"/>
      <c r="DI117" s="814"/>
      <c r="DJ117" s="814"/>
      <c r="DK117" s="815"/>
      <c r="DL117" s="816" t="s">
        <v>439</v>
      </c>
      <c r="DM117" s="814"/>
      <c r="DN117" s="814"/>
      <c r="DO117" s="814"/>
      <c r="DP117" s="815"/>
      <c r="DQ117" s="816" t="s">
        <v>439</v>
      </c>
      <c r="DR117" s="814"/>
      <c r="DS117" s="814"/>
      <c r="DT117" s="814"/>
      <c r="DU117" s="815"/>
      <c r="DV117" s="784" t="s">
        <v>439</v>
      </c>
      <c r="DW117" s="785"/>
      <c r="DX117" s="785"/>
      <c r="DY117" s="785"/>
      <c r="DZ117" s="786"/>
    </row>
    <row r="118" spans="1:130" s="197" customFormat="1" ht="26.25" customHeight="1">
      <c r="A118" s="917" t="s">
        <v>411</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409</v>
      </c>
      <c r="AB118" s="918"/>
      <c r="AC118" s="918"/>
      <c r="AD118" s="918"/>
      <c r="AE118" s="919"/>
      <c r="AF118" s="920" t="s">
        <v>284</v>
      </c>
      <c r="AG118" s="918"/>
      <c r="AH118" s="918"/>
      <c r="AI118" s="918"/>
      <c r="AJ118" s="919"/>
      <c r="AK118" s="920" t="s">
        <v>283</v>
      </c>
      <c r="AL118" s="918"/>
      <c r="AM118" s="918"/>
      <c r="AN118" s="918"/>
      <c r="AO118" s="919"/>
      <c r="AP118" s="921" t="s">
        <v>410</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441</v>
      </c>
      <c r="BP118" s="868"/>
      <c r="BQ118" s="887">
        <v>11163655</v>
      </c>
      <c r="BR118" s="888"/>
      <c r="BS118" s="888"/>
      <c r="BT118" s="888"/>
      <c r="BU118" s="888"/>
      <c r="BV118" s="888">
        <v>10740073</v>
      </c>
      <c r="BW118" s="888"/>
      <c r="BX118" s="888"/>
      <c r="BY118" s="888"/>
      <c r="BZ118" s="888"/>
      <c r="CA118" s="888">
        <v>10744474</v>
      </c>
      <c r="CB118" s="888"/>
      <c r="CC118" s="888"/>
      <c r="CD118" s="888"/>
      <c r="CE118" s="888"/>
      <c r="CF118" s="773"/>
      <c r="CG118" s="774"/>
      <c r="CH118" s="774"/>
      <c r="CI118" s="774"/>
      <c r="CJ118" s="871"/>
      <c r="CK118" s="947"/>
      <c r="CL118" s="896"/>
      <c r="CM118" s="833" t="s">
        <v>442</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439</v>
      </c>
      <c r="DH118" s="814"/>
      <c r="DI118" s="814"/>
      <c r="DJ118" s="814"/>
      <c r="DK118" s="815"/>
      <c r="DL118" s="816" t="s">
        <v>439</v>
      </c>
      <c r="DM118" s="814"/>
      <c r="DN118" s="814"/>
      <c r="DO118" s="814"/>
      <c r="DP118" s="815"/>
      <c r="DQ118" s="816" t="s">
        <v>439</v>
      </c>
      <c r="DR118" s="814"/>
      <c r="DS118" s="814"/>
      <c r="DT118" s="814"/>
      <c r="DU118" s="815"/>
      <c r="DV118" s="784" t="s">
        <v>439</v>
      </c>
      <c r="DW118" s="785"/>
      <c r="DX118" s="785"/>
      <c r="DY118" s="785"/>
      <c r="DZ118" s="786"/>
    </row>
    <row r="119" spans="1:130" s="197" customFormat="1" ht="26.25" customHeight="1">
      <c r="A119" s="893" t="s">
        <v>414</v>
      </c>
      <c r="B119" s="894"/>
      <c r="C119" s="899" t="s">
        <v>415</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439</v>
      </c>
      <c r="AB119" s="903"/>
      <c r="AC119" s="903"/>
      <c r="AD119" s="903"/>
      <c r="AE119" s="904"/>
      <c r="AF119" s="905" t="s">
        <v>439</v>
      </c>
      <c r="AG119" s="903"/>
      <c r="AH119" s="903"/>
      <c r="AI119" s="903"/>
      <c r="AJ119" s="904"/>
      <c r="AK119" s="905" t="s">
        <v>439</v>
      </c>
      <c r="AL119" s="903"/>
      <c r="AM119" s="903"/>
      <c r="AN119" s="903"/>
      <c r="AO119" s="904"/>
      <c r="AP119" s="906" t="s">
        <v>439</v>
      </c>
      <c r="AQ119" s="907"/>
      <c r="AR119" s="907"/>
      <c r="AS119" s="907"/>
      <c r="AT119" s="908"/>
      <c r="AU119" s="909" t="s">
        <v>443</v>
      </c>
      <c r="AV119" s="910"/>
      <c r="AW119" s="910"/>
      <c r="AX119" s="910"/>
      <c r="AY119" s="911"/>
      <c r="AZ119" s="846" t="s">
        <v>444</v>
      </c>
      <c r="BA119" s="788"/>
      <c r="BB119" s="788"/>
      <c r="BC119" s="788"/>
      <c r="BD119" s="788"/>
      <c r="BE119" s="788"/>
      <c r="BF119" s="788"/>
      <c r="BG119" s="788"/>
      <c r="BH119" s="788"/>
      <c r="BI119" s="788"/>
      <c r="BJ119" s="788"/>
      <c r="BK119" s="788"/>
      <c r="BL119" s="788"/>
      <c r="BM119" s="788"/>
      <c r="BN119" s="788"/>
      <c r="BO119" s="788"/>
      <c r="BP119" s="789"/>
      <c r="BQ119" s="829">
        <v>3661927</v>
      </c>
      <c r="BR119" s="830"/>
      <c r="BS119" s="830"/>
      <c r="BT119" s="830"/>
      <c r="BU119" s="830"/>
      <c r="BV119" s="830">
        <v>3709590</v>
      </c>
      <c r="BW119" s="830"/>
      <c r="BX119" s="830"/>
      <c r="BY119" s="830"/>
      <c r="BZ119" s="830"/>
      <c r="CA119" s="830">
        <v>3608159</v>
      </c>
      <c r="CB119" s="830"/>
      <c r="CC119" s="830"/>
      <c r="CD119" s="830"/>
      <c r="CE119" s="830"/>
      <c r="CF119" s="891">
        <v>77</v>
      </c>
      <c r="CG119" s="892"/>
      <c r="CH119" s="892"/>
      <c r="CI119" s="892"/>
      <c r="CJ119" s="892"/>
      <c r="CK119" s="948"/>
      <c r="CL119" s="898"/>
      <c r="CM119" s="855" t="s">
        <v>445</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439</v>
      </c>
      <c r="DH119" s="747"/>
      <c r="DI119" s="747"/>
      <c r="DJ119" s="747"/>
      <c r="DK119" s="748"/>
      <c r="DL119" s="749" t="s">
        <v>439</v>
      </c>
      <c r="DM119" s="747"/>
      <c r="DN119" s="747"/>
      <c r="DO119" s="747"/>
      <c r="DP119" s="748"/>
      <c r="DQ119" s="749" t="s">
        <v>439</v>
      </c>
      <c r="DR119" s="747"/>
      <c r="DS119" s="747"/>
      <c r="DT119" s="747"/>
      <c r="DU119" s="748"/>
      <c r="DV119" s="837" t="s">
        <v>439</v>
      </c>
      <c r="DW119" s="838"/>
      <c r="DX119" s="838"/>
      <c r="DY119" s="838"/>
      <c r="DZ119" s="839"/>
    </row>
    <row r="120" spans="1:130" s="197" customFormat="1" ht="26.25" customHeight="1">
      <c r="A120" s="895"/>
      <c r="B120" s="896"/>
      <c r="C120" s="833" t="s">
        <v>420</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439</v>
      </c>
      <c r="AB120" s="814"/>
      <c r="AC120" s="814"/>
      <c r="AD120" s="814"/>
      <c r="AE120" s="815"/>
      <c r="AF120" s="816" t="s">
        <v>439</v>
      </c>
      <c r="AG120" s="814"/>
      <c r="AH120" s="814"/>
      <c r="AI120" s="814"/>
      <c r="AJ120" s="815"/>
      <c r="AK120" s="816" t="s">
        <v>439</v>
      </c>
      <c r="AL120" s="814"/>
      <c r="AM120" s="814"/>
      <c r="AN120" s="814"/>
      <c r="AO120" s="815"/>
      <c r="AP120" s="784" t="s">
        <v>439</v>
      </c>
      <c r="AQ120" s="785"/>
      <c r="AR120" s="785"/>
      <c r="AS120" s="785"/>
      <c r="AT120" s="786"/>
      <c r="AU120" s="912"/>
      <c r="AV120" s="913"/>
      <c r="AW120" s="913"/>
      <c r="AX120" s="913"/>
      <c r="AY120" s="914"/>
      <c r="AZ120" s="797" t="s">
        <v>446</v>
      </c>
      <c r="BA120" s="798"/>
      <c r="BB120" s="798"/>
      <c r="BC120" s="798"/>
      <c r="BD120" s="798"/>
      <c r="BE120" s="798"/>
      <c r="BF120" s="798"/>
      <c r="BG120" s="798"/>
      <c r="BH120" s="798"/>
      <c r="BI120" s="798"/>
      <c r="BJ120" s="798"/>
      <c r="BK120" s="798"/>
      <c r="BL120" s="798"/>
      <c r="BM120" s="798"/>
      <c r="BN120" s="798"/>
      <c r="BO120" s="798"/>
      <c r="BP120" s="799"/>
      <c r="BQ120" s="800">
        <v>177091</v>
      </c>
      <c r="BR120" s="801"/>
      <c r="BS120" s="801"/>
      <c r="BT120" s="801"/>
      <c r="BU120" s="801"/>
      <c r="BV120" s="801">
        <v>168271</v>
      </c>
      <c r="BW120" s="801"/>
      <c r="BX120" s="801"/>
      <c r="BY120" s="801"/>
      <c r="BZ120" s="801"/>
      <c r="CA120" s="801">
        <v>115008</v>
      </c>
      <c r="CB120" s="801"/>
      <c r="CC120" s="801"/>
      <c r="CD120" s="801"/>
      <c r="CE120" s="801"/>
      <c r="CF120" s="878">
        <v>2.5</v>
      </c>
      <c r="CG120" s="879"/>
      <c r="CH120" s="879"/>
      <c r="CI120" s="879"/>
      <c r="CJ120" s="879"/>
      <c r="CK120" s="880" t="s">
        <v>447</v>
      </c>
      <c r="CL120" s="840"/>
      <c r="CM120" s="840"/>
      <c r="CN120" s="840"/>
      <c r="CO120" s="841"/>
      <c r="CP120" s="884" t="s">
        <v>448</v>
      </c>
      <c r="CQ120" s="885"/>
      <c r="CR120" s="885"/>
      <c r="CS120" s="885"/>
      <c r="CT120" s="885"/>
      <c r="CU120" s="885"/>
      <c r="CV120" s="885"/>
      <c r="CW120" s="885"/>
      <c r="CX120" s="885"/>
      <c r="CY120" s="885"/>
      <c r="CZ120" s="885"/>
      <c r="DA120" s="885"/>
      <c r="DB120" s="885"/>
      <c r="DC120" s="885"/>
      <c r="DD120" s="885"/>
      <c r="DE120" s="885"/>
      <c r="DF120" s="886"/>
      <c r="DG120" s="829">
        <v>3075201</v>
      </c>
      <c r="DH120" s="830"/>
      <c r="DI120" s="830"/>
      <c r="DJ120" s="830"/>
      <c r="DK120" s="830"/>
      <c r="DL120" s="830">
        <v>3229847</v>
      </c>
      <c r="DM120" s="830"/>
      <c r="DN120" s="830"/>
      <c r="DO120" s="830"/>
      <c r="DP120" s="830"/>
      <c r="DQ120" s="830">
        <v>3317487</v>
      </c>
      <c r="DR120" s="830"/>
      <c r="DS120" s="830"/>
      <c r="DT120" s="830"/>
      <c r="DU120" s="830"/>
      <c r="DV120" s="831">
        <v>70.8</v>
      </c>
      <c r="DW120" s="831"/>
      <c r="DX120" s="831"/>
      <c r="DY120" s="831"/>
      <c r="DZ120" s="832"/>
    </row>
    <row r="121" spans="1:130" s="197" customFormat="1" ht="26.25" customHeight="1">
      <c r="A121" s="895"/>
      <c r="B121" s="896"/>
      <c r="C121" s="872" t="s">
        <v>449</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439</v>
      </c>
      <c r="AB121" s="814"/>
      <c r="AC121" s="814"/>
      <c r="AD121" s="814"/>
      <c r="AE121" s="815"/>
      <c r="AF121" s="816" t="s">
        <v>439</v>
      </c>
      <c r="AG121" s="814"/>
      <c r="AH121" s="814"/>
      <c r="AI121" s="814"/>
      <c r="AJ121" s="815"/>
      <c r="AK121" s="816" t="s">
        <v>439</v>
      </c>
      <c r="AL121" s="814"/>
      <c r="AM121" s="814"/>
      <c r="AN121" s="814"/>
      <c r="AO121" s="815"/>
      <c r="AP121" s="784" t="s">
        <v>439</v>
      </c>
      <c r="AQ121" s="785"/>
      <c r="AR121" s="785"/>
      <c r="AS121" s="785"/>
      <c r="AT121" s="786"/>
      <c r="AU121" s="912"/>
      <c r="AV121" s="913"/>
      <c r="AW121" s="913"/>
      <c r="AX121" s="913"/>
      <c r="AY121" s="914"/>
      <c r="AZ121" s="875" t="s">
        <v>450</v>
      </c>
      <c r="BA121" s="876"/>
      <c r="BB121" s="876"/>
      <c r="BC121" s="876"/>
      <c r="BD121" s="876"/>
      <c r="BE121" s="876"/>
      <c r="BF121" s="876"/>
      <c r="BG121" s="876"/>
      <c r="BH121" s="876"/>
      <c r="BI121" s="876"/>
      <c r="BJ121" s="876"/>
      <c r="BK121" s="876"/>
      <c r="BL121" s="876"/>
      <c r="BM121" s="876"/>
      <c r="BN121" s="876"/>
      <c r="BO121" s="876"/>
      <c r="BP121" s="877"/>
      <c r="BQ121" s="887">
        <v>7455918</v>
      </c>
      <c r="BR121" s="888"/>
      <c r="BS121" s="888"/>
      <c r="BT121" s="888"/>
      <c r="BU121" s="888"/>
      <c r="BV121" s="888">
        <v>7450351</v>
      </c>
      <c r="BW121" s="888"/>
      <c r="BX121" s="888"/>
      <c r="BY121" s="888"/>
      <c r="BZ121" s="888"/>
      <c r="CA121" s="888">
        <v>7453569</v>
      </c>
      <c r="CB121" s="888"/>
      <c r="CC121" s="888"/>
      <c r="CD121" s="888"/>
      <c r="CE121" s="888"/>
      <c r="CF121" s="889">
        <v>159</v>
      </c>
      <c r="CG121" s="890"/>
      <c r="CH121" s="890"/>
      <c r="CI121" s="890"/>
      <c r="CJ121" s="890"/>
      <c r="CK121" s="881"/>
      <c r="CL121" s="842"/>
      <c r="CM121" s="842"/>
      <c r="CN121" s="842"/>
      <c r="CO121" s="843"/>
      <c r="CP121" s="858" t="s">
        <v>451</v>
      </c>
      <c r="CQ121" s="859"/>
      <c r="CR121" s="859"/>
      <c r="CS121" s="859"/>
      <c r="CT121" s="859"/>
      <c r="CU121" s="859"/>
      <c r="CV121" s="859"/>
      <c r="CW121" s="859"/>
      <c r="CX121" s="859"/>
      <c r="CY121" s="859"/>
      <c r="CZ121" s="859"/>
      <c r="DA121" s="859"/>
      <c r="DB121" s="859"/>
      <c r="DC121" s="859"/>
      <c r="DD121" s="859"/>
      <c r="DE121" s="859"/>
      <c r="DF121" s="860"/>
      <c r="DG121" s="800">
        <v>219466</v>
      </c>
      <c r="DH121" s="801"/>
      <c r="DI121" s="801"/>
      <c r="DJ121" s="801"/>
      <c r="DK121" s="801"/>
      <c r="DL121" s="801">
        <v>214686</v>
      </c>
      <c r="DM121" s="801"/>
      <c r="DN121" s="801"/>
      <c r="DO121" s="801"/>
      <c r="DP121" s="801"/>
      <c r="DQ121" s="801">
        <v>192411</v>
      </c>
      <c r="DR121" s="801"/>
      <c r="DS121" s="801"/>
      <c r="DT121" s="801"/>
      <c r="DU121" s="801"/>
      <c r="DV121" s="853">
        <v>4.0999999999999996</v>
      </c>
      <c r="DW121" s="853"/>
      <c r="DX121" s="853"/>
      <c r="DY121" s="853"/>
      <c r="DZ121" s="854"/>
    </row>
    <row r="122" spans="1:130" s="197" customFormat="1" ht="26.25" customHeight="1">
      <c r="A122" s="895"/>
      <c r="B122" s="896"/>
      <c r="C122" s="833" t="s">
        <v>430</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439</v>
      </c>
      <c r="AB122" s="814"/>
      <c r="AC122" s="814"/>
      <c r="AD122" s="814"/>
      <c r="AE122" s="815"/>
      <c r="AF122" s="816" t="s">
        <v>439</v>
      </c>
      <c r="AG122" s="814"/>
      <c r="AH122" s="814"/>
      <c r="AI122" s="814"/>
      <c r="AJ122" s="815"/>
      <c r="AK122" s="816" t="s">
        <v>439</v>
      </c>
      <c r="AL122" s="814"/>
      <c r="AM122" s="814"/>
      <c r="AN122" s="814"/>
      <c r="AO122" s="815"/>
      <c r="AP122" s="784" t="s">
        <v>439</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452</v>
      </c>
      <c r="BP122" s="868"/>
      <c r="BQ122" s="869">
        <v>11294936</v>
      </c>
      <c r="BR122" s="870"/>
      <c r="BS122" s="870"/>
      <c r="BT122" s="870"/>
      <c r="BU122" s="870"/>
      <c r="BV122" s="870">
        <v>11328212</v>
      </c>
      <c r="BW122" s="870"/>
      <c r="BX122" s="870"/>
      <c r="BY122" s="870"/>
      <c r="BZ122" s="870"/>
      <c r="CA122" s="870">
        <v>11176736</v>
      </c>
      <c r="CB122" s="870"/>
      <c r="CC122" s="870"/>
      <c r="CD122" s="870"/>
      <c r="CE122" s="870"/>
      <c r="CF122" s="773"/>
      <c r="CG122" s="774"/>
      <c r="CH122" s="774"/>
      <c r="CI122" s="774"/>
      <c r="CJ122" s="871"/>
      <c r="CK122" s="881"/>
      <c r="CL122" s="842"/>
      <c r="CM122" s="842"/>
      <c r="CN122" s="842"/>
      <c r="CO122" s="843"/>
      <c r="CP122" s="858" t="s">
        <v>384</v>
      </c>
      <c r="CQ122" s="859"/>
      <c r="CR122" s="859"/>
      <c r="CS122" s="859"/>
      <c r="CT122" s="859"/>
      <c r="CU122" s="859"/>
      <c r="CV122" s="859"/>
      <c r="CW122" s="859"/>
      <c r="CX122" s="859"/>
      <c r="CY122" s="859"/>
      <c r="CZ122" s="859"/>
      <c r="DA122" s="859"/>
      <c r="DB122" s="859"/>
      <c r="DC122" s="859"/>
      <c r="DD122" s="859"/>
      <c r="DE122" s="859"/>
      <c r="DF122" s="860"/>
      <c r="DG122" s="800">
        <v>296791</v>
      </c>
      <c r="DH122" s="801"/>
      <c r="DI122" s="801"/>
      <c r="DJ122" s="801"/>
      <c r="DK122" s="801"/>
      <c r="DL122" s="801">
        <v>137003</v>
      </c>
      <c r="DM122" s="801"/>
      <c r="DN122" s="801"/>
      <c r="DO122" s="801"/>
      <c r="DP122" s="801"/>
      <c r="DQ122" s="801">
        <v>155110</v>
      </c>
      <c r="DR122" s="801"/>
      <c r="DS122" s="801"/>
      <c r="DT122" s="801"/>
      <c r="DU122" s="801"/>
      <c r="DV122" s="853">
        <v>3.3</v>
      </c>
      <c r="DW122" s="853"/>
      <c r="DX122" s="853"/>
      <c r="DY122" s="853"/>
      <c r="DZ122" s="854"/>
    </row>
    <row r="123" spans="1:130" s="197" customFormat="1" ht="26.25" customHeight="1" thickBot="1">
      <c r="A123" s="895"/>
      <c r="B123" s="896"/>
      <c r="C123" s="833" t="s">
        <v>436</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7648</v>
      </c>
      <c r="AB123" s="814"/>
      <c r="AC123" s="814"/>
      <c r="AD123" s="814"/>
      <c r="AE123" s="815"/>
      <c r="AF123" s="816">
        <v>7358</v>
      </c>
      <c r="AG123" s="814"/>
      <c r="AH123" s="814"/>
      <c r="AI123" s="814"/>
      <c r="AJ123" s="815"/>
      <c r="AK123" s="816" t="s">
        <v>109</v>
      </c>
      <c r="AL123" s="814"/>
      <c r="AM123" s="814"/>
      <c r="AN123" s="814"/>
      <c r="AO123" s="815"/>
      <c r="AP123" s="784" t="s">
        <v>109</v>
      </c>
      <c r="AQ123" s="785"/>
      <c r="AR123" s="785"/>
      <c r="AS123" s="785"/>
      <c r="AT123" s="786"/>
      <c r="AU123" s="864" t="s">
        <v>453</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109</v>
      </c>
      <c r="BR123" s="862"/>
      <c r="BS123" s="862"/>
      <c r="BT123" s="862"/>
      <c r="BU123" s="862"/>
      <c r="BV123" s="862" t="s">
        <v>109</v>
      </c>
      <c r="BW123" s="862"/>
      <c r="BX123" s="862"/>
      <c r="BY123" s="862"/>
      <c r="BZ123" s="862"/>
      <c r="CA123" s="862" t="s">
        <v>109</v>
      </c>
      <c r="CB123" s="862"/>
      <c r="CC123" s="862"/>
      <c r="CD123" s="862"/>
      <c r="CE123" s="862"/>
      <c r="CF123" s="760"/>
      <c r="CG123" s="761"/>
      <c r="CH123" s="761"/>
      <c r="CI123" s="761"/>
      <c r="CJ123" s="863"/>
      <c r="CK123" s="881"/>
      <c r="CL123" s="842"/>
      <c r="CM123" s="842"/>
      <c r="CN123" s="842"/>
      <c r="CO123" s="843"/>
      <c r="CP123" s="858" t="s">
        <v>382</v>
      </c>
      <c r="CQ123" s="859"/>
      <c r="CR123" s="859"/>
      <c r="CS123" s="859"/>
      <c r="CT123" s="859"/>
      <c r="CU123" s="859"/>
      <c r="CV123" s="859"/>
      <c r="CW123" s="859"/>
      <c r="CX123" s="859"/>
      <c r="CY123" s="859"/>
      <c r="CZ123" s="859"/>
      <c r="DA123" s="859"/>
      <c r="DB123" s="859"/>
      <c r="DC123" s="859"/>
      <c r="DD123" s="859"/>
      <c r="DE123" s="859"/>
      <c r="DF123" s="860"/>
      <c r="DG123" s="813" t="s">
        <v>109</v>
      </c>
      <c r="DH123" s="814"/>
      <c r="DI123" s="814"/>
      <c r="DJ123" s="814"/>
      <c r="DK123" s="815"/>
      <c r="DL123" s="816" t="s">
        <v>109</v>
      </c>
      <c r="DM123" s="814"/>
      <c r="DN123" s="814"/>
      <c r="DO123" s="814"/>
      <c r="DP123" s="815"/>
      <c r="DQ123" s="816" t="s">
        <v>109</v>
      </c>
      <c r="DR123" s="814"/>
      <c r="DS123" s="814"/>
      <c r="DT123" s="814"/>
      <c r="DU123" s="815"/>
      <c r="DV123" s="784" t="s">
        <v>109</v>
      </c>
      <c r="DW123" s="785"/>
      <c r="DX123" s="785"/>
      <c r="DY123" s="785"/>
      <c r="DZ123" s="786"/>
    </row>
    <row r="124" spans="1:130" s="197" customFormat="1" ht="26.25" customHeight="1">
      <c r="A124" s="895"/>
      <c r="B124" s="896"/>
      <c r="C124" s="833" t="s">
        <v>440</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109</v>
      </c>
      <c r="AB124" s="814"/>
      <c r="AC124" s="814"/>
      <c r="AD124" s="814"/>
      <c r="AE124" s="815"/>
      <c r="AF124" s="816" t="s">
        <v>109</v>
      </c>
      <c r="AG124" s="814"/>
      <c r="AH124" s="814"/>
      <c r="AI124" s="814"/>
      <c r="AJ124" s="815"/>
      <c r="AK124" s="816" t="s">
        <v>109</v>
      </c>
      <c r="AL124" s="814"/>
      <c r="AM124" s="814"/>
      <c r="AN124" s="814"/>
      <c r="AO124" s="815"/>
      <c r="AP124" s="784" t="s">
        <v>109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454</v>
      </c>
      <c r="CQ124" s="859"/>
      <c r="CR124" s="859"/>
      <c r="CS124" s="859"/>
      <c r="CT124" s="859"/>
      <c r="CU124" s="859"/>
      <c r="CV124" s="859"/>
      <c r="CW124" s="859"/>
      <c r="CX124" s="859"/>
      <c r="CY124" s="859"/>
      <c r="CZ124" s="859"/>
      <c r="DA124" s="859"/>
      <c r="DB124" s="859"/>
      <c r="DC124" s="859"/>
      <c r="DD124" s="859"/>
      <c r="DE124" s="859"/>
      <c r="DF124" s="860"/>
      <c r="DG124" s="746" t="s">
        <v>109</v>
      </c>
      <c r="DH124" s="747"/>
      <c r="DI124" s="747"/>
      <c r="DJ124" s="747"/>
      <c r="DK124" s="748"/>
      <c r="DL124" s="749" t="s">
        <v>109</v>
      </c>
      <c r="DM124" s="747"/>
      <c r="DN124" s="747"/>
      <c r="DO124" s="747"/>
      <c r="DP124" s="748"/>
      <c r="DQ124" s="749" t="s">
        <v>109</v>
      </c>
      <c r="DR124" s="747"/>
      <c r="DS124" s="747"/>
      <c r="DT124" s="747"/>
      <c r="DU124" s="748"/>
      <c r="DV124" s="837" t="s">
        <v>109</v>
      </c>
      <c r="DW124" s="838"/>
      <c r="DX124" s="838"/>
      <c r="DY124" s="838"/>
      <c r="DZ124" s="839"/>
    </row>
    <row r="125" spans="1:130" s="197" customFormat="1" ht="26.25" customHeight="1" thickBot="1">
      <c r="A125" s="895"/>
      <c r="B125" s="896"/>
      <c r="C125" s="833" t="s">
        <v>442</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109</v>
      </c>
      <c r="AB125" s="814"/>
      <c r="AC125" s="814"/>
      <c r="AD125" s="814"/>
      <c r="AE125" s="815"/>
      <c r="AF125" s="816" t="s">
        <v>109</v>
      </c>
      <c r="AG125" s="814"/>
      <c r="AH125" s="814"/>
      <c r="AI125" s="814"/>
      <c r="AJ125" s="815"/>
      <c r="AK125" s="816" t="s">
        <v>109</v>
      </c>
      <c r="AL125" s="814"/>
      <c r="AM125" s="814"/>
      <c r="AN125" s="814"/>
      <c r="AO125" s="815"/>
      <c r="AP125" s="784" t="s">
        <v>109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455</v>
      </c>
      <c r="CL125" s="840"/>
      <c r="CM125" s="840"/>
      <c r="CN125" s="840"/>
      <c r="CO125" s="841"/>
      <c r="CP125" s="846" t="s">
        <v>456</v>
      </c>
      <c r="CQ125" s="788"/>
      <c r="CR125" s="788"/>
      <c r="CS125" s="788"/>
      <c r="CT125" s="788"/>
      <c r="CU125" s="788"/>
      <c r="CV125" s="788"/>
      <c r="CW125" s="788"/>
      <c r="CX125" s="788"/>
      <c r="CY125" s="788"/>
      <c r="CZ125" s="788"/>
      <c r="DA125" s="788"/>
      <c r="DB125" s="788"/>
      <c r="DC125" s="788"/>
      <c r="DD125" s="788"/>
      <c r="DE125" s="788"/>
      <c r="DF125" s="789"/>
      <c r="DG125" s="829" t="s">
        <v>109</v>
      </c>
      <c r="DH125" s="830"/>
      <c r="DI125" s="830"/>
      <c r="DJ125" s="830"/>
      <c r="DK125" s="830"/>
      <c r="DL125" s="830" t="s">
        <v>109</v>
      </c>
      <c r="DM125" s="830"/>
      <c r="DN125" s="830"/>
      <c r="DO125" s="830"/>
      <c r="DP125" s="830"/>
      <c r="DQ125" s="830" t="s">
        <v>109</v>
      </c>
      <c r="DR125" s="830"/>
      <c r="DS125" s="830"/>
      <c r="DT125" s="830"/>
      <c r="DU125" s="830"/>
      <c r="DV125" s="831" t="s">
        <v>109</v>
      </c>
      <c r="DW125" s="831"/>
      <c r="DX125" s="831"/>
      <c r="DY125" s="831"/>
      <c r="DZ125" s="832"/>
    </row>
    <row r="126" spans="1:130" s="197" customFormat="1" ht="26.25" customHeight="1">
      <c r="A126" s="895"/>
      <c r="B126" s="896"/>
      <c r="C126" s="833" t="s">
        <v>445</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109</v>
      </c>
      <c r="AB126" s="814"/>
      <c r="AC126" s="814"/>
      <c r="AD126" s="814"/>
      <c r="AE126" s="815"/>
      <c r="AF126" s="816" t="s">
        <v>109</v>
      </c>
      <c r="AG126" s="814"/>
      <c r="AH126" s="814"/>
      <c r="AI126" s="814"/>
      <c r="AJ126" s="815"/>
      <c r="AK126" s="816" t="s">
        <v>109</v>
      </c>
      <c r="AL126" s="814"/>
      <c r="AM126" s="814"/>
      <c r="AN126" s="814"/>
      <c r="AO126" s="815"/>
      <c r="AP126" s="784" t="s">
        <v>109</v>
      </c>
      <c r="AQ126" s="785"/>
      <c r="AR126" s="785"/>
      <c r="AS126" s="785"/>
      <c r="AT126" s="786"/>
      <c r="AU126" s="233"/>
      <c r="AV126" s="233"/>
      <c r="AW126" s="233"/>
      <c r="AX126" s="836" t="s">
        <v>457</v>
      </c>
      <c r="AY126" s="794"/>
      <c r="AZ126" s="794"/>
      <c r="BA126" s="794"/>
      <c r="BB126" s="794"/>
      <c r="BC126" s="794"/>
      <c r="BD126" s="794"/>
      <c r="BE126" s="795"/>
      <c r="BF126" s="793" t="s">
        <v>458</v>
      </c>
      <c r="BG126" s="794"/>
      <c r="BH126" s="794"/>
      <c r="BI126" s="794"/>
      <c r="BJ126" s="794"/>
      <c r="BK126" s="794"/>
      <c r="BL126" s="795"/>
      <c r="BM126" s="793" t="s">
        <v>459</v>
      </c>
      <c r="BN126" s="794"/>
      <c r="BO126" s="794"/>
      <c r="BP126" s="794"/>
      <c r="BQ126" s="794"/>
      <c r="BR126" s="794"/>
      <c r="BS126" s="795"/>
      <c r="BT126" s="793" t="s">
        <v>460</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461</v>
      </c>
      <c r="CQ126" s="798"/>
      <c r="CR126" s="798"/>
      <c r="CS126" s="798"/>
      <c r="CT126" s="798"/>
      <c r="CU126" s="798"/>
      <c r="CV126" s="798"/>
      <c r="CW126" s="798"/>
      <c r="CX126" s="798"/>
      <c r="CY126" s="798"/>
      <c r="CZ126" s="798"/>
      <c r="DA126" s="798"/>
      <c r="DB126" s="798"/>
      <c r="DC126" s="798"/>
      <c r="DD126" s="798"/>
      <c r="DE126" s="798"/>
      <c r="DF126" s="799"/>
      <c r="DG126" s="800" t="s">
        <v>109</v>
      </c>
      <c r="DH126" s="801"/>
      <c r="DI126" s="801"/>
      <c r="DJ126" s="801"/>
      <c r="DK126" s="801"/>
      <c r="DL126" s="801" t="s">
        <v>109</v>
      </c>
      <c r="DM126" s="801"/>
      <c r="DN126" s="801"/>
      <c r="DO126" s="801"/>
      <c r="DP126" s="801"/>
      <c r="DQ126" s="801" t="s">
        <v>109</v>
      </c>
      <c r="DR126" s="801"/>
      <c r="DS126" s="801"/>
      <c r="DT126" s="801"/>
      <c r="DU126" s="801"/>
      <c r="DV126" s="853" t="s">
        <v>109</v>
      </c>
      <c r="DW126" s="853"/>
      <c r="DX126" s="853"/>
      <c r="DY126" s="853"/>
      <c r="DZ126" s="854"/>
    </row>
    <row r="127" spans="1:130" s="197" customFormat="1" ht="26.25" customHeight="1" thickBot="1">
      <c r="A127" s="897"/>
      <c r="B127" s="898"/>
      <c r="C127" s="855" t="s">
        <v>462</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700</v>
      </c>
      <c r="AB127" s="814"/>
      <c r="AC127" s="814"/>
      <c r="AD127" s="814"/>
      <c r="AE127" s="815"/>
      <c r="AF127" s="816">
        <v>580</v>
      </c>
      <c r="AG127" s="814"/>
      <c r="AH127" s="814"/>
      <c r="AI127" s="814"/>
      <c r="AJ127" s="815"/>
      <c r="AK127" s="816">
        <v>413</v>
      </c>
      <c r="AL127" s="814"/>
      <c r="AM127" s="814"/>
      <c r="AN127" s="814"/>
      <c r="AO127" s="815"/>
      <c r="AP127" s="784">
        <v>0</v>
      </c>
      <c r="AQ127" s="785"/>
      <c r="AR127" s="785"/>
      <c r="AS127" s="785"/>
      <c r="AT127" s="786"/>
      <c r="AU127" s="233"/>
      <c r="AV127" s="233"/>
      <c r="AW127" s="233"/>
      <c r="AX127" s="787" t="s">
        <v>463</v>
      </c>
      <c r="AY127" s="788"/>
      <c r="AZ127" s="788"/>
      <c r="BA127" s="788"/>
      <c r="BB127" s="788"/>
      <c r="BC127" s="788"/>
      <c r="BD127" s="788"/>
      <c r="BE127" s="789"/>
      <c r="BF127" s="790" t="s">
        <v>109</v>
      </c>
      <c r="BG127" s="791"/>
      <c r="BH127" s="791"/>
      <c r="BI127" s="791"/>
      <c r="BJ127" s="791"/>
      <c r="BK127" s="791"/>
      <c r="BL127" s="792"/>
      <c r="BM127" s="790">
        <v>14.77</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464</v>
      </c>
      <c r="CQ127" s="782"/>
      <c r="CR127" s="782"/>
      <c r="CS127" s="782"/>
      <c r="CT127" s="782"/>
      <c r="CU127" s="782"/>
      <c r="CV127" s="782"/>
      <c r="CW127" s="782"/>
      <c r="CX127" s="782"/>
      <c r="CY127" s="782"/>
      <c r="CZ127" s="782"/>
      <c r="DA127" s="782"/>
      <c r="DB127" s="782"/>
      <c r="DC127" s="782"/>
      <c r="DD127" s="782"/>
      <c r="DE127" s="782"/>
      <c r="DF127" s="783"/>
      <c r="DG127" s="849" t="s">
        <v>109</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c r="A128" s="825" t="s">
        <v>465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466</v>
      </c>
      <c r="X128" s="827"/>
      <c r="Y128" s="827"/>
      <c r="Z128" s="828"/>
      <c r="AA128" s="753">
        <v>20655</v>
      </c>
      <c r="AB128" s="754"/>
      <c r="AC128" s="754"/>
      <c r="AD128" s="754"/>
      <c r="AE128" s="755"/>
      <c r="AF128" s="756">
        <v>19714</v>
      </c>
      <c r="AG128" s="754"/>
      <c r="AH128" s="754"/>
      <c r="AI128" s="754"/>
      <c r="AJ128" s="755"/>
      <c r="AK128" s="756">
        <v>972</v>
      </c>
      <c r="AL128" s="754"/>
      <c r="AM128" s="754"/>
      <c r="AN128" s="754"/>
      <c r="AO128" s="755"/>
      <c r="AP128" s="757"/>
      <c r="AQ128" s="758"/>
      <c r="AR128" s="758"/>
      <c r="AS128" s="758"/>
      <c r="AT128" s="759"/>
      <c r="AU128" s="235"/>
      <c r="AV128" s="235"/>
      <c r="AW128" s="235"/>
      <c r="AX128" s="802" t="s">
        <v>467</v>
      </c>
      <c r="AY128" s="798"/>
      <c r="AZ128" s="798"/>
      <c r="BA128" s="798"/>
      <c r="BB128" s="798"/>
      <c r="BC128" s="798"/>
      <c r="BD128" s="798"/>
      <c r="BE128" s="799"/>
      <c r="BF128" s="820" t="s">
        <v>468</v>
      </c>
      <c r="BG128" s="821"/>
      <c r="BH128" s="821"/>
      <c r="BI128" s="821"/>
      <c r="BJ128" s="821"/>
      <c r="BK128" s="821"/>
      <c r="BL128" s="822"/>
      <c r="BM128" s="820">
        <v>19.77</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469</v>
      </c>
      <c r="X129" s="811"/>
      <c r="Y129" s="811"/>
      <c r="Z129" s="812"/>
      <c r="AA129" s="813">
        <v>5356911</v>
      </c>
      <c r="AB129" s="814"/>
      <c r="AC129" s="814"/>
      <c r="AD129" s="814"/>
      <c r="AE129" s="815"/>
      <c r="AF129" s="816">
        <v>5364224</v>
      </c>
      <c r="AG129" s="814"/>
      <c r="AH129" s="814"/>
      <c r="AI129" s="814"/>
      <c r="AJ129" s="815"/>
      <c r="AK129" s="816">
        <v>5362529</v>
      </c>
      <c r="AL129" s="814"/>
      <c r="AM129" s="814"/>
      <c r="AN129" s="814"/>
      <c r="AO129" s="815"/>
      <c r="AP129" s="817"/>
      <c r="AQ129" s="818"/>
      <c r="AR129" s="818"/>
      <c r="AS129" s="818"/>
      <c r="AT129" s="819"/>
      <c r="AU129" s="235"/>
      <c r="AV129" s="235"/>
      <c r="AW129" s="235"/>
      <c r="AX129" s="802" t="s">
        <v>470</v>
      </c>
      <c r="AY129" s="798"/>
      <c r="AZ129" s="798"/>
      <c r="BA129" s="798"/>
      <c r="BB129" s="798"/>
      <c r="BC129" s="798"/>
      <c r="BD129" s="798"/>
      <c r="BE129" s="799"/>
      <c r="BF129" s="803">
        <v>2.2999999999999998</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471</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472</v>
      </c>
      <c r="X130" s="811"/>
      <c r="Y130" s="811"/>
      <c r="Z130" s="812"/>
      <c r="AA130" s="813">
        <v>706862</v>
      </c>
      <c r="AB130" s="814"/>
      <c r="AC130" s="814"/>
      <c r="AD130" s="814"/>
      <c r="AE130" s="815"/>
      <c r="AF130" s="816">
        <v>773589</v>
      </c>
      <c r="AG130" s="814"/>
      <c r="AH130" s="814"/>
      <c r="AI130" s="814"/>
      <c r="AJ130" s="815"/>
      <c r="AK130" s="816">
        <v>676180</v>
      </c>
      <c r="AL130" s="814"/>
      <c r="AM130" s="814"/>
      <c r="AN130" s="814"/>
      <c r="AO130" s="815"/>
      <c r="AP130" s="817"/>
      <c r="AQ130" s="818"/>
      <c r="AR130" s="818"/>
      <c r="AS130" s="818"/>
      <c r="AT130" s="819"/>
      <c r="AU130" s="235"/>
      <c r="AV130" s="235"/>
      <c r="AW130" s="235"/>
      <c r="AX130" s="781" t="s">
        <v>473</v>
      </c>
      <c r="AY130" s="782"/>
      <c r="AZ130" s="782"/>
      <c r="BA130" s="782"/>
      <c r="BB130" s="782"/>
      <c r="BC130" s="782"/>
      <c r="BD130" s="782"/>
      <c r="BE130" s="783"/>
      <c r="BF130" s="735" t="s">
        <v>474</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475</v>
      </c>
      <c r="X131" s="744"/>
      <c r="Y131" s="744"/>
      <c r="Z131" s="745"/>
      <c r="AA131" s="746">
        <v>4650049</v>
      </c>
      <c r="AB131" s="747"/>
      <c r="AC131" s="747"/>
      <c r="AD131" s="747"/>
      <c r="AE131" s="748"/>
      <c r="AF131" s="749">
        <v>4590635</v>
      </c>
      <c r="AG131" s="747"/>
      <c r="AH131" s="747"/>
      <c r="AI131" s="747"/>
      <c r="AJ131" s="748"/>
      <c r="AK131" s="749">
        <v>4686349</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476</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477</v>
      </c>
      <c r="W132" s="767"/>
      <c r="X132" s="767"/>
      <c r="Y132" s="767"/>
      <c r="Z132" s="768"/>
      <c r="AA132" s="769">
        <v>3.978237649</v>
      </c>
      <c r="AB132" s="770"/>
      <c r="AC132" s="770"/>
      <c r="AD132" s="770"/>
      <c r="AE132" s="771"/>
      <c r="AF132" s="772">
        <v>1.897253866</v>
      </c>
      <c r="AG132" s="770"/>
      <c r="AH132" s="770"/>
      <c r="AI132" s="770"/>
      <c r="AJ132" s="771"/>
      <c r="AK132" s="772">
        <v>1.241520851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478</v>
      </c>
      <c r="W133" s="776"/>
      <c r="X133" s="776"/>
      <c r="Y133" s="776"/>
      <c r="Z133" s="777"/>
      <c r="AA133" s="778">
        <v>5.5</v>
      </c>
      <c r="AB133" s="779"/>
      <c r="AC133" s="779"/>
      <c r="AD133" s="779"/>
      <c r="AE133" s="780"/>
      <c r="AF133" s="778">
        <v>3.8</v>
      </c>
      <c r="AG133" s="779"/>
      <c r="AH133" s="779"/>
      <c r="AI133" s="779"/>
      <c r="AJ133" s="780"/>
      <c r="AK133" s="778">
        <v>2.2999999999999998</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8" scale="7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479</v>
      </c>
      <c r="B5" s="246"/>
      <c r="C5" s="246"/>
      <c r="D5" s="246"/>
      <c r="E5" s="246"/>
      <c r="F5" s="246"/>
      <c r="G5" s="246"/>
      <c r="H5" s="246"/>
      <c r="I5" s="246"/>
      <c r="J5" s="246"/>
      <c r="K5" s="246"/>
      <c r="L5" s="246"/>
      <c r="M5" s="246"/>
      <c r="N5" s="246"/>
      <c r="O5" s="247"/>
    </row>
    <row r="6" spans="1:16">
      <c r="A6" s="248"/>
      <c r="B6" s="244"/>
      <c r="C6" s="244"/>
      <c r="D6" s="244"/>
      <c r="E6" s="244"/>
      <c r="F6" s="244"/>
      <c r="G6" s="249" t="s">
        <v>480</v>
      </c>
      <c r="H6" s="249"/>
      <c r="I6" s="249"/>
      <c r="J6" s="249"/>
      <c r="K6" s="244"/>
      <c r="L6" s="244"/>
      <c r="M6" s="244"/>
      <c r="N6" s="244"/>
    </row>
    <row r="7" spans="1:16">
      <c r="A7" s="248"/>
      <c r="B7" s="244"/>
      <c r="C7" s="244"/>
      <c r="D7" s="244"/>
      <c r="E7" s="244"/>
      <c r="F7" s="244"/>
      <c r="G7" s="251"/>
      <c r="H7" s="252"/>
      <c r="I7" s="252"/>
      <c r="J7" s="253"/>
      <c r="K7" s="1149" t="s">
        <v>481</v>
      </c>
      <c r="L7" s="254"/>
      <c r="M7" s="255" t="s">
        <v>482</v>
      </c>
      <c r="N7" s="256"/>
    </row>
    <row r="8" spans="1:16">
      <c r="A8" s="248"/>
      <c r="B8" s="244"/>
      <c r="C8" s="244"/>
      <c r="D8" s="244"/>
      <c r="E8" s="244"/>
      <c r="F8" s="244"/>
      <c r="G8" s="257"/>
      <c r="H8" s="258"/>
      <c r="I8" s="258"/>
      <c r="J8" s="259"/>
      <c r="K8" s="1150"/>
      <c r="L8" s="260" t="s">
        <v>483</v>
      </c>
      <c r="M8" s="261" t="s">
        <v>484</v>
      </c>
      <c r="N8" s="262" t="s">
        <v>485</v>
      </c>
    </row>
    <row r="9" spans="1:16">
      <c r="A9" s="248"/>
      <c r="B9" s="244"/>
      <c r="C9" s="244"/>
      <c r="D9" s="244"/>
      <c r="E9" s="244"/>
      <c r="F9" s="244"/>
      <c r="G9" s="1163" t="s">
        <v>486</v>
      </c>
      <c r="H9" s="1164"/>
      <c r="I9" s="1164"/>
      <c r="J9" s="1165"/>
      <c r="K9" s="263">
        <v>1622275</v>
      </c>
      <c r="L9" s="264">
        <v>75064</v>
      </c>
      <c r="M9" s="265">
        <v>55347</v>
      </c>
      <c r="N9" s="266">
        <v>35.6</v>
      </c>
    </row>
    <row r="10" spans="1:16">
      <c r="A10" s="248"/>
      <c r="B10" s="244"/>
      <c r="C10" s="244"/>
      <c r="D10" s="244"/>
      <c r="E10" s="244"/>
      <c r="F10" s="244"/>
      <c r="G10" s="1163" t="s">
        <v>487</v>
      </c>
      <c r="H10" s="1164"/>
      <c r="I10" s="1164"/>
      <c r="J10" s="1165"/>
      <c r="K10" s="267">
        <v>131119</v>
      </c>
      <c r="L10" s="268">
        <v>6067</v>
      </c>
      <c r="M10" s="269">
        <v>5378</v>
      </c>
      <c r="N10" s="270">
        <v>12.8</v>
      </c>
    </row>
    <row r="11" spans="1:16" ht="13.5" customHeight="1">
      <c r="A11" s="248"/>
      <c r="B11" s="244"/>
      <c r="C11" s="244"/>
      <c r="D11" s="244"/>
      <c r="E11" s="244"/>
      <c r="F11" s="244"/>
      <c r="G11" s="1163" t="s">
        <v>488</v>
      </c>
      <c r="H11" s="1164"/>
      <c r="I11" s="1164"/>
      <c r="J11" s="1165"/>
      <c r="K11" s="267">
        <v>324531</v>
      </c>
      <c r="L11" s="268">
        <v>15016</v>
      </c>
      <c r="M11" s="269">
        <v>7824</v>
      </c>
      <c r="N11" s="270">
        <v>91.9</v>
      </c>
    </row>
    <row r="12" spans="1:16" ht="13.5" customHeight="1">
      <c r="A12" s="248"/>
      <c r="B12" s="244"/>
      <c r="C12" s="244"/>
      <c r="D12" s="244"/>
      <c r="E12" s="244"/>
      <c r="F12" s="244"/>
      <c r="G12" s="1163" t="s">
        <v>489</v>
      </c>
      <c r="H12" s="1164"/>
      <c r="I12" s="1164"/>
      <c r="J12" s="1165"/>
      <c r="K12" s="267">
        <v>17938</v>
      </c>
      <c r="L12" s="268">
        <v>830</v>
      </c>
      <c r="M12" s="269">
        <v>137</v>
      </c>
      <c r="N12" s="270">
        <v>505.8</v>
      </c>
    </row>
    <row r="13" spans="1:16" ht="13.5" customHeight="1">
      <c r="A13" s="248"/>
      <c r="B13" s="244"/>
      <c r="C13" s="244"/>
      <c r="D13" s="244"/>
      <c r="E13" s="244"/>
      <c r="F13" s="244"/>
      <c r="G13" s="1163" t="s">
        <v>490</v>
      </c>
      <c r="H13" s="1164"/>
      <c r="I13" s="1164"/>
      <c r="J13" s="1165"/>
      <c r="K13" s="267" t="s">
        <v>491</v>
      </c>
      <c r="L13" s="268" t="s">
        <v>491</v>
      </c>
      <c r="M13" s="269">
        <v>6</v>
      </c>
      <c r="N13" s="270" t="s">
        <v>491</v>
      </c>
    </row>
    <row r="14" spans="1:16" ht="13.5" customHeight="1">
      <c r="A14" s="248"/>
      <c r="B14" s="244"/>
      <c r="C14" s="244"/>
      <c r="D14" s="244"/>
      <c r="E14" s="244"/>
      <c r="F14" s="244"/>
      <c r="G14" s="1163" t="s">
        <v>492</v>
      </c>
      <c r="H14" s="1164"/>
      <c r="I14" s="1164"/>
      <c r="J14" s="1165"/>
      <c r="K14" s="267" t="s">
        <v>491</v>
      </c>
      <c r="L14" s="268" t="s">
        <v>491</v>
      </c>
      <c r="M14" s="269">
        <v>2598</v>
      </c>
      <c r="N14" s="270" t="s">
        <v>491</v>
      </c>
    </row>
    <row r="15" spans="1:16" ht="13.5" customHeight="1">
      <c r="A15" s="248"/>
      <c r="B15" s="244"/>
      <c r="C15" s="244"/>
      <c r="D15" s="244"/>
      <c r="E15" s="244"/>
      <c r="F15" s="244"/>
      <c r="G15" s="1163" t="s">
        <v>493</v>
      </c>
      <c r="H15" s="1164"/>
      <c r="I15" s="1164"/>
      <c r="J15" s="1165"/>
      <c r="K15" s="267">
        <v>32553</v>
      </c>
      <c r="L15" s="268">
        <v>1506</v>
      </c>
      <c r="M15" s="269">
        <v>1203</v>
      </c>
      <c r="N15" s="270">
        <v>25.2</v>
      </c>
    </row>
    <row r="16" spans="1:16">
      <c r="A16" s="248"/>
      <c r="B16" s="244"/>
      <c r="C16" s="244"/>
      <c r="D16" s="244"/>
      <c r="E16" s="244"/>
      <c r="F16" s="244"/>
      <c r="G16" s="1166" t="s">
        <v>494</v>
      </c>
      <c r="H16" s="1167"/>
      <c r="I16" s="1167"/>
      <c r="J16" s="1168"/>
      <c r="K16" s="268">
        <v>-134268</v>
      </c>
      <c r="L16" s="268">
        <v>-6213</v>
      </c>
      <c r="M16" s="269">
        <v>-5188</v>
      </c>
      <c r="N16" s="270">
        <v>19.8</v>
      </c>
    </row>
    <row r="17" spans="1:16">
      <c r="A17" s="248"/>
      <c r="B17" s="244"/>
      <c r="C17" s="244"/>
      <c r="D17" s="244"/>
      <c r="E17" s="244"/>
      <c r="F17" s="244"/>
      <c r="G17" s="1166" t="s">
        <v>167</v>
      </c>
      <c r="H17" s="1167"/>
      <c r="I17" s="1167"/>
      <c r="J17" s="1168"/>
      <c r="K17" s="268">
        <v>1994148</v>
      </c>
      <c r="L17" s="268">
        <v>92270</v>
      </c>
      <c r="M17" s="269">
        <v>67305</v>
      </c>
      <c r="N17" s="270">
        <v>37.1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495</v>
      </c>
      <c r="H19" s="244"/>
      <c r="I19" s="244"/>
      <c r="J19" s="244"/>
      <c r="K19" s="244"/>
      <c r="L19" s="244"/>
      <c r="M19" s="244"/>
      <c r="N19" s="244"/>
    </row>
    <row r="20" spans="1:16">
      <c r="A20" s="248"/>
      <c r="B20" s="244"/>
      <c r="C20" s="244"/>
      <c r="D20" s="244"/>
      <c r="E20" s="244"/>
      <c r="F20" s="244"/>
      <c r="G20" s="272"/>
      <c r="H20" s="273"/>
      <c r="I20" s="273"/>
      <c r="J20" s="274"/>
      <c r="K20" s="275" t="s">
        <v>496</v>
      </c>
      <c r="L20" s="276" t="s">
        <v>497</v>
      </c>
      <c r="M20" s="277" t="s">
        <v>498</v>
      </c>
      <c r="N20" s="278"/>
    </row>
    <row r="21" spans="1:16" s="284" customFormat="1">
      <c r="A21" s="279"/>
      <c r="B21" s="249"/>
      <c r="C21" s="249"/>
      <c r="D21" s="249"/>
      <c r="E21" s="249"/>
      <c r="F21" s="249"/>
      <c r="G21" s="1160" t="s">
        <v>499</v>
      </c>
      <c r="H21" s="1161"/>
      <c r="I21" s="1161"/>
      <c r="J21" s="1162"/>
      <c r="K21" s="280">
        <v>7.77</v>
      </c>
      <c r="L21" s="281">
        <v>6.27</v>
      </c>
      <c r="M21" s="282">
        <v>1.5</v>
      </c>
      <c r="N21" s="249"/>
      <c r="O21" s="283"/>
      <c r="P21" s="279"/>
    </row>
    <row r="22" spans="1:16" s="284" customFormat="1">
      <c r="A22" s="279"/>
      <c r="B22" s="249"/>
      <c r="C22" s="249"/>
      <c r="D22" s="249"/>
      <c r="E22" s="249"/>
      <c r="F22" s="249"/>
      <c r="G22" s="1160" t="s">
        <v>500</v>
      </c>
      <c r="H22" s="1161"/>
      <c r="I22" s="1161"/>
      <c r="J22" s="1162"/>
      <c r="K22" s="285">
        <v>92.9</v>
      </c>
      <c r="L22" s="286">
        <v>97.2</v>
      </c>
      <c r="M22" s="287">
        <v>-4.3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501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503</v>
      </c>
      <c r="H29" s="249"/>
      <c r="I29" s="249"/>
      <c r="J29" s="249"/>
      <c r="K29" s="244"/>
      <c r="L29" s="244"/>
      <c r="M29" s="244"/>
      <c r="N29" s="244"/>
      <c r="O29" s="293"/>
    </row>
    <row r="30" spans="1:16">
      <c r="A30" s="248"/>
      <c r="B30" s="244"/>
      <c r="C30" s="244"/>
      <c r="D30" s="244"/>
      <c r="E30" s="244"/>
      <c r="F30" s="244"/>
      <c r="G30" s="251"/>
      <c r="H30" s="252"/>
      <c r="I30" s="252"/>
      <c r="J30" s="253"/>
      <c r="K30" s="1149" t="s">
        <v>481</v>
      </c>
      <c r="L30" s="254"/>
      <c r="M30" s="255" t="s">
        <v>482</v>
      </c>
      <c r="N30" s="256"/>
    </row>
    <row r="31" spans="1:16">
      <c r="A31" s="248"/>
      <c r="B31" s="244"/>
      <c r="C31" s="244"/>
      <c r="D31" s="244"/>
      <c r="E31" s="244"/>
      <c r="F31" s="244"/>
      <c r="G31" s="257"/>
      <c r="H31" s="258"/>
      <c r="I31" s="258"/>
      <c r="J31" s="259"/>
      <c r="K31" s="1150"/>
      <c r="L31" s="260" t="s">
        <v>483</v>
      </c>
      <c r="M31" s="261" t="s">
        <v>484</v>
      </c>
      <c r="N31" s="262" t="s">
        <v>485</v>
      </c>
    </row>
    <row r="32" spans="1:16" ht="27" customHeight="1">
      <c r="A32" s="248"/>
      <c r="B32" s="244"/>
      <c r="C32" s="244"/>
      <c r="D32" s="244"/>
      <c r="E32" s="244"/>
      <c r="F32" s="244"/>
      <c r="G32" s="1151" t="s">
        <v>504</v>
      </c>
      <c r="H32" s="1152"/>
      <c r="I32" s="1152"/>
      <c r="J32" s="1153"/>
      <c r="K32" s="294">
        <v>599965</v>
      </c>
      <c r="L32" s="294">
        <v>27761</v>
      </c>
      <c r="M32" s="295">
        <v>29478</v>
      </c>
      <c r="N32" s="296">
        <v>-5.8</v>
      </c>
    </row>
    <row r="33" spans="1:16" ht="13.5" customHeight="1">
      <c r="A33" s="248"/>
      <c r="B33" s="244"/>
      <c r="C33" s="244"/>
      <c r="D33" s="244"/>
      <c r="E33" s="244"/>
      <c r="F33" s="244"/>
      <c r="G33" s="1151" t="s">
        <v>505</v>
      </c>
      <c r="H33" s="1152"/>
      <c r="I33" s="1152"/>
      <c r="J33" s="1153"/>
      <c r="K33" s="294" t="s">
        <v>491</v>
      </c>
      <c r="L33" s="294" t="s">
        <v>491</v>
      </c>
      <c r="M33" s="295" t="s">
        <v>491</v>
      </c>
      <c r="N33" s="296" t="s">
        <v>491</v>
      </c>
    </row>
    <row r="34" spans="1:16" ht="27" customHeight="1">
      <c r="A34" s="248"/>
      <c r="B34" s="244"/>
      <c r="C34" s="244"/>
      <c r="D34" s="244"/>
      <c r="E34" s="244"/>
      <c r="F34" s="244"/>
      <c r="G34" s="1151" t="s">
        <v>506</v>
      </c>
      <c r="H34" s="1152"/>
      <c r="I34" s="1152"/>
      <c r="J34" s="1153"/>
      <c r="K34" s="294" t="s">
        <v>491</v>
      </c>
      <c r="L34" s="294" t="s">
        <v>491</v>
      </c>
      <c r="M34" s="295" t="s">
        <v>491</v>
      </c>
      <c r="N34" s="296" t="s">
        <v>491</v>
      </c>
    </row>
    <row r="35" spans="1:16" ht="27" customHeight="1">
      <c r="A35" s="248"/>
      <c r="B35" s="244"/>
      <c r="C35" s="244"/>
      <c r="D35" s="244"/>
      <c r="E35" s="244"/>
      <c r="F35" s="244"/>
      <c r="G35" s="1151" t="s">
        <v>507</v>
      </c>
      <c r="H35" s="1152"/>
      <c r="I35" s="1152"/>
      <c r="J35" s="1153"/>
      <c r="K35" s="294">
        <v>109564</v>
      </c>
      <c r="L35" s="294">
        <v>5070</v>
      </c>
      <c r="M35" s="295">
        <v>9466</v>
      </c>
      <c r="N35" s="296">
        <v>-46.4</v>
      </c>
    </row>
    <row r="36" spans="1:16" ht="27" customHeight="1">
      <c r="A36" s="248"/>
      <c r="B36" s="244"/>
      <c r="C36" s="244"/>
      <c r="D36" s="244"/>
      <c r="E36" s="244"/>
      <c r="F36" s="244"/>
      <c r="G36" s="1151" t="s">
        <v>508</v>
      </c>
      <c r="H36" s="1152"/>
      <c r="I36" s="1152"/>
      <c r="J36" s="1153"/>
      <c r="K36" s="294">
        <v>25392</v>
      </c>
      <c r="L36" s="294">
        <v>1175</v>
      </c>
      <c r="M36" s="295">
        <v>2568</v>
      </c>
      <c r="N36" s="296">
        <v>-54.2</v>
      </c>
    </row>
    <row r="37" spans="1:16" ht="13.5" customHeight="1">
      <c r="A37" s="248"/>
      <c r="B37" s="244"/>
      <c r="C37" s="244"/>
      <c r="D37" s="244"/>
      <c r="E37" s="244"/>
      <c r="F37" s="244"/>
      <c r="G37" s="1151" t="s">
        <v>509</v>
      </c>
      <c r="H37" s="1152"/>
      <c r="I37" s="1152"/>
      <c r="J37" s="1153"/>
      <c r="K37" s="294">
        <v>413</v>
      </c>
      <c r="L37" s="294">
        <v>19</v>
      </c>
      <c r="M37" s="295">
        <v>1267</v>
      </c>
      <c r="N37" s="296">
        <v>-98.5</v>
      </c>
    </row>
    <row r="38" spans="1:16" ht="27" customHeight="1">
      <c r="A38" s="248"/>
      <c r="B38" s="244"/>
      <c r="C38" s="244"/>
      <c r="D38" s="244"/>
      <c r="E38" s="244"/>
      <c r="F38" s="244"/>
      <c r="G38" s="1154" t="s">
        <v>510</v>
      </c>
      <c r="H38" s="1155"/>
      <c r="I38" s="1155"/>
      <c r="J38" s="1156"/>
      <c r="K38" s="297" t="s">
        <v>491</v>
      </c>
      <c r="L38" s="297" t="s">
        <v>491</v>
      </c>
      <c r="M38" s="298">
        <v>1</v>
      </c>
      <c r="N38" s="299" t="s">
        <v>491</v>
      </c>
      <c r="O38" s="293"/>
    </row>
    <row r="39" spans="1:16">
      <c r="A39" s="248"/>
      <c r="B39" s="244"/>
      <c r="C39" s="244"/>
      <c r="D39" s="244"/>
      <c r="E39" s="244"/>
      <c r="F39" s="244"/>
      <c r="G39" s="1154" t="s">
        <v>511</v>
      </c>
      <c r="H39" s="1155"/>
      <c r="I39" s="1155"/>
      <c r="J39" s="1156"/>
      <c r="K39" s="300">
        <v>-972</v>
      </c>
      <c r="L39" s="300">
        <v>-45</v>
      </c>
      <c r="M39" s="301">
        <v>-3176</v>
      </c>
      <c r="N39" s="302">
        <v>-98.6</v>
      </c>
      <c r="O39" s="293"/>
    </row>
    <row r="40" spans="1:16" ht="27" customHeight="1">
      <c r="A40" s="248"/>
      <c r="B40" s="244"/>
      <c r="C40" s="244"/>
      <c r="D40" s="244"/>
      <c r="E40" s="244"/>
      <c r="F40" s="244"/>
      <c r="G40" s="1151" t="s">
        <v>512</v>
      </c>
      <c r="H40" s="1152"/>
      <c r="I40" s="1152"/>
      <c r="J40" s="1153"/>
      <c r="K40" s="300">
        <v>-676180</v>
      </c>
      <c r="L40" s="300">
        <v>-31287</v>
      </c>
      <c r="M40" s="301">
        <v>-27766</v>
      </c>
      <c r="N40" s="302">
        <v>12.7</v>
      </c>
      <c r="O40" s="293"/>
    </row>
    <row r="41" spans="1:16">
      <c r="A41" s="248"/>
      <c r="B41" s="244"/>
      <c r="C41" s="244"/>
      <c r="D41" s="244"/>
      <c r="E41" s="244"/>
      <c r="F41" s="244"/>
      <c r="G41" s="1157" t="s">
        <v>278</v>
      </c>
      <c r="H41" s="1158"/>
      <c r="I41" s="1158"/>
      <c r="J41" s="1159"/>
      <c r="K41" s="294">
        <v>58182</v>
      </c>
      <c r="L41" s="300">
        <v>2692</v>
      </c>
      <c r="M41" s="301">
        <v>11838</v>
      </c>
      <c r="N41" s="302">
        <v>-77.3</v>
      </c>
      <c r="O41" s="293"/>
    </row>
    <row r="42" spans="1:16">
      <c r="A42" s="248"/>
      <c r="B42" s="244"/>
      <c r="C42" s="244"/>
      <c r="D42" s="244"/>
      <c r="E42" s="244"/>
      <c r="F42" s="244"/>
      <c r="G42" s="303" t="s">
        <v>513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514</v>
      </c>
      <c r="B47" s="244"/>
      <c r="C47" s="244"/>
      <c r="D47" s="244"/>
      <c r="E47" s="244"/>
      <c r="F47" s="244"/>
      <c r="G47" s="244"/>
      <c r="H47" s="244"/>
      <c r="I47" s="244"/>
      <c r="J47" s="244"/>
      <c r="K47" s="244"/>
      <c r="L47" s="244"/>
      <c r="M47" s="244"/>
      <c r="N47" s="244"/>
    </row>
    <row r="48" spans="1:16">
      <c r="A48" s="248"/>
      <c r="B48" s="244"/>
      <c r="C48" s="244"/>
      <c r="D48" s="244"/>
      <c r="E48" s="244"/>
      <c r="F48" s="244"/>
      <c r="G48" s="308" t="s">
        <v>515</v>
      </c>
      <c r="H48" s="308"/>
      <c r="I48" s="308"/>
      <c r="J48" s="308"/>
      <c r="K48" s="308"/>
      <c r="L48" s="308"/>
      <c r="M48" s="309"/>
      <c r="N48" s="308"/>
    </row>
    <row r="49" spans="1:14" ht="13.5" customHeight="1">
      <c r="A49" s="248"/>
      <c r="B49" s="244"/>
      <c r="C49" s="244"/>
      <c r="D49" s="244"/>
      <c r="E49" s="244"/>
      <c r="F49" s="244"/>
      <c r="G49" s="310"/>
      <c r="H49" s="311"/>
      <c r="I49" s="1144" t="s">
        <v>481</v>
      </c>
      <c r="J49" s="1146" t="s">
        <v>516</v>
      </c>
      <c r="K49" s="1147"/>
      <c r="L49" s="1147"/>
      <c r="M49" s="1147"/>
      <c r="N49" s="1148"/>
    </row>
    <row r="50" spans="1:14">
      <c r="A50" s="248"/>
      <c r="B50" s="244"/>
      <c r="C50" s="244"/>
      <c r="D50" s="244"/>
      <c r="E50" s="244"/>
      <c r="F50" s="244"/>
      <c r="G50" s="312"/>
      <c r="H50" s="313"/>
      <c r="I50" s="1145"/>
      <c r="J50" s="314" t="s">
        <v>517</v>
      </c>
      <c r="K50" s="315" t="s">
        <v>518</v>
      </c>
      <c r="L50" s="316" t="s">
        <v>519</v>
      </c>
      <c r="M50" s="317" t="s">
        <v>520</v>
      </c>
      <c r="N50" s="318" t="s">
        <v>521</v>
      </c>
    </row>
    <row r="51" spans="1:14">
      <c r="A51" s="248"/>
      <c r="B51" s="244"/>
      <c r="C51" s="244"/>
      <c r="D51" s="244"/>
      <c r="E51" s="244"/>
      <c r="F51" s="244"/>
      <c r="G51" s="310" t="s">
        <v>522</v>
      </c>
      <c r="H51" s="311"/>
      <c r="I51" s="319">
        <v>1144846</v>
      </c>
      <c r="J51" s="320">
        <v>51556</v>
      </c>
      <c r="K51" s="321">
        <v>97</v>
      </c>
      <c r="L51" s="322">
        <v>42839</v>
      </c>
      <c r="M51" s="323">
        <v>-13.3</v>
      </c>
      <c r="N51" s="324">
        <v>110.3</v>
      </c>
    </row>
    <row r="52" spans="1:14">
      <c r="A52" s="248"/>
      <c r="B52" s="244"/>
      <c r="C52" s="244"/>
      <c r="D52" s="244"/>
      <c r="E52" s="244"/>
      <c r="F52" s="244"/>
      <c r="G52" s="325"/>
      <c r="H52" s="326" t="s">
        <v>523</v>
      </c>
      <c r="I52" s="327">
        <v>641544</v>
      </c>
      <c r="J52" s="328">
        <v>28891</v>
      </c>
      <c r="K52" s="329">
        <v>34.799999999999997</v>
      </c>
      <c r="L52" s="330">
        <v>22027</v>
      </c>
      <c r="M52" s="331">
        <v>-17.100000000000001</v>
      </c>
      <c r="N52" s="332">
        <v>51.9</v>
      </c>
    </row>
    <row r="53" spans="1:14">
      <c r="A53" s="248"/>
      <c r="B53" s="244"/>
      <c r="C53" s="244"/>
      <c r="D53" s="244"/>
      <c r="E53" s="244"/>
      <c r="F53" s="244"/>
      <c r="G53" s="310" t="s">
        <v>524</v>
      </c>
      <c r="H53" s="311"/>
      <c r="I53" s="319">
        <v>2228857</v>
      </c>
      <c r="J53" s="320">
        <v>101096</v>
      </c>
      <c r="K53" s="321">
        <v>96.1</v>
      </c>
      <c r="L53" s="322">
        <v>46819</v>
      </c>
      <c r="M53" s="323">
        <v>9.3000000000000007</v>
      </c>
      <c r="N53" s="324">
        <v>86.8</v>
      </c>
    </row>
    <row r="54" spans="1:14">
      <c r="A54" s="248"/>
      <c r="B54" s="244"/>
      <c r="C54" s="244"/>
      <c r="D54" s="244"/>
      <c r="E54" s="244"/>
      <c r="F54" s="244"/>
      <c r="G54" s="325"/>
      <c r="H54" s="326" t="s">
        <v>523</v>
      </c>
      <c r="I54" s="327">
        <v>559297</v>
      </c>
      <c r="J54" s="328">
        <v>25368</v>
      </c>
      <c r="K54" s="329">
        <v>-12.2</v>
      </c>
      <c r="L54" s="330">
        <v>24121</v>
      </c>
      <c r="M54" s="331">
        <v>9.5</v>
      </c>
      <c r="N54" s="332">
        <v>-21.7</v>
      </c>
    </row>
    <row r="55" spans="1:14">
      <c r="A55" s="248"/>
      <c r="B55" s="244"/>
      <c r="C55" s="244"/>
      <c r="D55" s="244"/>
      <c r="E55" s="244"/>
      <c r="F55" s="244"/>
      <c r="G55" s="310" t="s">
        <v>525</v>
      </c>
      <c r="H55" s="311"/>
      <c r="I55" s="319">
        <v>589562</v>
      </c>
      <c r="J55" s="320">
        <v>26770</v>
      </c>
      <c r="K55" s="321">
        <v>-73.5</v>
      </c>
      <c r="L55" s="322">
        <v>53270</v>
      </c>
      <c r="M55" s="323">
        <v>13.8</v>
      </c>
      <c r="N55" s="324">
        <v>-87.3</v>
      </c>
    </row>
    <row r="56" spans="1:14">
      <c r="A56" s="248"/>
      <c r="B56" s="244"/>
      <c r="C56" s="244"/>
      <c r="D56" s="244"/>
      <c r="E56" s="244"/>
      <c r="F56" s="244"/>
      <c r="G56" s="325"/>
      <c r="H56" s="326" t="s">
        <v>523</v>
      </c>
      <c r="I56" s="327">
        <v>516589</v>
      </c>
      <c r="J56" s="328">
        <v>23457</v>
      </c>
      <c r="K56" s="329">
        <v>-7.5</v>
      </c>
      <c r="L56" s="330">
        <v>24316</v>
      </c>
      <c r="M56" s="331">
        <v>0.8</v>
      </c>
      <c r="N56" s="332">
        <v>-8.3000000000000007</v>
      </c>
    </row>
    <row r="57" spans="1:14">
      <c r="A57" s="248"/>
      <c r="B57" s="244"/>
      <c r="C57" s="244"/>
      <c r="D57" s="244"/>
      <c r="E57" s="244"/>
      <c r="F57" s="244"/>
      <c r="G57" s="310" t="s">
        <v>526</v>
      </c>
      <c r="H57" s="311"/>
      <c r="I57" s="319">
        <v>572222</v>
      </c>
      <c r="J57" s="320">
        <v>26196</v>
      </c>
      <c r="K57" s="321">
        <v>-2.1</v>
      </c>
      <c r="L57" s="322">
        <v>53292</v>
      </c>
      <c r="M57" s="323">
        <v>0</v>
      </c>
      <c r="N57" s="324">
        <v>-2.1</v>
      </c>
    </row>
    <row r="58" spans="1:14">
      <c r="A58" s="248"/>
      <c r="B58" s="244"/>
      <c r="C58" s="244"/>
      <c r="D58" s="244"/>
      <c r="E58" s="244"/>
      <c r="F58" s="244"/>
      <c r="G58" s="325"/>
      <c r="H58" s="326" t="s">
        <v>523</v>
      </c>
      <c r="I58" s="327">
        <v>563049</v>
      </c>
      <c r="J58" s="328">
        <v>25776</v>
      </c>
      <c r="K58" s="329">
        <v>9.9</v>
      </c>
      <c r="L58" s="330">
        <v>28900</v>
      </c>
      <c r="M58" s="331">
        <v>18.899999999999999</v>
      </c>
      <c r="N58" s="332">
        <v>-9</v>
      </c>
    </row>
    <row r="59" spans="1:14">
      <c r="A59" s="248"/>
      <c r="B59" s="244"/>
      <c r="C59" s="244"/>
      <c r="D59" s="244"/>
      <c r="E59" s="244"/>
      <c r="F59" s="244"/>
      <c r="G59" s="310" t="s">
        <v>527</v>
      </c>
      <c r="H59" s="311"/>
      <c r="I59" s="319">
        <v>1066986</v>
      </c>
      <c r="J59" s="320">
        <v>49370</v>
      </c>
      <c r="K59" s="321">
        <v>88.5</v>
      </c>
      <c r="L59" s="322">
        <v>49919</v>
      </c>
      <c r="M59" s="323">
        <v>-6.3</v>
      </c>
      <c r="N59" s="324">
        <v>94.8</v>
      </c>
    </row>
    <row r="60" spans="1:14">
      <c r="A60" s="248"/>
      <c r="B60" s="244"/>
      <c r="C60" s="244"/>
      <c r="D60" s="244"/>
      <c r="E60" s="244"/>
      <c r="F60" s="244"/>
      <c r="G60" s="325"/>
      <c r="H60" s="326" t="s">
        <v>523</v>
      </c>
      <c r="I60" s="333">
        <v>1026502</v>
      </c>
      <c r="J60" s="328">
        <v>47497</v>
      </c>
      <c r="K60" s="329">
        <v>84.3</v>
      </c>
      <c r="L60" s="330">
        <v>26398</v>
      </c>
      <c r="M60" s="331">
        <v>-8.6999999999999993</v>
      </c>
      <c r="N60" s="332">
        <v>93</v>
      </c>
    </row>
    <row r="61" spans="1:14">
      <c r="A61" s="248"/>
      <c r="B61" s="244"/>
      <c r="C61" s="244"/>
      <c r="D61" s="244"/>
      <c r="E61" s="244"/>
      <c r="F61" s="244"/>
      <c r="G61" s="310" t="s">
        <v>528</v>
      </c>
      <c r="H61" s="334"/>
      <c r="I61" s="335">
        <v>1120495</v>
      </c>
      <c r="J61" s="336">
        <v>50998</v>
      </c>
      <c r="K61" s="337">
        <v>41.2</v>
      </c>
      <c r="L61" s="338">
        <v>49228</v>
      </c>
      <c r="M61" s="339">
        <v>0.7</v>
      </c>
      <c r="N61" s="324">
        <v>40.5</v>
      </c>
    </row>
    <row r="62" spans="1:14">
      <c r="A62" s="248"/>
      <c r="B62" s="244"/>
      <c r="C62" s="244"/>
      <c r="D62" s="244"/>
      <c r="E62" s="244"/>
      <c r="F62" s="244"/>
      <c r="G62" s="325"/>
      <c r="H62" s="326" t="s">
        <v>523</v>
      </c>
      <c r="I62" s="327">
        <v>661396</v>
      </c>
      <c r="J62" s="328">
        <v>30198</v>
      </c>
      <c r="K62" s="329">
        <v>21.9</v>
      </c>
      <c r="L62" s="330">
        <v>25152</v>
      </c>
      <c r="M62" s="331">
        <v>0.7</v>
      </c>
      <c r="N62" s="332">
        <v>21.2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530</v>
      </c>
      <c r="G46" s="8" t="s">
        <v>531</v>
      </c>
      <c r="H46" s="8" t="s">
        <v>532</v>
      </c>
      <c r="I46" s="8" t="s">
        <v>533</v>
      </c>
      <c r="J46" s="9" t="s">
        <v>534</v>
      </c>
    </row>
    <row r="47" spans="2:10" ht="57.75" customHeight="1">
      <c r="B47" s="10"/>
      <c r="C47" s="1169" t="s">
        <v>3</v>
      </c>
      <c r="D47" s="1169"/>
      <c r="E47" s="1170"/>
      <c r="F47" s="11">
        <v>25.85</v>
      </c>
      <c r="G47" s="12">
        <v>23.58</v>
      </c>
      <c r="H47" s="12">
        <v>28.75</v>
      </c>
      <c r="I47" s="12">
        <v>27.51</v>
      </c>
      <c r="J47" s="13">
        <v>27.12</v>
      </c>
    </row>
    <row r="48" spans="2:10" ht="57.75" customHeight="1">
      <c r="B48" s="14"/>
      <c r="C48" s="1171" t="s">
        <v>4</v>
      </c>
      <c r="D48" s="1171"/>
      <c r="E48" s="1172"/>
      <c r="F48" s="15">
        <v>6.84</v>
      </c>
      <c r="G48" s="16">
        <v>11.71</v>
      </c>
      <c r="H48" s="16">
        <v>8.9</v>
      </c>
      <c r="I48" s="16">
        <v>11.47</v>
      </c>
      <c r="J48" s="17">
        <v>11.98</v>
      </c>
    </row>
    <row r="49" spans="2:10" ht="57.75" customHeight="1" thickBot="1">
      <c r="B49" s="18"/>
      <c r="C49" s="1173" t="s">
        <v>5</v>
      </c>
      <c r="D49" s="1173"/>
      <c r="E49" s="1174"/>
      <c r="F49" s="19" t="s">
        <v>535</v>
      </c>
      <c r="G49" s="20">
        <v>0.46</v>
      </c>
      <c r="H49" s="20">
        <v>1.1499999999999999</v>
      </c>
      <c r="I49" s="20" t="s">
        <v>536</v>
      </c>
      <c r="J49" s="21" t="s">
        <v>537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2017-05-22T07:04:23Z</cp:lastPrinted>
  <dcterms:created xsi:type="dcterms:W3CDTF">2017-02-15T22:09:56Z</dcterms:created>
  <dcterms:modified xsi:type="dcterms:W3CDTF">2017-05-24T06:49:40Z</dcterms:modified>
  <cp:category/>
</cp:coreProperties>
</file>