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tabRatio="8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40" i="9" l="1"/>
  <c r="BG39" i="9"/>
  <c r="BG38" i="9"/>
  <c r="BG37" i="9"/>
  <c r="BG36" i="9"/>
  <c r="BG35" i="9"/>
  <c r="BG34" i="9"/>
  <c r="AO36" i="9"/>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AM40" i="9"/>
  <c r="C40" i="9"/>
  <c r="CO39" i="9"/>
  <c r="AM39" i="9"/>
  <c r="C39" i="9"/>
  <c r="CO38" i="9"/>
  <c r="AM38" i="9"/>
  <c r="C38" i="9"/>
  <c r="AM37" i="9"/>
  <c r="BW34" i="9"/>
  <c r="BW35" i="9" s="1"/>
  <c r="BW36" i="9" s="1"/>
  <c r="BW37" i="9" s="1"/>
  <c r="BW38" i="9" s="1"/>
  <c r="BW39" i="9" s="1"/>
  <c r="BW40" i="9" s="1"/>
  <c r="BW41" i="9" s="1"/>
  <c r="BW42" i="9" s="1"/>
  <c r="C34" i="9"/>
  <c r="CO34" i="9" l="1"/>
  <c r="CO35" i="9" s="1"/>
  <c r="CO36" i="9" s="1"/>
  <c r="CO37"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l="1"/>
  <c r="U35" i="9" l="1"/>
  <c r="U36" i="9" l="1"/>
  <c r="U37" i="9" l="1"/>
  <c r="U38" i="9" s="1"/>
  <c r="U39" i="9" s="1"/>
  <c r="U40" i="9" s="1"/>
  <c r="AM34" i="9" s="1"/>
  <c r="AM35" i="9" s="1"/>
  <c r="AM36" i="9" s="1"/>
  <c r="BE34" i="9" l="1"/>
  <c r="BE35" i="9" s="1"/>
  <c r="BE36" i="9" s="1"/>
  <c r="BE37" i="9" s="1"/>
  <c r="BE38" i="9" s="1"/>
  <c r="BE39" i="9" s="1"/>
  <c r="BE40" i="9" s="1"/>
</calcChain>
</file>

<file path=xl/sharedStrings.xml><?xml version="1.0" encoding="utf-8"?>
<sst xmlns="http://schemas.openxmlformats.org/spreadsheetml/2006/main" count="1094" uniqueCount="582">
  <si>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</si>
  <si>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</si>
  <si>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</si>
  <si>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</si>
  <si>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</si>
  <si>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</si>
  <si>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</si>
  <si>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</si>
  <si>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</si>
  <si>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</si>
  <si>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</si>
  <si>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</si>
  <si>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</si>
  <si>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</si>
  <si>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</si>
  <si>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</si>
  <si>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</si>
  <si>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</si>
  <si>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</si>
  <si>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</si>
  <si>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</si>
  <si>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</si>
  <si>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</si>
  <si>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</si>
  <si>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</si>
  <si>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</si>
  <si>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</si>
  <si>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</si>
  <si>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</si>
  <si>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</si>
  <si>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</si>
  <si>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</si>
  <si>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</si>
  <si>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</si>
  <si>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</si>
  <si>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</si>
  <si>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</si>
  <si>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</si>
  <si>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</si>
  <si>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</si>
  <si>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</si>
  <si>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</si>
  <si>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</si>
  <si>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</si>
  <si>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</si>
  <si>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</si>
  <si>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</si>
  <si>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</si>
  <si>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</si>
  <si>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</si>
  <si>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</si>
  <si>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</si>
  <si>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</si>
  <si>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</si>
  <si>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</si>
  <si>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</si>
  <si>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</si>
  <si>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</si>
  <si>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</si>
  <si>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</si>
  <si>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</si>
  <si>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</si>
  <si>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</si>
  <si>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</si>
  <si>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</si>
  <si>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</si>
  <si>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</si>
  <si>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</si>
  <si>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</si>
  <si>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</si>
  <si>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</si>
  <si>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</si>
  <si>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</si>
  <si>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</si>
  <si>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</si>
  <si>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</si>
  <si>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</si>
  <si>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</si>
  <si>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</si>
  <si>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</si>
  <si>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</si>
  <si>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四国中央市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</si>
  <si>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</si>
  <si>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</si>
  <si>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</si>
  <si>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</si>
  <si>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</si>
  <si>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</si>
  <si>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</si>
  <si>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</si>
  <si>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</si>
  <si>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</si>
  <si>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</si>
  <si>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</si>
  <si>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</si>
  <si>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</si>
  <si>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</si>
  <si>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</si>
  <si>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</si>
  <si>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</si>
  <si>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</si>
  <si>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</si>
  <si>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</si>
  <si>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</si>
  <si>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</si>
  <si>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</si>
  <si>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</si>
  <si>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</si>
  <si>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</si>
  <si>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</si>
  <si>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</si>
  <si>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</si>
  <si>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</si>
  <si>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</si>
  <si>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</si>
  <si>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</si>
  <si>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</si>
  <si>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</si>
  <si>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</si>
  <si>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</si>
  <si>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</si>
  <si>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</si>
  <si>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</si>
  <si>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</si>
  <si>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</si>
  <si>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</si>
  <si>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</si>
  <si>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</si>
  <si>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</si>
  <si>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</si>
  <si>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</si>
  <si>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</si>
  <si>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</si>
  <si>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</si>
  <si>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</si>
  <si>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</si>
  <si>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</si>
  <si>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</si>
  <si>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</si>
  <si>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</si>
  <si>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</si>
  <si>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</si>
  <si>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</si>
  <si>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</si>
  <si>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</si>
  <si>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</si>
  <si>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</si>
  <si>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</si>
  <si>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</si>
  <si>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</si>
  <si>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</si>
  <si>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</si>
  <si>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</si>
  <si>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</si>
  <si>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</si>
  <si>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</si>
  <si>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</si>
  <si>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</si>
  <si>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</si>
  <si>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</si>
  <si>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</si>
  <si>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</si>
  <si>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</si>
  <si>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</si>
  <si>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</si>
  <si>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</si>
  <si>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</si>
  <si>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</si>
  <si>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</si>
  <si>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</si>
  <si>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</si>
  <si>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</si>
  <si>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</si>
  <si>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</si>
  <si>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</si>
  <si>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</si>
  <si>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</si>
  <si>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</si>
  <si>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</si>
  <si>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</si>
  <si>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</si>
  <si>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</si>
  <si>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</si>
  <si>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</si>
  <si>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</si>
  <si>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</si>
  <si>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</si>
  <si>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</si>
  <si>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</si>
  <si>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</si>
  <si>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</si>
  <si>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</si>
  <si>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</si>
  <si>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愛媛県四国中央市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</si>
  <si>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</si>
  <si>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</si>
  <si>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</si>
  <si>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</si>
  <si>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</si>
  <si>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</si>
  <si>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</si>
  <si>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</si>
  <si>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</si>
  <si>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</si>
  <si>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</si>
  <si>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</si>
  <si>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</si>
  <si>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</si>
  <si>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</si>
  <si>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</si>
  <si>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</si>
  <si>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</si>
  <si>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</si>
  <si>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</si>
  <si>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</si>
  <si>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</si>
  <si>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</si>
  <si>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</si>
  <si>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</si>
  <si>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</si>
  <si>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</si>
  <si>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</si>
  <si>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</si>
  <si>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</si>
  <si>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</si>
  <si>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</si>
  <si>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</si>
  <si>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</si>
  <si>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</si>
  <si>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</si>
  <si>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</si>
  <si>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</si>
  <si>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</si>
  <si>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</si>
  <si>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</si>
  <si>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</si>
  <si>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</si>
  <si>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</si>
  <si>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</si>
  <si>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</si>
  <si>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</si>
  <si>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</si>
  <si>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</si>
  <si>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</si>
  <si>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</si>
  <si>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</si>
  <si>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</si>
  <si>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</si>
  <si>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</si>
  <si>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</si>
  <si>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</si>
  <si>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</si>
  <si>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</si>
  <si>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</si>
  <si>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</si>
  <si>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</si>
  <si>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</si>
  <si>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</si>
  <si>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</si>
  <si>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</si>
  <si>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</si>
  <si>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</si>
  <si>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</si>
  <si>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</si>
  <si>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</si>
  <si>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</si>
  <si>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</si>
  <si>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</si>
  <si>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</si>
  <si>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</si>
  <si>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</si>
  <si>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</si>
  <si>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</si>
  <si>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</si>
  <si>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</si>
  <si>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</si>
  <si>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</si>
  <si>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</si>
  <si>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</si>
  <si>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</si>
  <si>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</si>
  <si>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</si>
  <si>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</si>
  <si>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</si>
  <si>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</si>
  <si>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</si>
  <si>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</si>
  <si>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</si>
  <si>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</si>
  <si>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</si>
  <si>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</si>
  <si>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</si>
  <si>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</si>
  <si>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</si>
  <si>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</si>
  <si>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</si>
  <si>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</si>
  <si>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</si>
  <si>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</si>
  <si>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</si>
  <si>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</si>
  <si>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</si>
  <si>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</si>
  <si>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</si>
  <si>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</si>
  <si>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</si>
  <si>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</si>
  <si>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</si>
  <si>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</si>
  <si>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</si>
  <si>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</si>
  <si>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</si>
  <si>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</si>
  <si>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</si>
  <si>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</si>
  <si>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</si>
  <si>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</si>
  <si>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</si>
  <si>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</si>
  <si>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</si>
  <si>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</si>
  <si>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</si>
  <si>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</si>
  <si>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</si>
  <si>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</si>
  <si>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</si>
  <si>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</si>
  <si>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</si>
  <si>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</si>
  <si>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</si>
  <si>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</si>
  <si>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</si>
  <si>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</si>
  <si>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</si>
  <si>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</si>
  <si>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</si>
  <si>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</si>
  <si>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</si>
  <si>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</si>
  <si>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</si>
  <si>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</si>
  <si>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愛媛県四国中央市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</si>
  <si>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</si>
  <si>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</si>
  <si>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</si>
  <si>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</si>
  <si>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</si>
  <si>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</si>
  <si>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</si>
  <si>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</si>
  <si>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</si>
  <si>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</si>
  <si>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</si>
  <si>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</si>
  <si>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</si>
  <si>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</si>
  <si>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</si>
  <si>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</si>
  <si>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</si>
  <si>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</si>
  <si>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</si>
  <si>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</si>
  <si>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</si>
  <si>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公共用地先行取得事業特別会計</t>
    <phoneticPr fontId="5"/>
  </si>
  <si>
    <t>福祉バス事業特別会計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</si>
  <si>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</si>
  <si>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</si>
  <si>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</si>
  <si>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</si>
  <si>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</si>
  <si>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</si>
  <si>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</si>
  <si>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</si>
  <si>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</si>
  <si>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</si>
  <si>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</si>
  <si>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</si>
  <si>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</si>
  <si>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</si>
  <si>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</si>
  <si>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</si>
  <si>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駐車場事業特別会計</t>
    <phoneticPr fontId="5"/>
  </si>
  <si>
    <t>介護サービス事業特別会計</t>
    <phoneticPr fontId="5"/>
  </si>
  <si>
    <t>介護予防支援事業特別会計</t>
    <phoneticPr fontId="5"/>
  </si>
  <si>
    <t>後期高齢者医療保険事業特別会計</t>
    <phoneticPr fontId="5"/>
  </si>
  <si>
    <t>水道事業会計</t>
    <phoneticPr fontId="5"/>
  </si>
  <si>
    <t>法適用企業</t>
    <phoneticPr fontId="5"/>
  </si>
  <si>
    <t>簡易水道事業会計</t>
    <phoneticPr fontId="5"/>
  </si>
  <si>
    <t>工業用水道事業会計</t>
    <phoneticPr fontId="5"/>
  </si>
  <si>
    <t>簡易水道事業特別会計</t>
    <phoneticPr fontId="5"/>
  </si>
  <si>
    <t>法非適用企業</t>
    <phoneticPr fontId="5"/>
  </si>
  <si>
    <t>港湾上屋事業特別会計</t>
    <phoneticPr fontId="5"/>
  </si>
  <si>
    <t>下水道事業特別会計</t>
    <phoneticPr fontId="5"/>
  </si>
  <si>
    <t>西部臨海土地造成事業特別会計</t>
    <phoneticPr fontId="5"/>
  </si>
  <si>
    <t>金子地区臨海土地造成事業特別会計</t>
    <phoneticPr fontId="5"/>
  </si>
  <si>
    <t>寒川東部臨海土地造成事業特別会計</t>
    <phoneticPr fontId="5"/>
  </si>
  <si>
    <t>津根工業団地造成事業特別会計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</si>
  <si>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</si>
  <si>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</si>
  <si>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</si>
  <si>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</si>
  <si>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</si>
  <si>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</si>
  <si>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</si>
  <si>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</si>
  <si>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</si>
  <si>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</si>
  <si>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</si>
  <si>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</si>
  <si>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</si>
  <si>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</si>
  <si>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</si>
  <si>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</si>
  <si>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</si>
  <si>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</si>
  <si>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</si>
  <si>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</si>
  <si>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</si>
  <si>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</si>
  <si>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</si>
  <si>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</si>
  <si>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</si>
  <si>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</si>
  <si>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</si>
  <si>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</si>
  <si>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</si>
  <si>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</si>
  <si>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</si>
  <si>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</si>
  <si>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</si>
  <si>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</si>
  <si>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</si>
  <si>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</si>
  <si>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</si>
  <si>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</si>
  <si>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</si>
  <si>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</si>
  <si>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</si>
  <si>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</si>
  <si>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</si>
  <si>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</si>
  <si>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</si>
  <si>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</si>
  <si>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</si>
  <si>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</si>
  <si>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</si>
  <si>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</si>
  <si>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</si>
  <si>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</si>
  <si>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</si>
  <si>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</si>
  <si>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</si>
  <si>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</si>
  <si>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</si>
  <si>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</si>
  <si>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</si>
  <si>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</si>
  <si>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</si>
  <si>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</si>
  <si>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</si>
  <si>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</si>
  <si>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</si>
  <si>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</si>
  <si>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</si>
  <si>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</si>
  <si>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</si>
  <si>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</si>
  <si>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</si>
  <si>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</si>
  <si>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</si>
  <si>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</si>
  <si>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</si>
  <si>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</si>
  <si>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</si>
  <si>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</si>
  <si>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</si>
  <si>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</si>
  <si>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</si>
  <si>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</si>
  <si>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</si>
  <si>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</si>
  <si>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</si>
  <si>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</si>
  <si>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</si>
  <si>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</si>
  <si>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</si>
  <si>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</si>
  <si>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</si>
  <si>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</si>
  <si>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</si>
  <si>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</si>
  <si>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</si>
  <si>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</si>
  <si>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</si>
  <si>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</si>
  <si>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</si>
  <si>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</si>
  <si>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</si>
  <si>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</si>
  <si>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</si>
  <si>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</si>
  <si>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</si>
  <si>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</si>
  <si>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</si>
  <si>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</si>
  <si>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</si>
  <si>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</si>
  <si>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</si>
  <si>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</si>
  <si>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</si>
  <si>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</si>
  <si>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</si>
  <si>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</si>
  <si>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</si>
  <si>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</si>
  <si>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</si>
  <si>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</si>
  <si>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</si>
  <si>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</si>
  <si>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</si>
  <si>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</si>
  <si>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</si>
  <si>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</si>
  <si>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</si>
  <si>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</si>
  <si>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</si>
  <si>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</si>
  <si>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</si>
  <si>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</si>
  <si>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</si>
  <si>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</si>
  <si>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住宅新築資金等貸付事業特別会計</t>
  </si>
  <si>
    <t>▲ 0.15</t>
  </si>
  <si>
    <t>▲ 0.14</t>
  </si>
  <si>
    <t>▲ 0.12</t>
  </si>
  <si>
    <t>▲ 0.11</t>
  </si>
  <si>
    <t>▲ 0.08</t>
  </si>
  <si>
    <t>一般会計</t>
  </si>
  <si>
    <t>水道事業会計</t>
  </si>
  <si>
    <t>工業用水道事業会計</t>
  </si>
  <si>
    <t>簡易水道事業会計</t>
  </si>
  <si>
    <t>介護保険事業特別会計</t>
  </si>
  <si>
    <t>金子地区臨海土地造成事業特別会計</t>
  </si>
  <si>
    <t>国民健康保険事業特別会計</t>
  </si>
  <si>
    <t>その他会計（赤字）</t>
  </si>
  <si>
    <t>▲ 0.06</t>
  </si>
  <si>
    <t>▲ 0.07</t>
  </si>
  <si>
    <t>その他会計（黒字）</t>
  </si>
  <si>
    <t>-</t>
    <phoneticPr fontId="2"/>
  </si>
  <si>
    <t>-</t>
    <phoneticPr fontId="2"/>
  </si>
  <si>
    <t>-</t>
    <phoneticPr fontId="2"/>
  </si>
  <si>
    <t>-</t>
    <phoneticPr fontId="2"/>
  </si>
  <si>
    <t>-</t>
    <phoneticPr fontId="2"/>
  </si>
  <si>
    <t>-</t>
    <phoneticPr fontId="2"/>
  </si>
  <si>
    <t>-</t>
    <phoneticPr fontId="2"/>
  </si>
  <si>
    <t>-</t>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</si>
  <si>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4"/>
  </si>
  <si>
    <t>愛媛県市町総合事務組合（消防補償事業分）</t>
    <rPh sb="12" eb="14">
      <t>ショウボウ</t>
    </rPh>
    <rPh sb="14" eb="16">
      <t>ホショウ</t>
    </rPh>
    <rPh sb="16" eb="18">
      <t>ジギョウ</t>
    </rPh>
    <rPh sb="18" eb="19">
      <t>ブン</t>
    </rPh>
    <phoneticPr fontId="24"/>
  </si>
  <si>
    <t>愛媛県市町総合事務組合（共通経費分）</t>
    <rPh sb="12" eb="14">
      <t>キョウツウ</t>
    </rPh>
    <rPh sb="14" eb="16">
      <t>ケイヒ</t>
    </rPh>
    <phoneticPr fontId="24"/>
  </si>
  <si>
    <t>愛媛地方税滞納整理機構</t>
    <rPh sb="0" eb="2">
      <t>エヒメ</t>
    </rPh>
    <rPh sb="2" eb="5">
      <t>チホウゼイ</t>
    </rPh>
    <rPh sb="5" eb="7">
      <t>タイノウ</t>
    </rPh>
    <rPh sb="7" eb="9">
      <t>セイリ</t>
    </rPh>
    <rPh sb="9" eb="11">
      <t>キコウ</t>
    </rPh>
    <phoneticPr fontId="24"/>
  </si>
  <si>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4"/>
  </si>
  <si>
    <t>愛媛県後期高齢者医療広域連合（後期高齢者医療特別会計）</t>
    <rPh sb="15" eb="17">
      <t>コウキ</t>
    </rPh>
    <rPh sb="17" eb="20">
      <t>コウレイシャ</t>
    </rPh>
    <rPh sb="20" eb="22">
      <t>イリョウ</t>
    </rPh>
    <rPh sb="22" eb="24">
      <t>トクベツ</t>
    </rPh>
    <phoneticPr fontId="24"/>
  </si>
  <si>
    <t>-</t>
    <phoneticPr fontId="2"/>
  </si>
  <si>
    <t>-</t>
    <phoneticPr fontId="2"/>
  </si>
  <si>
    <t>株式会社やまびこ</t>
    <rPh sb="0" eb="2">
      <t>カブシキ</t>
    </rPh>
    <rPh sb="2" eb="4">
      <t>カイシャ</t>
    </rPh>
    <phoneticPr fontId="24"/>
  </si>
  <si>
    <t>公益財団法人四国中央市体育協会</t>
    <rPh sb="0" eb="2">
      <t>コウエキ</t>
    </rPh>
    <rPh sb="2" eb="4">
      <t>ザイダン</t>
    </rPh>
    <rPh sb="4" eb="6">
      <t>ホウジン</t>
    </rPh>
    <rPh sb="6" eb="11">
      <t>シ</t>
    </rPh>
    <rPh sb="11" eb="13">
      <t>タイイク</t>
    </rPh>
    <rPh sb="13" eb="15">
      <t>キョウカイ</t>
    </rPh>
    <phoneticPr fontId="24"/>
  </si>
  <si>
    <t>株式会社四国中央テレビ</t>
    <rPh sb="0" eb="2">
      <t>カブシキ</t>
    </rPh>
    <rPh sb="2" eb="4">
      <t>カイシャ</t>
    </rPh>
    <rPh sb="4" eb="8">
      <t>シコクチュウオウ</t>
    </rPh>
    <phoneticPr fontId="24"/>
  </si>
  <si>
    <t>株式会社四国中央市総合サービスセンター</t>
    <rPh sb="0" eb="2">
      <t>カブシキ</t>
    </rPh>
    <rPh sb="2" eb="4">
      <t>カイシャ</t>
    </rPh>
    <rPh sb="4" eb="9">
      <t>シ</t>
    </rPh>
    <rPh sb="9" eb="11">
      <t>ソウゴウ</t>
    </rPh>
    <phoneticPr fontId="24"/>
  </si>
  <si>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</si>
  <si>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</si>
  <si>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</si>
  <si>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</si>
  <si>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</si>
  <si>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</si>
  <si>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</si>
  <si>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</si>
  <si>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</si>
  <si>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</si>
  <si>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</si>
  <si>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率及び実質公債費率は類似団体と比較して高いものの、近年横ばいから減少傾向にある。しかしながら、現在実施されている新庁舎建設事業や市民文化ホール建設事業など、今後も新市建設計画に基づく事業が予定されていることから、将来負担率及び実質公債費率が上昇することが考えられる。引き続き適正な事業の執行に努めながら借入額の抑制を図るとともに、減債基金の積立額を確保し繰上償還を行う等により地方債残高の縮減に取り組み、これまで以上に公債費の適正化を図る必要がある。</t>
    <rPh sb="1" eb="3">
      <t>ショウライ</t>
    </rPh>
    <rPh sb="3" eb="5">
      <t>フタン</t>
    </rPh>
    <rPh sb="5" eb="6">
      <t>リツ</t>
    </rPh>
    <rPh sb="6" eb="7">
      <t>オヨ</t>
    </rPh>
    <rPh sb="8" eb="10">
      <t>ジッシツ</t>
    </rPh>
    <rPh sb="10" eb="13">
      <t>コウサイヒ</t>
    </rPh>
    <rPh sb="13" eb="14">
      <t>リツ</t>
    </rPh>
    <rPh sb="15" eb="17">
      <t>ルイジ</t>
    </rPh>
    <rPh sb="17" eb="19">
      <t>ダンタイ</t>
    </rPh>
    <rPh sb="20" eb="22">
      <t>ヒカク</t>
    </rPh>
    <rPh sb="24" eb="25">
      <t>タカ</t>
    </rPh>
    <rPh sb="30" eb="32">
      <t>キンネン</t>
    </rPh>
    <rPh sb="32" eb="33">
      <t>ヨコ</t>
    </rPh>
    <rPh sb="37" eb="39">
      <t>ゲンショウ</t>
    </rPh>
    <rPh sb="39" eb="41">
      <t>ケイコウ</t>
    </rPh>
    <rPh sb="52" eb="54">
      <t>ゲンザイ</t>
    </rPh>
    <rPh sb="54" eb="56">
      <t>ジッシ</t>
    </rPh>
    <rPh sb="78" eb="80">
      <t>ジギョウ</t>
    </rPh>
    <rPh sb="83" eb="85">
      <t>コンゴ</t>
    </rPh>
    <rPh sb="99" eb="101">
      <t>ヨテイ</t>
    </rPh>
    <rPh sb="111" eb="113">
      <t>ショウライ</t>
    </rPh>
    <rPh sb="113" eb="115">
      <t>フタン</t>
    </rPh>
    <rPh sb="115" eb="116">
      <t>リツ</t>
    </rPh>
    <rPh sb="116" eb="117">
      <t>オヨ</t>
    </rPh>
    <rPh sb="118" eb="120">
      <t>ジッシツ</t>
    </rPh>
    <rPh sb="120" eb="123">
      <t>コウサイヒ</t>
    </rPh>
    <rPh sb="123" eb="124">
      <t>リツ</t>
    </rPh>
    <rPh sb="125" eb="127">
      <t>ジョウショウ</t>
    </rPh>
    <rPh sb="132" eb="133">
      <t>カンガ</t>
    </rPh>
    <rPh sb="138" eb="139">
      <t>ヒ</t>
    </rPh>
    <rPh sb="140" eb="141">
      <t>ツヅ</t>
    </rPh>
    <rPh sb="142" eb="144">
      <t>テキセイ</t>
    </rPh>
    <rPh sb="145" eb="147">
      <t>ジギョウ</t>
    </rPh>
    <rPh sb="148" eb="150">
      <t>シッコウ</t>
    </rPh>
    <rPh sb="151" eb="152">
      <t>ツト</t>
    </rPh>
    <rPh sb="156" eb="158">
      <t>カリイレ</t>
    </rPh>
    <rPh sb="158" eb="159">
      <t>ガク</t>
    </rPh>
    <rPh sb="160" eb="162">
      <t>ヨクセイ</t>
    </rPh>
    <rPh sb="163" eb="164">
      <t>ハカ</t>
    </rPh>
    <rPh sb="170" eb="172">
      <t>ゲンサイ</t>
    </rPh>
    <rPh sb="172" eb="174">
      <t>キキン</t>
    </rPh>
    <rPh sb="175" eb="177">
      <t>ツミタテ</t>
    </rPh>
    <rPh sb="177" eb="178">
      <t>ガク</t>
    </rPh>
    <rPh sb="179" eb="181">
      <t>カクホ</t>
    </rPh>
    <rPh sb="182" eb="184">
      <t>クリアゲ</t>
    </rPh>
    <rPh sb="184" eb="186">
      <t>ショウカン</t>
    </rPh>
    <rPh sb="187" eb="188">
      <t>オコナ</t>
    </rPh>
    <rPh sb="189" eb="190">
      <t>トウ</t>
    </rPh>
    <rPh sb="193" eb="196">
      <t>チホウサイ</t>
    </rPh>
    <rPh sb="196" eb="198">
      <t>ザンダカ</t>
    </rPh>
    <rPh sb="199" eb="201">
      <t>シュクゲン</t>
    </rPh>
    <rPh sb="202" eb="203">
      <t>ト</t>
    </rPh>
    <rPh sb="204" eb="205">
      <t>ク</t>
    </rPh>
    <rPh sb="211" eb="213">
      <t>イジョウ</t>
    </rPh>
    <rPh sb="214" eb="216">
      <t>コウサイ</t>
    </rPh>
    <rPh sb="216" eb="217">
      <t>ヒ</t>
    </rPh>
    <rPh sb="218" eb="221">
      <t>テキセイカ</t>
    </rPh>
    <rPh sb="222" eb="223">
      <t>ハカ</t>
    </rPh>
    <rPh sb="224" eb="226">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</si>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</sst>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60183</c:v>
                </c:pt>
                <c:pt idx="1">
                  <c:v>69949</c:v>
                </c:pt>
                <c:pt idx="2">
                  <c:v>76859</c:v>
                </c:pt>
                <c:pt idx="3">
                  <c:v>93631</c:v>
                </c:pt>
                <c:pt idx="4">
                  <c:v>68219</c:v>
                </c:pt>
              </c:numCache>
            </c:numRef>
          </c:val>
          <c:smooth val="0"/>
        </c:ser>
        <c:dLbls>
          <c:showLegendKey val="0"/>
          <c:showVal val="0"/>
          <c:showCatName val="0"/>
          <c:showSerName val="0"/>
          <c:showPercent val="0"/>
          <c:showBubbleSize val="0"/>
        </c:dLbls>
        <c:marker val="1"/>
        <c:smooth val="0"/>
        <c:axId val="159022464"/>
        <c:axId val="159024640"/>
      </c:lineChart>
      <c:catAx>
        <c:axId val="159022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024640"/>
        <c:crosses val="autoZero"/>
        <c:auto val="1"/>
        <c:lblAlgn val="ctr"/>
        <c:lblOffset val="100"/>
        <c:tickLblSkip val="1"/>
        <c:tickMarkSkip val="1"/>
        <c:noMultiLvlLbl val="0"/>
      </c:catAx>
      <c:valAx>
        <c:axId val="1590246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02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6.46</c:v>
                </c:pt>
                <c:pt idx="1">
                  <c:v>4.84</c:v>
                </c:pt>
                <c:pt idx="2">
                  <c:v>6.37</c:v>
                </c:pt>
                <c:pt idx="3">
                  <c:v>7.93</c:v>
                </c:pt>
                <c:pt idx="4">
                  <c:v>8.84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15.81</c:v>
                </c:pt>
                <c:pt idx="1">
                  <c:v>22.73</c:v>
                </c:pt>
                <c:pt idx="2">
                  <c:v>27.93</c:v>
                </c:pt>
                <c:pt idx="3">
                  <c:v>29.11</c:v>
                </c:pt>
                <c:pt idx="4">
                  <c:v>28.9</c:v>
                </c:pt>
              </c:numCache>
            </c:numRef>
          </c:val>
        </c:ser>
        <c:dLbls>
          <c:showLegendKey val="0"/>
          <c:showVal val="0"/>
          <c:showCatName val="0"/>
          <c:showSerName val="0"/>
          <c:showPercent val="0"/>
          <c:showBubbleSize val="0"/>
        </c:dLbls>
        <c:gapWidth val="250"/>
        <c:overlap val="100"/>
        <c:axId val="166170624"/>
        <c:axId val="166172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4.3</c:v>
                </c:pt>
                <c:pt idx="1">
                  <c:v>5.22</c:v>
                </c:pt>
                <c:pt idx="2">
                  <c:v>6.92</c:v>
                </c:pt>
                <c:pt idx="3">
                  <c:v>2.62</c:v>
                </c:pt>
                <c:pt idx="4">
                  <c:v>1</c:v>
                </c:pt>
              </c:numCache>
            </c:numRef>
          </c:val>
          <c:smooth val="0"/>
        </c:ser>
        <c:dLbls>
          <c:showLegendKey val="0"/>
          <c:showVal val="0"/>
          <c:showCatName val="0"/>
          <c:showSerName val="0"/>
          <c:showPercent val="0"/>
          <c:showBubbleSize val="0"/>
        </c:dLbls>
        <c:marker val="1"/>
        <c:smooth val="0"/>
        <c:axId val="166170624"/>
        <c:axId val="166172544"/>
      </c:lineChart>
      <c:catAx>
        <c:axId val="16617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172544"/>
        <c:crosses val="autoZero"/>
        <c:auto val="1"/>
        <c:lblAlgn val="ctr"/>
        <c:lblOffset val="100"/>
        <c:tickLblSkip val="1"/>
        <c:tickMarkSkip val="1"/>
        <c:noMultiLvlLbl val="0"/>
      </c:catAx>
      <c:valAx>
        <c:axId val="16617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17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1.43</c:v>
                </c:pt>
                <c:pt idx="2">
                  <c:v>#N/A</c:v>
                </c:pt>
                <c:pt idx="3">
                  <c:v>0.66</c:v>
                </c:pt>
                <c:pt idx="4">
                  <c:v>#N/A</c:v>
                </c:pt>
                <c:pt idx="5">
                  <c:v>0.43</c:v>
                </c:pt>
                <c:pt idx="6">
                  <c:v>#N/A</c:v>
                </c:pt>
                <c:pt idx="7">
                  <c:v>1.1299999999999999</c:v>
                </c:pt>
                <c:pt idx="8">
                  <c:v>#N/A</c:v>
                </c:pt>
                <c:pt idx="9">
                  <c:v>0.51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0.06</c:v>
                </c:pt>
                <c:pt idx="5">
                  <c:v>#N/A</c:v>
                </c:pt>
                <c:pt idx="6">
                  <c:v>7.0000000000000007E-2</c:v>
                </c:pt>
                <c:pt idx="7">
                  <c:v>#N/A</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2.38</c:v>
                </c:pt>
                <c:pt idx="2">
                  <c:v>#N/A</c:v>
                </c:pt>
                <c:pt idx="3">
                  <c:v>1.7</c:v>
                </c:pt>
                <c:pt idx="4">
                  <c:v>#N/A</c:v>
                </c:pt>
                <c:pt idx="5">
                  <c:v>1.73</c:v>
                </c:pt>
                <c:pt idx="6">
                  <c:v>#N/A</c:v>
                </c:pt>
                <c:pt idx="7">
                  <c:v>1.37</c:v>
                </c:pt>
                <c:pt idx="8">
                  <c:v>#N/A</c:v>
                </c:pt>
                <c:pt idx="9">
                  <c:v>0.59</c:v>
                </c:pt>
              </c:numCache>
            </c:numRef>
          </c:val>
        </c:ser>
        <c:ser>
          <c:idx val="3"/>
          <c:order val="3"/>
          <c:tx>
            <c:strRef>
              <c:f>データシート!$A$30</c:f>
              <c:strCache>
                <c:ptCount val="1"/>
                <c:pt idx="0">
                  <c:v>金子地区臨海土地造成事業特別会計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0.56999999999999995</c:v>
                </c:pt>
                <c:pt idx="2">
                  <c:v>#N/A</c:v>
                </c:pt>
                <c:pt idx="3">
                  <c:v>0.5</c:v>
                </c:pt>
                <c:pt idx="4">
                  <c:v>#N/A</c:v>
                </c:pt>
                <c:pt idx="5">
                  <c:v>0.65</c:v>
                </c:pt>
                <c:pt idx="6">
                  <c:v>#N/A</c:v>
                </c:pt>
                <c:pt idx="7">
                  <c:v>0.72</c:v>
                </c:pt>
                <c:pt idx="8">
                  <c:v>#N/A</c:v>
                </c:pt>
                <c:pt idx="9">
                  <c:v>0.69</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0.33</c:v>
                </c:pt>
                <c:pt idx="4">
                  <c:v>#N/A</c:v>
                </c:pt>
                <c:pt idx="5">
                  <c:v>0.16</c:v>
                </c:pt>
                <c:pt idx="6">
                  <c:v>#N/A</c:v>
                </c:pt>
                <c:pt idx="7">
                  <c:v>0.59</c:v>
                </c:pt>
                <c:pt idx="8">
                  <c:v>#N/A</c:v>
                </c:pt>
                <c:pt idx="9">
                  <c:v>0.73</c:v>
                </c:pt>
              </c:numCache>
            </c:numRef>
          </c:val>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1.54</c:v>
                </c:pt>
                <c:pt idx="2">
                  <c:v>#N/A</c:v>
                </c:pt>
                <c:pt idx="3">
                  <c:v>1.62</c:v>
                </c:pt>
                <c:pt idx="4">
                  <c:v>#N/A</c:v>
                </c:pt>
                <c:pt idx="5">
                  <c:v>1.66</c:v>
                </c:pt>
                <c:pt idx="6">
                  <c:v>#N/A</c:v>
                </c:pt>
                <c:pt idx="7">
                  <c:v>1.69</c:v>
                </c:pt>
                <c:pt idx="8">
                  <c:v>#N/A</c:v>
                </c:pt>
                <c:pt idx="9">
                  <c:v>1.68</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2.74</c:v>
                </c:pt>
                <c:pt idx="2">
                  <c:v>#N/A</c:v>
                </c:pt>
                <c:pt idx="3">
                  <c:v>3.1</c:v>
                </c:pt>
                <c:pt idx="4">
                  <c:v>#N/A</c:v>
                </c:pt>
                <c:pt idx="5">
                  <c:v>3.19</c:v>
                </c:pt>
                <c:pt idx="6">
                  <c:v>#N/A</c:v>
                </c:pt>
                <c:pt idx="7">
                  <c:v>2.94</c:v>
                </c:pt>
                <c:pt idx="8">
                  <c:v>#N/A</c:v>
                </c:pt>
                <c:pt idx="9">
                  <c:v>2.85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8.5399999999999991</c:v>
                </c:pt>
                <c:pt idx="2">
                  <c:v>#N/A</c:v>
                </c:pt>
                <c:pt idx="3">
                  <c:v>8.36</c:v>
                </c:pt>
                <c:pt idx="4">
                  <c:v>#N/A</c:v>
                </c:pt>
                <c:pt idx="5">
                  <c:v>8.44</c:v>
                </c:pt>
                <c:pt idx="6">
                  <c:v>#N/A</c:v>
                </c:pt>
                <c:pt idx="7">
                  <c:v>8.33</c:v>
                </c:pt>
                <c:pt idx="8">
                  <c:v>#N/A</c:v>
                </c:pt>
                <c:pt idx="9">
                  <c:v>8.19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6.62</c:v>
                </c:pt>
                <c:pt idx="2">
                  <c:v>#N/A</c:v>
                </c:pt>
                <c:pt idx="3">
                  <c:v>4.9800000000000004</c:v>
                </c:pt>
                <c:pt idx="4">
                  <c:v>#N/A</c:v>
                </c:pt>
                <c:pt idx="5">
                  <c:v>6.49</c:v>
                </c:pt>
                <c:pt idx="6">
                  <c:v>#N/A</c:v>
                </c:pt>
                <c:pt idx="7">
                  <c:v>7.38</c:v>
                </c:pt>
                <c:pt idx="8">
                  <c:v>#N/A</c:v>
                </c:pt>
                <c:pt idx="9">
                  <c:v>8.93</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0.15</c:v>
                </c:pt>
                <c:pt idx="1">
                  <c:v>#N/A</c:v>
                </c:pt>
                <c:pt idx="2">
                  <c:v>0.14000000000000001</c:v>
                </c:pt>
                <c:pt idx="3">
                  <c:v>#N/A</c:v>
                </c:pt>
                <c:pt idx="4">
                  <c:v>0.12</c:v>
                </c:pt>
                <c:pt idx="5">
                  <c:v>#N/A</c:v>
                </c:pt>
                <c:pt idx="6">
                  <c:v>0.11</c:v>
                </c:pt>
                <c:pt idx="7">
                  <c:v>#N/A</c:v>
                </c:pt>
                <c:pt idx="8">
                  <c:v>0.08</c:v>
                </c:pt>
                <c:pt idx="9">
                  <c:v>#N/A</c:v>
                </c:pt>
              </c:numCache>
            </c:numRef>
          </c:val>
        </c:ser>
        <c:dLbls>
          <c:showLegendKey val="0"/>
          <c:showVal val="0"/>
          <c:showCatName val="0"/>
          <c:showSerName val="0"/>
          <c:showPercent val="0"/>
          <c:showBubbleSize val="0"/>
        </c:dLbls>
        <c:gapWidth val="150"/>
        <c:overlap val="100"/>
        <c:axId val="166807424"/>
        <c:axId val="166808960"/>
      </c:barChart>
      <c:catAx>
        <c:axId val="16680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808960"/>
        <c:crosses val="autoZero"/>
        <c:auto val="1"/>
        <c:lblAlgn val="ctr"/>
        <c:lblOffset val="100"/>
        <c:tickLblSkip val="1"/>
        <c:tickMarkSkip val="1"/>
        <c:noMultiLvlLbl val="0"/>
      </c:catAx>
      <c:valAx>
        <c:axId val="16680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07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3750</c:v>
                </c:pt>
                <c:pt idx="5">
                  <c:v>3774</c:v>
                </c:pt>
                <c:pt idx="8">
                  <c:v>3892</c:v>
                </c:pt>
                <c:pt idx="11">
                  <c:v>4041</c:v>
                </c:pt>
                <c:pt idx="14">
                  <c:v>3816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140</c:v>
                </c:pt>
                <c:pt idx="3">
                  <c:v>138</c:v>
                </c:pt>
                <c:pt idx="6">
                  <c:v>137</c:v>
                </c:pt>
                <c:pt idx="9">
                  <c:v>130</c:v>
                </c:pt>
                <c:pt idx="12">
                  <c:v>113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988</c:v>
                </c:pt>
                <c:pt idx="3">
                  <c:v>1050</c:v>
                </c:pt>
                <c:pt idx="6">
                  <c:v>1069</c:v>
                </c:pt>
                <c:pt idx="9">
                  <c:v>1086</c:v>
                </c:pt>
                <c:pt idx="12">
                  <c:v>1092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5317</c:v>
                </c:pt>
                <c:pt idx="3">
                  <c:v>5214</c:v>
                </c:pt>
                <c:pt idx="6">
                  <c:v>5212</c:v>
                </c:pt>
                <c:pt idx="9">
                  <c:v>5114</c:v>
                </c:pt>
                <c:pt idx="12">
                  <c:v>4592</c:v>
                </c:pt>
              </c:numCache>
            </c:numRef>
          </c:val>
        </c:ser>
        <c:dLbls>
          <c:showLegendKey val="0"/>
          <c:showVal val="0"/>
          <c:showCatName val="0"/>
          <c:showSerName val="0"/>
          <c:showPercent val="0"/>
          <c:showBubbleSize val="0"/>
        </c:dLbls>
        <c:gapWidth val="100"/>
        <c:overlap val="100"/>
        <c:axId val="151746048"/>
        <c:axId val="151747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2695</c:v>
                </c:pt>
                <c:pt idx="2">
                  <c:v>#N/A</c:v>
                </c:pt>
                <c:pt idx="3">
                  <c:v>#N/A</c:v>
                </c:pt>
                <c:pt idx="4">
                  <c:v>2628</c:v>
                </c:pt>
                <c:pt idx="5">
                  <c:v>#N/A</c:v>
                </c:pt>
                <c:pt idx="6">
                  <c:v>#N/A</c:v>
                </c:pt>
                <c:pt idx="7">
                  <c:v>2526</c:v>
                </c:pt>
                <c:pt idx="8">
                  <c:v>#N/A</c:v>
                </c:pt>
                <c:pt idx="9">
                  <c:v>#N/A</c:v>
                </c:pt>
                <c:pt idx="10">
                  <c:v>2289</c:v>
                </c:pt>
                <c:pt idx="11">
                  <c:v>#N/A</c:v>
                </c:pt>
                <c:pt idx="12">
                  <c:v>#N/A</c:v>
                </c:pt>
                <c:pt idx="13">
                  <c:v>1981</c:v>
                </c:pt>
                <c:pt idx="14">
                  <c:v>#N/A</c:v>
                </c:pt>
              </c:numCache>
            </c:numRef>
          </c:val>
          <c:smooth val="0"/>
        </c:ser>
        <c:dLbls>
          <c:showLegendKey val="0"/>
          <c:showVal val="0"/>
          <c:showCatName val="0"/>
          <c:showSerName val="0"/>
          <c:showPercent val="0"/>
          <c:showBubbleSize val="0"/>
        </c:dLbls>
        <c:marker val="1"/>
        <c:smooth val="0"/>
        <c:axId val="151746048"/>
        <c:axId val="151747968"/>
      </c:lineChart>
      <c:catAx>
        <c:axId val="15174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747968"/>
        <c:crosses val="autoZero"/>
        <c:auto val="1"/>
        <c:lblAlgn val="ctr"/>
        <c:lblOffset val="100"/>
        <c:tickLblSkip val="1"/>
        <c:tickMarkSkip val="1"/>
        <c:noMultiLvlLbl val="0"/>
      </c:catAx>
      <c:valAx>
        <c:axId val="15174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74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35705</c:v>
                </c:pt>
                <c:pt idx="5">
                  <c:v>36961</c:v>
                </c:pt>
                <c:pt idx="8">
                  <c:v>39823</c:v>
                </c:pt>
                <c:pt idx="11">
                  <c:v>42934</c:v>
                </c:pt>
                <c:pt idx="14">
                  <c:v>44231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5292</c:v>
                </c:pt>
                <c:pt idx="5">
                  <c:v>4172</c:v>
                </c:pt>
                <c:pt idx="8">
                  <c:v>3249</c:v>
                </c:pt>
                <c:pt idx="11">
                  <c:v>1950</c:v>
                </c:pt>
                <c:pt idx="14">
                  <c:v>775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5345</c:v>
                </c:pt>
                <c:pt idx="5">
                  <c:v>7102</c:v>
                </c:pt>
                <c:pt idx="8">
                  <c:v>8491</c:v>
                </c:pt>
                <c:pt idx="11">
                  <c:v>9040</c:v>
                </c:pt>
                <c:pt idx="14">
                  <c:v>10215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1349</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8204</c:v>
                </c:pt>
                <c:pt idx="3">
                  <c:v>7748</c:v>
                </c:pt>
                <c:pt idx="6">
                  <c:v>7279</c:v>
                </c:pt>
                <c:pt idx="9">
                  <c:v>6726</c:v>
                </c:pt>
                <c:pt idx="12">
                  <c:v>6236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22447</c:v>
                </c:pt>
                <c:pt idx="3">
                  <c:v>21036</c:v>
                </c:pt>
                <c:pt idx="6">
                  <c:v>19339</c:v>
                </c:pt>
                <c:pt idx="9">
                  <c:v>17913</c:v>
                </c:pt>
                <c:pt idx="12">
                  <c:v>15979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948</c:v>
                </c:pt>
                <c:pt idx="3">
                  <c:v>814</c:v>
                </c:pt>
                <c:pt idx="6">
                  <c:v>678</c:v>
                </c:pt>
                <c:pt idx="9">
                  <c:v>555</c:v>
                </c:pt>
                <c:pt idx="12">
                  <c:v>447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45063</c:v>
                </c:pt>
                <c:pt idx="3">
                  <c:v>48335</c:v>
                </c:pt>
                <c:pt idx="6">
                  <c:v>51300</c:v>
                </c:pt>
                <c:pt idx="9">
                  <c:v>54294</c:v>
                </c:pt>
                <c:pt idx="12">
                  <c:v>54634</c:v>
                </c:pt>
              </c:numCache>
            </c:numRef>
          </c:val>
        </c:ser>
        <c:dLbls>
          <c:showLegendKey val="0"/>
          <c:showVal val="0"/>
          <c:showCatName val="0"/>
          <c:showSerName val="0"/>
          <c:showPercent val="0"/>
          <c:showBubbleSize val="0"/>
        </c:dLbls>
        <c:gapWidth val="100"/>
        <c:overlap val="100"/>
        <c:axId val="160959872"/>
        <c:axId val="160970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31669</c:v>
                </c:pt>
                <c:pt idx="2">
                  <c:v>#N/A</c:v>
                </c:pt>
                <c:pt idx="3">
                  <c:v>#N/A</c:v>
                </c:pt>
                <c:pt idx="4">
                  <c:v>29697</c:v>
                </c:pt>
                <c:pt idx="5">
                  <c:v>#N/A</c:v>
                </c:pt>
                <c:pt idx="6">
                  <c:v>#N/A</c:v>
                </c:pt>
                <c:pt idx="7">
                  <c:v>27033</c:v>
                </c:pt>
                <c:pt idx="8">
                  <c:v>#N/A</c:v>
                </c:pt>
                <c:pt idx="9">
                  <c:v>#N/A</c:v>
                </c:pt>
                <c:pt idx="10">
                  <c:v>25563</c:v>
                </c:pt>
                <c:pt idx="11">
                  <c:v>#N/A</c:v>
                </c:pt>
                <c:pt idx="12">
                  <c:v>#N/A</c:v>
                </c:pt>
                <c:pt idx="13">
                  <c:v>22075</c:v>
                </c:pt>
                <c:pt idx="14">
                  <c:v>#N/A</c:v>
                </c:pt>
              </c:numCache>
            </c:numRef>
          </c:val>
          <c:smooth val="0"/>
        </c:ser>
        <c:dLbls>
          <c:showLegendKey val="0"/>
          <c:showVal val="0"/>
          <c:showCatName val="0"/>
          <c:showSerName val="0"/>
          <c:showPercent val="0"/>
          <c:showBubbleSize val="0"/>
        </c:dLbls>
        <c:marker val="1"/>
        <c:smooth val="0"/>
        <c:axId val="160959872"/>
        <c:axId val="160970240"/>
      </c:lineChart>
      <c:catAx>
        <c:axId val="16095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970240"/>
        <c:crosses val="autoZero"/>
        <c:auto val="1"/>
        <c:lblAlgn val="ctr"/>
        <c:lblOffset val="100"/>
        <c:tickLblSkip val="1"/>
        <c:tickMarkSkip val="1"/>
        <c:noMultiLvlLbl val="0"/>
      </c:catAx>
      <c:valAx>
        <c:axId val="16097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95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66903168"/>
        <c:axId val="167720448"/>
      </c:scatterChart>
      <c:valAx>
        <c:axId val="1669031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720448"/>
        <c:crosses val="autoZero"/>
        <c:crossBetween val="midCat"/>
      </c:valAx>
      <c:valAx>
        <c:axId val="167720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6903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15.1</c:v>
                </c:pt>
                <c:pt idx="1">
                  <c:v>13.8</c:v>
                </c:pt>
                <c:pt idx="2">
                  <c:v>13.2</c:v>
                </c:pt>
                <c:pt idx="3">
                  <c:v>12.6</c:v>
                </c:pt>
                <c:pt idx="4">
                  <c:v>11.4</c:v>
                </c:pt>
              </c:numCache>
            </c:numRef>
          </c:xVal>
          <c:yVal>
            <c:numRef>
              <c:f>公会計指標分析・財政指標組合せ分析表!$K$73:$O$73</c:f>
              <c:numCache>
                <c:formatCode>#,##0.0;"▲ "#,##0.0</c:formatCode>
                <c:ptCount val="5"/>
                <c:pt idx="0">
                  <c:v>159.80000000000001</c:v>
                </c:pt>
                <c:pt idx="1">
                  <c:v>150.69999999999999</c:v>
                </c:pt>
                <c:pt idx="2">
                  <c:v>136.80000000000001</c:v>
                </c:pt>
                <c:pt idx="3">
                  <c:v>131</c:v>
                </c:pt>
                <c:pt idx="4">
                  <c:v>110.9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10.4</c:v>
                </c:pt>
                <c:pt idx="2">
                  <c:v>9.6</c:v>
                </c:pt>
                <c:pt idx="3">
                  <c:v>8.5</c:v>
                </c:pt>
                <c:pt idx="4">
                  <c:v>7.8</c:v>
                </c:pt>
              </c:numCache>
            </c:numRef>
          </c:xVal>
          <c:yVal>
            <c:numRef>
              <c:f>公会計指標分析・財政指標組合せ分析表!$K$77:$O$77</c:f>
              <c:numCache>
                <c:formatCode>#,##0.0;"▲ "#,##0.0</c:formatCode>
                <c:ptCount val="5"/>
                <c:pt idx="0">
                  <c:v>58.6</c:v>
                </c:pt>
                <c:pt idx="1">
                  <c:v>52.6</c:v>
                </c:pt>
                <c:pt idx="2">
                  <c:v>41.3</c:v>
                </c:pt>
                <c:pt idx="3">
                  <c:v>33</c:v>
                </c:pt>
                <c:pt idx="4">
                  <c:v>37.299999999999997</c:v>
                </c:pt>
              </c:numCache>
            </c:numRef>
          </c:yVal>
          <c:smooth val="0"/>
        </c:ser>
        <c:dLbls>
          <c:showLegendKey val="0"/>
          <c:showVal val="0"/>
          <c:showCatName val="0"/>
          <c:showSerName val="0"/>
          <c:showPercent val="0"/>
          <c:showBubbleSize val="0"/>
        </c:dLbls>
        <c:axId val="167185024"/>
        <c:axId val="167195392"/>
      </c:scatterChart>
      <c:valAx>
        <c:axId val="167185024"/>
        <c:scaling>
          <c:orientation val="minMax"/>
          <c:max val="15.799999999999999"/>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195392"/>
        <c:crosses val="autoZero"/>
        <c:crossBetween val="midCat"/>
      </c:valAx>
      <c:valAx>
        <c:axId val="167195392"/>
        <c:scaling>
          <c:orientation val="minMax"/>
          <c:max val="19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1850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平成１９年度以降、政府資金の公的免除繰上償還や高利率の起債の積極的借換、公債費負担適正化計画等の実施により公債費の低減を図ったことにより着実に改善されてきている。</a:t>
          </a:r>
          <a:endParaRPr lang="ja-JP" altLang="ja-JP" sz="1400">
            <a:effectLst/>
          </a:endParaRPr>
        </a:p>
        <a:p>
          <a:r>
            <a:rPr kumimoji="1" lang="ja-JP" altLang="ja-JP" sz="1100">
              <a:solidFill>
                <a:schemeClr val="dk1"/>
              </a:solidFill>
              <a:effectLst/>
              <a:latin typeface="+mn-lt"/>
              <a:ea typeface="+mn-ea"/>
              <a:cs typeface="+mn-cs"/>
            </a:rPr>
            <a:t>　算入公債費等については合併特例債や臨時財政対策債等の交付税参入率の高い市債借入が増加しているためであり、結果として実質公債費比率の分子が</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減少している。</a:t>
          </a:r>
          <a:endParaRPr lang="ja-JP" altLang="ja-JP" sz="1400">
            <a:effectLst/>
          </a:endParaRPr>
        </a:p>
        <a:p>
          <a:r>
            <a:rPr kumimoji="1" lang="ja-JP" altLang="ja-JP" sz="1100">
              <a:solidFill>
                <a:schemeClr val="dk1"/>
              </a:solidFill>
              <a:effectLst/>
              <a:latin typeface="+mn-lt"/>
              <a:ea typeface="+mn-ea"/>
              <a:cs typeface="+mn-cs"/>
            </a:rPr>
            <a:t>　今後も選択と集中により事業費の抑制を図るとともに、基準財政需要額の算入率が高い起債の活用、減債基金を増額し計画的に繰上償還を行うなど実質公債費比率の低減に努める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将来負担比率は平成１９年度の２６７．２％であったが、政府資金の公的免除繰上償還や高利率の起債の積極的借換、土地開発公社を三セク債を活用し解散等、平成２</a:t>
          </a:r>
          <a:r>
            <a:rPr kumimoji="1" lang="ja-JP" altLang="en-US" sz="1000">
              <a:solidFill>
                <a:schemeClr val="dk1"/>
              </a:solidFill>
              <a:effectLst/>
              <a:latin typeface="+mn-lt"/>
              <a:ea typeface="+mn-ea"/>
              <a:cs typeface="+mn-cs"/>
            </a:rPr>
            <a:t>７</a:t>
          </a:r>
          <a:r>
            <a:rPr kumimoji="1" lang="ja-JP" altLang="ja-JP" sz="1000">
              <a:solidFill>
                <a:schemeClr val="dk1"/>
              </a:solidFill>
              <a:effectLst/>
              <a:latin typeface="+mn-lt"/>
              <a:ea typeface="+mn-ea"/>
              <a:cs typeface="+mn-cs"/>
            </a:rPr>
            <a:t>年度には</a:t>
          </a:r>
          <a:r>
            <a:rPr kumimoji="1" lang="ja-JP" altLang="en-US" sz="1000">
              <a:solidFill>
                <a:schemeClr val="dk1"/>
              </a:solidFill>
              <a:effectLst/>
              <a:latin typeface="+mn-lt"/>
              <a:ea typeface="+mn-ea"/>
              <a:cs typeface="+mn-cs"/>
            </a:rPr>
            <a:t>１１０．９</a:t>
          </a:r>
          <a:r>
            <a:rPr kumimoji="1" lang="ja-JP" altLang="ja-JP" sz="1000">
              <a:solidFill>
                <a:schemeClr val="dk1"/>
              </a:solidFill>
              <a:effectLst/>
              <a:latin typeface="+mn-lt"/>
              <a:ea typeface="+mn-ea"/>
              <a:cs typeface="+mn-cs"/>
            </a:rPr>
            <a:t>％へと着実に改善されてきている。</a:t>
          </a:r>
          <a:endParaRPr lang="ja-JP" altLang="ja-JP" sz="1000">
            <a:effectLst/>
          </a:endParaRPr>
        </a:p>
        <a:p>
          <a:r>
            <a:rPr kumimoji="1" lang="ja-JP" altLang="ja-JP" sz="1000">
              <a:solidFill>
                <a:schemeClr val="dk1"/>
              </a:solidFill>
              <a:effectLst/>
              <a:latin typeface="+mn-lt"/>
              <a:ea typeface="+mn-ea"/>
              <a:cs typeface="+mn-cs"/>
            </a:rPr>
            <a:t>　財政調整基金は平成２</a:t>
          </a:r>
          <a:r>
            <a:rPr kumimoji="1" lang="ja-JP" altLang="en-US" sz="1000">
              <a:solidFill>
                <a:schemeClr val="dk1"/>
              </a:solidFill>
              <a:effectLst/>
              <a:latin typeface="+mn-lt"/>
              <a:ea typeface="+mn-ea"/>
              <a:cs typeface="+mn-cs"/>
            </a:rPr>
            <a:t>７</a:t>
          </a:r>
          <a:r>
            <a:rPr kumimoji="1" lang="ja-JP" altLang="ja-JP" sz="1000">
              <a:solidFill>
                <a:schemeClr val="dk1"/>
              </a:solidFill>
              <a:effectLst/>
              <a:latin typeface="+mn-lt"/>
              <a:ea typeface="+mn-ea"/>
              <a:cs typeface="+mn-cs"/>
            </a:rPr>
            <a:t>年度末残高６８億円（前年度</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０</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維持し</a:t>
          </a:r>
          <a:r>
            <a:rPr kumimoji="1" lang="ja-JP" altLang="ja-JP" sz="1000">
              <a:solidFill>
                <a:schemeClr val="dk1"/>
              </a:solidFill>
              <a:effectLst/>
              <a:latin typeface="+mn-lt"/>
              <a:ea typeface="+mn-ea"/>
              <a:cs typeface="+mn-cs"/>
            </a:rPr>
            <a:t>、減債基金も平成２</a:t>
          </a:r>
          <a:r>
            <a:rPr kumimoji="1" lang="ja-JP" altLang="en-US" sz="1000">
              <a:solidFill>
                <a:schemeClr val="dk1"/>
              </a:solidFill>
              <a:effectLst/>
              <a:latin typeface="+mn-lt"/>
              <a:ea typeface="+mn-ea"/>
              <a:cs typeface="+mn-cs"/>
            </a:rPr>
            <a:t>７</a:t>
          </a:r>
          <a:r>
            <a:rPr kumimoji="1" lang="ja-JP" altLang="ja-JP" sz="1000">
              <a:solidFill>
                <a:schemeClr val="dk1"/>
              </a:solidFill>
              <a:effectLst/>
              <a:latin typeface="+mn-lt"/>
              <a:ea typeface="+mn-ea"/>
              <a:cs typeface="+mn-cs"/>
            </a:rPr>
            <a:t>年度末現在高１</a:t>
          </a:r>
          <a:r>
            <a:rPr kumimoji="1" lang="ja-JP" altLang="en-US" sz="1000">
              <a:solidFill>
                <a:schemeClr val="dk1"/>
              </a:solidFill>
              <a:effectLst/>
              <a:latin typeface="+mn-lt"/>
              <a:ea typeface="+mn-ea"/>
              <a:cs typeface="+mn-cs"/>
            </a:rPr>
            <a:t>７．６</a:t>
          </a:r>
          <a:r>
            <a:rPr kumimoji="1" lang="ja-JP" altLang="ja-JP" sz="1000">
              <a:solidFill>
                <a:schemeClr val="dk1"/>
              </a:solidFill>
              <a:effectLst/>
              <a:latin typeface="+mn-lt"/>
              <a:ea typeface="+mn-ea"/>
              <a:cs typeface="+mn-cs"/>
            </a:rPr>
            <a:t>億円（前年比＋</a:t>
          </a:r>
          <a:r>
            <a:rPr kumimoji="1" lang="ja-JP" altLang="en-US" sz="1000">
              <a:solidFill>
                <a:schemeClr val="dk1"/>
              </a:solidFill>
              <a:effectLst/>
              <a:latin typeface="+mn-lt"/>
              <a:ea typeface="+mn-ea"/>
              <a:cs typeface="+mn-cs"/>
            </a:rPr>
            <a:t>７．６</a:t>
          </a:r>
          <a:r>
            <a:rPr kumimoji="1" lang="ja-JP" altLang="ja-JP" sz="1000">
              <a:solidFill>
                <a:schemeClr val="dk1"/>
              </a:solidFill>
              <a:effectLst/>
              <a:latin typeface="+mn-lt"/>
              <a:ea typeface="+mn-ea"/>
              <a:cs typeface="+mn-cs"/>
            </a:rPr>
            <a:t>億円）へと積立を行い充当可能財源が増加しているのも一因である。</a:t>
          </a:r>
          <a:endParaRPr lang="ja-JP" altLang="ja-JP" sz="1000">
            <a:effectLst/>
          </a:endParaRPr>
        </a:p>
        <a:p>
          <a:r>
            <a:rPr kumimoji="1" lang="ja-JP" altLang="ja-JP" sz="1000">
              <a:solidFill>
                <a:schemeClr val="dk1"/>
              </a:solidFill>
              <a:effectLst/>
              <a:latin typeface="+mn-lt"/>
              <a:ea typeface="+mn-ea"/>
              <a:cs typeface="+mn-cs"/>
            </a:rPr>
            <a:t>　しかしながら依然として他市町に比べて非常に高い数値となっているのは一般会計地方債残高や下水道事業特別会計、臨海土地造成事業特別会計等の地方債償還元金繰入見込額がまだ大きいことが将来負担比率の分子に影響しているためである。</a:t>
          </a:r>
          <a:endParaRPr lang="ja-JP" altLang="ja-JP" sz="1000">
            <a:effectLst/>
          </a:endParaRPr>
        </a:p>
        <a:p>
          <a:r>
            <a:rPr kumimoji="1" lang="ja-JP" altLang="ja-JP" sz="1000">
              <a:solidFill>
                <a:schemeClr val="dk1"/>
              </a:solidFill>
              <a:effectLst/>
              <a:latin typeface="+mn-lt"/>
              <a:ea typeface="+mn-ea"/>
              <a:cs typeface="+mn-cs"/>
            </a:rPr>
            <a:t>　今後数年、市民文化ホール建設事業や新庁舎建設事業等合併特例事業が一時的に公債費比率を押し上げることが予想されるが、将来負担解消には長期的な視点で財政の硬直化を招かないよう取り組む必要がある。</a:t>
          </a:r>
          <a:endParaRPr lang="ja-JP" altLang="ja-JP" sz="1000">
            <a:effectLst/>
          </a:endParaRPr>
        </a:p>
        <a:p>
          <a:r>
            <a:rPr kumimoji="1" lang="ja-JP" altLang="ja-JP" sz="1000">
              <a:solidFill>
                <a:schemeClr val="dk1"/>
              </a:solidFill>
              <a:effectLst/>
              <a:latin typeface="+mn-lt"/>
              <a:ea typeface="+mn-ea"/>
              <a:cs typeface="+mn-cs"/>
            </a:rPr>
            <a:t>　新規事業採択、施設の更新等にあたっては統廃合を含め長期的に判断することが肝要であり、事業内容及び経費の精査と最適化により地方債への依存を最小限に抑制するとともに、普交合併算定替え終了が指標の分子・分母双方の悪化要因となることにも留意しつつ、一般財源の確保及び充当可能基金の計画的な積立てや繰上償還を積極的行い財政の健全化に努める。</a:t>
          </a:r>
          <a:endParaRPr lang="ja-JP" altLang="ja-JP" sz="10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愛媛県四国中央市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90,242
89,556
421.24
40,457,026
37,980,164
2,084,288
23,567,130
54,634,392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110.9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愛媛県四国中央市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90,242
89,556
421.24
40,457,026
37,980,164
2,084,288
23,567,130
54,634,392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110.9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愛媛県四国中央市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90,242
89,556
421.24
40,457,026
37,980,164
2,084,288
23,567,130
54,634,392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110.9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愛媛県四国中央市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90,242
89,556
421.24
40,457,026
37,980,164
2,084,288
23,567,130
54,634,392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110.9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全国有数の製紙工業都市として、紙加工業などの紙関連企業も多く、市民の大半が何らかの紙関係の仕事に従事している。活発な地場産業に支えられ歳入総額に占める自主財源の割合が４</a:t>
          </a:r>
          <a:r>
            <a:rPr kumimoji="1" lang="ja-JP" altLang="en-US" sz="1100">
              <a:solidFill>
                <a:schemeClr val="dk1"/>
              </a:solidFill>
              <a:effectLst/>
              <a:latin typeface="+mn-lt"/>
              <a:ea typeface="+mn-ea"/>
              <a:cs typeface="+mn-cs"/>
            </a:rPr>
            <a:t>８．３</a:t>
          </a:r>
          <a:r>
            <a:rPr kumimoji="1" lang="ja-JP" altLang="ja-JP" sz="1100">
              <a:solidFill>
                <a:schemeClr val="dk1"/>
              </a:solidFill>
              <a:effectLst/>
              <a:latin typeface="+mn-lt"/>
              <a:ea typeface="+mn-ea"/>
              <a:cs typeface="+mn-cs"/>
            </a:rPr>
            <a:t>％と比較的財政力に恵まれており、このことは平成２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年度決算で財政力指数が０．</a:t>
          </a:r>
          <a:r>
            <a:rPr kumimoji="1" lang="ja-JP" altLang="en-US" sz="1100">
              <a:solidFill>
                <a:schemeClr val="dk1"/>
              </a:solidFill>
              <a:effectLst/>
              <a:latin typeface="+mn-lt"/>
              <a:ea typeface="+mn-ea"/>
              <a:cs typeface="+mn-cs"/>
            </a:rPr>
            <a:t>７８</a:t>
          </a:r>
          <a:r>
            <a:rPr kumimoji="1" lang="ja-JP" altLang="ja-JP" sz="1100">
              <a:solidFill>
                <a:schemeClr val="dk1"/>
              </a:solidFill>
              <a:effectLst/>
              <a:latin typeface="+mn-lt"/>
              <a:ea typeface="+mn-ea"/>
              <a:cs typeface="+mn-cs"/>
            </a:rPr>
            <a:t>と、類似団体平均の０．</a:t>
          </a:r>
          <a:r>
            <a:rPr kumimoji="1" lang="ja-JP" altLang="en-US" sz="1100">
              <a:solidFill>
                <a:schemeClr val="dk1"/>
              </a:solidFill>
              <a:effectLst/>
              <a:latin typeface="+mn-lt"/>
              <a:ea typeface="+mn-ea"/>
              <a:cs typeface="+mn-cs"/>
            </a:rPr>
            <a:t>７３</a:t>
          </a:r>
          <a:r>
            <a:rPr lang="ja-JP" altLang="ja-JP" sz="1100" b="0" i="0" baseline="0">
              <a:solidFill>
                <a:schemeClr val="dk1"/>
              </a:solidFill>
              <a:effectLst/>
              <a:latin typeface="+mn-lt"/>
              <a:ea typeface="+mn-ea"/>
              <a:cs typeface="+mn-cs"/>
            </a:rPr>
            <a:t>や愛媛県平均の０．４３より高いことからもうかがえる。</a:t>
          </a:r>
          <a:endParaRPr lang="en-US" altLang="ja-JP" sz="1100" b="0" i="0" baseline="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しかし、産業構造が「紙」に特化した単一構造のため、</a:t>
          </a:r>
          <a:r>
            <a:rPr lang="ja-JP" altLang="ja-JP" sz="1100" b="0" i="0" baseline="0">
              <a:solidFill>
                <a:schemeClr val="dk1"/>
              </a:solidFill>
              <a:effectLst/>
              <a:latin typeface="+mn-lt"/>
              <a:ea typeface="+mn-ea"/>
              <a:cs typeface="+mn-cs"/>
            </a:rPr>
            <a:t>原油高や円安と言った外的要因を受けやすく脆さも併せ持っている。</a:t>
          </a:r>
          <a:r>
            <a:rPr kumimoji="1" lang="ja-JP" altLang="ja-JP" sz="1100">
              <a:solidFill>
                <a:schemeClr val="dk1"/>
              </a:solidFill>
              <a:effectLst/>
              <a:latin typeface="+mn-lt"/>
              <a:ea typeface="+mn-ea"/>
              <a:cs typeface="+mn-cs"/>
            </a:rPr>
            <a:t>第二次総合計画に沿った施策を重点的に実施することにより活力のあるまちづくりを展開しつつ、市財政基盤の強化に努める。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167217</xdr:rowOff>
    </xdr:to>
    <xdr:cxnSp macro="">
      <xdr:nvCxnSpPr>
        <xdr:cNvPr id="68" name="直線コネクタ 67"/>
        <xdr:cNvCxnSpPr/>
      </xdr:nvCxnSpPr>
      <xdr:spPr>
        <a:xfrm>
          <a:off x="4114800" y="698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106892</xdr:rowOff>
    </xdr:from>
    <xdr:to>
      <xdr:col>6</xdr:col>
      <xdr:colOff>0</xdr:colOff>
      <xdr:row>40</xdr:row>
      <xdr:rowOff>127000</xdr:rowOff>
    </xdr:to>
    <xdr:cxnSp macro="">
      <xdr:nvCxnSpPr>
        <xdr:cNvPr id="71" name="直線コネクタ 70"/>
        <xdr:cNvCxnSpPr/>
      </xdr:nvCxnSpPr>
      <xdr:spPr>
        <a:xfrm>
          <a:off x="3225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3" name="テキスト ボックス 7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106892</xdr:rowOff>
    </xdr:from>
    <xdr:to>
      <xdr:col>4</xdr:col>
      <xdr:colOff>482600</xdr:colOff>
      <xdr:row>40</xdr:row>
      <xdr:rowOff>106892</xdr:rowOff>
    </xdr:to>
    <xdr:cxnSp macro="">
      <xdr:nvCxnSpPr>
        <xdr:cNvPr id="74" name="直線コネクタ 73"/>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14817</xdr:rowOff>
    </xdr:from>
    <xdr:to>
      <xdr:col>4</xdr:col>
      <xdr:colOff>533400</xdr:colOff>
      <xdr:row>42</xdr:row>
      <xdr:rowOff>116417</xdr:rowOff>
    </xdr:to>
    <xdr:sp macro="" textlink="">
      <xdr:nvSpPr>
        <xdr:cNvPr id="75" name="フローチャート : 判断 74"/>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76" name="テキスト ボックス 75"/>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106892</xdr:rowOff>
    </xdr:from>
    <xdr:to>
      <xdr:col>3</xdr:col>
      <xdr:colOff>279400</xdr:colOff>
      <xdr:row>40</xdr:row>
      <xdr:rowOff>106892</xdr:rowOff>
    </xdr:to>
    <xdr:cxnSp macro="">
      <xdr:nvCxnSpPr>
        <xdr:cNvPr id="77" name="直線コネクタ 76"/>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81" name="テキスト ボックス 80"/>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56092</xdr:rowOff>
    </xdr:from>
    <xdr:to>
      <xdr:col>4</xdr:col>
      <xdr:colOff>533400</xdr:colOff>
      <xdr:row>40</xdr:row>
      <xdr:rowOff>157692</xdr:rowOff>
    </xdr:to>
    <xdr:sp macro="" textlink="">
      <xdr:nvSpPr>
        <xdr:cNvPr id="91" name="円/楕円 90"/>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92" name="テキスト ボックス 91"/>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56092</xdr:rowOff>
    </xdr:from>
    <xdr:to>
      <xdr:col>3</xdr:col>
      <xdr:colOff>330200</xdr:colOff>
      <xdr:row>40</xdr:row>
      <xdr:rowOff>157692</xdr:rowOff>
    </xdr:to>
    <xdr:sp macro="" textlink="">
      <xdr:nvSpPr>
        <xdr:cNvPr id="93" name="円/楕円 92"/>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94" name="テキスト ボックス 93"/>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95" name="円/楕円 94"/>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96" name="テキスト ボックス 95"/>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平成１９年度以降大幅な経常的経費の削減をすすめた結果、最も数値が悪かった平成１８年度決算の９６．４％と比較すると大きく改善されてきた。平成２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年度決算では８</a:t>
          </a:r>
          <a:r>
            <a:rPr kumimoji="1" lang="ja-JP" altLang="en-US" sz="1100">
              <a:solidFill>
                <a:schemeClr val="dk1"/>
              </a:solidFill>
              <a:effectLst/>
              <a:latin typeface="+mn-lt"/>
              <a:ea typeface="+mn-ea"/>
              <a:cs typeface="+mn-cs"/>
            </a:rPr>
            <a:t>５．６</a:t>
          </a:r>
          <a:r>
            <a:rPr kumimoji="1" lang="ja-JP" altLang="ja-JP" sz="1100">
              <a:solidFill>
                <a:schemeClr val="dk1"/>
              </a:solidFill>
              <a:effectLst/>
              <a:latin typeface="+mn-lt"/>
              <a:ea typeface="+mn-ea"/>
              <a:cs typeface="+mn-cs"/>
            </a:rPr>
            <a:t>％となったが、平成２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年度は円安</a:t>
          </a:r>
          <a:r>
            <a:rPr kumimoji="1" lang="ja-JP" altLang="en-US" sz="1100">
              <a:solidFill>
                <a:schemeClr val="dk1"/>
              </a:solidFill>
              <a:effectLst/>
              <a:latin typeface="+mn-lt"/>
              <a:ea typeface="+mn-ea"/>
              <a:cs typeface="+mn-cs"/>
            </a:rPr>
            <a:t>進展の</a:t>
          </a:r>
          <a:r>
            <a:rPr kumimoji="1" lang="ja-JP" altLang="ja-JP" sz="1100">
              <a:solidFill>
                <a:schemeClr val="dk1"/>
              </a:solidFill>
              <a:effectLst/>
              <a:latin typeface="+mn-lt"/>
              <a:ea typeface="+mn-ea"/>
              <a:cs typeface="+mn-cs"/>
            </a:rPr>
            <a:t>影響のほか設備投資増等により法人税割</a:t>
          </a:r>
          <a:r>
            <a:rPr kumimoji="1" lang="ja-JP" altLang="en-US" sz="1100">
              <a:solidFill>
                <a:schemeClr val="dk1"/>
              </a:solidFill>
              <a:effectLst/>
              <a:latin typeface="+mn-lt"/>
              <a:ea typeface="+mn-ea"/>
              <a:cs typeface="+mn-cs"/>
            </a:rPr>
            <a:t>は減少したが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地方消費税交付金の大幅な増加により</a:t>
          </a:r>
          <a:r>
            <a:rPr kumimoji="1" lang="ja-JP" altLang="ja-JP" sz="1100">
              <a:solidFill>
                <a:schemeClr val="dk1"/>
              </a:solidFill>
              <a:effectLst/>
              <a:latin typeface="+mn-lt"/>
              <a:ea typeface="+mn-ea"/>
              <a:cs typeface="+mn-cs"/>
            </a:rPr>
            <a:t>昨年度より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．９％上昇している。類似団体平均の８</a:t>
          </a:r>
          <a:r>
            <a:rPr kumimoji="1" lang="ja-JP" altLang="en-US" sz="1100">
              <a:solidFill>
                <a:schemeClr val="dk1"/>
              </a:solidFill>
              <a:effectLst/>
              <a:latin typeface="+mn-lt"/>
              <a:ea typeface="+mn-ea"/>
              <a:cs typeface="+mn-cs"/>
            </a:rPr>
            <a:t>８．７</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と比べても高い数値となっているが、</a:t>
          </a:r>
          <a:r>
            <a:rPr kumimoji="1" lang="ja-JP" altLang="ja-JP" sz="1100">
              <a:solidFill>
                <a:schemeClr val="dk1"/>
              </a:solidFill>
              <a:effectLst/>
              <a:latin typeface="+mn-lt"/>
              <a:ea typeface="+mn-ea"/>
              <a:cs typeface="+mn-cs"/>
            </a:rPr>
            <a:t>、今後は合併特例債の元金償還が本格的に始まるほか、扶助費の増加による義務的経費に圧迫され財政の硬直化が進むこと</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予想される。</a:t>
          </a:r>
          <a:endParaRPr lang="ja-JP" altLang="ja-JP" sz="1400">
            <a:effectLst/>
          </a:endParaRPr>
        </a:p>
        <a:p>
          <a:r>
            <a:rPr kumimoji="1" lang="ja-JP" altLang="ja-JP" sz="1100">
              <a:solidFill>
                <a:schemeClr val="dk1"/>
              </a:solidFill>
              <a:effectLst/>
              <a:latin typeface="+mn-lt"/>
              <a:ea typeface="+mn-ea"/>
              <a:cs typeface="+mn-cs"/>
            </a:rPr>
            <a:t>　合併算定替終了や災害時に備えた財政調整基金の目標積立額６８億を平成２６年度末に達成したことから、今後減債基金積立へシフトし繰上償還を積極的に行うなど、選択と集中による経常経費の削減を図りながら現在の水準以下を目標に取り組む。</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102362</xdr:rowOff>
    </xdr:from>
    <xdr:to>
      <xdr:col>7</xdr:col>
      <xdr:colOff>152400</xdr:colOff>
      <xdr:row>63</xdr:row>
      <xdr:rowOff>22606</xdr:rowOff>
    </xdr:to>
    <xdr:cxnSp macro="">
      <xdr:nvCxnSpPr>
        <xdr:cNvPr id="129" name="直線コネクタ 128"/>
        <xdr:cNvCxnSpPr/>
      </xdr:nvCxnSpPr>
      <xdr:spPr>
        <a:xfrm flipV="1">
          <a:off x="4114800" y="1073226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54102</xdr:rowOff>
    </xdr:from>
    <xdr:to>
      <xdr:col>6</xdr:col>
      <xdr:colOff>0</xdr:colOff>
      <xdr:row>63</xdr:row>
      <xdr:rowOff>22606</xdr:rowOff>
    </xdr:to>
    <xdr:cxnSp macro="">
      <xdr:nvCxnSpPr>
        <xdr:cNvPr id="132" name="直線コネクタ 131"/>
        <xdr:cNvCxnSpPr/>
      </xdr:nvCxnSpPr>
      <xdr:spPr>
        <a:xfrm>
          <a:off x="3225800" y="1068400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24892</xdr:rowOff>
    </xdr:from>
    <xdr:to>
      <xdr:col>6</xdr:col>
      <xdr:colOff>50800</xdr:colOff>
      <xdr:row>63</xdr:row>
      <xdr:rowOff>126492</xdr:rowOff>
    </xdr:to>
    <xdr:sp macro="" textlink="">
      <xdr:nvSpPr>
        <xdr:cNvPr id="133" name="フローチャート : 判断 132"/>
        <xdr:cNvSpPr/>
      </xdr:nvSpPr>
      <xdr:spPr>
        <a:xfrm>
          <a:off x="4064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111269</xdr:rowOff>
    </xdr:from>
    <xdr:ext cx="736600" cy="259045"/>
    <xdr:sp macro="" textlink="">
      <xdr:nvSpPr>
        <xdr:cNvPr id="134" name="テキスト ボックス 133"/>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54102</xdr:rowOff>
    </xdr:from>
    <xdr:to>
      <xdr:col>4</xdr:col>
      <xdr:colOff>482600</xdr:colOff>
      <xdr:row>63</xdr:row>
      <xdr:rowOff>17780</xdr:rowOff>
    </xdr:to>
    <xdr:cxnSp macro="">
      <xdr:nvCxnSpPr>
        <xdr:cNvPr id="135" name="直線コネクタ 134"/>
        <xdr:cNvCxnSpPr/>
      </xdr:nvCxnSpPr>
      <xdr:spPr>
        <a:xfrm flipV="1">
          <a:off x="2336800" y="1068400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20066</xdr:rowOff>
    </xdr:from>
    <xdr:to>
      <xdr:col>4</xdr:col>
      <xdr:colOff>533400</xdr:colOff>
      <xdr:row>63</xdr:row>
      <xdr:rowOff>121666</xdr:rowOff>
    </xdr:to>
    <xdr:sp macro="" textlink="">
      <xdr:nvSpPr>
        <xdr:cNvPr id="136" name="フローチャート : 判断 135"/>
        <xdr:cNvSpPr/>
      </xdr:nvSpPr>
      <xdr:spPr>
        <a:xfrm>
          <a:off x="3175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106443</xdr:rowOff>
    </xdr:from>
    <xdr:ext cx="762000" cy="259045"/>
    <xdr:sp macro="" textlink="">
      <xdr:nvSpPr>
        <xdr:cNvPr id="137" name="テキスト ボックス 136"/>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63</xdr:row>
      <xdr:rowOff>17780</xdr:rowOff>
    </xdr:to>
    <xdr:cxnSp macro="">
      <xdr:nvCxnSpPr>
        <xdr:cNvPr id="138" name="直線コネクタ 137"/>
        <xdr:cNvCxnSpPr/>
      </xdr:nvCxnSpPr>
      <xdr:spPr>
        <a:xfrm>
          <a:off x="1447800" y="1077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58674</xdr:rowOff>
    </xdr:from>
    <xdr:to>
      <xdr:col>3</xdr:col>
      <xdr:colOff>330200</xdr:colOff>
      <xdr:row>63</xdr:row>
      <xdr:rowOff>160274</xdr:rowOff>
    </xdr:to>
    <xdr:sp macro="" textlink="">
      <xdr:nvSpPr>
        <xdr:cNvPr id="139" name="フローチャート : 判断 138"/>
        <xdr:cNvSpPr/>
      </xdr:nvSpPr>
      <xdr:spPr>
        <a:xfrm>
          <a:off x="2286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145051</xdr:rowOff>
    </xdr:from>
    <xdr:ext cx="762000" cy="259045"/>
    <xdr:sp macro="" textlink="">
      <xdr:nvSpPr>
        <xdr:cNvPr id="140" name="テキスト ボックス 139"/>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41" name="フローチャート : 判断 140"/>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111269</xdr:rowOff>
    </xdr:from>
    <xdr:ext cx="762000" cy="259045"/>
    <xdr:sp macro="" textlink="">
      <xdr:nvSpPr>
        <xdr:cNvPr id="142" name="テキスト ボックス 141"/>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51562</xdr:rowOff>
    </xdr:from>
    <xdr:to>
      <xdr:col>7</xdr:col>
      <xdr:colOff>203200</xdr:colOff>
      <xdr:row>62</xdr:row>
      <xdr:rowOff>153162</xdr:rowOff>
    </xdr:to>
    <xdr:sp macro="" textlink="">
      <xdr:nvSpPr>
        <xdr:cNvPr id="148" name="円/楕円 147"/>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68089</xdr:rowOff>
    </xdr:from>
    <xdr:ext cx="762000" cy="259045"/>
    <xdr:sp macro="" textlink="">
      <xdr:nvSpPr>
        <xdr:cNvPr id="149" name="財政構造の弾力性該当値テキスト"/>
        <xdr:cNvSpPr txBox="1"/>
      </xdr:nvSpPr>
      <xdr:spPr>
        <a:xfrm>
          <a:off x="50419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143256</xdr:rowOff>
    </xdr:from>
    <xdr:to>
      <xdr:col>6</xdr:col>
      <xdr:colOff>50800</xdr:colOff>
      <xdr:row>63</xdr:row>
      <xdr:rowOff>73406</xdr:rowOff>
    </xdr:to>
    <xdr:sp macro="" textlink="">
      <xdr:nvSpPr>
        <xdr:cNvPr id="150" name="円/楕円 149"/>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83583</xdr:rowOff>
    </xdr:from>
    <xdr:ext cx="736600" cy="259045"/>
    <xdr:sp macro="" textlink="">
      <xdr:nvSpPr>
        <xdr:cNvPr id="151" name="テキスト ボックス 150"/>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3302</xdr:rowOff>
    </xdr:from>
    <xdr:to>
      <xdr:col>4</xdr:col>
      <xdr:colOff>533400</xdr:colOff>
      <xdr:row>62</xdr:row>
      <xdr:rowOff>104902</xdr:rowOff>
    </xdr:to>
    <xdr:sp macro="" textlink="">
      <xdr:nvSpPr>
        <xdr:cNvPr id="152" name="円/楕円 151"/>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115079</xdr:rowOff>
    </xdr:from>
    <xdr:ext cx="762000" cy="259045"/>
    <xdr:sp macro="" textlink="">
      <xdr:nvSpPr>
        <xdr:cNvPr id="153" name="テキスト ボックス 152"/>
        <xdr:cNvSpPr txBox="1"/>
      </xdr:nvSpPr>
      <xdr:spPr>
        <a:xfrm>
          <a:off x="2844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138430</xdr:rowOff>
    </xdr:from>
    <xdr:to>
      <xdr:col>3</xdr:col>
      <xdr:colOff>330200</xdr:colOff>
      <xdr:row>63</xdr:row>
      <xdr:rowOff>68580</xdr:rowOff>
    </xdr:to>
    <xdr:sp macro="" textlink="">
      <xdr:nvSpPr>
        <xdr:cNvPr id="154" name="円/楕円 153"/>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55" name="テキスト ボックス 154"/>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6" name="円/楕円 155"/>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57" name="テキスト ボックス 156"/>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[125,298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ほぼ同じ水準である。合併以降、物件費や維持補修費等について削減を重ねてきたたことが要因として挙げられるが、適正な市民サービスや施設の管理運営上はこれ以上の削減は困難な状況となっている。施設の統廃合・民営化など行政のスリム化により抑制を図</a:t>
          </a:r>
          <a:r>
            <a:rPr kumimoji="1" lang="ja-JP" altLang="en-US" sz="1100">
              <a:solidFill>
                <a:schemeClr val="dk1"/>
              </a:solidFill>
              <a:effectLst/>
              <a:latin typeface="+mn-lt"/>
              <a:ea typeface="+mn-ea"/>
              <a:cs typeface="+mn-cs"/>
            </a:rPr>
            <a:t>っているところであるが、平成２７年度は</a:t>
          </a:r>
          <a:r>
            <a:rPr kumimoji="1" lang="ja-JP" altLang="ja-JP" sz="1100">
              <a:solidFill>
                <a:schemeClr val="dk1"/>
              </a:solidFill>
              <a:effectLst/>
              <a:latin typeface="+mn-lt"/>
              <a:ea typeface="+mn-ea"/>
              <a:cs typeface="+mn-cs"/>
            </a:rPr>
            <a:t>特別養護老人ホーム豊寿園</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民間移譲</a:t>
          </a:r>
          <a:r>
            <a:rPr kumimoji="1" lang="ja-JP" altLang="en-US" sz="1100">
              <a:solidFill>
                <a:schemeClr val="dk1"/>
              </a:solidFill>
              <a:effectLst/>
              <a:latin typeface="+mn-lt"/>
              <a:ea typeface="+mn-ea"/>
              <a:cs typeface="+mn-cs"/>
            </a:rPr>
            <a:t>にしたことにより人件費が増加した。（</a:t>
          </a:r>
          <a:r>
            <a:rPr kumimoji="1" lang="ja-JP" altLang="ja-JP" sz="1100">
              <a:solidFill>
                <a:schemeClr val="dk1"/>
              </a:solidFill>
              <a:effectLst/>
              <a:latin typeface="+mn-lt"/>
              <a:ea typeface="+mn-ea"/>
              <a:cs typeface="+mn-cs"/>
            </a:rPr>
            <a:t>平成２９年４月（予定）特別養護老人ホーム萬翠荘及び養護老人ホーム敬寿園の民間移譲） </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54611</xdr:rowOff>
    </xdr:from>
    <xdr:to>
      <xdr:col>7</xdr:col>
      <xdr:colOff>152400</xdr:colOff>
      <xdr:row>84</xdr:row>
      <xdr:rowOff>122158</xdr:rowOff>
    </xdr:to>
    <xdr:cxnSp macro="">
      <xdr:nvCxnSpPr>
        <xdr:cNvPr id="194" name="直線コネクタ 193"/>
        <xdr:cNvCxnSpPr/>
      </xdr:nvCxnSpPr>
      <xdr:spPr>
        <a:xfrm>
          <a:off x="4114800" y="14456411"/>
          <a:ext cx="838200" cy="6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120078</xdr:rowOff>
    </xdr:from>
    <xdr:to>
      <xdr:col>6</xdr:col>
      <xdr:colOff>0</xdr:colOff>
      <xdr:row>84</xdr:row>
      <xdr:rowOff>54611</xdr:rowOff>
    </xdr:to>
    <xdr:cxnSp macro="">
      <xdr:nvCxnSpPr>
        <xdr:cNvPr id="197" name="直線コネクタ 196"/>
        <xdr:cNvCxnSpPr/>
      </xdr:nvCxnSpPr>
      <xdr:spPr>
        <a:xfrm>
          <a:off x="3225800" y="14350428"/>
          <a:ext cx="889000" cy="10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68439</xdr:rowOff>
    </xdr:from>
    <xdr:to>
      <xdr:col>6</xdr:col>
      <xdr:colOff>50800</xdr:colOff>
      <xdr:row>85</xdr:row>
      <xdr:rowOff>170039</xdr:rowOff>
    </xdr:to>
    <xdr:sp macro="" textlink="">
      <xdr:nvSpPr>
        <xdr:cNvPr id="198" name="フローチャート : 判断 197"/>
        <xdr:cNvSpPr/>
      </xdr:nvSpPr>
      <xdr:spPr>
        <a:xfrm>
          <a:off x="4064000" y="1464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154816</xdr:rowOff>
    </xdr:from>
    <xdr:ext cx="736600" cy="259045"/>
    <xdr:sp macro="" textlink="">
      <xdr:nvSpPr>
        <xdr:cNvPr id="199" name="テキスト ボックス 198"/>
        <xdr:cNvSpPr txBox="1"/>
      </xdr:nvSpPr>
      <xdr:spPr>
        <a:xfrm>
          <a:off x="3733800" y="1472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120078</xdr:rowOff>
    </xdr:from>
    <xdr:to>
      <xdr:col>4</xdr:col>
      <xdr:colOff>482600</xdr:colOff>
      <xdr:row>83</xdr:row>
      <xdr:rowOff>134883</xdr:rowOff>
    </xdr:to>
    <xdr:cxnSp macro="">
      <xdr:nvCxnSpPr>
        <xdr:cNvPr id="200" name="直線コネクタ 199"/>
        <xdr:cNvCxnSpPr/>
      </xdr:nvCxnSpPr>
      <xdr:spPr>
        <a:xfrm flipV="1">
          <a:off x="2336800" y="14350428"/>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36035</xdr:rowOff>
    </xdr:from>
    <xdr:to>
      <xdr:col>4</xdr:col>
      <xdr:colOff>533400</xdr:colOff>
      <xdr:row>85</xdr:row>
      <xdr:rowOff>137635</xdr:rowOff>
    </xdr:to>
    <xdr:sp macro="" textlink="">
      <xdr:nvSpPr>
        <xdr:cNvPr id="201" name="フローチャート : 判断 200"/>
        <xdr:cNvSpPr/>
      </xdr:nvSpPr>
      <xdr:spPr>
        <a:xfrm>
          <a:off x="3175000" y="146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122412</xdr:rowOff>
    </xdr:from>
    <xdr:ext cx="762000" cy="259045"/>
    <xdr:sp macro="" textlink="">
      <xdr:nvSpPr>
        <xdr:cNvPr id="202" name="テキスト ボックス 201"/>
        <xdr:cNvSpPr txBox="1"/>
      </xdr:nvSpPr>
      <xdr:spPr>
        <a:xfrm>
          <a:off x="2844800" y="14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134883</xdr:rowOff>
    </xdr:from>
    <xdr:to>
      <xdr:col>3</xdr:col>
      <xdr:colOff>279400</xdr:colOff>
      <xdr:row>84</xdr:row>
      <xdr:rowOff>37064</xdr:rowOff>
    </xdr:to>
    <xdr:cxnSp macro="">
      <xdr:nvCxnSpPr>
        <xdr:cNvPr id="203" name="直線コネクタ 202"/>
        <xdr:cNvCxnSpPr/>
      </xdr:nvCxnSpPr>
      <xdr:spPr>
        <a:xfrm flipV="1">
          <a:off x="1447800" y="14365233"/>
          <a:ext cx="889000" cy="7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128908</xdr:rowOff>
    </xdr:from>
    <xdr:to>
      <xdr:col>3</xdr:col>
      <xdr:colOff>330200</xdr:colOff>
      <xdr:row>85</xdr:row>
      <xdr:rowOff>59058</xdr:rowOff>
    </xdr:to>
    <xdr:sp macro="" textlink="">
      <xdr:nvSpPr>
        <xdr:cNvPr id="204" name="フローチャート : 判断 203"/>
        <xdr:cNvSpPr/>
      </xdr:nvSpPr>
      <xdr:spPr>
        <a:xfrm>
          <a:off x="2286000" y="1453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43835</xdr:rowOff>
    </xdr:from>
    <xdr:ext cx="762000" cy="259045"/>
    <xdr:sp macro="" textlink="">
      <xdr:nvSpPr>
        <xdr:cNvPr id="205" name="テキスト ボックス 204"/>
        <xdr:cNvSpPr txBox="1"/>
      </xdr:nvSpPr>
      <xdr:spPr>
        <a:xfrm>
          <a:off x="1955800" y="146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98417</xdr:rowOff>
    </xdr:from>
    <xdr:to>
      <xdr:col>2</xdr:col>
      <xdr:colOff>127000</xdr:colOff>
      <xdr:row>85</xdr:row>
      <xdr:rowOff>28567</xdr:rowOff>
    </xdr:to>
    <xdr:sp macro="" textlink="">
      <xdr:nvSpPr>
        <xdr:cNvPr id="206" name="フローチャート : 判断 205"/>
        <xdr:cNvSpPr/>
      </xdr:nvSpPr>
      <xdr:spPr>
        <a:xfrm>
          <a:off x="1397000" y="145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13344</xdr:rowOff>
    </xdr:from>
    <xdr:ext cx="762000" cy="259045"/>
    <xdr:sp macro="" textlink="">
      <xdr:nvSpPr>
        <xdr:cNvPr id="207" name="テキスト ボックス 206"/>
        <xdr:cNvSpPr txBox="1"/>
      </xdr:nvSpPr>
      <xdr:spPr>
        <a:xfrm>
          <a:off x="1066800" y="145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71358</xdr:rowOff>
    </xdr:from>
    <xdr:to>
      <xdr:col>7</xdr:col>
      <xdr:colOff>203200</xdr:colOff>
      <xdr:row>85</xdr:row>
      <xdr:rowOff>1508</xdr:rowOff>
    </xdr:to>
    <xdr:sp macro="" textlink="">
      <xdr:nvSpPr>
        <xdr:cNvPr id="213" name="円/楕円 212"/>
        <xdr:cNvSpPr/>
      </xdr:nvSpPr>
      <xdr:spPr>
        <a:xfrm>
          <a:off x="4902200" y="1447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43435</xdr:rowOff>
    </xdr:from>
    <xdr:ext cx="762000" cy="259045"/>
    <xdr:sp macro="" textlink="">
      <xdr:nvSpPr>
        <xdr:cNvPr id="214" name="人件費・物件費等の状況該当値テキスト"/>
        <xdr:cNvSpPr txBox="1"/>
      </xdr:nvSpPr>
      <xdr:spPr>
        <a:xfrm>
          <a:off x="5041900" y="1444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125,298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3811</xdr:rowOff>
    </xdr:from>
    <xdr:to>
      <xdr:col>6</xdr:col>
      <xdr:colOff>50800</xdr:colOff>
      <xdr:row>84</xdr:row>
      <xdr:rowOff>105411</xdr:rowOff>
    </xdr:to>
    <xdr:sp macro="" textlink="">
      <xdr:nvSpPr>
        <xdr:cNvPr id="215" name="円/楕円 214"/>
        <xdr:cNvSpPr/>
      </xdr:nvSpPr>
      <xdr:spPr>
        <a:xfrm>
          <a:off x="4064000" y="1440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115588</xdr:rowOff>
    </xdr:from>
    <xdr:ext cx="736600" cy="259045"/>
    <xdr:sp macro="" textlink="">
      <xdr:nvSpPr>
        <xdr:cNvPr id="216" name="テキスト ボックス 215"/>
        <xdr:cNvSpPr txBox="1"/>
      </xdr:nvSpPr>
      <xdr:spPr>
        <a:xfrm>
          <a:off x="3733800" y="1417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121,379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69278</xdr:rowOff>
    </xdr:from>
    <xdr:to>
      <xdr:col>4</xdr:col>
      <xdr:colOff>533400</xdr:colOff>
      <xdr:row>83</xdr:row>
      <xdr:rowOff>170878</xdr:rowOff>
    </xdr:to>
    <xdr:sp macro="" textlink="">
      <xdr:nvSpPr>
        <xdr:cNvPr id="217" name="円/楕円 216"/>
        <xdr:cNvSpPr/>
      </xdr:nvSpPr>
      <xdr:spPr>
        <a:xfrm>
          <a:off x="3175000" y="142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9605</xdr:rowOff>
    </xdr:from>
    <xdr:ext cx="762000" cy="259045"/>
    <xdr:sp macro="" textlink="">
      <xdr:nvSpPr>
        <xdr:cNvPr id="218" name="テキスト ボックス 217"/>
        <xdr:cNvSpPr txBox="1"/>
      </xdr:nvSpPr>
      <xdr:spPr>
        <a:xfrm>
          <a:off x="2844800" y="140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115,230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84083</xdr:rowOff>
    </xdr:from>
    <xdr:to>
      <xdr:col>3</xdr:col>
      <xdr:colOff>330200</xdr:colOff>
      <xdr:row>84</xdr:row>
      <xdr:rowOff>14233</xdr:rowOff>
    </xdr:to>
    <xdr:sp macro="" textlink="">
      <xdr:nvSpPr>
        <xdr:cNvPr id="219" name="円/楕円 218"/>
        <xdr:cNvSpPr/>
      </xdr:nvSpPr>
      <xdr:spPr>
        <a:xfrm>
          <a:off x="2286000" y="143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24410</xdr:rowOff>
    </xdr:from>
    <xdr:ext cx="762000" cy="259045"/>
    <xdr:sp macro="" textlink="">
      <xdr:nvSpPr>
        <xdr:cNvPr id="220" name="テキスト ボックス 219"/>
        <xdr:cNvSpPr txBox="1"/>
      </xdr:nvSpPr>
      <xdr:spPr>
        <a:xfrm>
          <a:off x="1955800" y="1408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116,089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157714</xdr:rowOff>
    </xdr:from>
    <xdr:to>
      <xdr:col>2</xdr:col>
      <xdr:colOff>127000</xdr:colOff>
      <xdr:row>84</xdr:row>
      <xdr:rowOff>87864</xdr:rowOff>
    </xdr:to>
    <xdr:sp macro="" textlink="">
      <xdr:nvSpPr>
        <xdr:cNvPr id="221" name="円/楕円 220"/>
        <xdr:cNvSpPr/>
      </xdr:nvSpPr>
      <xdr:spPr>
        <a:xfrm>
          <a:off x="1397000" y="143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98041</xdr:rowOff>
    </xdr:from>
    <xdr:ext cx="762000" cy="259045"/>
    <xdr:sp macro="" textlink="">
      <xdr:nvSpPr>
        <xdr:cNvPr id="222" name="テキスト ボックス 221"/>
        <xdr:cNvSpPr txBox="1"/>
      </xdr:nvSpPr>
      <xdr:spPr>
        <a:xfrm>
          <a:off x="1066800" y="1415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類似団体平均の</a:t>
          </a:r>
          <a:r>
            <a:rPr kumimoji="1" lang="ja-JP" altLang="en-US" sz="1100">
              <a:solidFill>
                <a:schemeClr val="dk1"/>
              </a:solidFill>
              <a:effectLst/>
              <a:latin typeface="+mn-lt"/>
              <a:ea typeface="+mn-ea"/>
              <a:cs typeface="+mn-cs"/>
            </a:rPr>
            <a:t>９８．４</a:t>
          </a:r>
          <a:r>
            <a:rPr kumimoji="1" lang="ja-JP" altLang="ja-JP" sz="1100">
              <a:solidFill>
                <a:schemeClr val="dk1"/>
              </a:solidFill>
              <a:effectLst/>
              <a:latin typeface="+mn-lt"/>
              <a:ea typeface="+mn-ea"/>
              <a:cs typeface="+mn-cs"/>
            </a:rPr>
            <a:t>に比べ９８．</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と、０．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ポイント高くなっているものの概ね国、類似団体と均衡を保っている。</a:t>
          </a:r>
          <a:endParaRPr lang="ja-JP" altLang="ja-JP" sz="1400">
            <a:effectLst/>
          </a:endParaRPr>
        </a:p>
        <a:p>
          <a:r>
            <a:rPr kumimoji="1" lang="ja-JP" altLang="ja-JP" sz="1100">
              <a:solidFill>
                <a:schemeClr val="dk1"/>
              </a:solidFill>
              <a:effectLst/>
              <a:latin typeface="+mn-lt"/>
              <a:ea typeface="+mn-ea"/>
              <a:cs typeface="+mn-cs"/>
            </a:rPr>
            <a:t>　定員適正化計画に基づき適正化を進めてきた結果、採用抑制によって世代間のアンバランス解消が課題となっているが、引き続き人件費の抑制に努め本市の財政状況等を踏まえた給与水準の適正化に努める。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84</xdr:row>
      <xdr:rowOff>7862</xdr:rowOff>
    </xdr:to>
    <xdr:cxnSp macro="">
      <xdr:nvCxnSpPr>
        <xdr:cNvPr id="258" name="直線コネクタ 257"/>
        <xdr:cNvCxnSpPr/>
      </xdr:nvCxnSpPr>
      <xdr:spPr>
        <a:xfrm>
          <a:off x="16179800" y="143751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83</xdr:row>
      <xdr:rowOff>144841</xdr:rowOff>
    </xdr:to>
    <xdr:cxnSp macro="">
      <xdr:nvCxnSpPr>
        <xdr:cNvPr id="261" name="直線コネクタ 260"/>
        <xdr:cNvCxnSpPr/>
      </xdr:nvCxnSpPr>
      <xdr:spPr>
        <a:xfrm>
          <a:off x="15290800" y="1435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3" name="テキスト ボックス 26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88</xdr:row>
      <xdr:rowOff>160866</xdr:rowOff>
    </xdr:to>
    <xdr:cxnSp macro="">
      <xdr:nvCxnSpPr>
        <xdr:cNvPr id="264" name="直線コネクタ 263"/>
        <xdr:cNvCxnSpPr/>
      </xdr:nvCxnSpPr>
      <xdr:spPr>
        <a:xfrm flipV="1">
          <a:off x="14401800" y="14352209"/>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127605</xdr:rowOff>
    </xdr:from>
    <xdr:to>
      <xdr:col>22</xdr:col>
      <xdr:colOff>254000</xdr:colOff>
      <xdr:row>83</xdr:row>
      <xdr:rowOff>57755</xdr:rowOff>
    </xdr:to>
    <xdr:sp macro="" textlink="">
      <xdr:nvSpPr>
        <xdr:cNvPr id="265" name="フローチャート : 判断 264"/>
        <xdr:cNvSpPr/>
      </xdr:nvSpPr>
      <xdr:spPr>
        <a:xfrm>
          <a:off x="15240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66" name="テキスト ボックス 265"/>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88</xdr:row>
      <xdr:rowOff>160866</xdr:rowOff>
    </xdr:to>
    <xdr:cxnSp macro="">
      <xdr:nvCxnSpPr>
        <xdr:cNvPr id="267" name="直線コネクタ 266"/>
        <xdr:cNvCxnSpPr/>
      </xdr:nvCxnSpPr>
      <xdr:spPr>
        <a:xfrm>
          <a:off x="13512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70" name="フローチャート : 判断 269"/>
        <xdr:cNvSpPr/>
      </xdr:nvSpPr>
      <xdr:spPr>
        <a:xfrm>
          <a:off x="13462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71" name="テキスト ボックス 270"/>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7" name="円/楕円 276"/>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100589</xdr:rowOff>
    </xdr:from>
    <xdr:ext cx="762000" cy="259045"/>
    <xdr:sp macro="" textlink="">
      <xdr:nvSpPr>
        <xdr:cNvPr id="278" name="給与水準   （国との比較）該当値テキスト"/>
        <xdr:cNvSpPr txBox="1"/>
      </xdr:nvSpPr>
      <xdr:spPr>
        <a:xfrm>
          <a:off x="17106900" y="143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9" name="円/楕円 278"/>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8968</xdr:rowOff>
    </xdr:from>
    <xdr:ext cx="736600" cy="259045"/>
    <xdr:sp macro="" textlink="">
      <xdr:nvSpPr>
        <xdr:cNvPr id="280" name="テキスト ボックス 279"/>
        <xdr:cNvSpPr txBox="1"/>
      </xdr:nvSpPr>
      <xdr:spPr>
        <a:xfrm>
          <a:off x="15798800" y="1441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81" name="円/楕円 280"/>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82" name="テキスト ボックス 281"/>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3" name="円/楕円 282"/>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4" name="テキスト ボックス 283"/>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5" name="円/楕円 284"/>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6" name="テキスト ボックス 285"/>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に伴い一部事務組合職員の身分を新市に引き継いだため、平成１６年度は職員数が１，２７０人と類似団体平均に比べ約２００人超過していたが、定員適正化計画に基づき適正化をすすめたことにより職員数は減少してきた</a:t>
          </a:r>
          <a:r>
            <a:rPr kumimoji="1" lang="ja-JP" altLang="en-US" sz="1100">
              <a:solidFill>
                <a:schemeClr val="dk1"/>
              </a:solidFill>
              <a:effectLst/>
              <a:latin typeface="+mn-lt"/>
              <a:ea typeface="+mn-ea"/>
              <a:cs typeface="+mn-cs"/>
            </a:rPr>
            <a:t>が、類似団体と比較しても依然高く推移している。</a:t>
          </a:r>
          <a:r>
            <a:rPr kumimoji="1" lang="ja-JP" altLang="ja-JP" sz="1100">
              <a:solidFill>
                <a:schemeClr val="dk1"/>
              </a:solidFill>
              <a:effectLst/>
              <a:latin typeface="+mn-lt"/>
              <a:ea typeface="+mn-ea"/>
              <a:cs typeface="+mn-cs"/>
            </a:rPr>
            <a:t>採用抑制や再任用制度の開始により世代間のアンバランスが生じており、将来に渡って安定的に業務を遂行できる職員配置が急務となっている。</a:t>
          </a:r>
          <a:endParaRPr lang="ja-JP" altLang="ja-JP" sz="1400">
            <a:effectLst/>
          </a:endParaRPr>
        </a:p>
        <a:p>
          <a:r>
            <a:rPr kumimoji="1" lang="ja-JP" altLang="ja-JP" sz="1100">
              <a:solidFill>
                <a:schemeClr val="dk1"/>
              </a:solidFill>
              <a:effectLst/>
              <a:latin typeface="+mn-lt"/>
              <a:ea typeface="+mn-ea"/>
              <a:cs typeface="+mn-cs"/>
            </a:rPr>
            <a:t>　短期での大幅な減員が見込めない状況にあるが、施設の統廃合・民営化など行政のスリム化により抑制を図る。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124354</xdr:rowOff>
    </xdr:from>
    <xdr:to>
      <xdr:col>24</xdr:col>
      <xdr:colOff>558800</xdr:colOff>
      <xdr:row>63</xdr:row>
      <xdr:rowOff>136419</xdr:rowOff>
    </xdr:to>
    <xdr:cxnSp macro="">
      <xdr:nvCxnSpPr>
        <xdr:cNvPr id="321" name="直線コネクタ 320"/>
        <xdr:cNvCxnSpPr/>
      </xdr:nvCxnSpPr>
      <xdr:spPr>
        <a:xfrm flipV="1">
          <a:off x="16179800" y="1092570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116311</xdr:rowOff>
    </xdr:from>
    <xdr:to>
      <xdr:col>23</xdr:col>
      <xdr:colOff>406400</xdr:colOff>
      <xdr:row>63</xdr:row>
      <xdr:rowOff>136419</xdr:rowOff>
    </xdr:to>
    <xdr:cxnSp macro="">
      <xdr:nvCxnSpPr>
        <xdr:cNvPr id="324" name="直線コネクタ 323"/>
        <xdr:cNvCxnSpPr/>
      </xdr:nvCxnSpPr>
      <xdr:spPr>
        <a:xfrm>
          <a:off x="15290800" y="1091766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5" name="フローチャート : 判断 324"/>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133579</xdr:rowOff>
    </xdr:from>
    <xdr:ext cx="736600" cy="259045"/>
    <xdr:sp macro="" textlink="">
      <xdr:nvSpPr>
        <xdr:cNvPr id="326" name="テキスト ボックス 325"/>
        <xdr:cNvSpPr txBox="1"/>
      </xdr:nvSpPr>
      <xdr:spPr>
        <a:xfrm>
          <a:off x="15798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116311</xdr:rowOff>
    </xdr:from>
    <xdr:to>
      <xdr:col>22</xdr:col>
      <xdr:colOff>203200</xdr:colOff>
      <xdr:row>63</xdr:row>
      <xdr:rowOff>120332</xdr:rowOff>
    </xdr:to>
    <xdr:cxnSp macro="">
      <xdr:nvCxnSpPr>
        <xdr:cNvPr id="327" name="直線コネクタ 326"/>
        <xdr:cNvCxnSpPr/>
      </xdr:nvCxnSpPr>
      <xdr:spPr>
        <a:xfrm flipV="1">
          <a:off x="14401800" y="1091766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8" name="フローチャート : 判断 327"/>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131568</xdr:rowOff>
    </xdr:from>
    <xdr:ext cx="762000" cy="259045"/>
    <xdr:sp macro="" textlink="">
      <xdr:nvSpPr>
        <xdr:cNvPr id="329" name="テキスト ボックス 328"/>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120332</xdr:rowOff>
    </xdr:from>
    <xdr:to>
      <xdr:col>21</xdr:col>
      <xdr:colOff>0</xdr:colOff>
      <xdr:row>63</xdr:row>
      <xdr:rowOff>170604</xdr:rowOff>
    </xdr:to>
    <xdr:cxnSp macro="">
      <xdr:nvCxnSpPr>
        <xdr:cNvPr id="330" name="直線コネクタ 329"/>
        <xdr:cNvCxnSpPr/>
      </xdr:nvCxnSpPr>
      <xdr:spPr>
        <a:xfrm flipV="1">
          <a:off x="13512800" y="10921682"/>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31" name="フローチャート : 判断 330"/>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137600</xdr:rowOff>
    </xdr:from>
    <xdr:ext cx="762000" cy="259045"/>
    <xdr:sp macro="" textlink="">
      <xdr:nvSpPr>
        <xdr:cNvPr id="332" name="テキスト ボックス 331"/>
        <xdr:cNvSpPr txBox="1"/>
      </xdr:nvSpPr>
      <xdr:spPr>
        <a:xfrm>
          <a:off x="14020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3" name="フローチャート : 判断 332"/>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20443</xdr:rowOff>
    </xdr:from>
    <xdr:ext cx="762000" cy="259045"/>
    <xdr:sp macro="" textlink="">
      <xdr:nvSpPr>
        <xdr:cNvPr id="334" name="テキスト ボックス 333"/>
        <xdr:cNvSpPr txBox="1"/>
      </xdr:nvSpPr>
      <xdr:spPr>
        <a:xfrm>
          <a:off x="13131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73554</xdr:rowOff>
    </xdr:from>
    <xdr:to>
      <xdr:col>24</xdr:col>
      <xdr:colOff>609600</xdr:colOff>
      <xdr:row>64</xdr:row>
      <xdr:rowOff>3704</xdr:rowOff>
    </xdr:to>
    <xdr:sp macro="" textlink="">
      <xdr:nvSpPr>
        <xdr:cNvPr id="340" name="円/楕円 339"/>
        <xdr:cNvSpPr/>
      </xdr:nvSpPr>
      <xdr:spPr>
        <a:xfrm>
          <a:off x="16967200" y="108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45631</xdr:rowOff>
    </xdr:from>
    <xdr:ext cx="762000" cy="259045"/>
    <xdr:sp macro="" textlink="">
      <xdr:nvSpPr>
        <xdr:cNvPr id="341" name="定員管理の状況該当値テキスト"/>
        <xdr:cNvSpPr txBox="1"/>
      </xdr:nvSpPr>
      <xdr:spPr>
        <a:xfrm>
          <a:off x="17106900" y="1084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85619</xdr:rowOff>
    </xdr:from>
    <xdr:to>
      <xdr:col>23</xdr:col>
      <xdr:colOff>457200</xdr:colOff>
      <xdr:row>64</xdr:row>
      <xdr:rowOff>15769</xdr:rowOff>
    </xdr:to>
    <xdr:sp macro="" textlink="">
      <xdr:nvSpPr>
        <xdr:cNvPr id="342" name="円/楕円 341"/>
        <xdr:cNvSpPr/>
      </xdr:nvSpPr>
      <xdr:spPr>
        <a:xfrm>
          <a:off x="16129000" y="10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546</xdr:rowOff>
    </xdr:from>
    <xdr:ext cx="736600" cy="259045"/>
    <xdr:sp macro="" textlink="">
      <xdr:nvSpPr>
        <xdr:cNvPr id="343" name="テキスト ボックス 342"/>
        <xdr:cNvSpPr txBox="1"/>
      </xdr:nvSpPr>
      <xdr:spPr>
        <a:xfrm>
          <a:off x="15798800" y="10973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65511</xdr:rowOff>
    </xdr:from>
    <xdr:to>
      <xdr:col>22</xdr:col>
      <xdr:colOff>254000</xdr:colOff>
      <xdr:row>63</xdr:row>
      <xdr:rowOff>167111</xdr:rowOff>
    </xdr:to>
    <xdr:sp macro="" textlink="">
      <xdr:nvSpPr>
        <xdr:cNvPr id="344" name="円/楕円 343"/>
        <xdr:cNvSpPr/>
      </xdr:nvSpPr>
      <xdr:spPr>
        <a:xfrm>
          <a:off x="15240000" y="108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151888</xdr:rowOff>
    </xdr:from>
    <xdr:ext cx="762000" cy="259045"/>
    <xdr:sp macro="" textlink="">
      <xdr:nvSpPr>
        <xdr:cNvPr id="345" name="テキスト ボックス 344"/>
        <xdr:cNvSpPr txBox="1"/>
      </xdr:nvSpPr>
      <xdr:spPr>
        <a:xfrm>
          <a:off x="14909800" y="1095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69532</xdr:rowOff>
    </xdr:from>
    <xdr:to>
      <xdr:col>21</xdr:col>
      <xdr:colOff>50800</xdr:colOff>
      <xdr:row>63</xdr:row>
      <xdr:rowOff>171132</xdr:rowOff>
    </xdr:to>
    <xdr:sp macro="" textlink="">
      <xdr:nvSpPr>
        <xdr:cNvPr id="346" name="円/楕円 345"/>
        <xdr:cNvSpPr/>
      </xdr:nvSpPr>
      <xdr:spPr>
        <a:xfrm>
          <a:off x="14351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155909</xdr:rowOff>
    </xdr:from>
    <xdr:ext cx="762000" cy="259045"/>
    <xdr:sp macro="" textlink="">
      <xdr:nvSpPr>
        <xdr:cNvPr id="347" name="テキスト ボックス 346"/>
        <xdr:cNvSpPr txBox="1"/>
      </xdr:nvSpPr>
      <xdr:spPr>
        <a:xfrm>
          <a:off x="14020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119804</xdr:rowOff>
    </xdr:from>
    <xdr:to>
      <xdr:col>19</xdr:col>
      <xdr:colOff>533400</xdr:colOff>
      <xdr:row>64</xdr:row>
      <xdr:rowOff>49954</xdr:rowOff>
    </xdr:to>
    <xdr:sp macro="" textlink="">
      <xdr:nvSpPr>
        <xdr:cNvPr id="348" name="円/楕円 347"/>
        <xdr:cNvSpPr/>
      </xdr:nvSpPr>
      <xdr:spPr>
        <a:xfrm>
          <a:off x="13462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34731</xdr:rowOff>
    </xdr:from>
    <xdr:ext cx="762000" cy="259045"/>
    <xdr:sp macro="" textlink="">
      <xdr:nvSpPr>
        <xdr:cNvPr id="349" name="テキスト ボックス 348"/>
        <xdr:cNvSpPr txBox="1"/>
      </xdr:nvSpPr>
      <xdr:spPr>
        <a:xfrm>
          <a:off x="13131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最も数値が悪かった平成１９年度決算における実質公債費比率は２０．７％であった。平成２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１１．４</a:t>
          </a:r>
          <a:r>
            <a:rPr kumimoji="1" lang="ja-JP" altLang="ja-JP" sz="1100">
              <a:solidFill>
                <a:schemeClr val="dk1"/>
              </a:solidFill>
              <a:effectLst/>
              <a:latin typeface="+mn-lt"/>
              <a:ea typeface="+mn-ea"/>
              <a:cs typeface="+mn-cs"/>
            </a:rPr>
            <a:t>％と確実に改善されてきている。しかしながら類似団体平均</a:t>
          </a:r>
          <a:r>
            <a:rPr kumimoji="1" lang="ja-JP" altLang="en-US" sz="1100">
              <a:solidFill>
                <a:schemeClr val="dk1"/>
              </a:solidFill>
              <a:effectLst/>
              <a:latin typeface="+mn-lt"/>
              <a:ea typeface="+mn-ea"/>
              <a:cs typeface="+mn-cs"/>
            </a:rPr>
            <a:t>７．８</a:t>
          </a:r>
          <a:r>
            <a:rPr kumimoji="1" lang="ja-JP" altLang="ja-JP" sz="1100">
              <a:solidFill>
                <a:schemeClr val="dk1"/>
              </a:solidFill>
              <a:effectLst/>
              <a:latin typeface="+mn-lt"/>
              <a:ea typeface="+mn-ea"/>
              <a:cs typeface="+mn-cs"/>
            </a:rPr>
            <a:t>％と比べると依然高い数値となっている。今後も新市建設計画に基づく大型事業が予定されており、事業実施に際しては一層慎重に行わざるを得ない。</a:t>
          </a:r>
          <a:endParaRPr lang="ja-JP" altLang="ja-JP" sz="1400">
            <a:effectLst/>
          </a:endParaRPr>
        </a:p>
        <a:p>
          <a:r>
            <a:rPr kumimoji="1" lang="ja-JP" altLang="ja-JP" sz="1100">
              <a:solidFill>
                <a:schemeClr val="dk1"/>
              </a:solidFill>
              <a:effectLst/>
              <a:latin typeface="+mn-lt"/>
              <a:ea typeface="+mn-ea"/>
              <a:cs typeface="+mn-cs"/>
            </a:rPr>
            <a:t>　継続事業については容易に市債に頼ることなく適正な事業量を執行していくよう努めるとともに、減債基金の積立額を確保し繰上償還を行う等、地方債残高の縮減に取り組み類似団体平均水準を目指す。 </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40005</xdr:rowOff>
    </xdr:from>
    <xdr:to>
      <xdr:col>24</xdr:col>
      <xdr:colOff>558800</xdr:colOff>
      <xdr:row>41</xdr:row>
      <xdr:rowOff>112395</xdr:rowOff>
    </xdr:to>
    <xdr:cxnSp macro="">
      <xdr:nvCxnSpPr>
        <xdr:cNvPr id="379" name="直線コネクタ 378"/>
        <xdr:cNvCxnSpPr/>
      </xdr:nvCxnSpPr>
      <xdr:spPr>
        <a:xfrm flipV="1">
          <a:off x="16179800" y="706945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112395</xdr:rowOff>
    </xdr:from>
    <xdr:to>
      <xdr:col>23</xdr:col>
      <xdr:colOff>406400</xdr:colOff>
      <xdr:row>41</xdr:row>
      <xdr:rowOff>148590</xdr:rowOff>
    </xdr:to>
    <xdr:cxnSp macro="">
      <xdr:nvCxnSpPr>
        <xdr:cNvPr id="382" name="直線コネクタ 381"/>
        <xdr:cNvCxnSpPr/>
      </xdr:nvCxnSpPr>
      <xdr:spPr>
        <a:xfrm flipV="1">
          <a:off x="15290800" y="71418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3" name="フローチャート : 判断 382"/>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4" name="テキスト ボックス 383"/>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13335</xdr:rowOff>
    </xdr:to>
    <xdr:cxnSp macro="">
      <xdr:nvCxnSpPr>
        <xdr:cNvPr id="385" name="直線コネクタ 384"/>
        <xdr:cNvCxnSpPr/>
      </xdr:nvCxnSpPr>
      <xdr:spPr>
        <a:xfrm flipV="1">
          <a:off x="14401800" y="71780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13335</xdr:rowOff>
    </xdr:from>
    <xdr:to>
      <xdr:col>21</xdr:col>
      <xdr:colOff>0</xdr:colOff>
      <xdr:row>42</xdr:row>
      <xdr:rowOff>91757</xdr:rowOff>
    </xdr:to>
    <xdr:cxnSp macro="">
      <xdr:nvCxnSpPr>
        <xdr:cNvPr id="388" name="直線コネクタ 387"/>
        <xdr:cNvCxnSpPr/>
      </xdr:nvCxnSpPr>
      <xdr:spPr>
        <a:xfrm flipV="1">
          <a:off x="13512800" y="721423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100330</xdr:rowOff>
    </xdr:from>
    <xdr:to>
      <xdr:col>21</xdr:col>
      <xdr:colOff>50800</xdr:colOff>
      <xdr:row>41</xdr:row>
      <xdr:rowOff>30480</xdr:rowOff>
    </xdr:to>
    <xdr:sp macro="" textlink="">
      <xdr:nvSpPr>
        <xdr:cNvPr id="389" name="フローチャート : 判断 388"/>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390" name="テキスト ボックス 389"/>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160655</xdr:rowOff>
    </xdr:from>
    <xdr:to>
      <xdr:col>24</xdr:col>
      <xdr:colOff>609600</xdr:colOff>
      <xdr:row>41</xdr:row>
      <xdr:rowOff>90805</xdr:rowOff>
    </xdr:to>
    <xdr:sp macro="" textlink="">
      <xdr:nvSpPr>
        <xdr:cNvPr id="398" name="円/楕円 397"/>
        <xdr:cNvSpPr/>
      </xdr:nvSpPr>
      <xdr:spPr>
        <a:xfrm>
          <a:off x="169672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132732</xdr:rowOff>
    </xdr:from>
    <xdr:ext cx="762000" cy="259045"/>
    <xdr:sp macro="" textlink="">
      <xdr:nvSpPr>
        <xdr:cNvPr id="399" name="公債費負担の状況該当値テキスト"/>
        <xdr:cNvSpPr txBox="1"/>
      </xdr:nvSpPr>
      <xdr:spPr>
        <a:xfrm>
          <a:off x="17106900" y="699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61595</xdr:rowOff>
    </xdr:from>
    <xdr:to>
      <xdr:col>23</xdr:col>
      <xdr:colOff>457200</xdr:colOff>
      <xdr:row>41</xdr:row>
      <xdr:rowOff>163195</xdr:rowOff>
    </xdr:to>
    <xdr:sp macro="" textlink="">
      <xdr:nvSpPr>
        <xdr:cNvPr id="400" name="円/楕円 399"/>
        <xdr:cNvSpPr/>
      </xdr:nvSpPr>
      <xdr:spPr>
        <a:xfrm>
          <a:off x="16129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147972</xdr:rowOff>
    </xdr:from>
    <xdr:ext cx="736600" cy="259045"/>
    <xdr:sp macro="" textlink="">
      <xdr:nvSpPr>
        <xdr:cNvPr id="401" name="テキスト ボックス 400"/>
        <xdr:cNvSpPr txBox="1"/>
      </xdr:nvSpPr>
      <xdr:spPr>
        <a:xfrm>
          <a:off x="15798800" y="71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402" name="円/楕円 401"/>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403" name="テキスト ボックス 402"/>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133985</xdr:rowOff>
    </xdr:from>
    <xdr:to>
      <xdr:col>21</xdr:col>
      <xdr:colOff>50800</xdr:colOff>
      <xdr:row>42</xdr:row>
      <xdr:rowOff>64135</xdr:rowOff>
    </xdr:to>
    <xdr:sp macro="" textlink="">
      <xdr:nvSpPr>
        <xdr:cNvPr id="404" name="円/楕円 403"/>
        <xdr:cNvSpPr/>
      </xdr:nvSpPr>
      <xdr:spPr>
        <a:xfrm>
          <a:off x="14351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48912</xdr:rowOff>
    </xdr:from>
    <xdr:ext cx="762000" cy="259045"/>
    <xdr:sp macro="" textlink="">
      <xdr:nvSpPr>
        <xdr:cNvPr id="405" name="テキスト ボックス 404"/>
        <xdr:cNvSpPr txBox="1"/>
      </xdr:nvSpPr>
      <xdr:spPr>
        <a:xfrm>
          <a:off x="14020800" y="72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40957</xdr:rowOff>
    </xdr:from>
    <xdr:to>
      <xdr:col>19</xdr:col>
      <xdr:colOff>533400</xdr:colOff>
      <xdr:row>42</xdr:row>
      <xdr:rowOff>142557</xdr:rowOff>
    </xdr:to>
    <xdr:sp macro="" textlink="">
      <xdr:nvSpPr>
        <xdr:cNvPr id="406" name="円/楕円 405"/>
        <xdr:cNvSpPr/>
      </xdr:nvSpPr>
      <xdr:spPr>
        <a:xfrm>
          <a:off x="134620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127334</xdr:rowOff>
    </xdr:from>
    <xdr:ext cx="762000" cy="259045"/>
    <xdr:sp macro="" textlink="">
      <xdr:nvSpPr>
        <xdr:cNvPr id="407" name="テキスト ボックス 406"/>
        <xdr:cNvSpPr txBox="1"/>
      </xdr:nvSpPr>
      <xdr:spPr>
        <a:xfrm>
          <a:off x="13131800" y="73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平成２４年度に三セク債を活用し土地開発公社を解散。平成２６年度末には財政調整基金を６８億へと積み増しを行った。平成１９年度決算において２６７．２％であった将来負担比率は大幅に減少し</a:t>
          </a:r>
          <a:r>
            <a:rPr kumimoji="1" lang="ja-JP" altLang="en-US" sz="1100">
              <a:solidFill>
                <a:schemeClr val="dk1"/>
              </a:solidFill>
              <a:effectLst/>
              <a:latin typeface="+mn-lt"/>
              <a:ea typeface="+mn-ea"/>
              <a:cs typeface="+mn-cs"/>
            </a:rPr>
            <a:t>１１０．９</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なり昨年度と比べても２０．１％減少したが、</a:t>
          </a:r>
          <a:r>
            <a:rPr kumimoji="1" lang="ja-JP" altLang="ja-JP" sz="1100">
              <a:solidFill>
                <a:schemeClr val="dk1"/>
              </a:solidFill>
              <a:effectLst/>
              <a:latin typeface="+mn-lt"/>
              <a:ea typeface="+mn-ea"/>
              <a:cs typeface="+mn-cs"/>
            </a:rPr>
            <a:t>依然として類似団体平均の</a:t>
          </a:r>
          <a:r>
            <a:rPr kumimoji="1" lang="ja-JP" altLang="en-US" sz="1100">
              <a:solidFill>
                <a:schemeClr val="dk1"/>
              </a:solidFill>
              <a:effectLst/>
              <a:latin typeface="+mn-lt"/>
              <a:ea typeface="+mn-ea"/>
              <a:cs typeface="+mn-cs"/>
            </a:rPr>
            <a:t>３７．３</a:t>
          </a:r>
          <a:r>
            <a:rPr kumimoji="1" lang="ja-JP" altLang="ja-JP" sz="1100">
              <a:solidFill>
                <a:schemeClr val="dk1"/>
              </a:solidFill>
              <a:effectLst/>
              <a:latin typeface="+mn-lt"/>
              <a:ea typeface="+mn-ea"/>
              <a:cs typeface="+mn-cs"/>
            </a:rPr>
            <a:t>％に比べると大きく乖離している。これは地方債残高が大きく影響しているが、公営企業債等繰入見込額については、臨海土地造成事業や下水道事業の地方債残高等の減少により着実に改善している。今後も借入額の抑制を図るとともに、減債基金の積立（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年度末現在高１</a:t>
          </a:r>
          <a:r>
            <a:rPr kumimoji="1" lang="ja-JP" altLang="en-US" sz="1100">
              <a:solidFill>
                <a:schemeClr val="dk1"/>
              </a:solidFill>
              <a:effectLst/>
              <a:latin typeface="+mn-lt"/>
              <a:ea typeface="+mn-ea"/>
              <a:cs typeface="+mn-cs"/>
            </a:rPr>
            <a:t>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億円、前年比＋</a:t>
          </a:r>
          <a:r>
            <a:rPr kumimoji="1" lang="ja-JP" altLang="en-US" sz="1100">
              <a:solidFill>
                <a:schemeClr val="dk1"/>
              </a:solidFill>
              <a:effectLst/>
              <a:latin typeface="+mn-lt"/>
              <a:ea typeface="+mn-ea"/>
              <a:cs typeface="+mn-cs"/>
            </a:rPr>
            <a:t>７．６</a:t>
          </a:r>
          <a:r>
            <a:rPr kumimoji="1" lang="ja-JP" altLang="ja-JP" sz="1100">
              <a:solidFill>
                <a:schemeClr val="dk1"/>
              </a:solidFill>
              <a:effectLst/>
              <a:latin typeface="+mn-lt"/>
              <a:ea typeface="+mn-ea"/>
              <a:cs typeface="+mn-cs"/>
            </a:rPr>
            <a:t>億円）等により財政健全化に努め、類似団体並の将来負担率を目標とする。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5122</xdr:rowOff>
    </xdr:from>
    <xdr:to>
      <xdr:col>24</xdr:col>
      <xdr:colOff>558800</xdr:colOff>
      <xdr:row>19</xdr:row>
      <xdr:rowOff>166793</xdr:rowOff>
    </xdr:to>
    <xdr:cxnSp macro="">
      <xdr:nvCxnSpPr>
        <xdr:cNvPr id="441" name="直線コネクタ 440"/>
        <xdr:cNvCxnSpPr/>
      </xdr:nvCxnSpPr>
      <xdr:spPr>
        <a:xfrm flipV="1">
          <a:off x="16179800" y="3262672"/>
          <a:ext cx="8382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166793</xdr:rowOff>
    </xdr:from>
    <xdr:to>
      <xdr:col>23</xdr:col>
      <xdr:colOff>406400</xdr:colOff>
      <xdr:row>20</xdr:row>
      <xdr:rowOff>41995</xdr:rowOff>
    </xdr:to>
    <xdr:cxnSp macro="">
      <xdr:nvCxnSpPr>
        <xdr:cNvPr id="444" name="直線コネクタ 443"/>
        <xdr:cNvCxnSpPr/>
      </xdr:nvCxnSpPr>
      <xdr:spPr>
        <a:xfrm flipV="1">
          <a:off x="15290800" y="3424343"/>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13547</xdr:rowOff>
    </xdr:from>
    <xdr:to>
      <xdr:col>23</xdr:col>
      <xdr:colOff>457200</xdr:colOff>
      <xdr:row>15</xdr:row>
      <xdr:rowOff>115147</xdr:rowOff>
    </xdr:to>
    <xdr:sp macro="" textlink="">
      <xdr:nvSpPr>
        <xdr:cNvPr id="445" name="フローチャート : 判断 444"/>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125324</xdr:rowOff>
    </xdr:from>
    <xdr:ext cx="736600" cy="259045"/>
    <xdr:sp macro="" textlink="">
      <xdr:nvSpPr>
        <xdr:cNvPr id="446" name="テキスト ボックス 445"/>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41995</xdr:rowOff>
    </xdr:from>
    <xdr:to>
      <xdr:col>22</xdr:col>
      <xdr:colOff>203200</xdr:colOff>
      <xdr:row>20</xdr:row>
      <xdr:rowOff>153797</xdr:rowOff>
    </xdr:to>
    <xdr:cxnSp macro="">
      <xdr:nvCxnSpPr>
        <xdr:cNvPr id="447" name="直線コネクタ 446"/>
        <xdr:cNvCxnSpPr/>
      </xdr:nvCxnSpPr>
      <xdr:spPr>
        <a:xfrm flipV="1">
          <a:off x="14401800" y="3470995"/>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80306</xdr:rowOff>
    </xdr:from>
    <xdr:to>
      <xdr:col>22</xdr:col>
      <xdr:colOff>254000</xdr:colOff>
      <xdr:row>16</xdr:row>
      <xdr:rowOff>10456</xdr:rowOff>
    </xdr:to>
    <xdr:sp macro="" textlink="">
      <xdr:nvSpPr>
        <xdr:cNvPr id="448" name="フローチャート : 判断 447"/>
        <xdr:cNvSpPr/>
      </xdr:nvSpPr>
      <xdr:spPr>
        <a:xfrm>
          <a:off x="15240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20633</xdr:rowOff>
    </xdr:from>
    <xdr:ext cx="762000" cy="259045"/>
    <xdr:sp macro="" textlink="">
      <xdr:nvSpPr>
        <xdr:cNvPr id="449" name="テキスト ボックス 448"/>
        <xdr:cNvSpPr txBox="1"/>
      </xdr:nvSpPr>
      <xdr:spPr>
        <a:xfrm>
          <a:off x="14909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153797</xdr:rowOff>
    </xdr:from>
    <xdr:to>
      <xdr:col>21</xdr:col>
      <xdr:colOff>0</xdr:colOff>
      <xdr:row>21</xdr:row>
      <xdr:rowOff>55541</xdr:rowOff>
    </xdr:to>
    <xdr:cxnSp macro="">
      <xdr:nvCxnSpPr>
        <xdr:cNvPr id="450" name="直線コネクタ 449"/>
        <xdr:cNvCxnSpPr/>
      </xdr:nvCxnSpPr>
      <xdr:spPr>
        <a:xfrm flipV="1">
          <a:off x="13512800" y="3582797"/>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171196</xdr:rowOff>
    </xdr:from>
    <xdr:to>
      <xdr:col>21</xdr:col>
      <xdr:colOff>50800</xdr:colOff>
      <xdr:row>16</xdr:row>
      <xdr:rowOff>101346</xdr:rowOff>
    </xdr:to>
    <xdr:sp macro="" textlink="">
      <xdr:nvSpPr>
        <xdr:cNvPr id="451" name="フローチャート : 判断 450"/>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111523</xdr:rowOff>
    </xdr:from>
    <xdr:ext cx="762000" cy="259045"/>
    <xdr:sp macro="" textlink="">
      <xdr:nvSpPr>
        <xdr:cNvPr id="452" name="テキスト ボックス 451"/>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53" name="フローチャート : 判断 452"/>
        <xdr:cNvSpPr/>
      </xdr:nvSpPr>
      <xdr:spPr>
        <a:xfrm>
          <a:off x="13462000" y="279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159783</xdr:rowOff>
    </xdr:from>
    <xdr:ext cx="762000" cy="259045"/>
    <xdr:sp macro="" textlink="">
      <xdr:nvSpPr>
        <xdr:cNvPr id="454" name="テキスト ボックス 453"/>
        <xdr:cNvSpPr txBox="1"/>
      </xdr:nvSpPr>
      <xdr:spPr>
        <a:xfrm>
          <a:off x="13131800" y="256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125772</xdr:rowOff>
    </xdr:from>
    <xdr:to>
      <xdr:col>24</xdr:col>
      <xdr:colOff>609600</xdr:colOff>
      <xdr:row>19</xdr:row>
      <xdr:rowOff>55922</xdr:rowOff>
    </xdr:to>
    <xdr:sp macro="" textlink="">
      <xdr:nvSpPr>
        <xdr:cNvPr id="460" name="円/楕円 459"/>
        <xdr:cNvSpPr/>
      </xdr:nvSpPr>
      <xdr:spPr>
        <a:xfrm>
          <a:off x="16967200" y="32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97849</xdr:rowOff>
    </xdr:from>
    <xdr:ext cx="762000" cy="259045"/>
    <xdr:sp macro="" textlink="">
      <xdr:nvSpPr>
        <xdr:cNvPr id="461" name="将来負担の状況該当値テキスト"/>
        <xdr:cNvSpPr txBox="1"/>
      </xdr:nvSpPr>
      <xdr:spPr>
        <a:xfrm>
          <a:off x="17106900" y="318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115993</xdr:rowOff>
    </xdr:from>
    <xdr:to>
      <xdr:col>23</xdr:col>
      <xdr:colOff>457200</xdr:colOff>
      <xdr:row>20</xdr:row>
      <xdr:rowOff>46143</xdr:rowOff>
    </xdr:to>
    <xdr:sp macro="" textlink="">
      <xdr:nvSpPr>
        <xdr:cNvPr id="462" name="円/楕円 461"/>
        <xdr:cNvSpPr/>
      </xdr:nvSpPr>
      <xdr:spPr>
        <a:xfrm>
          <a:off x="16129000" y="33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30920</xdr:rowOff>
    </xdr:from>
    <xdr:ext cx="736600" cy="259045"/>
    <xdr:sp macro="" textlink="">
      <xdr:nvSpPr>
        <xdr:cNvPr id="463" name="テキスト ボックス 462"/>
        <xdr:cNvSpPr txBox="1"/>
      </xdr:nvSpPr>
      <xdr:spPr>
        <a:xfrm>
          <a:off x="15798800" y="345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162645</xdr:rowOff>
    </xdr:from>
    <xdr:to>
      <xdr:col>22</xdr:col>
      <xdr:colOff>254000</xdr:colOff>
      <xdr:row>20</xdr:row>
      <xdr:rowOff>92795</xdr:rowOff>
    </xdr:to>
    <xdr:sp macro="" textlink="">
      <xdr:nvSpPr>
        <xdr:cNvPr id="464" name="円/楕円 463"/>
        <xdr:cNvSpPr/>
      </xdr:nvSpPr>
      <xdr:spPr>
        <a:xfrm>
          <a:off x="15240000" y="342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77572</xdr:rowOff>
    </xdr:from>
    <xdr:ext cx="762000" cy="259045"/>
    <xdr:sp macro="" textlink="">
      <xdr:nvSpPr>
        <xdr:cNvPr id="465" name="テキスト ボックス 464"/>
        <xdr:cNvSpPr txBox="1"/>
      </xdr:nvSpPr>
      <xdr:spPr>
        <a:xfrm>
          <a:off x="14909800" y="350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102997</xdr:rowOff>
    </xdr:from>
    <xdr:to>
      <xdr:col>21</xdr:col>
      <xdr:colOff>50800</xdr:colOff>
      <xdr:row>21</xdr:row>
      <xdr:rowOff>33147</xdr:rowOff>
    </xdr:to>
    <xdr:sp macro="" textlink="">
      <xdr:nvSpPr>
        <xdr:cNvPr id="466" name="円/楕円 465"/>
        <xdr:cNvSpPr/>
      </xdr:nvSpPr>
      <xdr:spPr>
        <a:xfrm>
          <a:off x="14351000" y="35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17924</xdr:rowOff>
    </xdr:from>
    <xdr:ext cx="762000" cy="259045"/>
    <xdr:sp macro="" textlink="">
      <xdr:nvSpPr>
        <xdr:cNvPr id="467" name="テキスト ボックス 466"/>
        <xdr:cNvSpPr txBox="1"/>
      </xdr:nvSpPr>
      <xdr:spPr>
        <a:xfrm>
          <a:off x="14020800" y="361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4741</xdr:rowOff>
    </xdr:from>
    <xdr:to>
      <xdr:col>19</xdr:col>
      <xdr:colOff>533400</xdr:colOff>
      <xdr:row>21</xdr:row>
      <xdr:rowOff>106341</xdr:rowOff>
    </xdr:to>
    <xdr:sp macro="" textlink="">
      <xdr:nvSpPr>
        <xdr:cNvPr id="468" name="円/楕円 467"/>
        <xdr:cNvSpPr/>
      </xdr:nvSpPr>
      <xdr:spPr>
        <a:xfrm>
          <a:off x="13462000" y="360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91118</xdr:rowOff>
    </xdr:from>
    <xdr:ext cx="762000" cy="259045"/>
    <xdr:sp macro="" textlink="">
      <xdr:nvSpPr>
        <xdr:cNvPr id="469" name="テキスト ボックス 468"/>
        <xdr:cNvSpPr txBox="1"/>
      </xdr:nvSpPr>
      <xdr:spPr>
        <a:xfrm>
          <a:off x="13131800" y="369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愛媛県四国中央市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90,242
89,556
421.24
40,457,026
37,980,164
2,084,288
23,567,130
54,634,392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110.9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８年の３２．５パーセントをピークに定員適正化計画を進めた結果、類似団体平均に近づきつつある。平成２５年度は７月から３月まで国家公務員給与減額措置に応じた減額をおこなっていたが、平成２６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減額分を復元した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平成２７年度も高い推移をしており、類似団体より１．１％下回る数値となった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施設の統廃合やアウトソーシング、事務量の把握と精査による効率的な人員配置を行いながら、給与水準の適正化に努める。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36</xdr:row>
      <xdr:rowOff>157480</xdr:rowOff>
    </xdr:to>
    <xdr:cxnSp macro="">
      <xdr:nvCxnSpPr>
        <xdr:cNvPr id="66" name="直線コネクタ 65"/>
        <xdr:cNvCxnSpPr/>
      </xdr:nvCxnSpPr>
      <xdr:spPr>
        <a:xfrm flipV="1">
          <a:off x="3987800" y="6322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157480</xdr:rowOff>
    </xdr:to>
    <xdr:cxnSp macro="">
      <xdr:nvCxnSpPr>
        <xdr:cNvPr id="69" name="直線コネクタ 68"/>
        <xdr:cNvCxnSpPr/>
      </xdr:nvCxnSpPr>
      <xdr:spPr>
        <a:xfrm>
          <a:off x="3098800" y="623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140970</xdr:rowOff>
    </xdr:from>
    <xdr:to>
      <xdr:col>5</xdr:col>
      <xdr:colOff>600075</xdr:colOff>
      <xdr:row>36</xdr:row>
      <xdr:rowOff>71120</xdr:rowOff>
    </xdr:to>
    <xdr:sp macro="" textlink="">
      <xdr:nvSpPr>
        <xdr:cNvPr id="70" name="フローチャート :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37</xdr:row>
      <xdr:rowOff>46990</xdr:rowOff>
    </xdr:to>
    <xdr:cxnSp macro="">
      <xdr:nvCxnSpPr>
        <xdr:cNvPr id="72" name="直線コネクタ 71"/>
        <xdr:cNvCxnSpPr/>
      </xdr:nvCxnSpPr>
      <xdr:spPr>
        <a:xfrm flipV="1">
          <a:off x="2209800" y="62382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115570</xdr:rowOff>
    </xdr:to>
    <xdr:cxnSp macro="">
      <xdr:nvCxnSpPr>
        <xdr:cNvPr id="75" name="直線コネクタ 74"/>
        <xdr:cNvCxnSpPr/>
      </xdr:nvCxnSpPr>
      <xdr:spPr>
        <a:xfrm flipV="1">
          <a:off x="1320800" y="639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53340</xdr:rowOff>
    </xdr:from>
    <xdr:to>
      <xdr:col>3</xdr:col>
      <xdr:colOff>193675</xdr:colOff>
      <xdr:row>36</xdr:row>
      <xdr:rowOff>154940</xdr:rowOff>
    </xdr:to>
    <xdr:sp macro="" textlink="">
      <xdr:nvSpPr>
        <xdr:cNvPr id="76" name="フローチャート :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5" name="円/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7" name="円/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9" name="円/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101617</xdr:rowOff>
    </xdr:from>
    <xdr:ext cx="762000" cy="259045"/>
    <xdr:sp macro="" textlink="">
      <xdr:nvSpPr>
        <xdr:cNvPr id="90" name="テキスト ボックス 89"/>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91" name="円/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3" name="円/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類似団体比較においては概ね中間に位置して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概ね横ばい</a:t>
          </a:r>
          <a:r>
            <a:rPr kumimoji="1" lang="ja-JP" altLang="ja-JP" sz="1100">
              <a:solidFill>
                <a:schemeClr val="dk1"/>
              </a:solidFill>
              <a:effectLst/>
              <a:latin typeface="+mn-lt"/>
              <a:ea typeface="+mn-ea"/>
              <a:cs typeface="+mn-cs"/>
            </a:rPr>
            <a:t>傾向となっている。施設の維持管理経費、アウトソーシング等による委託料、賃金等の増加が見込まれることなどから、類似施設の統廃合、事業の選択と集中を図ることが急務となっている。今後もコスト削減を進めながらもサービス水準の向上を図るため計画的な財政運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147574</xdr:rowOff>
    </xdr:from>
    <xdr:to>
      <xdr:col>24</xdr:col>
      <xdr:colOff>31750</xdr:colOff>
      <xdr:row>15</xdr:row>
      <xdr:rowOff>165862</xdr:rowOff>
    </xdr:to>
    <xdr:cxnSp macro="">
      <xdr:nvCxnSpPr>
        <xdr:cNvPr id="125" name="直線コネクタ 124"/>
        <xdr:cNvCxnSpPr/>
      </xdr:nvCxnSpPr>
      <xdr:spPr>
        <a:xfrm>
          <a:off x="15671800" y="27193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101854</xdr:rowOff>
    </xdr:from>
    <xdr:to>
      <xdr:col>22</xdr:col>
      <xdr:colOff>565150</xdr:colOff>
      <xdr:row>15</xdr:row>
      <xdr:rowOff>147574</xdr:rowOff>
    </xdr:to>
    <xdr:cxnSp macro="">
      <xdr:nvCxnSpPr>
        <xdr:cNvPr id="128" name="直線コネクタ 127"/>
        <xdr:cNvCxnSpPr/>
      </xdr:nvCxnSpPr>
      <xdr:spPr>
        <a:xfrm>
          <a:off x="14782800" y="26736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160782</xdr:rowOff>
    </xdr:from>
    <xdr:to>
      <xdr:col>22</xdr:col>
      <xdr:colOff>615950</xdr:colOff>
      <xdr:row>16</xdr:row>
      <xdr:rowOff>90932</xdr:rowOff>
    </xdr:to>
    <xdr:sp macro="" textlink="">
      <xdr:nvSpPr>
        <xdr:cNvPr id="129" name="フローチャート : 判断 128"/>
        <xdr:cNvSpPr/>
      </xdr:nvSpPr>
      <xdr:spPr>
        <a:xfrm>
          <a:off x="15621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75709</xdr:rowOff>
    </xdr:from>
    <xdr:ext cx="736600" cy="259045"/>
    <xdr:sp macro="" textlink="">
      <xdr:nvSpPr>
        <xdr:cNvPr id="130" name="テキスト ボックス 129"/>
        <xdr:cNvSpPr txBox="1"/>
      </xdr:nvSpPr>
      <xdr:spPr>
        <a:xfrm>
          <a:off x="15290800" y="281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83566</xdr:rowOff>
    </xdr:from>
    <xdr:to>
      <xdr:col>21</xdr:col>
      <xdr:colOff>361950</xdr:colOff>
      <xdr:row>15</xdr:row>
      <xdr:rowOff>101854</xdr:rowOff>
    </xdr:to>
    <xdr:cxnSp macro="">
      <xdr:nvCxnSpPr>
        <xdr:cNvPr id="131" name="直線コネクタ 130"/>
        <xdr:cNvCxnSpPr/>
      </xdr:nvCxnSpPr>
      <xdr:spPr>
        <a:xfrm>
          <a:off x="13893800" y="2655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2" name="フローチャート : 判断 131"/>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3" name="テキスト ボックス 132"/>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56134</xdr:rowOff>
    </xdr:from>
    <xdr:to>
      <xdr:col>20</xdr:col>
      <xdr:colOff>158750</xdr:colOff>
      <xdr:row>15</xdr:row>
      <xdr:rowOff>83566</xdr:rowOff>
    </xdr:to>
    <xdr:cxnSp macro="">
      <xdr:nvCxnSpPr>
        <xdr:cNvPr id="134" name="直線コネクタ 133"/>
        <xdr:cNvCxnSpPr/>
      </xdr:nvCxnSpPr>
      <xdr:spPr>
        <a:xfrm>
          <a:off x="13004800" y="2627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51054</xdr:rowOff>
    </xdr:from>
    <xdr:to>
      <xdr:col>20</xdr:col>
      <xdr:colOff>209550</xdr:colOff>
      <xdr:row>15</xdr:row>
      <xdr:rowOff>152654</xdr:rowOff>
    </xdr:to>
    <xdr:sp macro="" textlink="">
      <xdr:nvSpPr>
        <xdr:cNvPr id="135" name="フローチャート :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137431</xdr:rowOff>
    </xdr:from>
    <xdr:ext cx="762000" cy="259045"/>
    <xdr:sp macro="" textlink="">
      <xdr:nvSpPr>
        <xdr:cNvPr id="136" name="テキスト ボックス 135"/>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37" name="フローチャート : 判断 136"/>
        <xdr:cNvSpPr/>
      </xdr:nvSpPr>
      <xdr:spPr>
        <a:xfrm>
          <a:off x="12954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109999</xdr:rowOff>
    </xdr:from>
    <xdr:ext cx="762000" cy="259045"/>
    <xdr:sp macro="" textlink="">
      <xdr:nvSpPr>
        <xdr:cNvPr id="138" name="テキスト ボックス 137"/>
        <xdr:cNvSpPr txBox="1"/>
      </xdr:nvSpPr>
      <xdr:spPr>
        <a:xfrm>
          <a:off x="12623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115062</xdr:rowOff>
    </xdr:from>
    <xdr:to>
      <xdr:col>24</xdr:col>
      <xdr:colOff>82550</xdr:colOff>
      <xdr:row>16</xdr:row>
      <xdr:rowOff>45212</xdr:rowOff>
    </xdr:to>
    <xdr:sp macro="" textlink="">
      <xdr:nvSpPr>
        <xdr:cNvPr id="144" name="円/楕円 143"/>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131589</xdr:rowOff>
    </xdr:from>
    <xdr:ext cx="762000" cy="259045"/>
    <xdr:sp macro="" textlink="">
      <xdr:nvSpPr>
        <xdr:cNvPr id="145" name="物件費該当値テキスト"/>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96774</xdr:rowOff>
    </xdr:from>
    <xdr:to>
      <xdr:col>22</xdr:col>
      <xdr:colOff>615950</xdr:colOff>
      <xdr:row>16</xdr:row>
      <xdr:rowOff>26924</xdr:rowOff>
    </xdr:to>
    <xdr:sp macro="" textlink="">
      <xdr:nvSpPr>
        <xdr:cNvPr id="146" name="円/楕円 145"/>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47" name="テキスト ボックス 146"/>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51054</xdr:rowOff>
    </xdr:from>
    <xdr:to>
      <xdr:col>21</xdr:col>
      <xdr:colOff>412750</xdr:colOff>
      <xdr:row>15</xdr:row>
      <xdr:rowOff>152654</xdr:rowOff>
    </xdr:to>
    <xdr:sp macro="" textlink="">
      <xdr:nvSpPr>
        <xdr:cNvPr id="148" name="円/楕円 147"/>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162831</xdr:rowOff>
    </xdr:from>
    <xdr:ext cx="762000" cy="259045"/>
    <xdr:sp macro="" textlink="">
      <xdr:nvSpPr>
        <xdr:cNvPr id="149" name="テキスト ボックス 148"/>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32766</xdr:rowOff>
    </xdr:from>
    <xdr:to>
      <xdr:col>20</xdr:col>
      <xdr:colOff>209550</xdr:colOff>
      <xdr:row>15</xdr:row>
      <xdr:rowOff>134366</xdr:rowOff>
    </xdr:to>
    <xdr:sp macro="" textlink="">
      <xdr:nvSpPr>
        <xdr:cNvPr id="150" name="円/楕円 149"/>
        <xdr:cNvSpPr/>
      </xdr:nvSpPr>
      <xdr:spPr>
        <a:xfrm>
          <a:off x="13843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51" name="テキスト ボックス 150"/>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5334</xdr:rowOff>
    </xdr:from>
    <xdr:to>
      <xdr:col>19</xdr:col>
      <xdr:colOff>6350</xdr:colOff>
      <xdr:row>15</xdr:row>
      <xdr:rowOff>106934</xdr:rowOff>
    </xdr:to>
    <xdr:sp macro="" textlink="">
      <xdr:nvSpPr>
        <xdr:cNvPr id="152" name="円/楕円 151"/>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117111</xdr:rowOff>
    </xdr:from>
    <xdr:ext cx="762000" cy="259045"/>
    <xdr:sp macro="" textlink="">
      <xdr:nvSpPr>
        <xdr:cNvPr id="153" name="テキスト ボックス 152"/>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全国や愛媛県平均値を上回っているものの類似団体平均比較では</a:t>
          </a:r>
          <a:r>
            <a:rPr kumimoji="1" lang="ja-JP" altLang="en-US" sz="1100">
              <a:solidFill>
                <a:schemeClr val="dk1"/>
              </a:solidFill>
              <a:effectLst/>
              <a:latin typeface="+mn-lt"/>
              <a:ea typeface="+mn-ea"/>
              <a:cs typeface="+mn-cs"/>
            </a:rPr>
            <a:t>０．３</a:t>
          </a:r>
          <a:r>
            <a:rPr kumimoji="1" lang="ja-JP" altLang="ja-JP" sz="1100">
              <a:solidFill>
                <a:schemeClr val="dk1"/>
              </a:solidFill>
              <a:effectLst/>
              <a:latin typeface="+mn-lt"/>
              <a:ea typeface="+mn-ea"/>
              <a:cs typeface="+mn-cs"/>
            </a:rPr>
            <a:t>％下回っている。平成２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年度は障害者福祉サービス事業や生活保護費、</a:t>
          </a:r>
          <a:r>
            <a:rPr kumimoji="1" lang="ja-JP" altLang="en-US" sz="1100">
              <a:solidFill>
                <a:schemeClr val="dk1"/>
              </a:solidFill>
              <a:effectLst/>
              <a:latin typeface="+mn-lt"/>
              <a:ea typeface="+mn-ea"/>
              <a:cs typeface="+mn-cs"/>
            </a:rPr>
            <a:t>重度</a:t>
          </a:r>
          <a:r>
            <a:rPr kumimoji="1" lang="ja-JP" altLang="ja-JP" sz="1100">
              <a:solidFill>
                <a:schemeClr val="dk1"/>
              </a:solidFill>
              <a:effectLst/>
              <a:latin typeface="+mn-lt"/>
              <a:ea typeface="+mn-ea"/>
              <a:cs typeface="+mn-cs"/>
            </a:rPr>
            <a:t>心身障害者医療費の上昇幅が大きくなっており、子ども医療費の完全無償化などにより今後も社会保障関係の経費が増加していくことが予想される。国の制度による基づくものが大半であるが資格審査等の適正化等を進めていくことで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12700</xdr:rowOff>
    </xdr:to>
    <xdr:cxnSp macro="">
      <xdr:nvCxnSpPr>
        <xdr:cNvPr id="186" name="直線コネクタ 185"/>
        <xdr:cNvCxnSpPr/>
      </xdr:nvCxnSpPr>
      <xdr:spPr>
        <a:xfrm>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107950</xdr:rowOff>
    </xdr:to>
    <xdr:cxnSp macro="">
      <xdr:nvCxnSpPr>
        <xdr:cNvPr id="189" name="直線コネクタ 188"/>
        <xdr:cNvCxnSpPr/>
      </xdr:nvCxnSpPr>
      <xdr:spPr>
        <a:xfrm>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50800</xdr:rowOff>
    </xdr:from>
    <xdr:to>
      <xdr:col>5</xdr:col>
      <xdr:colOff>600075</xdr:colOff>
      <xdr:row>54</xdr:row>
      <xdr:rowOff>152400</xdr:rowOff>
    </xdr:to>
    <xdr:sp macro="" textlink="">
      <xdr:nvSpPr>
        <xdr:cNvPr id="190" name="フローチャート : 判断 189"/>
        <xdr:cNvSpPr/>
      </xdr:nvSpPr>
      <xdr:spPr>
        <a:xfrm>
          <a:off x="3937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162577</xdr:rowOff>
    </xdr:from>
    <xdr:ext cx="736600" cy="259045"/>
    <xdr:sp macro="" textlink="">
      <xdr:nvSpPr>
        <xdr:cNvPr id="191" name="テキスト ボックス 190"/>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69850</xdr:rowOff>
    </xdr:to>
    <xdr:cxnSp macro="">
      <xdr:nvCxnSpPr>
        <xdr:cNvPr id="192" name="直線コネクタ 191"/>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38100</xdr:rowOff>
    </xdr:from>
    <xdr:to>
      <xdr:col>4</xdr:col>
      <xdr:colOff>396875</xdr:colOff>
      <xdr:row>54</xdr:row>
      <xdr:rowOff>139700</xdr:rowOff>
    </xdr:to>
    <xdr:sp macro="" textlink="">
      <xdr:nvSpPr>
        <xdr:cNvPr id="193" name="フローチャート : 判断 192"/>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194" name="テキスト ボックス 193"/>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76200</xdr:rowOff>
    </xdr:from>
    <xdr:to>
      <xdr:col>3</xdr:col>
      <xdr:colOff>142875</xdr:colOff>
      <xdr:row>55</xdr:row>
      <xdr:rowOff>69850</xdr:rowOff>
    </xdr:to>
    <xdr:cxnSp macro="">
      <xdr:nvCxnSpPr>
        <xdr:cNvPr id="195" name="直線コネクタ 194"/>
        <xdr:cNvCxnSpPr/>
      </xdr:nvCxnSpPr>
      <xdr:spPr>
        <a:xfrm>
          <a:off x="1320800" y="9334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50800</xdr:rowOff>
    </xdr:from>
    <xdr:to>
      <xdr:col>3</xdr:col>
      <xdr:colOff>193675</xdr:colOff>
      <xdr:row>54</xdr:row>
      <xdr:rowOff>152400</xdr:rowOff>
    </xdr:to>
    <xdr:sp macro="" textlink="">
      <xdr:nvSpPr>
        <xdr:cNvPr id="196" name="フローチャート : 判断 195"/>
        <xdr:cNvSpPr/>
      </xdr:nvSpPr>
      <xdr:spPr>
        <a:xfrm>
          <a:off x="2159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162577</xdr:rowOff>
    </xdr:from>
    <xdr:ext cx="762000" cy="259045"/>
    <xdr:sp macro="" textlink="">
      <xdr:nvSpPr>
        <xdr:cNvPr id="197" name="テキスト ボックス 196"/>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198" name="フローチャート : 判断 197"/>
        <xdr:cNvSpPr/>
      </xdr:nvSpPr>
      <xdr:spPr>
        <a:xfrm>
          <a:off x="1270000" y="92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199" name="テキスト ボックス 198"/>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7" name="円/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208" name="テキスト ボックス 207"/>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9" name="円/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0" name="テキスト ボックス 20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1" name="円/楕円 210"/>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2" name="テキスト ボックス 211"/>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213" name="円/楕円 212"/>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14" name="テキスト ボックス 213"/>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繰出金については１３．</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％で前年度比で０．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となっている。市直営の特別養護老人ホームが</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施設、国保診療所が１施設あり、その財源不足補填としている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特別養護老人ホーム豊寿園については平成２７年４月に民間移譲</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、平成２９年４月に萬翆荘が民間移譲される予定である。</a:t>
          </a:r>
          <a:endParaRPr lang="ja-JP" altLang="ja-JP" sz="1400">
            <a:effectLst/>
          </a:endParaRPr>
        </a:p>
        <a:p>
          <a:r>
            <a:rPr kumimoji="1" lang="ja-JP" altLang="ja-JP" sz="1100">
              <a:solidFill>
                <a:schemeClr val="dk1"/>
              </a:solidFill>
              <a:effectLst/>
              <a:latin typeface="+mn-lt"/>
              <a:ea typeface="+mn-ea"/>
              <a:cs typeface="+mn-cs"/>
            </a:rPr>
            <a:t>　介護保険事業や後期高齢者医療事業特別会計の給付費の増加や、国民健康保険事業の加入者の高齢化、医療技術の高度化などに伴う医療費増加によって国民健康保険事業特別会計の財政悪化も懸念されることから、歳入歳出の適正化を図ることにより負担増加を抑制す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79375</xdr:rowOff>
    </xdr:from>
    <xdr:to>
      <xdr:col>24</xdr:col>
      <xdr:colOff>31750</xdr:colOff>
      <xdr:row>58</xdr:row>
      <xdr:rowOff>88900</xdr:rowOff>
    </xdr:to>
    <xdr:cxnSp macro="">
      <xdr:nvCxnSpPr>
        <xdr:cNvPr id="251" name="直線コネクタ 250"/>
        <xdr:cNvCxnSpPr/>
      </xdr:nvCxnSpPr>
      <xdr:spPr>
        <a:xfrm flipV="1">
          <a:off x="15671800" y="100234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3175</xdr:rowOff>
    </xdr:from>
    <xdr:to>
      <xdr:col>22</xdr:col>
      <xdr:colOff>565150</xdr:colOff>
      <xdr:row>58</xdr:row>
      <xdr:rowOff>88900</xdr:rowOff>
    </xdr:to>
    <xdr:cxnSp macro="">
      <xdr:nvCxnSpPr>
        <xdr:cNvPr id="254" name="直線コネクタ 253"/>
        <xdr:cNvCxnSpPr/>
      </xdr:nvCxnSpPr>
      <xdr:spPr>
        <a:xfrm>
          <a:off x="14782800" y="99472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104775</xdr:rowOff>
    </xdr:from>
    <xdr:to>
      <xdr:col>22</xdr:col>
      <xdr:colOff>615950</xdr:colOff>
      <xdr:row>58</xdr:row>
      <xdr:rowOff>34925</xdr:rowOff>
    </xdr:to>
    <xdr:sp macro="" textlink="">
      <xdr:nvSpPr>
        <xdr:cNvPr id="255" name="フローチャート : 判断 254"/>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45102</xdr:rowOff>
    </xdr:from>
    <xdr:ext cx="736600" cy="259045"/>
    <xdr:sp macro="" textlink="">
      <xdr:nvSpPr>
        <xdr:cNvPr id="256" name="テキスト ボックス 255"/>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3175</xdr:rowOff>
    </xdr:from>
    <xdr:to>
      <xdr:col>21</xdr:col>
      <xdr:colOff>361950</xdr:colOff>
      <xdr:row>58</xdr:row>
      <xdr:rowOff>31750</xdr:rowOff>
    </xdr:to>
    <xdr:cxnSp macro="">
      <xdr:nvCxnSpPr>
        <xdr:cNvPr id="257" name="直線コネクタ 256"/>
        <xdr:cNvCxnSpPr/>
      </xdr:nvCxnSpPr>
      <xdr:spPr>
        <a:xfrm flipV="1">
          <a:off x="13893800" y="9947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104775</xdr:rowOff>
    </xdr:from>
    <xdr:to>
      <xdr:col>21</xdr:col>
      <xdr:colOff>412750</xdr:colOff>
      <xdr:row>58</xdr:row>
      <xdr:rowOff>34925</xdr:rowOff>
    </xdr:to>
    <xdr:sp macro="" textlink="">
      <xdr:nvSpPr>
        <xdr:cNvPr id="258" name="フローチャート : 判断 257"/>
        <xdr:cNvSpPr/>
      </xdr:nvSpPr>
      <xdr:spPr>
        <a:xfrm>
          <a:off x="14732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45102</xdr:rowOff>
    </xdr:from>
    <xdr:ext cx="762000" cy="259045"/>
    <xdr:sp macro="" textlink="">
      <xdr:nvSpPr>
        <xdr:cNvPr id="259" name="テキスト ボックス 258"/>
        <xdr:cNvSpPr txBox="1"/>
      </xdr:nvSpPr>
      <xdr:spPr>
        <a:xfrm>
          <a:off x="14401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58</xdr:row>
      <xdr:rowOff>31750</xdr:rowOff>
    </xdr:to>
    <xdr:cxnSp macro="">
      <xdr:nvCxnSpPr>
        <xdr:cNvPr id="260" name="直線コネクタ 259"/>
        <xdr:cNvCxnSpPr/>
      </xdr:nvCxnSpPr>
      <xdr:spPr>
        <a:xfrm>
          <a:off x="13004800" y="991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85725</xdr:rowOff>
    </xdr:from>
    <xdr:to>
      <xdr:col>20</xdr:col>
      <xdr:colOff>209550</xdr:colOff>
      <xdr:row>58</xdr:row>
      <xdr:rowOff>15875</xdr:rowOff>
    </xdr:to>
    <xdr:sp macro="" textlink="">
      <xdr:nvSpPr>
        <xdr:cNvPr id="261" name="フローチャート : 判断 260"/>
        <xdr:cNvSpPr/>
      </xdr:nvSpPr>
      <xdr:spPr>
        <a:xfrm>
          <a:off x="13843000" y="985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26052</xdr:rowOff>
    </xdr:from>
    <xdr:ext cx="762000" cy="259045"/>
    <xdr:sp macro="" textlink="">
      <xdr:nvSpPr>
        <xdr:cNvPr id="262" name="テキスト ボックス 261"/>
        <xdr:cNvSpPr txBox="1"/>
      </xdr:nvSpPr>
      <xdr:spPr>
        <a:xfrm>
          <a:off x="13512800" y="962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66675</xdr:rowOff>
    </xdr:from>
    <xdr:to>
      <xdr:col>19</xdr:col>
      <xdr:colOff>6350</xdr:colOff>
      <xdr:row>57</xdr:row>
      <xdr:rowOff>168275</xdr:rowOff>
    </xdr:to>
    <xdr:sp macro="" textlink="">
      <xdr:nvSpPr>
        <xdr:cNvPr id="263" name="フローチャート : 判断 262"/>
        <xdr:cNvSpPr/>
      </xdr:nvSpPr>
      <xdr:spPr>
        <a:xfrm>
          <a:off x="129540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7002</xdr:rowOff>
    </xdr:from>
    <xdr:ext cx="762000" cy="259045"/>
    <xdr:sp macro="" textlink="">
      <xdr:nvSpPr>
        <xdr:cNvPr id="264" name="テキスト ボックス 263"/>
        <xdr:cNvSpPr txBox="1"/>
      </xdr:nvSpPr>
      <xdr:spPr>
        <a:xfrm>
          <a:off x="12623800" y="96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28575</xdr:rowOff>
    </xdr:from>
    <xdr:to>
      <xdr:col>24</xdr:col>
      <xdr:colOff>82550</xdr:colOff>
      <xdr:row>58</xdr:row>
      <xdr:rowOff>130175</xdr:rowOff>
    </xdr:to>
    <xdr:sp macro="" textlink="">
      <xdr:nvSpPr>
        <xdr:cNvPr id="270" name="円/楕円 269"/>
        <xdr:cNvSpPr/>
      </xdr:nvSpPr>
      <xdr:spPr>
        <a:xfrm>
          <a:off x="164592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652</xdr:rowOff>
    </xdr:from>
    <xdr:ext cx="762000" cy="259045"/>
    <xdr:sp macro="" textlink="">
      <xdr:nvSpPr>
        <xdr:cNvPr id="271" name="その他該当値テキスト"/>
        <xdr:cNvSpPr txBox="1"/>
      </xdr:nvSpPr>
      <xdr:spPr>
        <a:xfrm>
          <a:off x="165989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2" name="円/楕円 271"/>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3" name="テキスト ボックス 272"/>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123825</xdr:rowOff>
    </xdr:from>
    <xdr:to>
      <xdr:col>21</xdr:col>
      <xdr:colOff>412750</xdr:colOff>
      <xdr:row>58</xdr:row>
      <xdr:rowOff>53975</xdr:rowOff>
    </xdr:to>
    <xdr:sp macro="" textlink="">
      <xdr:nvSpPr>
        <xdr:cNvPr id="274" name="円/楕円 273"/>
        <xdr:cNvSpPr/>
      </xdr:nvSpPr>
      <xdr:spPr>
        <a:xfrm>
          <a:off x="14732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38752</xdr:rowOff>
    </xdr:from>
    <xdr:ext cx="762000" cy="259045"/>
    <xdr:sp macro="" textlink="">
      <xdr:nvSpPr>
        <xdr:cNvPr id="275" name="テキスト ボックス 274"/>
        <xdr:cNvSpPr txBox="1"/>
      </xdr:nvSpPr>
      <xdr:spPr>
        <a:xfrm>
          <a:off x="14401800" y="998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152400</xdr:rowOff>
    </xdr:from>
    <xdr:to>
      <xdr:col>20</xdr:col>
      <xdr:colOff>209550</xdr:colOff>
      <xdr:row>58</xdr:row>
      <xdr:rowOff>82550</xdr:rowOff>
    </xdr:to>
    <xdr:sp macro="" textlink="">
      <xdr:nvSpPr>
        <xdr:cNvPr id="276" name="円/楕円 275"/>
        <xdr:cNvSpPr/>
      </xdr:nvSpPr>
      <xdr:spPr>
        <a:xfrm>
          <a:off x="13843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67327</xdr:rowOff>
    </xdr:from>
    <xdr:ext cx="762000" cy="259045"/>
    <xdr:sp macro="" textlink="">
      <xdr:nvSpPr>
        <xdr:cNvPr id="277" name="テキスト ボックス 276"/>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8" name="円/楕円 277"/>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9" name="テキスト ボックス 278"/>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の比較では大きく平均を上回っている。これは合併により市町村で構成されていた一部事務組合が解散になり多額の負担金が不要となったことが挙げられる。また、合併した直後から財政の危機的状況を打破するために外部団体の補助金のあり方の検証、行政監査等の取り組みにより、その結果が成果として表れている。一方、一部事務組合経費分は人件費、公債費に転じて各指標を押し上げている要因となっている。今後も適正な執行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167005</xdr:rowOff>
    </xdr:from>
    <xdr:to>
      <xdr:col>24</xdr:col>
      <xdr:colOff>31750</xdr:colOff>
      <xdr:row>35</xdr:row>
      <xdr:rowOff>6985</xdr:rowOff>
    </xdr:to>
    <xdr:cxnSp macro="">
      <xdr:nvCxnSpPr>
        <xdr:cNvPr id="307" name="直線コネクタ 306"/>
        <xdr:cNvCxnSpPr/>
      </xdr:nvCxnSpPr>
      <xdr:spPr>
        <a:xfrm>
          <a:off x="15671800" y="59963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161290</xdr:rowOff>
    </xdr:from>
    <xdr:to>
      <xdr:col>22</xdr:col>
      <xdr:colOff>565150</xdr:colOff>
      <xdr:row>34</xdr:row>
      <xdr:rowOff>167005</xdr:rowOff>
    </xdr:to>
    <xdr:cxnSp macro="">
      <xdr:nvCxnSpPr>
        <xdr:cNvPr id="310" name="直線コネクタ 309"/>
        <xdr:cNvCxnSpPr/>
      </xdr:nvCxnSpPr>
      <xdr:spPr>
        <a:xfrm>
          <a:off x="14782800" y="59905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121920</xdr:rowOff>
    </xdr:from>
    <xdr:to>
      <xdr:col>22</xdr:col>
      <xdr:colOff>615950</xdr:colOff>
      <xdr:row>38</xdr:row>
      <xdr:rowOff>52070</xdr:rowOff>
    </xdr:to>
    <xdr:sp macro="" textlink="">
      <xdr:nvSpPr>
        <xdr:cNvPr id="311" name="フローチャート : 判断 310"/>
        <xdr:cNvSpPr/>
      </xdr:nvSpPr>
      <xdr:spPr>
        <a:xfrm>
          <a:off x="15621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36847</xdr:rowOff>
    </xdr:from>
    <xdr:ext cx="736600" cy="259045"/>
    <xdr:sp macro="" textlink="">
      <xdr:nvSpPr>
        <xdr:cNvPr id="312" name="テキスト ボックス 311"/>
        <xdr:cNvSpPr txBox="1"/>
      </xdr:nvSpPr>
      <xdr:spPr>
        <a:xfrm>
          <a:off x="15290800" y="655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161290</xdr:rowOff>
    </xdr:from>
    <xdr:to>
      <xdr:col>21</xdr:col>
      <xdr:colOff>361950</xdr:colOff>
      <xdr:row>34</xdr:row>
      <xdr:rowOff>161290</xdr:rowOff>
    </xdr:to>
    <xdr:cxnSp macro="">
      <xdr:nvCxnSpPr>
        <xdr:cNvPr id="313" name="直線コネクタ 312"/>
        <xdr:cNvCxnSpPr/>
      </xdr:nvCxnSpPr>
      <xdr:spPr>
        <a:xfrm>
          <a:off x="13893800" y="5990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127635</xdr:rowOff>
    </xdr:from>
    <xdr:to>
      <xdr:col>21</xdr:col>
      <xdr:colOff>412750</xdr:colOff>
      <xdr:row>38</xdr:row>
      <xdr:rowOff>57785</xdr:rowOff>
    </xdr:to>
    <xdr:sp macro="" textlink="">
      <xdr:nvSpPr>
        <xdr:cNvPr id="314" name="フローチャート : 判断 313"/>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42562</xdr:rowOff>
    </xdr:from>
    <xdr:ext cx="762000" cy="259045"/>
    <xdr:sp macro="" textlink="">
      <xdr:nvSpPr>
        <xdr:cNvPr id="315" name="テキスト ボックス 314"/>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161290</xdr:rowOff>
    </xdr:from>
    <xdr:to>
      <xdr:col>20</xdr:col>
      <xdr:colOff>158750</xdr:colOff>
      <xdr:row>35</xdr:row>
      <xdr:rowOff>6985</xdr:rowOff>
    </xdr:to>
    <xdr:cxnSp macro="">
      <xdr:nvCxnSpPr>
        <xdr:cNvPr id="316" name="直線コネクタ 315"/>
        <xdr:cNvCxnSpPr/>
      </xdr:nvCxnSpPr>
      <xdr:spPr>
        <a:xfrm flipV="1">
          <a:off x="13004800" y="59905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144780</xdr:rowOff>
    </xdr:from>
    <xdr:to>
      <xdr:col>20</xdr:col>
      <xdr:colOff>209550</xdr:colOff>
      <xdr:row>38</xdr:row>
      <xdr:rowOff>74930</xdr:rowOff>
    </xdr:to>
    <xdr:sp macro="" textlink="">
      <xdr:nvSpPr>
        <xdr:cNvPr id="317" name="フローチャート : 判断 316"/>
        <xdr:cNvSpPr/>
      </xdr:nvSpPr>
      <xdr:spPr>
        <a:xfrm>
          <a:off x="13843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59707</xdr:rowOff>
    </xdr:from>
    <xdr:ext cx="762000" cy="259045"/>
    <xdr:sp macro="" textlink="">
      <xdr:nvSpPr>
        <xdr:cNvPr id="318" name="テキスト ボックス 317"/>
        <xdr:cNvSpPr txBox="1"/>
      </xdr:nvSpPr>
      <xdr:spPr>
        <a:xfrm>
          <a:off x="13512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19" name="フローチャート : 判断 318"/>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59707</xdr:rowOff>
    </xdr:from>
    <xdr:ext cx="762000" cy="259045"/>
    <xdr:sp macro="" textlink="">
      <xdr:nvSpPr>
        <xdr:cNvPr id="320" name="テキスト ボックス 319"/>
        <xdr:cNvSpPr txBox="1"/>
      </xdr:nvSpPr>
      <xdr:spPr>
        <a:xfrm>
          <a:off x="12623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127635</xdr:rowOff>
    </xdr:from>
    <xdr:to>
      <xdr:col>24</xdr:col>
      <xdr:colOff>82550</xdr:colOff>
      <xdr:row>35</xdr:row>
      <xdr:rowOff>57785</xdr:rowOff>
    </xdr:to>
    <xdr:sp macro="" textlink="">
      <xdr:nvSpPr>
        <xdr:cNvPr id="326" name="円/楕円 325"/>
        <xdr:cNvSpPr/>
      </xdr:nvSpPr>
      <xdr:spPr>
        <a:xfrm>
          <a:off x="164592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36212</xdr:rowOff>
    </xdr:from>
    <xdr:ext cx="762000" cy="259045"/>
    <xdr:sp macro="" textlink="">
      <xdr:nvSpPr>
        <xdr:cNvPr id="327" name="補助費等該当値テキスト"/>
        <xdr:cNvSpPr txBox="1"/>
      </xdr:nvSpPr>
      <xdr:spPr>
        <a:xfrm>
          <a:off x="16598900" y="586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116205</xdr:rowOff>
    </xdr:from>
    <xdr:to>
      <xdr:col>22</xdr:col>
      <xdr:colOff>615950</xdr:colOff>
      <xdr:row>35</xdr:row>
      <xdr:rowOff>46355</xdr:rowOff>
    </xdr:to>
    <xdr:sp macro="" textlink="">
      <xdr:nvSpPr>
        <xdr:cNvPr id="328" name="円/楕円 327"/>
        <xdr:cNvSpPr/>
      </xdr:nvSpPr>
      <xdr:spPr>
        <a:xfrm>
          <a:off x="156210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56532</xdr:rowOff>
    </xdr:from>
    <xdr:ext cx="736600" cy="259045"/>
    <xdr:sp macro="" textlink="">
      <xdr:nvSpPr>
        <xdr:cNvPr id="329" name="テキスト ボックス 328"/>
        <xdr:cNvSpPr txBox="1"/>
      </xdr:nvSpPr>
      <xdr:spPr>
        <a:xfrm>
          <a:off x="15290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110490</xdr:rowOff>
    </xdr:from>
    <xdr:to>
      <xdr:col>21</xdr:col>
      <xdr:colOff>412750</xdr:colOff>
      <xdr:row>35</xdr:row>
      <xdr:rowOff>40640</xdr:rowOff>
    </xdr:to>
    <xdr:sp macro="" textlink="">
      <xdr:nvSpPr>
        <xdr:cNvPr id="330" name="円/楕円 329"/>
        <xdr:cNvSpPr/>
      </xdr:nvSpPr>
      <xdr:spPr>
        <a:xfrm>
          <a:off x="14732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50817</xdr:rowOff>
    </xdr:from>
    <xdr:ext cx="762000" cy="259045"/>
    <xdr:sp macro="" textlink="">
      <xdr:nvSpPr>
        <xdr:cNvPr id="331" name="テキスト ボックス 330"/>
        <xdr:cNvSpPr txBox="1"/>
      </xdr:nvSpPr>
      <xdr:spPr>
        <a:xfrm>
          <a:off x="14401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110490</xdr:rowOff>
    </xdr:from>
    <xdr:to>
      <xdr:col>20</xdr:col>
      <xdr:colOff>209550</xdr:colOff>
      <xdr:row>35</xdr:row>
      <xdr:rowOff>40640</xdr:rowOff>
    </xdr:to>
    <xdr:sp macro="" textlink="">
      <xdr:nvSpPr>
        <xdr:cNvPr id="332" name="円/楕円 331"/>
        <xdr:cNvSpPr/>
      </xdr:nvSpPr>
      <xdr:spPr>
        <a:xfrm>
          <a:off x="13843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50817</xdr:rowOff>
    </xdr:from>
    <xdr:ext cx="762000" cy="259045"/>
    <xdr:sp macro="" textlink="">
      <xdr:nvSpPr>
        <xdr:cNvPr id="333" name="テキスト ボックス 332"/>
        <xdr:cNvSpPr txBox="1"/>
      </xdr:nvSpPr>
      <xdr:spPr>
        <a:xfrm>
          <a:off x="13512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127635</xdr:rowOff>
    </xdr:from>
    <xdr:to>
      <xdr:col>19</xdr:col>
      <xdr:colOff>6350</xdr:colOff>
      <xdr:row>35</xdr:row>
      <xdr:rowOff>57785</xdr:rowOff>
    </xdr:to>
    <xdr:sp macro="" textlink="">
      <xdr:nvSpPr>
        <xdr:cNvPr id="334" name="円/楕円 333"/>
        <xdr:cNvSpPr/>
      </xdr:nvSpPr>
      <xdr:spPr>
        <a:xfrm>
          <a:off x="12954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67962</xdr:rowOff>
    </xdr:from>
    <xdr:ext cx="762000" cy="259045"/>
    <xdr:sp macro="" textlink="">
      <xdr:nvSpPr>
        <xdr:cNvPr id="335" name="テキスト ボックス 334"/>
        <xdr:cNvSpPr txBox="1"/>
      </xdr:nvSpPr>
      <xdr:spPr>
        <a:xfrm>
          <a:off x="12623800" y="572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公債費については年々改善されてきて</a:t>
          </a:r>
          <a:r>
            <a:rPr kumimoji="1" lang="ja-JP" altLang="en-US" sz="1100">
              <a:solidFill>
                <a:schemeClr val="dk1"/>
              </a:solidFill>
              <a:effectLst/>
              <a:latin typeface="+mn-lt"/>
              <a:ea typeface="+mn-ea"/>
              <a:cs typeface="+mn-cs"/>
            </a:rPr>
            <a:t>おり、平成２７年度は前年度より２．７％改善したものの、</a:t>
          </a:r>
          <a:r>
            <a:rPr kumimoji="1" lang="ja-JP" altLang="ja-JP" sz="1100">
              <a:solidFill>
                <a:schemeClr val="dk1"/>
              </a:solidFill>
              <a:effectLst/>
              <a:latin typeface="+mn-lt"/>
              <a:ea typeface="+mn-ea"/>
              <a:cs typeface="+mn-cs"/>
            </a:rPr>
            <a:t>類似団体の１６．</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に比べて依然高い状況にある。今後も新庁舎建設をはじめ新市建設計画に基づく大型事業が予定されていることから、継続事業については容易に市債に頼ることなく適正な事業量で執行するほか、減債基金の積立額を確保し繰上償還を行う等、地方債残高の縮減に取り組み公債費の低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163576</xdr:rowOff>
    </xdr:to>
    <xdr:cxnSp macro="">
      <xdr:nvCxnSpPr>
        <xdr:cNvPr id="365" name="直線コネクタ 364"/>
        <xdr:cNvCxnSpPr/>
      </xdr:nvCxnSpPr>
      <xdr:spPr>
        <a:xfrm flipV="1">
          <a:off x="3987800" y="1341323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163576</xdr:rowOff>
    </xdr:from>
    <xdr:to>
      <xdr:col>5</xdr:col>
      <xdr:colOff>549275</xdr:colOff>
      <xdr:row>78</xdr:row>
      <xdr:rowOff>168148</xdr:rowOff>
    </xdr:to>
    <xdr:cxnSp macro="">
      <xdr:nvCxnSpPr>
        <xdr:cNvPr id="368" name="直線コネクタ 367"/>
        <xdr:cNvCxnSpPr/>
      </xdr:nvCxnSpPr>
      <xdr:spPr>
        <a:xfrm flipV="1">
          <a:off x="3098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83058</xdr:rowOff>
    </xdr:from>
    <xdr:to>
      <xdr:col>5</xdr:col>
      <xdr:colOff>600075</xdr:colOff>
      <xdr:row>78</xdr:row>
      <xdr:rowOff>13208</xdr:rowOff>
    </xdr:to>
    <xdr:sp macro="" textlink="">
      <xdr:nvSpPr>
        <xdr:cNvPr id="369" name="フローチャート : 判断 368"/>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70" name="テキスト ボックス 369"/>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168148</xdr:rowOff>
    </xdr:from>
    <xdr:to>
      <xdr:col>4</xdr:col>
      <xdr:colOff>346075</xdr:colOff>
      <xdr:row>79</xdr:row>
      <xdr:rowOff>28702</xdr:rowOff>
    </xdr:to>
    <xdr:cxnSp macro="">
      <xdr:nvCxnSpPr>
        <xdr:cNvPr id="371" name="直線コネクタ 370"/>
        <xdr:cNvCxnSpPr/>
      </xdr:nvCxnSpPr>
      <xdr:spPr>
        <a:xfrm flipV="1">
          <a:off x="2209800" y="135412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3" name="テキスト ボックス 372"/>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28702</xdr:rowOff>
    </xdr:from>
    <xdr:to>
      <xdr:col>3</xdr:col>
      <xdr:colOff>142875</xdr:colOff>
      <xdr:row>79</xdr:row>
      <xdr:rowOff>28702</xdr:rowOff>
    </xdr:to>
    <xdr:cxnSp macro="">
      <xdr:nvCxnSpPr>
        <xdr:cNvPr id="374" name="直線コネクタ 373"/>
        <xdr:cNvCxnSpPr/>
      </xdr:nvCxnSpPr>
      <xdr:spPr>
        <a:xfrm>
          <a:off x="1320800" y="13573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76" name="テキスト ボックス 375"/>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7" name="フローチャート : 判断 376"/>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8" name="テキスト ボックス 377"/>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84" name="円/楕円 383"/>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132859</xdr:rowOff>
    </xdr:from>
    <xdr:ext cx="762000" cy="259045"/>
    <xdr:sp macro="" textlink="">
      <xdr:nvSpPr>
        <xdr:cNvPr id="385"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86" name="円/楕円 385"/>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27703</xdr:rowOff>
    </xdr:from>
    <xdr:ext cx="736600" cy="259045"/>
    <xdr:sp macro="" textlink="">
      <xdr:nvSpPr>
        <xdr:cNvPr id="387" name="テキスト ボックス 386"/>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117348</xdr:rowOff>
    </xdr:from>
    <xdr:to>
      <xdr:col>4</xdr:col>
      <xdr:colOff>396875</xdr:colOff>
      <xdr:row>79</xdr:row>
      <xdr:rowOff>47498</xdr:rowOff>
    </xdr:to>
    <xdr:sp macro="" textlink="">
      <xdr:nvSpPr>
        <xdr:cNvPr id="388" name="円/楕円 387"/>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32275</xdr:rowOff>
    </xdr:from>
    <xdr:ext cx="762000" cy="259045"/>
    <xdr:sp macro="" textlink="">
      <xdr:nvSpPr>
        <xdr:cNvPr id="389" name="テキスト ボックス 388"/>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149352</xdr:rowOff>
    </xdr:from>
    <xdr:to>
      <xdr:col>3</xdr:col>
      <xdr:colOff>193675</xdr:colOff>
      <xdr:row>79</xdr:row>
      <xdr:rowOff>79502</xdr:rowOff>
    </xdr:to>
    <xdr:sp macro="" textlink="">
      <xdr:nvSpPr>
        <xdr:cNvPr id="390" name="円/楕円 389"/>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64279</xdr:rowOff>
    </xdr:from>
    <xdr:ext cx="762000" cy="259045"/>
    <xdr:sp macro="" textlink="">
      <xdr:nvSpPr>
        <xdr:cNvPr id="391" name="テキスト ボックス 390"/>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149352</xdr:rowOff>
    </xdr:from>
    <xdr:to>
      <xdr:col>1</xdr:col>
      <xdr:colOff>676275</xdr:colOff>
      <xdr:row>79</xdr:row>
      <xdr:rowOff>79502</xdr:rowOff>
    </xdr:to>
    <xdr:sp macro="" textlink="">
      <xdr:nvSpPr>
        <xdr:cNvPr id="392" name="円/楕円 391"/>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64279</xdr:rowOff>
    </xdr:from>
    <xdr:ext cx="762000" cy="259045"/>
    <xdr:sp macro="" textlink="">
      <xdr:nvSpPr>
        <xdr:cNvPr id="393" name="テキスト ボックス 392"/>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年度は前年度より</a:t>
          </a:r>
          <a:r>
            <a:rPr kumimoji="1" lang="ja-JP" altLang="en-US" sz="1100">
              <a:solidFill>
                <a:schemeClr val="dk1"/>
              </a:solidFill>
              <a:effectLst/>
              <a:latin typeface="+mn-lt"/>
              <a:ea typeface="+mn-ea"/>
              <a:cs typeface="+mn-cs"/>
            </a:rPr>
            <a:t>０．８</a:t>
          </a:r>
          <a:r>
            <a:rPr kumimoji="1" lang="ja-JP" altLang="ja-JP" sz="1100">
              <a:solidFill>
                <a:schemeClr val="dk1"/>
              </a:solidFill>
              <a:effectLst/>
              <a:latin typeface="+mn-lt"/>
              <a:ea typeface="+mn-ea"/>
              <a:cs typeface="+mn-cs"/>
            </a:rPr>
            <a:t>％増加しているものの、類似団体平均との比較では大きく上回っている。経常収支比率が</a:t>
          </a:r>
          <a:r>
            <a:rPr kumimoji="1" lang="ja-JP" altLang="en-US" sz="1100">
              <a:solidFill>
                <a:schemeClr val="dk1"/>
              </a:solidFill>
              <a:effectLst/>
              <a:latin typeface="+mn-lt"/>
              <a:ea typeface="+mn-ea"/>
              <a:cs typeface="+mn-cs"/>
            </a:rPr>
            <a:t>８３．７</a:t>
          </a:r>
          <a:r>
            <a:rPr kumimoji="1" lang="ja-JP" altLang="ja-JP" sz="1100">
              <a:solidFill>
                <a:schemeClr val="dk1"/>
              </a:solidFill>
              <a:effectLst/>
              <a:latin typeface="+mn-lt"/>
              <a:ea typeface="+mn-ea"/>
              <a:cs typeface="+mn-cs"/>
            </a:rPr>
            <a:t>％であることから公債費が占める割合が非常に高いことが判る。</a:t>
          </a:r>
          <a:endParaRPr lang="ja-JP" altLang="ja-JP" sz="1400">
            <a:effectLst/>
          </a:endParaRPr>
        </a:p>
        <a:p>
          <a:r>
            <a:rPr kumimoji="1" lang="ja-JP" altLang="ja-JP" sz="1100">
              <a:solidFill>
                <a:schemeClr val="dk1"/>
              </a:solidFill>
              <a:effectLst/>
              <a:latin typeface="+mn-lt"/>
              <a:ea typeface="+mn-ea"/>
              <a:cs typeface="+mn-cs"/>
            </a:rPr>
            <a:t>　これまで経費削減のため恒常的に削減を行ってきたため、これ以上の削減が厳しい状況下にあるが、事業の選択と集中を図りながら現在の水準を超えないよう、歳入・歳出両面で財政の質を高めるよう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117856</xdr:rowOff>
    </xdr:from>
    <xdr:to>
      <xdr:col>24</xdr:col>
      <xdr:colOff>31750</xdr:colOff>
      <xdr:row>74</xdr:row>
      <xdr:rowOff>154432</xdr:rowOff>
    </xdr:to>
    <xdr:cxnSp macro="">
      <xdr:nvCxnSpPr>
        <xdr:cNvPr id="424" name="直線コネクタ 423"/>
        <xdr:cNvCxnSpPr/>
      </xdr:nvCxnSpPr>
      <xdr:spPr>
        <a:xfrm>
          <a:off x="15671800" y="128051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152146</xdr:rowOff>
    </xdr:from>
    <xdr:to>
      <xdr:col>22</xdr:col>
      <xdr:colOff>565150</xdr:colOff>
      <xdr:row>74</xdr:row>
      <xdr:rowOff>117856</xdr:rowOff>
    </xdr:to>
    <xdr:cxnSp macro="">
      <xdr:nvCxnSpPr>
        <xdr:cNvPr id="427" name="直線コネクタ 426"/>
        <xdr:cNvCxnSpPr/>
      </xdr:nvCxnSpPr>
      <xdr:spPr>
        <a:xfrm>
          <a:off x="14782800" y="126679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147065</xdr:rowOff>
    </xdr:from>
    <xdr:to>
      <xdr:col>22</xdr:col>
      <xdr:colOff>615950</xdr:colOff>
      <xdr:row>76</xdr:row>
      <xdr:rowOff>77215</xdr:rowOff>
    </xdr:to>
    <xdr:sp macro="" textlink="">
      <xdr:nvSpPr>
        <xdr:cNvPr id="428" name="フローチャート : 判断 427"/>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61992</xdr:rowOff>
    </xdr:from>
    <xdr:ext cx="736600" cy="259045"/>
    <xdr:sp macro="" textlink="">
      <xdr:nvSpPr>
        <xdr:cNvPr id="429" name="テキスト ボックス 428"/>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152146</xdr:rowOff>
    </xdr:from>
    <xdr:to>
      <xdr:col>21</xdr:col>
      <xdr:colOff>361950</xdr:colOff>
      <xdr:row>74</xdr:row>
      <xdr:rowOff>76708</xdr:rowOff>
    </xdr:to>
    <xdr:cxnSp macro="">
      <xdr:nvCxnSpPr>
        <xdr:cNvPr id="430" name="直線コネクタ 429"/>
        <xdr:cNvCxnSpPr/>
      </xdr:nvCxnSpPr>
      <xdr:spPr>
        <a:xfrm flipV="1">
          <a:off x="13893800" y="126679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124206</xdr:rowOff>
    </xdr:from>
    <xdr:to>
      <xdr:col>21</xdr:col>
      <xdr:colOff>412750</xdr:colOff>
      <xdr:row>76</xdr:row>
      <xdr:rowOff>54356</xdr:rowOff>
    </xdr:to>
    <xdr:sp macro="" textlink="">
      <xdr:nvSpPr>
        <xdr:cNvPr id="431" name="フローチャート : 判断 430"/>
        <xdr:cNvSpPr/>
      </xdr:nvSpPr>
      <xdr:spPr>
        <a:xfrm>
          <a:off x="14732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39133</xdr:rowOff>
    </xdr:from>
    <xdr:ext cx="762000" cy="259045"/>
    <xdr:sp macro="" textlink="">
      <xdr:nvSpPr>
        <xdr:cNvPr id="432" name="テキスト ボックス 431"/>
        <xdr:cNvSpPr txBox="1"/>
      </xdr:nvSpPr>
      <xdr:spPr>
        <a:xfrm>
          <a:off x="14401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30988</xdr:rowOff>
    </xdr:from>
    <xdr:to>
      <xdr:col>20</xdr:col>
      <xdr:colOff>158750</xdr:colOff>
      <xdr:row>74</xdr:row>
      <xdr:rowOff>76708</xdr:rowOff>
    </xdr:to>
    <xdr:cxnSp macro="">
      <xdr:nvCxnSpPr>
        <xdr:cNvPr id="433" name="直線コネクタ 432"/>
        <xdr:cNvCxnSpPr/>
      </xdr:nvCxnSpPr>
      <xdr:spPr>
        <a:xfrm>
          <a:off x="13004800" y="127182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34" name="フローチャート : 判断 433"/>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66564</xdr:rowOff>
    </xdr:from>
    <xdr:ext cx="762000" cy="259045"/>
    <xdr:sp macro="" textlink="">
      <xdr:nvSpPr>
        <xdr:cNvPr id="435" name="テキスト ボックス 434"/>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36" name="フローチャート : 判断 435"/>
        <xdr:cNvSpPr/>
      </xdr:nvSpPr>
      <xdr:spPr>
        <a:xfrm>
          <a:off x="12954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34562</xdr:rowOff>
    </xdr:from>
    <xdr:ext cx="762000" cy="259045"/>
    <xdr:sp macro="" textlink="">
      <xdr:nvSpPr>
        <xdr:cNvPr id="437" name="テキスト ボックス 436"/>
        <xdr:cNvSpPr txBox="1"/>
      </xdr:nvSpPr>
      <xdr:spPr>
        <a:xfrm>
          <a:off x="12623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103632</xdr:rowOff>
    </xdr:from>
    <xdr:to>
      <xdr:col>24</xdr:col>
      <xdr:colOff>82550</xdr:colOff>
      <xdr:row>75</xdr:row>
      <xdr:rowOff>33782</xdr:rowOff>
    </xdr:to>
    <xdr:sp macro="" textlink="">
      <xdr:nvSpPr>
        <xdr:cNvPr id="443" name="円/楕円 442"/>
        <xdr:cNvSpPr/>
      </xdr:nvSpPr>
      <xdr:spPr>
        <a:xfrm>
          <a:off x="16459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120159</xdr:rowOff>
    </xdr:from>
    <xdr:ext cx="762000" cy="259045"/>
    <xdr:sp macro="" textlink="">
      <xdr:nvSpPr>
        <xdr:cNvPr id="444" name="公債費以外該当値テキスト"/>
        <xdr:cNvSpPr txBox="1"/>
      </xdr:nvSpPr>
      <xdr:spPr>
        <a:xfrm>
          <a:off x="16598900" y="126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67056</xdr:rowOff>
    </xdr:from>
    <xdr:to>
      <xdr:col>22</xdr:col>
      <xdr:colOff>615950</xdr:colOff>
      <xdr:row>74</xdr:row>
      <xdr:rowOff>168656</xdr:rowOff>
    </xdr:to>
    <xdr:sp macro="" textlink="">
      <xdr:nvSpPr>
        <xdr:cNvPr id="445" name="円/楕円 444"/>
        <xdr:cNvSpPr/>
      </xdr:nvSpPr>
      <xdr:spPr>
        <a:xfrm>
          <a:off x="15621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7383</xdr:rowOff>
    </xdr:from>
    <xdr:ext cx="736600" cy="259045"/>
    <xdr:sp macro="" textlink="">
      <xdr:nvSpPr>
        <xdr:cNvPr id="446" name="テキスト ボックス 445"/>
        <xdr:cNvSpPr txBox="1"/>
      </xdr:nvSpPr>
      <xdr:spPr>
        <a:xfrm>
          <a:off x="15290800" y="1252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101346</xdr:rowOff>
    </xdr:from>
    <xdr:to>
      <xdr:col>21</xdr:col>
      <xdr:colOff>412750</xdr:colOff>
      <xdr:row>74</xdr:row>
      <xdr:rowOff>31496</xdr:rowOff>
    </xdr:to>
    <xdr:sp macro="" textlink="">
      <xdr:nvSpPr>
        <xdr:cNvPr id="447" name="円/楕円 446"/>
        <xdr:cNvSpPr/>
      </xdr:nvSpPr>
      <xdr:spPr>
        <a:xfrm>
          <a:off x="14732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41673</xdr:rowOff>
    </xdr:from>
    <xdr:ext cx="762000" cy="259045"/>
    <xdr:sp macro="" textlink="">
      <xdr:nvSpPr>
        <xdr:cNvPr id="448" name="テキスト ボックス 447"/>
        <xdr:cNvSpPr txBox="1"/>
      </xdr:nvSpPr>
      <xdr:spPr>
        <a:xfrm>
          <a:off x="14401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25908</xdr:rowOff>
    </xdr:from>
    <xdr:to>
      <xdr:col>20</xdr:col>
      <xdr:colOff>209550</xdr:colOff>
      <xdr:row>74</xdr:row>
      <xdr:rowOff>127508</xdr:rowOff>
    </xdr:to>
    <xdr:sp macro="" textlink="">
      <xdr:nvSpPr>
        <xdr:cNvPr id="449" name="円/楕円 448"/>
        <xdr:cNvSpPr/>
      </xdr:nvSpPr>
      <xdr:spPr>
        <a:xfrm>
          <a:off x="13843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137685</xdr:rowOff>
    </xdr:from>
    <xdr:ext cx="762000" cy="259045"/>
    <xdr:sp macro="" textlink="">
      <xdr:nvSpPr>
        <xdr:cNvPr id="450" name="テキスト ボックス 449"/>
        <xdr:cNvSpPr txBox="1"/>
      </xdr:nvSpPr>
      <xdr:spPr>
        <a:xfrm>
          <a:off x="13512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151638</xdr:rowOff>
    </xdr:from>
    <xdr:to>
      <xdr:col>19</xdr:col>
      <xdr:colOff>6350</xdr:colOff>
      <xdr:row>74</xdr:row>
      <xdr:rowOff>81788</xdr:rowOff>
    </xdr:to>
    <xdr:sp macro="" textlink="">
      <xdr:nvSpPr>
        <xdr:cNvPr id="451" name="円/楕円 450"/>
        <xdr:cNvSpPr/>
      </xdr:nvSpPr>
      <xdr:spPr>
        <a:xfrm>
          <a:off x="12954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91965</xdr:rowOff>
    </xdr:from>
    <xdr:ext cx="762000" cy="259045"/>
    <xdr:sp macro="" textlink="">
      <xdr:nvSpPr>
        <xdr:cNvPr id="452" name="テキスト ボックス 451"/>
        <xdr:cNvSpPr txBox="1"/>
      </xdr:nvSpPr>
      <xdr:spPr>
        <a:xfrm>
          <a:off x="12623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愛媛県四国中央市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139878</xdr:rowOff>
    </xdr:from>
    <xdr:to>
      <xdr:col>4</xdr:col>
      <xdr:colOff>1117600</xdr:colOff>
      <xdr:row>16</xdr:row>
      <xdr:rowOff>356</xdr:rowOff>
    </xdr:to>
    <xdr:cxnSp macro="">
      <xdr:nvCxnSpPr>
        <xdr:cNvPr id="50" name="直線コネクタ 49"/>
        <xdr:cNvCxnSpPr/>
      </xdr:nvCxnSpPr>
      <xdr:spPr bwMode="auto">
        <a:xfrm flipV="1">
          <a:off x="5003800" y="2759253"/>
          <a:ext cx="6477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356</xdr:rowOff>
    </xdr:from>
    <xdr:to>
      <xdr:col>4</xdr:col>
      <xdr:colOff>469900</xdr:colOff>
      <xdr:row>16</xdr:row>
      <xdr:rowOff>89186</xdr:rowOff>
    </xdr:to>
    <xdr:cxnSp macro="">
      <xdr:nvCxnSpPr>
        <xdr:cNvPr id="53" name="直線コネクタ 52"/>
        <xdr:cNvCxnSpPr/>
      </xdr:nvCxnSpPr>
      <xdr:spPr bwMode="auto">
        <a:xfrm flipV="1">
          <a:off x="4305300" y="2791181"/>
          <a:ext cx="698500" cy="88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153619</xdr:rowOff>
    </xdr:from>
    <xdr:to>
      <xdr:col>4</xdr:col>
      <xdr:colOff>520700</xdr:colOff>
      <xdr:row>16</xdr:row>
      <xdr:rowOff>83769</xdr:rowOff>
    </xdr:to>
    <xdr:sp macro="" textlink="">
      <xdr:nvSpPr>
        <xdr:cNvPr id="54" name="フローチャート : 判断 53"/>
        <xdr:cNvSpPr/>
      </xdr:nvSpPr>
      <xdr:spPr bwMode="auto">
        <a:xfrm>
          <a:off x="4953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68546</xdr:rowOff>
    </xdr:from>
    <xdr:ext cx="736600" cy="259045"/>
    <xdr:sp macro="" textlink="">
      <xdr:nvSpPr>
        <xdr:cNvPr id="55" name="テキスト ボックス 54"/>
        <xdr:cNvSpPr txBox="1"/>
      </xdr:nvSpPr>
      <xdr:spPr>
        <a:xfrm>
          <a:off x="4622800" y="2859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50705</xdr:rowOff>
    </xdr:from>
    <xdr:to>
      <xdr:col>3</xdr:col>
      <xdr:colOff>904875</xdr:colOff>
      <xdr:row>16</xdr:row>
      <xdr:rowOff>89186</xdr:rowOff>
    </xdr:to>
    <xdr:cxnSp macro="">
      <xdr:nvCxnSpPr>
        <xdr:cNvPr id="56" name="直線コネクタ 55"/>
        <xdr:cNvCxnSpPr/>
      </xdr:nvCxnSpPr>
      <xdr:spPr bwMode="auto">
        <a:xfrm>
          <a:off x="3606800" y="2841530"/>
          <a:ext cx="698500" cy="3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10192</xdr:rowOff>
    </xdr:from>
    <xdr:to>
      <xdr:col>3</xdr:col>
      <xdr:colOff>955675</xdr:colOff>
      <xdr:row>16</xdr:row>
      <xdr:rowOff>111792</xdr:rowOff>
    </xdr:to>
    <xdr:sp macro="" textlink="">
      <xdr:nvSpPr>
        <xdr:cNvPr id="57" name="フローチャート : 判断 56"/>
        <xdr:cNvSpPr/>
      </xdr:nvSpPr>
      <xdr:spPr bwMode="auto">
        <a:xfrm>
          <a:off x="4254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121969</xdr:rowOff>
    </xdr:from>
    <xdr:ext cx="762000" cy="259045"/>
    <xdr:sp macro="" textlink="">
      <xdr:nvSpPr>
        <xdr:cNvPr id="58" name="テキスト ボックス 57"/>
        <xdr:cNvSpPr txBox="1"/>
      </xdr:nvSpPr>
      <xdr:spPr>
        <a:xfrm>
          <a:off x="3924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162966</xdr:rowOff>
    </xdr:from>
    <xdr:to>
      <xdr:col>3</xdr:col>
      <xdr:colOff>206375</xdr:colOff>
      <xdr:row>16</xdr:row>
      <xdr:rowOff>50705</xdr:rowOff>
    </xdr:to>
    <xdr:cxnSp macro="">
      <xdr:nvCxnSpPr>
        <xdr:cNvPr id="59" name="直線コネクタ 58"/>
        <xdr:cNvCxnSpPr/>
      </xdr:nvCxnSpPr>
      <xdr:spPr bwMode="auto">
        <a:xfrm>
          <a:off x="2908300" y="2782341"/>
          <a:ext cx="698500" cy="59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138570</xdr:rowOff>
    </xdr:from>
    <xdr:to>
      <xdr:col>3</xdr:col>
      <xdr:colOff>257175</xdr:colOff>
      <xdr:row>16</xdr:row>
      <xdr:rowOff>68720</xdr:rowOff>
    </xdr:to>
    <xdr:sp macro="" textlink="">
      <xdr:nvSpPr>
        <xdr:cNvPr id="60" name="フローチャート : 判断 59"/>
        <xdr:cNvSpPr/>
      </xdr:nvSpPr>
      <xdr:spPr bwMode="auto">
        <a:xfrm>
          <a:off x="35560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78897</xdr:rowOff>
    </xdr:from>
    <xdr:ext cx="762000" cy="259045"/>
    <xdr:sp macro="" textlink="">
      <xdr:nvSpPr>
        <xdr:cNvPr id="61" name="テキスト ボックス 60"/>
        <xdr:cNvSpPr txBox="1"/>
      </xdr:nvSpPr>
      <xdr:spPr>
        <a:xfrm>
          <a:off x="32258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70485</xdr:rowOff>
    </xdr:from>
    <xdr:to>
      <xdr:col>2</xdr:col>
      <xdr:colOff>692150</xdr:colOff>
      <xdr:row>16</xdr:row>
      <xdr:rowOff>635</xdr:rowOff>
    </xdr:to>
    <xdr:sp macro="" textlink="">
      <xdr:nvSpPr>
        <xdr:cNvPr id="62" name="フローチャート : 判断 61"/>
        <xdr:cNvSpPr/>
      </xdr:nvSpPr>
      <xdr:spPr bwMode="auto">
        <a:xfrm>
          <a:off x="2857500" y="268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10812</xdr:rowOff>
    </xdr:from>
    <xdr:ext cx="762000" cy="259045"/>
    <xdr:sp macro="" textlink="">
      <xdr:nvSpPr>
        <xdr:cNvPr id="63" name="テキスト ボックス 62"/>
        <xdr:cNvSpPr txBox="1"/>
      </xdr:nvSpPr>
      <xdr:spPr>
        <a:xfrm>
          <a:off x="25273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89078</xdr:rowOff>
    </xdr:from>
    <xdr:to>
      <xdr:col>5</xdr:col>
      <xdr:colOff>34925</xdr:colOff>
      <xdr:row>16</xdr:row>
      <xdr:rowOff>19228</xdr:rowOff>
    </xdr:to>
    <xdr:sp macro="" textlink="">
      <xdr:nvSpPr>
        <xdr:cNvPr id="69" name="円/楕円 68"/>
        <xdr:cNvSpPr/>
      </xdr:nvSpPr>
      <xdr:spPr bwMode="auto">
        <a:xfrm>
          <a:off x="5600700" y="2708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105605</xdr:rowOff>
    </xdr:from>
    <xdr:ext cx="762000" cy="259045"/>
    <xdr:sp macro="" textlink="">
      <xdr:nvSpPr>
        <xdr:cNvPr id="70" name="人口1人当たり決算額の推移該当値テキスト130"/>
        <xdr:cNvSpPr txBox="1"/>
      </xdr:nvSpPr>
      <xdr:spPr>
        <a:xfrm>
          <a:off x="5740400" y="255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81,824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121006</xdr:rowOff>
    </xdr:from>
    <xdr:to>
      <xdr:col>4</xdr:col>
      <xdr:colOff>520700</xdr:colOff>
      <xdr:row>16</xdr:row>
      <xdr:rowOff>51156</xdr:rowOff>
    </xdr:to>
    <xdr:sp macro="" textlink="">
      <xdr:nvSpPr>
        <xdr:cNvPr id="71" name="円/楕円 70"/>
        <xdr:cNvSpPr/>
      </xdr:nvSpPr>
      <xdr:spPr bwMode="auto">
        <a:xfrm>
          <a:off x="4953000" y="2740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61333</xdr:rowOff>
    </xdr:from>
    <xdr:ext cx="736600" cy="259045"/>
    <xdr:sp macro="" textlink="">
      <xdr:nvSpPr>
        <xdr:cNvPr id="72" name="テキスト ボックス 71"/>
        <xdr:cNvSpPr txBox="1"/>
      </xdr:nvSpPr>
      <xdr:spPr>
        <a:xfrm>
          <a:off x="4622800" y="2509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80,148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38386</xdr:rowOff>
    </xdr:from>
    <xdr:to>
      <xdr:col>3</xdr:col>
      <xdr:colOff>955675</xdr:colOff>
      <xdr:row>16</xdr:row>
      <xdr:rowOff>139986</xdr:rowOff>
    </xdr:to>
    <xdr:sp macro="" textlink="">
      <xdr:nvSpPr>
        <xdr:cNvPr id="73" name="円/楕円 72"/>
        <xdr:cNvSpPr/>
      </xdr:nvSpPr>
      <xdr:spPr bwMode="auto">
        <a:xfrm>
          <a:off x="4254500" y="2829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124763</xdr:rowOff>
    </xdr:from>
    <xdr:ext cx="762000" cy="259045"/>
    <xdr:sp macro="" textlink="">
      <xdr:nvSpPr>
        <xdr:cNvPr id="74" name="テキスト ボックス 73"/>
        <xdr:cNvSpPr txBox="1"/>
      </xdr:nvSpPr>
      <xdr:spPr>
        <a:xfrm>
          <a:off x="3924300" y="291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75,485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171355</xdr:rowOff>
    </xdr:from>
    <xdr:to>
      <xdr:col>3</xdr:col>
      <xdr:colOff>257175</xdr:colOff>
      <xdr:row>16</xdr:row>
      <xdr:rowOff>101505</xdr:rowOff>
    </xdr:to>
    <xdr:sp macro="" textlink="">
      <xdr:nvSpPr>
        <xdr:cNvPr id="75" name="円/楕円 74"/>
        <xdr:cNvSpPr/>
      </xdr:nvSpPr>
      <xdr:spPr bwMode="auto">
        <a:xfrm>
          <a:off x="3556000" y="2790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86282</xdr:rowOff>
    </xdr:from>
    <xdr:ext cx="762000" cy="259045"/>
    <xdr:sp macro="" textlink="">
      <xdr:nvSpPr>
        <xdr:cNvPr id="76" name="テキスト ボックス 75"/>
        <xdr:cNvSpPr txBox="1"/>
      </xdr:nvSpPr>
      <xdr:spPr>
        <a:xfrm>
          <a:off x="3225800" y="28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77,505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112166</xdr:rowOff>
    </xdr:from>
    <xdr:to>
      <xdr:col>2</xdr:col>
      <xdr:colOff>692150</xdr:colOff>
      <xdr:row>16</xdr:row>
      <xdr:rowOff>42316</xdr:rowOff>
    </xdr:to>
    <xdr:sp macro="" textlink="">
      <xdr:nvSpPr>
        <xdr:cNvPr id="77" name="円/楕円 76"/>
        <xdr:cNvSpPr/>
      </xdr:nvSpPr>
      <xdr:spPr bwMode="auto">
        <a:xfrm>
          <a:off x="2857500" y="2731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27093</xdr:rowOff>
    </xdr:from>
    <xdr:ext cx="762000" cy="259045"/>
    <xdr:sp macro="" textlink="">
      <xdr:nvSpPr>
        <xdr:cNvPr id="78" name="テキスト ボックス 77"/>
        <xdr:cNvSpPr txBox="1"/>
      </xdr:nvSpPr>
      <xdr:spPr>
        <a:xfrm>
          <a:off x="2527300" y="281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195580</xdr:rowOff>
    </xdr:from>
    <xdr:to>
      <xdr:col>4</xdr:col>
      <xdr:colOff>1117600</xdr:colOff>
      <xdr:row>34</xdr:row>
      <xdr:rowOff>299756</xdr:rowOff>
    </xdr:to>
    <xdr:cxnSp macro="">
      <xdr:nvCxnSpPr>
        <xdr:cNvPr id="113" name="直線コネクタ 112"/>
        <xdr:cNvCxnSpPr/>
      </xdr:nvCxnSpPr>
      <xdr:spPr bwMode="auto">
        <a:xfrm>
          <a:off x="5003800" y="6463030"/>
          <a:ext cx="647700" cy="10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117007</xdr:rowOff>
    </xdr:from>
    <xdr:to>
      <xdr:col>4</xdr:col>
      <xdr:colOff>469900</xdr:colOff>
      <xdr:row>34</xdr:row>
      <xdr:rowOff>195580</xdr:rowOff>
    </xdr:to>
    <xdr:cxnSp macro="">
      <xdr:nvCxnSpPr>
        <xdr:cNvPr id="116" name="直線コネクタ 115"/>
        <xdr:cNvCxnSpPr/>
      </xdr:nvCxnSpPr>
      <xdr:spPr bwMode="auto">
        <a:xfrm>
          <a:off x="4305300" y="6384457"/>
          <a:ext cx="698500" cy="7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76331</xdr:rowOff>
    </xdr:from>
    <xdr:to>
      <xdr:col>4</xdr:col>
      <xdr:colOff>520700</xdr:colOff>
      <xdr:row>35</xdr:row>
      <xdr:rowOff>177931</xdr:rowOff>
    </xdr:to>
    <xdr:sp macro="" textlink="">
      <xdr:nvSpPr>
        <xdr:cNvPr id="117" name="フローチャート : 判断 116"/>
        <xdr:cNvSpPr/>
      </xdr:nvSpPr>
      <xdr:spPr bwMode="auto">
        <a:xfrm>
          <a:off x="4953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162708</xdr:rowOff>
    </xdr:from>
    <xdr:ext cx="736600" cy="259045"/>
    <xdr:sp macro="" textlink="">
      <xdr:nvSpPr>
        <xdr:cNvPr id="118" name="テキスト ボックス 117"/>
        <xdr:cNvSpPr txBox="1"/>
      </xdr:nvSpPr>
      <xdr:spPr>
        <a:xfrm>
          <a:off x="4622800" y="6773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85395</xdr:rowOff>
    </xdr:from>
    <xdr:to>
      <xdr:col>3</xdr:col>
      <xdr:colOff>904875</xdr:colOff>
      <xdr:row>34</xdr:row>
      <xdr:rowOff>117007</xdr:rowOff>
    </xdr:to>
    <xdr:cxnSp macro="">
      <xdr:nvCxnSpPr>
        <xdr:cNvPr id="119" name="直線コネクタ 118"/>
        <xdr:cNvCxnSpPr/>
      </xdr:nvCxnSpPr>
      <xdr:spPr bwMode="auto">
        <a:xfrm>
          <a:off x="3606800" y="6352845"/>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330109</xdr:rowOff>
    </xdr:from>
    <xdr:to>
      <xdr:col>3</xdr:col>
      <xdr:colOff>955675</xdr:colOff>
      <xdr:row>35</xdr:row>
      <xdr:rowOff>88809</xdr:rowOff>
    </xdr:to>
    <xdr:sp macro="" textlink="">
      <xdr:nvSpPr>
        <xdr:cNvPr id="120" name="フローチャート : 判断 119"/>
        <xdr:cNvSpPr/>
      </xdr:nvSpPr>
      <xdr:spPr bwMode="auto">
        <a:xfrm>
          <a:off x="4254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73586</xdr:rowOff>
    </xdr:from>
    <xdr:ext cx="762000" cy="259045"/>
    <xdr:sp macro="" textlink="">
      <xdr:nvSpPr>
        <xdr:cNvPr id="121" name="テキスト ボックス 120"/>
        <xdr:cNvSpPr txBox="1"/>
      </xdr:nvSpPr>
      <xdr:spPr>
        <a:xfrm>
          <a:off x="39243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60445</xdr:rowOff>
    </xdr:from>
    <xdr:to>
      <xdr:col>3</xdr:col>
      <xdr:colOff>206375</xdr:colOff>
      <xdr:row>34</xdr:row>
      <xdr:rowOff>85395</xdr:rowOff>
    </xdr:to>
    <xdr:cxnSp macro="">
      <xdr:nvCxnSpPr>
        <xdr:cNvPr id="122" name="直線コネクタ 121"/>
        <xdr:cNvCxnSpPr/>
      </xdr:nvCxnSpPr>
      <xdr:spPr bwMode="auto">
        <a:xfrm>
          <a:off x="2908300" y="6327895"/>
          <a:ext cx="698500" cy="24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283377</xdr:rowOff>
    </xdr:from>
    <xdr:to>
      <xdr:col>3</xdr:col>
      <xdr:colOff>257175</xdr:colOff>
      <xdr:row>35</xdr:row>
      <xdr:rowOff>42077</xdr:rowOff>
    </xdr:to>
    <xdr:sp macro="" textlink="">
      <xdr:nvSpPr>
        <xdr:cNvPr id="123" name="フローチャート : 判断 122"/>
        <xdr:cNvSpPr/>
      </xdr:nvSpPr>
      <xdr:spPr bwMode="auto">
        <a:xfrm>
          <a:off x="3556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26854</xdr:rowOff>
    </xdr:from>
    <xdr:ext cx="762000" cy="259045"/>
    <xdr:sp macro="" textlink="">
      <xdr:nvSpPr>
        <xdr:cNvPr id="124" name="テキスト ボックス 123"/>
        <xdr:cNvSpPr txBox="1"/>
      </xdr:nvSpPr>
      <xdr:spPr>
        <a:xfrm>
          <a:off x="32258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201995</xdr:rowOff>
    </xdr:from>
    <xdr:to>
      <xdr:col>2</xdr:col>
      <xdr:colOff>692150</xdr:colOff>
      <xdr:row>34</xdr:row>
      <xdr:rowOff>303595</xdr:rowOff>
    </xdr:to>
    <xdr:sp macro="" textlink="">
      <xdr:nvSpPr>
        <xdr:cNvPr id="125" name="フローチャート : 判断 124"/>
        <xdr:cNvSpPr/>
      </xdr:nvSpPr>
      <xdr:spPr bwMode="auto">
        <a:xfrm>
          <a:off x="2857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288372</xdr:rowOff>
    </xdr:from>
    <xdr:ext cx="762000" cy="259045"/>
    <xdr:sp macro="" textlink="">
      <xdr:nvSpPr>
        <xdr:cNvPr id="126" name="テキスト ボックス 125"/>
        <xdr:cNvSpPr txBox="1"/>
      </xdr:nvSpPr>
      <xdr:spPr>
        <a:xfrm>
          <a:off x="2527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248956</xdr:rowOff>
    </xdr:from>
    <xdr:to>
      <xdr:col>5</xdr:col>
      <xdr:colOff>34925</xdr:colOff>
      <xdr:row>35</xdr:row>
      <xdr:rowOff>7656</xdr:rowOff>
    </xdr:to>
    <xdr:sp macro="" textlink="">
      <xdr:nvSpPr>
        <xdr:cNvPr id="132" name="円/楕円 131"/>
        <xdr:cNvSpPr/>
      </xdr:nvSpPr>
      <xdr:spPr bwMode="auto">
        <a:xfrm>
          <a:off x="5600700" y="651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94033</xdr:rowOff>
    </xdr:from>
    <xdr:ext cx="762000" cy="259045"/>
    <xdr:sp macro="" textlink="">
      <xdr:nvSpPr>
        <xdr:cNvPr id="133" name="人口1人当たり決算額の推移該当値テキスト445"/>
        <xdr:cNvSpPr txBox="1"/>
      </xdr:nvSpPr>
      <xdr:spPr>
        <a:xfrm>
          <a:off x="5740400" y="636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21,960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144780</xdr:rowOff>
    </xdr:from>
    <xdr:to>
      <xdr:col>4</xdr:col>
      <xdr:colOff>520700</xdr:colOff>
      <xdr:row>34</xdr:row>
      <xdr:rowOff>246380</xdr:rowOff>
    </xdr:to>
    <xdr:sp macro="" textlink="">
      <xdr:nvSpPr>
        <xdr:cNvPr id="134" name="円/楕円 133"/>
        <xdr:cNvSpPr/>
      </xdr:nvSpPr>
      <xdr:spPr bwMode="auto">
        <a:xfrm>
          <a:off x="4953000" y="641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256557</xdr:rowOff>
    </xdr:from>
    <xdr:ext cx="736600" cy="259045"/>
    <xdr:sp macro="" textlink="">
      <xdr:nvSpPr>
        <xdr:cNvPr id="135" name="テキスト ボックス 134"/>
        <xdr:cNvSpPr txBox="1"/>
      </xdr:nvSpPr>
      <xdr:spPr>
        <a:xfrm>
          <a:off x="4622800" y="618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25,150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66207</xdr:rowOff>
    </xdr:from>
    <xdr:to>
      <xdr:col>3</xdr:col>
      <xdr:colOff>955675</xdr:colOff>
      <xdr:row>34</xdr:row>
      <xdr:rowOff>167807</xdr:rowOff>
    </xdr:to>
    <xdr:sp macro="" textlink="">
      <xdr:nvSpPr>
        <xdr:cNvPr id="136" name="円/楕円 135"/>
        <xdr:cNvSpPr/>
      </xdr:nvSpPr>
      <xdr:spPr bwMode="auto">
        <a:xfrm>
          <a:off x="4254500" y="633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177984</xdr:rowOff>
    </xdr:from>
    <xdr:ext cx="762000" cy="259045"/>
    <xdr:sp macro="" textlink="">
      <xdr:nvSpPr>
        <xdr:cNvPr id="137" name="テキスト ボックス 136"/>
        <xdr:cNvSpPr txBox="1"/>
      </xdr:nvSpPr>
      <xdr:spPr>
        <a:xfrm>
          <a:off x="3924300" y="61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27,556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34595</xdr:rowOff>
    </xdr:from>
    <xdr:to>
      <xdr:col>3</xdr:col>
      <xdr:colOff>257175</xdr:colOff>
      <xdr:row>34</xdr:row>
      <xdr:rowOff>136195</xdr:rowOff>
    </xdr:to>
    <xdr:sp macro="" textlink="">
      <xdr:nvSpPr>
        <xdr:cNvPr id="138" name="円/楕円 137"/>
        <xdr:cNvSpPr/>
      </xdr:nvSpPr>
      <xdr:spPr bwMode="auto">
        <a:xfrm>
          <a:off x="3556000" y="6302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146372</xdr:rowOff>
    </xdr:from>
    <xdr:ext cx="762000" cy="259045"/>
    <xdr:sp macro="" textlink="">
      <xdr:nvSpPr>
        <xdr:cNvPr id="139" name="テキスト ボックス 138"/>
        <xdr:cNvSpPr txBox="1"/>
      </xdr:nvSpPr>
      <xdr:spPr>
        <a:xfrm>
          <a:off x="3225800" y="607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28,524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9645</xdr:rowOff>
    </xdr:from>
    <xdr:to>
      <xdr:col>2</xdr:col>
      <xdr:colOff>692150</xdr:colOff>
      <xdr:row>34</xdr:row>
      <xdr:rowOff>111245</xdr:rowOff>
    </xdr:to>
    <xdr:sp macro="" textlink="">
      <xdr:nvSpPr>
        <xdr:cNvPr id="140" name="円/楕円 139"/>
        <xdr:cNvSpPr/>
      </xdr:nvSpPr>
      <xdr:spPr bwMode="auto">
        <a:xfrm>
          <a:off x="2857500" y="6277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121422</xdr:rowOff>
    </xdr:from>
    <xdr:ext cx="762000" cy="259045"/>
    <xdr:sp macro="" textlink="">
      <xdr:nvSpPr>
        <xdr:cNvPr id="141" name="テキスト ボックス 140"/>
        <xdr:cNvSpPr txBox="1"/>
      </xdr:nvSpPr>
      <xdr:spPr>
        <a:xfrm>
          <a:off x="2527300" y="604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愛媛県四国中央市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90,242
89,556
421.24
40,457,026
37,980,164
2,084,288
23,567,130
54,634,392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110.9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4712</xdr:rowOff>
    </xdr:from>
    <xdr:to>
      <xdr:col>6</xdr:col>
      <xdr:colOff>511175</xdr:colOff>
      <xdr:row>34</xdr:row>
      <xdr:rowOff>39665</xdr:rowOff>
    </xdr:to>
    <xdr:cxnSp macro="">
      <xdr:nvCxnSpPr>
        <xdr:cNvPr id="59" name="直線コネクタ 58"/>
        <xdr:cNvCxnSpPr/>
      </xdr:nvCxnSpPr>
      <xdr:spPr>
        <a:xfrm flipV="1">
          <a:off x="3797300" y="5834012"/>
          <a:ext cx="8382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39665</xdr:rowOff>
    </xdr:from>
    <xdr:to>
      <xdr:col>5</xdr:col>
      <xdr:colOff>358775</xdr:colOff>
      <xdr:row>34</xdr:row>
      <xdr:rowOff>95077</xdr:rowOff>
    </xdr:to>
    <xdr:cxnSp macro="">
      <xdr:nvCxnSpPr>
        <xdr:cNvPr id="62" name="直線コネクタ 61"/>
        <xdr:cNvCxnSpPr/>
      </xdr:nvCxnSpPr>
      <xdr:spPr>
        <a:xfrm flipV="1">
          <a:off x="2908300" y="5868965"/>
          <a:ext cx="889000" cy="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5050</xdr:rowOff>
    </xdr:from>
    <xdr:to>
      <xdr:col>5</xdr:col>
      <xdr:colOff>409575</xdr:colOff>
      <xdr:row>35</xdr:row>
      <xdr:rowOff>106650</xdr:rowOff>
    </xdr:to>
    <xdr:sp macro="" textlink="">
      <xdr:nvSpPr>
        <xdr:cNvPr id="63" name="フローチャート : 判断 62"/>
        <xdr:cNvSpPr/>
      </xdr:nvSpPr>
      <xdr:spPr>
        <a:xfrm>
          <a:off x="3746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97777</xdr:rowOff>
    </xdr:from>
    <xdr:ext cx="534377" cy="259045"/>
    <xdr:sp macro="" textlink="">
      <xdr:nvSpPr>
        <xdr:cNvPr id="64" name="テキスト ボックス 63"/>
        <xdr:cNvSpPr txBox="1"/>
      </xdr:nvSpPr>
      <xdr:spPr>
        <a:xfrm>
          <a:off x="3530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127858</xdr:rowOff>
    </xdr:from>
    <xdr:to>
      <xdr:col>4</xdr:col>
      <xdr:colOff>155575</xdr:colOff>
      <xdr:row>34</xdr:row>
      <xdr:rowOff>95077</xdr:rowOff>
    </xdr:to>
    <xdr:cxnSp macro="">
      <xdr:nvCxnSpPr>
        <xdr:cNvPr id="65" name="直線コネクタ 64"/>
        <xdr:cNvCxnSpPr/>
      </xdr:nvCxnSpPr>
      <xdr:spPr>
        <a:xfrm>
          <a:off x="2019300" y="5785708"/>
          <a:ext cx="889000" cy="13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20823</xdr:rowOff>
    </xdr:from>
    <xdr:to>
      <xdr:col>4</xdr:col>
      <xdr:colOff>206375</xdr:colOff>
      <xdr:row>35</xdr:row>
      <xdr:rowOff>122423</xdr:rowOff>
    </xdr:to>
    <xdr:sp macro="" textlink="">
      <xdr:nvSpPr>
        <xdr:cNvPr id="66" name="フローチャート : 判断 65"/>
        <xdr:cNvSpPr/>
      </xdr:nvSpPr>
      <xdr:spPr>
        <a:xfrm>
          <a:off x="2857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113550</xdr:rowOff>
    </xdr:from>
    <xdr:ext cx="534377" cy="259045"/>
    <xdr:sp macro="" textlink="">
      <xdr:nvSpPr>
        <xdr:cNvPr id="67" name="テキスト ボックス 66"/>
        <xdr:cNvSpPr txBox="1"/>
      </xdr:nvSpPr>
      <xdr:spPr>
        <a:xfrm>
          <a:off x="2641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31824</xdr:rowOff>
    </xdr:from>
    <xdr:to>
      <xdr:col>2</xdr:col>
      <xdr:colOff>638175</xdr:colOff>
      <xdr:row>33</xdr:row>
      <xdr:rowOff>127858</xdr:rowOff>
    </xdr:to>
    <xdr:cxnSp macro="">
      <xdr:nvCxnSpPr>
        <xdr:cNvPr id="68" name="直線コネクタ 67"/>
        <xdr:cNvCxnSpPr/>
      </xdr:nvCxnSpPr>
      <xdr:spPr>
        <a:xfrm>
          <a:off x="1130300" y="5689674"/>
          <a:ext cx="889000" cy="9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140061</xdr:rowOff>
    </xdr:from>
    <xdr:to>
      <xdr:col>3</xdr:col>
      <xdr:colOff>3175</xdr:colOff>
      <xdr:row>35</xdr:row>
      <xdr:rowOff>70211</xdr:rowOff>
    </xdr:to>
    <xdr:sp macro="" textlink="">
      <xdr:nvSpPr>
        <xdr:cNvPr id="69" name="フローチャート : 判断 68"/>
        <xdr:cNvSpPr/>
      </xdr:nvSpPr>
      <xdr:spPr>
        <a:xfrm>
          <a:off x="1968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61338</xdr:rowOff>
    </xdr:from>
    <xdr:ext cx="534377" cy="259045"/>
    <xdr:sp macro="" textlink="">
      <xdr:nvSpPr>
        <xdr:cNvPr id="70" name="テキスト ボックス 69"/>
        <xdr:cNvSpPr txBox="1"/>
      </xdr:nvSpPr>
      <xdr:spPr>
        <a:xfrm>
          <a:off x="1752111" y="60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71686</xdr:rowOff>
    </xdr:from>
    <xdr:to>
      <xdr:col>1</xdr:col>
      <xdr:colOff>485775</xdr:colOff>
      <xdr:row>35</xdr:row>
      <xdr:rowOff>1836</xdr:rowOff>
    </xdr:to>
    <xdr:sp macro="" textlink="">
      <xdr:nvSpPr>
        <xdr:cNvPr id="71" name="フローチャート : 判断 70"/>
        <xdr:cNvSpPr/>
      </xdr:nvSpPr>
      <xdr:spPr>
        <a:xfrm>
          <a:off x="1079500" y="590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164413</xdr:rowOff>
    </xdr:from>
    <xdr:ext cx="534377" cy="259045"/>
    <xdr:sp macro="" textlink="">
      <xdr:nvSpPr>
        <xdr:cNvPr id="72" name="テキスト ボックス 71"/>
        <xdr:cNvSpPr txBox="1"/>
      </xdr:nvSpPr>
      <xdr:spPr>
        <a:xfrm>
          <a:off x="863111" y="599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125362</xdr:rowOff>
    </xdr:from>
    <xdr:to>
      <xdr:col>6</xdr:col>
      <xdr:colOff>561975</xdr:colOff>
      <xdr:row>34</xdr:row>
      <xdr:rowOff>55512</xdr:rowOff>
    </xdr:to>
    <xdr:sp macro="" textlink="">
      <xdr:nvSpPr>
        <xdr:cNvPr id="78" name="円/楕円 77"/>
        <xdr:cNvSpPr/>
      </xdr:nvSpPr>
      <xdr:spPr>
        <a:xfrm>
          <a:off x="4584700" y="578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148239</xdr:rowOff>
    </xdr:from>
    <xdr:ext cx="534377" cy="259045"/>
    <xdr:sp macro="" textlink="">
      <xdr:nvSpPr>
        <xdr:cNvPr id="79" name="人件費該当値テキスト"/>
        <xdr:cNvSpPr txBox="1"/>
      </xdr:nvSpPr>
      <xdr:spPr>
        <a:xfrm>
          <a:off x="4686300" y="563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75,905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160315</xdr:rowOff>
    </xdr:from>
    <xdr:to>
      <xdr:col>5</xdr:col>
      <xdr:colOff>409575</xdr:colOff>
      <xdr:row>34</xdr:row>
      <xdr:rowOff>90465</xdr:rowOff>
    </xdr:to>
    <xdr:sp macro="" textlink="">
      <xdr:nvSpPr>
        <xdr:cNvPr id="80" name="円/楕円 79"/>
        <xdr:cNvSpPr/>
      </xdr:nvSpPr>
      <xdr:spPr>
        <a:xfrm>
          <a:off x="3746500" y="58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106992</xdr:rowOff>
    </xdr:from>
    <xdr:ext cx="534377" cy="259045"/>
    <xdr:sp macro="" textlink="">
      <xdr:nvSpPr>
        <xdr:cNvPr id="81" name="テキスト ボックス 80"/>
        <xdr:cNvSpPr txBox="1"/>
      </xdr:nvSpPr>
      <xdr:spPr>
        <a:xfrm>
          <a:off x="3530111" y="55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44277</xdr:rowOff>
    </xdr:from>
    <xdr:to>
      <xdr:col>4</xdr:col>
      <xdr:colOff>206375</xdr:colOff>
      <xdr:row>34</xdr:row>
      <xdr:rowOff>145877</xdr:rowOff>
    </xdr:to>
    <xdr:sp macro="" textlink="">
      <xdr:nvSpPr>
        <xdr:cNvPr id="82" name="円/楕円 81"/>
        <xdr:cNvSpPr/>
      </xdr:nvSpPr>
      <xdr:spPr>
        <a:xfrm>
          <a:off x="2857500" y="58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162404</xdr:rowOff>
    </xdr:from>
    <xdr:ext cx="534377" cy="259045"/>
    <xdr:sp macro="" textlink="">
      <xdr:nvSpPr>
        <xdr:cNvPr id="83" name="テキスト ボックス 82"/>
        <xdr:cNvSpPr txBox="1"/>
      </xdr:nvSpPr>
      <xdr:spPr>
        <a:xfrm>
          <a:off x="2641111" y="564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71,952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77058</xdr:rowOff>
    </xdr:from>
    <xdr:to>
      <xdr:col>3</xdr:col>
      <xdr:colOff>3175</xdr:colOff>
      <xdr:row>34</xdr:row>
      <xdr:rowOff>7208</xdr:rowOff>
    </xdr:to>
    <xdr:sp macro="" textlink="">
      <xdr:nvSpPr>
        <xdr:cNvPr id="84" name="円/楕円 83"/>
        <xdr:cNvSpPr/>
      </xdr:nvSpPr>
      <xdr:spPr>
        <a:xfrm>
          <a:off x="1968500" y="573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23735</xdr:rowOff>
    </xdr:from>
    <xdr:ext cx="534377" cy="259045"/>
    <xdr:sp macro="" textlink="">
      <xdr:nvSpPr>
        <xdr:cNvPr id="85" name="テキスト ボックス 84"/>
        <xdr:cNvSpPr txBox="1"/>
      </xdr:nvSpPr>
      <xdr:spPr>
        <a:xfrm>
          <a:off x="1752111" y="551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78,018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152474</xdr:rowOff>
    </xdr:from>
    <xdr:to>
      <xdr:col>1</xdr:col>
      <xdr:colOff>485775</xdr:colOff>
      <xdr:row>33</xdr:row>
      <xdr:rowOff>82624</xdr:rowOff>
    </xdr:to>
    <xdr:sp macro="" textlink="">
      <xdr:nvSpPr>
        <xdr:cNvPr id="86" name="円/楕円 85"/>
        <xdr:cNvSpPr/>
      </xdr:nvSpPr>
      <xdr:spPr>
        <a:xfrm>
          <a:off x="1079500" y="56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99151</xdr:rowOff>
    </xdr:from>
    <xdr:ext cx="534377" cy="259045"/>
    <xdr:sp macro="" textlink="">
      <xdr:nvSpPr>
        <xdr:cNvPr id="87" name="テキスト ボックス 86"/>
        <xdr:cNvSpPr txBox="1"/>
      </xdr:nvSpPr>
      <xdr:spPr>
        <a:xfrm>
          <a:off x="863111" y="541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118307</xdr:rowOff>
    </xdr:from>
    <xdr:to>
      <xdr:col>6</xdr:col>
      <xdr:colOff>511175</xdr:colOff>
      <xdr:row>56</xdr:row>
      <xdr:rowOff>4731</xdr:rowOff>
    </xdr:to>
    <xdr:cxnSp macro="">
      <xdr:nvCxnSpPr>
        <xdr:cNvPr id="117" name="直線コネクタ 116"/>
        <xdr:cNvCxnSpPr/>
      </xdr:nvCxnSpPr>
      <xdr:spPr>
        <a:xfrm flipV="1">
          <a:off x="3797300" y="9548057"/>
          <a:ext cx="8382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4731</xdr:rowOff>
    </xdr:from>
    <xdr:to>
      <xdr:col>5</xdr:col>
      <xdr:colOff>358775</xdr:colOff>
      <xdr:row>56</xdr:row>
      <xdr:rowOff>43897</xdr:rowOff>
    </xdr:to>
    <xdr:cxnSp macro="">
      <xdr:nvCxnSpPr>
        <xdr:cNvPr id="120" name="直線コネクタ 119"/>
        <xdr:cNvCxnSpPr/>
      </xdr:nvCxnSpPr>
      <xdr:spPr>
        <a:xfrm flipV="1">
          <a:off x="2908300" y="9605931"/>
          <a:ext cx="8890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92519</xdr:rowOff>
    </xdr:from>
    <xdr:to>
      <xdr:col>5</xdr:col>
      <xdr:colOff>409575</xdr:colOff>
      <xdr:row>54</xdr:row>
      <xdr:rowOff>22669</xdr:rowOff>
    </xdr:to>
    <xdr:sp macro="" textlink="">
      <xdr:nvSpPr>
        <xdr:cNvPr id="121" name="フローチャート : 判断 120"/>
        <xdr:cNvSpPr/>
      </xdr:nvSpPr>
      <xdr:spPr>
        <a:xfrm>
          <a:off x="3746500" y="917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39196</xdr:rowOff>
    </xdr:from>
    <xdr:ext cx="534377" cy="259045"/>
    <xdr:sp macro="" textlink="">
      <xdr:nvSpPr>
        <xdr:cNvPr id="122" name="テキスト ボックス 121"/>
        <xdr:cNvSpPr txBox="1"/>
      </xdr:nvSpPr>
      <xdr:spPr>
        <a:xfrm>
          <a:off x="3530111" y="89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43897</xdr:rowOff>
    </xdr:from>
    <xdr:to>
      <xdr:col>4</xdr:col>
      <xdr:colOff>155575</xdr:colOff>
      <xdr:row>56</xdr:row>
      <xdr:rowOff>78263</xdr:rowOff>
    </xdr:to>
    <xdr:cxnSp macro="">
      <xdr:nvCxnSpPr>
        <xdr:cNvPr id="123" name="直線コネクタ 122"/>
        <xdr:cNvCxnSpPr/>
      </xdr:nvCxnSpPr>
      <xdr:spPr>
        <a:xfrm flipV="1">
          <a:off x="2019300" y="9645097"/>
          <a:ext cx="8890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87623</xdr:rowOff>
    </xdr:from>
    <xdr:to>
      <xdr:col>4</xdr:col>
      <xdr:colOff>206375</xdr:colOff>
      <xdr:row>54</xdr:row>
      <xdr:rowOff>17773</xdr:rowOff>
    </xdr:to>
    <xdr:sp macro="" textlink="">
      <xdr:nvSpPr>
        <xdr:cNvPr id="124" name="フローチャート : 判断 123"/>
        <xdr:cNvSpPr/>
      </xdr:nvSpPr>
      <xdr:spPr>
        <a:xfrm>
          <a:off x="2857500" y="917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34300</xdr:rowOff>
    </xdr:from>
    <xdr:ext cx="534377" cy="259045"/>
    <xdr:sp macro="" textlink="">
      <xdr:nvSpPr>
        <xdr:cNvPr id="125" name="テキスト ボックス 124"/>
        <xdr:cNvSpPr txBox="1"/>
      </xdr:nvSpPr>
      <xdr:spPr>
        <a:xfrm>
          <a:off x="2641111" y="89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52737</xdr:rowOff>
    </xdr:from>
    <xdr:to>
      <xdr:col>2</xdr:col>
      <xdr:colOff>638175</xdr:colOff>
      <xdr:row>56</xdr:row>
      <xdr:rowOff>78263</xdr:rowOff>
    </xdr:to>
    <xdr:cxnSp macro="">
      <xdr:nvCxnSpPr>
        <xdr:cNvPr id="126" name="直線コネクタ 125"/>
        <xdr:cNvCxnSpPr/>
      </xdr:nvCxnSpPr>
      <xdr:spPr>
        <a:xfrm>
          <a:off x="1130300" y="9653937"/>
          <a:ext cx="889000" cy="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27825</xdr:rowOff>
    </xdr:from>
    <xdr:to>
      <xdr:col>3</xdr:col>
      <xdr:colOff>3175</xdr:colOff>
      <xdr:row>54</xdr:row>
      <xdr:rowOff>129425</xdr:rowOff>
    </xdr:to>
    <xdr:sp macro="" textlink="">
      <xdr:nvSpPr>
        <xdr:cNvPr id="127" name="フローチャート : 判断 126"/>
        <xdr:cNvSpPr/>
      </xdr:nvSpPr>
      <xdr:spPr>
        <a:xfrm>
          <a:off x="1968500" y="928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145952</xdr:rowOff>
    </xdr:from>
    <xdr:ext cx="534377" cy="259045"/>
    <xdr:sp macro="" textlink="">
      <xdr:nvSpPr>
        <xdr:cNvPr id="128" name="テキスト ボックス 127"/>
        <xdr:cNvSpPr txBox="1"/>
      </xdr:nvSpPr>
      <xdr:spPr>
        <a:xfrm>
          <a:off x="1752111" y="906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115970</xdr:rowOff>
    </xdr:from>
    <xdr:to>
      <xdr:col>1</xdr:col>
      <xdr:colOff>485775</xdr:colOff>
      <xdr:row>55</xdr:row>
      <xdr:rowOff>46120</xdr:rowOff>
    </xdr:to>
    <xdr:sp macro="" textlink="">
      <xdr:nvSpPr>
        <xdr:cNvPr id="129" name="フローチャート : 判断 128"/>
        <xdr:cNvSpPr/>
      </xdr:nvSpPr>
      <xdr:spPr>
        <a:xfrm>
          <a:off x="1079500" y="937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62647</xdr:rowOff>
    </xdr:from>
    <xdr:ext cx="534377" cy="259045"/>
    <xdr:sp macro="" textlink="">
      <xdr:nvSpPr>
        <xdr:cNvPr id="130" name="テキスト ボックス 129"/>
        <xdr:cNvSpPr txBox="1"/>
      </xdr:nvSpPr>
      <xdr:spPr>
        <a:xfrm>
          <a:off x="863111" y="914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67507</xdr:rowOff>
    </xdr:from>
    <xdr:to>
      <xdr:col>6</xdr:col>
      <xdr:colOff>561975</xdr:colOff>
      <xdr:row>55</xdr:row>
      <xdr:rowOff>169107</xdr:rowOff>
    </xdr:to>
    <xdr:sp macro="" textlink="">
      <xdr:nvSpPr>
        <xdr:cNvPr id="136" name="円/楕円 135"/>
        <xdr:cNvSpPr/>
      </xdr:nvSpPr>
      <xdr:spPr>
        <a:xfrm>
          <a:off x="4584700" y="949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45934</xdr:rowOff>
    </xdr:from>
    <xdr:ext cx="534377" cy="259045"/>
    <xdr:sp macro="" textlink="">
      <xdr:nvSpPr>
        <xdr:cNvPr id="137" name="物件費該当値テキスト"/>
        <xdr:cNvSpPr txBox="1"/>
      </xdr:nvSpPr>
      <xdr:spPr>
        <a:xfrm>
          <a:off x="4686300" y="94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52,123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125381</xdr:rowOff>
    </xdr:from>
    <xdr:to>
      <xdr:col>5</xdr:col>
      <xdr:colOff>409575</xdr:colOff>
      <xdr:row>56</xdr:row>
      <xdr:rowOff>55531</xdr:rowOff>
    </xdr:to>
    <xdr:sp macro="" textlink="">
      <xdr:nvSpPr>
        <xdr:cNvPr id="138" name="円/楕円 137"/>
        <xdr:cNvSpPr/>
      </xdr:nvSpPr>
      <xdr:spPr>
        <a:xfrm>
          <a:off x="3746500" y="955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46658</xdr:rowOff>
    </xdr:from>
    <xdr:ext cx="534377" cy="259045"/>
    <xdr:sp macro="" textlink="">
      <xdr:nvSpPr>
        <xdr:cNvPr id="139" name="テキスト ボックス 138"/>
        <xdr:cNvSpPr txBox="1"/>
      </xdr:nvSpPr>
      <xdr:spPr>
        <a:xfrm>
          <a:off x="3530111" y="964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164547</xdr:rowOff>
    </xdr:from>
    <xdr:to>
      <xdr:col>4</xdr:col>
      <xdr:colOff>206375</xdr:colOff>
      <xdr:row>56</xdr:row>
      <xdr:rowOff>94697</xdr:rowOff>
    </xdr:to>
    <xdr:sp macro="" textlink="">
      <xdr:nvSpPr>
        <xdr:cNvPr id="140" name="円/楕円 139"/>
        <xdr:cNvSpPr/>
      </xdr:nvSpPr>
      <xdr:spPr>
        <a:xfrm>
          <a:off x="2857500" y="959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85824</xdr:rowOff>
    </xdr:from>
    <xdr:ext cx="534377" cy="259045"/>
    <xdr:sp macro="" textlink="">
      <xdr:nvSpPr>
        <xdr:cNvPr id="141" name="テキスト ボックス 140"/>
        <xdr:cNvSpPr txBox="1"/>
      </xdr:nvSpPr>
      <xdr:spPr>
        <a:xfrm>
          <a:off x="2641111" y="96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27463</xdr:rowOff>
    </xdr:from>
    <xdr:to>
      <xdr:col>3</xdr:col>
      <xdr:colOff>3175</xdr:colOff>
      <xdr:row>56</xdr:row>
      <xdr:rowOff>129063</xdr:rowOff>
    </xdr:to>
    <xdr:sp macro="" textlink="">
      <xdr:nvSpPr>
        <xdr:cNvPr id="142" name="円/楕円 141"/>
        <xdr:cNvSpPr/>
      </xdr:nvSpPr>
      <xdr:spPr>
        <a:xfrm>
          <a:off x="1968500" y="962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120190</xdr:rowOff>
    </xdr:from>
    <xdr:ext cx="534377" cy="259045"/>
    <xdr:sp macro="" textlink="">
      <xdr:nvSpPr>
        <xdr:cNvPr id="143" name="テキスト ボックス 142"/>
        <xdr:cNvSpPr txBox="1"/>
      </xdr:nvSpPr>
      <xdr:spPr>
        <a:xfrm>
          <a:off x="1752111" y="972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1937</xdr:rowOff>
    </xdr:from>
    <xdr:to>
      <xdr:col>1</xdr:col>
      <xdr:colOff>485775</xdr:colOff>
      <xdr:row>56</xdr:row>
      <xdr:rowOff>103537</xdr:rowOff>
    </xdr:to>
    <xdr:sp macro="" textlink="">
      <xdr:nvSpPr>
        <xdr:cNvPr id="144" name="円/楕円 143"/>
        <xdr:cNvSpPr/>
      </xdr:nvSpPr>
      <xdr:spPr>
        <a:xfrm>
          <a:off x="1079500" y="96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94664</xdr:rowOff>
    </xdr:from>
    <xdr:ext cx="534377" cy="259045"/>
    <xdr:sp macro="" textlink="">
      <xdr:nvSpPr>
        <xdr:cNvPr id="145" name="テキスト ボックス 144"/>
        <xdr:cNvSpPr txBox="1"/>
      </xdr:nvSpPr>
      <xdr:spPr>
        <a:xfrm>
          <a:off x="863111" y="969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110962</xdr:rowOff>
    </xdr:from>
    <xdr:to>
      <xdr:col>6</xdr:col>
      <xdr:colOff>511175</xdr:colOff>
      <xdr:row>76</xdr:row>
      <xdr:rowOff>128597</xdr:rowOff>
    </xdr:to>
    <xdr:cxnSp macro="">
      <xdr:nvCxnSpPr>
        <xdr:cNvPr id="176" name="直線コネクタ 175"/>
        <xdr:cNvCxnSpPr/>
      </xdr:nvCxnSpPr>
      <xdr:spPr>
        <a:xfrm flipV="1">
          <a:off x="3797300" y="13141162"/>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128597</xdr:rowOff>
    </xdr:from>
    <xdr:to>
      <xdr:col>5</xdr:col>
      <xdr:colOff>358775</xdr:colOff>
      <xdr:row>76</xdr:row>
      <xdr:rowOff>157499</xdr:rowOff>
    </xdr:to>
    <xdr:cxnSp macro="">
      <xdr:nvCxnSpPr>
        <xdr:cNvPr id="179" name="直線コネクタ 178"/>
        <xdr:cNvCxnSpPr/>
      </xdr:nvCxnSpPr>
      <xdr:spPr>
        <a:xfrm flipV="1">
          <a:off x="2908300" y="13158797"/>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48242</xdr:rowOff>
    </xdr:from>
    <xdr:to>
      <xdr:col>5</xdr:col>
      <xdr:colOff>409575</xdr:colOff>
      <xdr:row>74</xdr:row>
      <xdr:rowOff>149842</xdr:rowOff>
    </xdr:to>
    <xdr:sp macro="" textlink="">
      <xdr:nvSpPr>
        <xdr:cNvPr id="180" name="フローチャート : 判断 179"/>
        <xdr:cNvSpPr/>
      </xdr:nvSpPr>
      <xdr:spPr>
        <a:xfrm>
          <a:off x="3746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166369</xdr:rowOff>
    </xdr:from>
    <xdr:ext cx="469744" cy="259045"/>
    <xdr:sp macro="" textlink="">
      <xdr:nvSpPr>
        <xdr:cNvPr id="181" name="テキスト ボックス 180"/>
        <xdr:cNvSpPr txBox="1"/>
      </xdr:nvSpPr>
      <xdr:spPr>
        <a:xfrm>
          <a:off x="3562427"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157499</xdr:rowOff>
    </xdr:from>
    <xdr:to>
      <xdr:col>4</xdr:col>
      <xdr:colOff>155575</xdr:colOff>
      <xdr:row>77</xdr:row>
      <xdr:rowOff>15277</xdr:rowOff>
    </xdr:to>
    <xdr:cxnSp macro="">
      <xdr:nvCxnSpPr>
        <xdr:cNvPr id="182" name="直線コネクタ 181"/>
        <xdr:cNvCxnSpPr/>
      </xdr:nvCxnSpPr>
      <xdr:spPr>
        <a:xfrm flipV="1">
          <a:off x="2019300" y="13187699"/>
          <a:ext cx="8890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135437</xdr:rowOff>
    </xdr:from>
    <xdr:to>
      <xdr:col>4</xdr:col>
      <xdr:colOff>206375</xdr:colOff>
      <xdr:row>75</xdr:row>
      <xdr:rowOff>65587</xdr:rowOff>
    </xdr:to>
    <xdr:sp macro="" textlink="">
      <xdr:nvSpPr>
        <xdr:cNvPr id="183" name="フローチャート : 判断 182"/>
        <xdr:cNvSpPr/>
      </xdr:nvSpPr>
      <xdr:spPr>
        <a:xfrm>
          <a:off x="2857500" y="1282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82114</xdr:rowOff>
    </xdr:from>
    <xdr:ext cx="469744" cy="259045"/>
    <xdr:sp macro="" textlink="">
      <xdr:nvSpPr>
        <xdr:cNvPr id="184" name="テキスト ボックス 183"/>
        <xdr:cNvSpPr txBox="1"/>
      </xdr:nvSpPr>
      <xdr:spPr>
        <a:xfrm>
          <a:off x="2673427" y="125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15277</xdr:rowOff>
    </xdr:from>
    <xdr:to>
      <xdr:col>2</xdr:col>
      <xdr:colOff>638175</xdr:colOff>
      <xdr:row>77</xdr:row>
      <xdr:rowOff>20338</xdr:rowOff>
    </xdr:to>
    <xdr:cxnSp macro="">
      <xdr:nvCxnSpPr>
        <xdr:cNvPr id="185" name="直線コネクタ 184"/>
        <xdr:cNvCxnSpPr/>
      </xdr:nvCxnSpPr>
      <xdr:spPr>
        <a:xfrm flipV="1">
          <a:off x="1130300" y="13216927"/>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1705</xdr:rowOff>
    </xdr:from>
    <xdr:to>
      <xdr:col>3</xdr:col>
      <xdr:colOff>3175</xdr:colOff>
      <xdr:row>75</xdr:row>
      <xdr:rowOff>103305</xdr:rowOff>
    </xdr:to>
    <xdr:sp macro="" textlink="">
      <xdr:nvSpPr>
        <xdr:cNvPr id="186" name="フローチャート : 判断 185"/>
        <xdr:cNvSpPr/>
      </xdr:nvSpPr>
      <xdr:spPr>
        <a:xfrm>
          <a:off x="1968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119832</xdr:rowOff>
    </xdr:from>
    <xdr:ext cx="469744" cy="259045"/>
    <xdr:sp macro="" textlink="">
      <xdr:nvSpPr>
        <xdr:cNvPr id="187" name="テキスト ボックス 186"/>
        <xdr:cNvSpPr txBox="1"/>
      </xdr:nvSpPr>
      <xdr:spPr>
        <a:xfrm>
          <a:off x="1784427" y="126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34526</xdr:rowOff>
    </xdr:from>
    <xdr:to>
      <xdr:col>1</xdr:col>
      <xdr:colOff>485775</xdr:colOff>
      <xdr:row>75</xdr:row>
      <xdr:rowOff>136126</xdr:rowOff>
    </xdr:to>
    <xdr:sp macro="" textlink="">
      <xdr:nvSpPr>
        <xdr:cNvPr id="188" name="フローチャート : 判断 187"/>
        <xdr:cNvSpPr/>
      </xdr:nvSpPr>
      <xdr:spPr>
        <a:xfrm>
          <a:off x="1079500" y="1289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152653</xdr:rowOff>
    </xdr:from>
    <xdr:ext cx="469744" cy="259045"/>
    <xdr:sp macro="" textlink="">
      <xdr:nvSpPr>
        <xdr:cNvPr id="189" name="テキスト ボックス 188"/>
        <xdr:cNvSpPr txBox="1"/>
      </xdr:nvSpPr>
      <xdr:spPr>
        <a:xfrm>
          <a:off x="895427" y="1266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60162</xdr:rowOff>
    </xdr:from>
    <xdr:to>
      <xdr:col>6</xdr:col>
      <xdr:colOff>561975</xdr:colOff>
      <xdr:row>76</xdr:row>
      <xdr:rowOff>161762</xdr:rowOff>
    </xdr:to>
    <xdr:sp macro="" textlink="">
      <xdr:nvSpPr>
        <xdr:cNvPr id="195" name="円/楕円 194"/>
        <xdr:cNvSpPr/>
      </xdr:nvSpPr>
      <xdr:spPr>
        <a:xfrm>
          <a:off x="4584700" y="130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38589</xdr:rowOff>
    </xdr:from>
    <xdr:ext cx="469744" cy="259045"/>
    <xdr:sp macro="" textlink="">
      <xdr:nvSpPr>
        <xdr:cNvPr id="196" name="維持補修費該当値テキスト"/>
        <xdr:cNvSpPr txBox="1"/>
      </xdr:nvSpPr>
      <xdr:spPr>
        <a:xfrm>
          <a:off x="4686300" y="1306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77797</xdr:rowOff>
    </xdr:from>
    <xdr:to>
      <xdr:col>5</xdr:col>
      <xdr:colOff>409575</xdr:colOff>
      <xdr:row>77</xdr:row>
      <xdr:rowOff>7947</xdr:rowOff>
    </xdr:to>
    <xdr:sp macro="" textlink="">
      <xdr:nvSpPr>
        <xdr:cNvPr id="197" name="円/楕円 196"/>
        <xdr:cNvSpPr/>
      </xdr:nvSpPr>
      <xdr:spPr>
        <a:xfrm>
          <a:off x="3746500" y="131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170524</xdr:rowOff>
    </xdr:from>
    <xdr:ext cx="469744" cy="259045"/>
    <xdr:sp macro="" textlink="">
      <xdr:nvSpPr>
        <xdr:cNvPr id="198" name="テキスト ボックス 197"/>
        <xdr:cNvSpPr txBox="1"/>
      </xdr:nvSpPr>
      <xdr:spPr>
        <a:xfrm>
          <a:off x="3562427" y="132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106699</xdr:rowOff>
    </xdr:from>
    <xdr:to>
      <xdr:col>4</xdr:col>
      <xdr:colOff>206375</xdr:colOff>
      <xdr:row>77</xdr:row>
      <xdr:rowOff>36849</xdr:rowOff>
    </xdr:to>
    <xdr:sp macro="" textlink="">
      <xdr:nvSpPr>
        <xdr:cNvPr id="199" name="円/楕円 198"/>
        <xdr:cNvSpPr/>
      </xdr:nvSpPr>
      <xdr:spPr>
        <a:xfrm>
          <a:off x="2857500" y="131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27976</xdr:rowOff>
    </xdr:from>
    <xdr:ext cx="469744" cy="259045"/>
    <xdr:sp macro="" textlink="">
      <xdr:nvSpPr>
        <xdr:cNvPr id="200" name="テキスト ボックス 199"/>
        <xdr:cNvSpPr txBox="1"/>
      </xdr:nvSpPr>
      <xdr:spPr>
        <a:xfrm>
          <a:off x="2673427" y="132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135927</xdr:rowOff>
    </xdr:from>
    <xdr:to>
      <xdr:col>3</xdr:col>
      <xdr:colOff>3175</xdr:colOff>
      <xdr:row>77</xdr:row>
      <xdr:rowOff>66077</xdr:rowOff>
    </xdr:to>
    <xdr:sp macro="" textlink="">
      <xdr:nvSpPr>
        <xdr:cNvPr id="201" name="円/楕円 200"/>
        <xdr:cNvSpPr/>
      </xdr:nvSpPr>
      <xdr:spPr>
        <a:xfrm>
          <a:off x="1968500" y="131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57204</xdr:rowOff>
    </xdr:from>
    <xdr:ext cx="469744" cy="259045"/>
    <xdr:sp macro="" textlink="">
      <xdr:nvSpPr>
        <xdr:cNvPr id="202" name="テキスト ボックス 201"/>
        <xdr:cNvSpPr txBox="1"/>
      </xdr:nvSpPr>
      <xdr:spPr>
        <a:xfrm>
          <a:off x="1784427" y="1325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140988</xdr:rowOff>
    </xdr:from>
    <xdr:to>
      <xdr:col>1</xdr:col>
      <xdr:colOff>485775</xdr:colOff>
      <xdr:row>77</xdr:row>
      <xdr:rowOff>71138</xdr:rowOff>
    </xdr:to>
    <xdr:sp macro="" textlink="">
      <xdr:nvSpPr>
        <xdr:cNvPr id="203" name="円/楕円 202"/>
        <xdr:cNvSpPr/>
      </xdr:nvSpPr>
      <xdr:spPr>
        <a:xfrm>
          <a:off x="1079500" y="131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62265</xdr:rowOff>
    </xdr:from>
    <xdr:ext cx="469744" cy="259045"/>
    <xdr:sp macro="" textlink="">
      <xdr:nvSpPr>
        <xdr:cNvPr id="204" name="テキスト ボックス 203"/>
        <xdr:cNvSpPr txBox="1"/>
      </xdr:nvSpPr>
      <xdr:spPr>
        <a:xfrm>
          <a:off x="895427" y="132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149264</xdr:rowOff>
    </xdr:from>
    <xdr:to>
      <xdr:col>6</xdr:col>
      <xdr:colOff>511175</xdr:colOff>
      <xdr:row>95</xdr:row>
      <xdr:rowOff>57899</xdr:rowOff>
    </xdr:to>
    <xdr:cxnSp macro="">
      <xdr:nvCxnSpPr>
        <xdr:cNvPr id="234" name="直線コネクタ 233"/>
        <xdr:cNvCxnSpPr/>
      </xdr:nvCxnSpPr>
      <xdr:spPr>
        <a:xfrm flipV="1">
          <a:off x="3797300" y="16265564"/>
          <a:ext cx="838200" cy="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57899</xdr:rowOff>
    </xdr:from>
    <xdr:to>
      <xdr:col>5</xdr:col>
      <xdr:colOff>358775</xdr:colOff>
      <xdr:row>95</xdr:row>
      <xdr:rowOff>164846</xdr:rowOff>
    </xdr:to>
    <xdr:cxnSp macro="">
      <xdr:nvCxnSpPr>
        <xdr:cNvPr id="237" name="直線コネクタ 236"/>
        <xdr:cNvCxnSpPr/>
      </xdr:nvCxnSpPr>
      <xdr:spPr>
        <a:xfrm flipV="1">
          <a:off x="2908300" y="16345649"/>
          <a:ext cx="889000" cy="10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126715</xdr:rowOff>
    </xdr:from>
    <xdr:to>
      <xdr:col>5</xdr:col>
      <xdr:colOff>409575</xdr:colOff>
      <xdr:row>96</xdr:row>
      <xdr:rowOff>56865</xdr:rowOff>
    </xdr:to>
    <xdr:sp macro="" textlink="">
      <xdr:nvSpPr>
        <xdr:cNvPr id="238" name="フローチャート : 判断 237"/>
        <xdr:cNvSpPr/>
      </xdr:nvSpPr>
      <xdr:spPr>
        <a:xfrm>
          <a:off x="3746500" y="1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47992</xdr:rowOff>
    </xdr:from>
    <xdr:ext cx="534377" cy="259045"/>
    <xdr:sp macro="" textlink="">
      <xdr:nvSpPr>
        <xdr:cNvPr id="239" name="テキスト ボックス 238"/>
        <xdr:cNvSpPr txBox="1"/>
      </xdr:nvSpPr>
      <xdr:spPr>
        <a:xfrm>
          <a:off x="3530111" y="165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164846</xdr:rowOff>
    </xdr:from>
    <xdr:to>
      <xdr:col>4</xdr:col>
      <xdr:colOff>155575</xdr:colOff>
      <xdr:row>96</xdr:row>
      <xdr:rowOff>37497</xdr:rowOff>
    </xdr:to>
    <xdr:cxnSp macro="">
      <xdr:nvCxnSpPr>
        <xdr:cNvPr id="240" name="直線コネクタ 239"/>
        <xdr:cNvCxnSpPr/>
      </xdr:nvCxnSpPr>
      <xdr:spPr>
        <a:xfrm flipV="1">
          <a:off x="2019300" y="16452596"/>
          <a:ext cx="889000" cy="4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39960</xdr:rowOff>
    </xdr:from>
    <xdr:to>
      <xdr:col>4</xdr:col>
      <xdr:colOff>206375</xdr:colOff>
      <xdr:row>96</xdr:row>
      <xdr:rowOff>141560</xdr:rowOff>
    </xdr:to>
    <xdr:sp macro="" textlink="">
      <xdr:nvSpPr>
        <xdr:cNvPr id="241" name="フローチャート : 判断 240"/>
        <xdr:cNvSpPr/>
      </xdr:nvSpPr>
      <xdr:spPr>
        <a:xfrm>
          <a:off x="2857500" y="1649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132687</xdr:rowOff>
    </xdr:from>
    <xdr:ext cx="534377" cy="259045"/>
    <xdr:sp macro="" textlink="">
      <xdr:nvSpPr>
        <xdr:cNvPr id="242" name="テキスト ボックス 241"/>
        <xdr:cNvSpPr txBox="1"/>
      </xdr:nvSpPr>
      <xdr:spPr>
        <a:xfrm>
          <a:off x="2641111" y="1659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37497</xdr:rowOff>
    </xdr:from>
    <xdr:to>
      <xdr:col>2</xdr:col>
      <xdr:colOff>638175</xdr:colOff>
      <xdr:row>96</xdr:row>
      <xdr:rowOff>81845</xdr:rowOff>
    </xdr:to>
    <xdr:cxnSp macro="">
      <xdr:nvCxnSpPr>
        <xdr:cNvPr id="243" name="直線コネクタ 242"/>
        <xdr:cNvCxnSpPr/>
      </xdr:nvCxnSpPr>
      <xdr:spPr>
        <a:xfrm flipV="1">
          <a:off x="1130300" y="16496697"/>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6965</xdr:rowOff>
    </xdr:from>
    <xdr:to>
      <xdr:col>3</xdr:col>
      <xdr:colOff>3175</xdr:colOff>
      <xdr:row>96</xdr:row>
      <xdr:rowOff>108565</xdr:rowOff>
    </xdr:to>
    <xdr:sp macro="" textlink="">
      <xdr:nvSpPr>
        <xdr:cNvPr id="244" name="フローチャート : 判断 243"/>
        <xdr:cNvSpPr/>
      </xdr:nvSpPr>
      <xdr:spPr>
        <a:xfrm>
          <a:off x="1968500" y="164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99692</xdr:rowOff>
    </xdr:from>
    <xdr:ext cx="534377" cy="259045"/>
    <xdr:sp macro="" textlink="">
      <xdr:nvSpPr>
        <xdr:cNvPr id="245" name="テキスト ボックス 244"/>
        <xdr:cNvSpPr txBox="1"/>
      </xdr:nvSpPr>
      <xdr:spPr>
        <a:xfrm>
          <a:off x="1752111" y="1655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46837</xdr:rowOff>
    </xdr:from>
    <xdr:to>
      <xdr:col>1</xdr:col>
      <xdr:colOff>485775</xdr:colOff>
      <xdr:row>96</xdr:row>
      <xdr:rowOff>148437</xdr:rowOff>
    </xdr:to>
    <xdr:sp macro="" textlink="">
      <xdr:nvSpPr>
        <xdr:cNvPr id="246" name="フローチャート : 判断 245"/>
        <xdr:cNvSpPr/>
      </xdr:nvSpPr>
      <xdr:spPr>
        <a:xfrm>
          <a:off x="1079500" y="1650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139564</xdr:rowOff>
    </xdr:from>
    <xdr:ext cx="534377" cy="259045"/>
    <xdr:sp macro="" textlink="">
      <xdr:nvSpPr>
        <xdr:cNvPr id="247" name="テキスト ボックス 246"/>
        <xdr:cNvSpPr txBox="1"/>
      </xdr:nvSpPr>
      <xdr:spPr>
        <a:xfrm>
          <a:off x="863111" y="1659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98464</xdr:rowOff>
    </xdr:from>
    <xdr:to>
      <xdr:col>6</xdr:col>
      <xdr:colOff>561975</xdr:colOff>
      <xdr:row>95</xdr:row>
      <xdr:rowOff>28614</xdr:rowOff>
    </xdr:to>
    <xdr:sp macro="" textlink="">
      <xdr:nvSpPr>
        <xdr:cNvPr id="253" name="円/楕円 252"/>
        <xdr:cNvSpPr/>
      </xdr:nvSpPr>
      <xdr:spPr>
        <a:xfrm>
          <a:off x="4584700" y="162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121341</xdr:rowOff>
    </xdr:from>
    <xdr:ext cx="534377" cy="259045"/>
    <xdr:sp macro="" textlink="">
      <xdr:nvSpPr>
        <xdr:cNvPr id="254" name="扶助費該当値テキスト"/>
        <xdr:cNvSpPr txBox="1"/>
      </xdr:nvSpPr>
      <xdr:spPr>
        <a:xfrm>
          <a:off x="4686300" y="160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79,498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7099</xdr:rowOff>
    </xdr:from>
    <xdr:to>
      <xdr:col>5</xdr:col>
      <xdr:colOff>409575</xdr:colOff>
      <xdr:row>95</xdr:row>
      <xdr:rowOff>108699</xdr:rowOff>
    </xdr:to>
    <xdr:sp macro="" textlink="">
      <xdr:nvSpPr>
        <xdr:cNvPr id="255" name="円/楕円 254"/>
        <xdr:cNvSpPr/>
      </xdr:nvSpPr>
      <xdr:spPr>
        <a:xfrm>
          <a:off x="3746500" y="1629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125226</xdr:rowOff>
    </xdr:from>
    <xdr:ext cx="534377" cy="259045"/>
    <xdr:sp macro="" textlink="">
      <xdr:nvSpPr>
        <xdr:cNvPr id="256" name="テキスト ボックス 255"/>
        <xdr:cNvSpPr txBox="1"/>
      </xdr:nvSpPr>
      <xdr:spPr>
        <a:xfrm>
          <a:off x="3530111" y="160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114046</xdr:rowOff>
    </xdr:from>
    <xdr:to>
      <xdr:col>4</xdr:col>
      <xdr:colOff>206375</xdr:colOff>
      <xdr:row>96</xdr:row>
      <xdr:rowOff>44196</xdr:rowOff>
    </xdr:to>
    <xdr:sp macro="" textlink="">
      <xdr:nvSpPr>
        <xdr:cNvPr id="257" name="円/楕円 256"/>
        <xdr:cNvSpPr/>
      </xdr:nvSpPr>
      <xdr:spPr>
        <a:xfrm>
          <a:off x="2857500" y="164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60723</xdr:rowOff>
    </xdr:from>
    <xdr:ext cx="534377" cy="259045"/>
    <xdr:sp macro="" textlink="">
      <xdr:nvSpPr>
        <xdr:cNvPr id="258" name="テキスト ボックス 257"/>
        <xdr:cNvSpPr txBox="1"/>
      </xdr:nvSpPr>
      <xdr:spPr>
        <a:xfrm>
          <a:off x="2641111" y="161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69,680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158147</xdr:rowOff>
    </xdr:from>
    <xdr:to>
      <xdr:col>3</xdr:col>
      <xdr:colOff>3175</xdr:colOff>
      <xdr:row>96</xdr:row>
      <xdr:rowOff>88297</xdr:rowOff>
    </xdr:to>
    <xdr:sp macro="" textlink="">
      <xdr:nvSpPr>
        <xdr:cNvPr id="259" name="円/楕円 258"/>
        <xdr:cNvSpPr/>
      </xdr:nvSpPr>
      <xdr:spPr>
        <a:xfrm>
          <a:off x="1968500" y="164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104824</xdr:rowOff>
    </xdr:from>
    <xdr:ext cx="534377" cy="259045"/>
    <xdr:sp macro="" textlink="">
      <xdr:nvSpPr>
        <xdr:cNvPr id="260" name="テキスト ボックス 259"/>
        <xdr:cNvSpPr txBox="1"/>
      </xdr:nvSpPr>
      <xdr:spPr>
        <a:xfrm>
          <a:off x="1752111" y="1622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31045</xdr:rowOff>
    </xdr:from>
    <xdr:to>
      <xdr:col>1</xdr:col>
      <xdr:colOff>485775</xdr:colOff>
      <xdr:row>96</xdr:row>
      <xdr:rowOff>132645</xdr:rowOff>
    </xdr:to>
    <xdr:sp macro="" textlink="">
      <xdr:nvSpPr>
        <xdr:cNvPr id="261" name="円/楕円 260"/>
        <xdr:cNvSpPr/>
      </xdr:nvSpPr>
      <xdr:spPr>
        <a:xfrm>
          <a:off x="1079500" y="164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149172</xdr:rowOff>
    </xdr:from>
    <xdr:ext cx="534377" cy="259045"/>
    <xdr:sp macro="" textlink="">
      <xdr:nvSpPr>
        <xdr:cNvPr id="262" name="テキスト ボックス 261"/>
        <xdr:cNvSpPr txBox="1"/>
      </xdr:nvSpPr>
      <xdr:spPr>
        <a:xfrm>
          <a:off x="863111" y="1626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131953</xdr:rowOff>
    </xdr:from>
    <xdr:to>
      <xdr:col>15</xdr:col>
      <xdr:colOff>180975</xdr:colOff>
      <xdr:row>37</xdr:row>
      <xdr:rowOff>149441</xdr:rowOff>
    </xdr:to>
    <xdr:cxnSp macro="">
      <xdr:nvCxnSpPr>
        <xdr:cNvPr id="291" name="直線コネクタ 290"/>
        <xdr:cNvCxnSpPr/>
      </xdr:nvCxnSpPr>
      <xdr:spPr>
        <a:xfrm flipV="1">
          <a:off x="9639300" y="6475603"/>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149441</xdr:rowOff>
    </xdr:from>
    <xdr:to>
      <xdr:col>14</xdr:col>
      <xdr:colOff>28575</xdr:colOff>
      <xdr:row>37</xdr:row>
      <xdr:rowOff>153302</xdr:rowOff>
    </xdr:to>
    <xdr:cxnSp macro="">
      <xdr:nvCxnSpPr>
        <xdr:cNvPr id="294" name="直線コネクタ 293"/>
        <xdr:cNvCxnSpPr/>
      </xdr:nvCxnSpPr>
      <xdr:spPr>
        <a:xfrm flipV="1">
          <a:off x="8750300" y="6493091"/>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55639</xdr:rowOff>
    </xdr:from>
    <xdr:to>
      <xdr:col>14</xdr:col>
      <xdr:colOff>79375</xdr:colOff>
      <xdr:row>35</xdr:row>
      <xdr:rowOff>157239</xdr:rowOff>
    </xdr:to>
    <xdr:sp macro="" textlink="">
      <xdr:nvSpPr>
        <xdr:cNvPr id="295" name="フローチャート : 判断 294"/>
        <xdr:cNvSpPr/>
      </xdr:nvSpPr>
      <xdr:spPr>
        <a:xfrm>
          <a:off x="9588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2316</xdr:rowOff>
    </xdr:from>
    <xdr:ext cx="534377" cy="259045"/>
    <xdr:sp macro="" textlink="">
      <xdr:nvSpPr>
        <xdr:cNvPr id="296" name="テキスト ボックス 295"/>
        <xdr:cNvSpPr txBox="1"/>
      </xdr:nvSpPr>
      <xdr:spPr>
        <a:xfrm>
          <a:off x="9372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138544</xdr:rowOff>
    </xdr:from>
    <xdr:to>
      <xdr:col>12</xdr:col>
      <xdr:colOff>511175</xdr:colOff>
      <xdr:row>37</xdr:row>
      <xdr:rowOff>153302</xdr:rowOff>
    </xdr:to>
    <xdr:cxnSp macro="">
      <xdr:nvCxnSpPr>
        <xdr:cNvPr id="297" name="直線コネクタ 296"/>
        <xdr:cNvCxnSpPr/>
      </xdr:nvCxnSpPr>
      <xdr:spPr>
        <a:xfrm>
          <a:off x="7861300" y="6310744"/>
          <a:ext cx="889000" cy="18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55766</xdr:rowOff>
    </xdr:from>
    <xdr:to>
      <xdr:col>12</xdr:col>
      <xdr:colOff>561975</xdr:colOff>
      <xdr:row>35</xdr:row>
      <xdr:rowOff>157366</xdr:rowOff>
    </xdr:to>
    <xdr:sp macro="" textlink="">
      <xdr:nvSpPr>
        <xdr:cNvPr id="298" name="フローチャート : 判断 297"/>
        <xdr:cNvSpPr/>
      </xdr:nvSpPr>
      <xdr:spPr>
        <a:xfrm>
          <a:off x="8699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2443</xdr:rowOff>
    </xdr:from>
    <xdr:ext cx="534377" cy="259045"/>
    <xdr:sp macro="" textlink="">
      <xdr:nvSpPr>
        <xdr:cNvPr id="299" name="テキスト ボックス 298"/>
        <xdr:cNvSpPr txBox="1"/>
      </xdr:nvSpPr>
      <xdr:spPr>
        <a:xfrm>
          <a:off x="8483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138544</xdr:rowOff>
    </xdr:from>
    <xdr:to>
      <xdr:col>11</xdr:col>
      <xdr:colOff>307975</xdr:colOff>
      <xdr:row>37</xdr:row>
      <xdr:rowOff>167805</xdr:rowOff>
    </xdr:to>
    <xdr:cxnSp macro="">
      <xdr:nvCxnSpPr>
        <xdr:cNvPr id="300" name="直線コネクタ 299"/>
        <xdr:cNvCxnSpPr/>
      </xdr:nvCxnSpPr>
      <xdr:spPr>
        <a:xfrm flipV="1">
          <a:off x="6972300" y="6310744"/>
          <a:ext cx="889000" cy="2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91719</xdr:rowOff>
    </xdr:from>
    <xdr:to>
      <xdr:col>11</xdr:col>
      <xdr:colOff>358775</xdr:colOff>
      <xdr:row>36</xdr:row>
      <xdr:rowOff>21869</xdr:rowOff>
    </xdr:to>
    <xdr:sp macro="" textlink="">
      <xdr:nvSpPr>
        <xdr:cNvPr id="301" name="フローチャート : 判断 300"/>
        <xdr:cNvSpPr/>
      </xdr:nvSpPr>
      <xdr:spPr>
        <a:xfrm>
          <a:off x="7810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38396</xdr:rowOff>
    </xdr:from>
    <xdr:ext cx="534377" cy="259045"/>
    <xdr:sp macro="" textlink="">
      <xdr:nvSpPr>
        <xdr:cNvPr id="302" name="テキスト ボックス 301"/>
        <xdr:cNvSpPr txBox="1"/>
      </xdr:nvSpPr>
      <xdr:spPr>
        <a:xfrm>
          <a:off x="7594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101244</xdr:rowOff>
    </xdr:from>
    <xdr:to>
      <xdr:col>10</xdr:col>
      <xdr:colOff>155575</xdr:colOff>
      <xdr:row>36</xdr:row>
      <xdr:rowOff>31394</xdr:rowOff>
    </xdr:to>
    <xdr:sp macro="" textlink="">
      <xdr:nvSpPr>
        <xdr:cNvPr id="303" name="フローチャート : 判断 302"/>
        <xdr:cNvSpPr/>
      </xdr:nvSpPr>
      <xdr:spPr>
        <a:xfrm>
          <a:off x="6921500" y="610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47921</xdr:rowOff>
    </xdr:from>
    <xdr:ext cx="534377" cy="259045"/>
    <xdr:sp macro="" textlink="">
      <xdr:nvSpPr>
        <xdr:cNvPr id="304" name="テキスト ボックス 303"/>
        <xdr:cNvSpPr txBox="1"/>
      </xdr:nvSpPr>
      <xdr:spPr>
        <a:xfrm>
          <a:off x="6705111" y="587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81153</xdr:rowOff>
    </xdr:from>
    <xdr:to>
      <xdr:col>15</xdr:col>
      <xdr:colOff>231775</xdr:colOff>
      <xdr:row>38</xdr:row>
      <xdr:rowOff>11303</xdr:rowOff>
    </xdr:to>
    <xdr:sp macro="" textlink="">
      <xdr:nvSpPr>
        <xdr:cNvPr id="310" name="円/楕円 309"/>
        <xdr:cNvSpPr/>
      </xdr:nvSpPr>
      <xdr:spPr>
        <a:xfrm>
          <a:off x="10426700" y="64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167530</xdr:rowOff>
    </xdr:from>
    <xdr:ext cx="534377" cy="259045"/>
    <xdr:sp macro="" textlink="">
      <xdr:nvSpPr>
        <xdr:cNvPr id="311" name="補助費等該当値テキスト"/>
        <xdr:cNvSpPr txBox="1"/>
      </xdr:nvSpPr>
      <xdr:spPr>
        <a:xfrm>
          <a:off x="10528300"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20,110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98641</xdr:rowOff>
    </xdr:from>
    <xdr:to>
      <xdr:col>14</xdr:col>
      <xdr:colOff>79375</xdr:colOff>
      <xdr:row>38</xdr:row>
      <xdr:rowOff>28790</xdr:rowOff>
    </xdr:to>
    <xdr:sp macro="" textlink="">
      <xdr:nvSpPr>
        <xdr:cNvPr id="312" name="円/楕円 311"/>
        <xdr:cNvSpPr/>
      </xdr:nvSpPr>
      <xdr:spPr>
        <a:xfrm>
          <a:off x="9588500" y="64422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19918</xdr:rowOff>
    </xdr:from>
    <xdr:ext cx="534377" cy="259045"/>
    <xdr:sp macro="" textlink="">
      <xdr:nvSpPr>
        <xdr:cNvPr id="313" name="テキスト ボックス 312"/>
        <xdr:cNvSpPr txBox="1"/>
      </xdr:nvSpPr>
      <xdr:spPr>
        <a:xfrm>
          <a:off x="9372111" y="653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102502</xdr:rowOff>
    </xdr:from>
    <xdr:to>
      <xdr:col>12</xdr:col>
      <xdr:colOff>561975</xdr:colOff>
      <xdr:row>38</xdr:row>
      <xdr:rowOff>32652</xdr:rowOff>
    </xdr:to>
    <xdr:sp macro="" textlink="">
      <xdr:nvSpPr>
        <xdr:cNvPr id="314" name="円/楕円 313"/>
        <xdr:cNvSpPr/>
      </xdr:nvSpPr>
      <xdr:spPr>
        <a:xfrm>
          <a:off x="8699500" y="64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23778</xdr:rowOff>
    </xdr:from>
    <xdr:ext cx="534377" cy="259045"/>
    <xdr:sp macro="" textlink="">
      <xdr:nvSpPr>
        <xdr:cNvPr id="315" name="テキスト ボックス 314"/>
        <xdr:cNvSpPr txBox="1"/>
      </xdr:nvSpPr>
      <xdr:spPr>
        <a:xfrm>
          <a:off x="8483111" y="65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87744</xdr:rowOff>
    </xdr:from>
    <xdr:to>
      <xdr:col>11</xdr:col>
      <xdr:colOff>358775</xdr:colOff>
      <xdr:row>37</xdr:row>
      <xdr:rowOff>17894</xdr:rowOff>
    </xdr:to>
    <xdr:sp macro="" textlink="">
      <xdr:nvSpPr>
        <xdr:cNvPr id="316" name="円/楕円 315"/>
        <xdr:cNvSpPr/>
      </xdr:nvSpPr>
      <xdr:spPr>
        <a:xfrm>
          <a:off x="7810500" y="62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9021</xdr:rowOff>
    </xdr:from>
    <xdr:ext cx="534377" cy="259045"/>
    <xdr:sp macro="" textlink="">
      <xdr:nvSpPr>
        <xdr:cNvPr id="317" name="テキスト ボックス 316"/>
        <xdr:cNvSpPr txBox="1"/>
      </xdr:nvSpPr>
      <xdr:spPr>
        <a:xfrm>
          <a:off x="7594111" y="635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117005</xdr:rowOff>
    </xdr:from>
    <xdr:to>
      <xdr:col>10</xdr:col>
      <xdr:colOff>155575</xdr:colOff>
      <xdr:row>38</xdr:row>
      <xdr:rowOff>47155</xdr:rowOff>
    </xdr:to>
    <xdr:sp macro="" textlink="">
      <xdr:nvSpPr>
        <xdr:cNvPr id="318" name="円/楕円 317"/>
        <xdr:cNvSpPr/>
      </xdr:nvSpPr>
      <xdr:spPr>
        <a:xfrm>
          <a:off x="6921500" y="64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38282</xdr:rowOff>
    </xdr:from>
    <xdr:ext cx="534377" cy="259045"/>
    <xdr:sp macro="" textlink="">
      <xdr:nvSpPr>
        <xdr:cNvPr id="319" name="テキスト ボックス 318"/>
        <xdr:cNvSpPr txBox="1"/>
      </xdr:nvSpPr>
      <xdr:spPr>
        <a:xfrm>
          <a:off x="6705111" y="655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108338</xdr:rowOff>
    </xdr:from>
    <xdr:to>
      <xdr:col>15</xdr:col>
      <xdr:colOff>180975</xdr:colOff>
      <xdr:row>55</xdr:row>
      <xdr:rowOff>42066</xdr:rowOff>
    </xdr:to>
    <xdr:cxnSp macro="">
      <xdr:nvCxnSpPr>
        <xdr:cNvPr id="350" name="直線コネクタ 349"/>
        <xdr:cNvCxnSpPr/>
      </xdr:nvCxnSpPr>
      <xdr:spPr>
        <a:xfrm>
          <a:off x="9639300" y="9195188"/>
          <a:ext cx="838200" cy="27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108338</xdr:rowOff>
    </xdr:from>
    <xdr:to>
      <xdr:col>14</xdr:col>
      <xdr:colOff>28575</xdr:colOff>
      <xdr:row>54</xdr:row>
      <xdr:rowOff>119463</xdr:rowOff>
    </xdr:to>
    <xdr:cxnSp macro="">
      <xdr:nvCxnSpPr>
        <xdr:cNvPr id="353" name="直線コネクタ 352"/>
        <xdr:cNvCxnSpPr/>
      </xdr:nvCxnSpPr>
      <xdr:spPr>
        <a:xfrm flipV="1">
          <a:off x="8750300" y="9195188"/>
          <a:ext cx="889000" cy="18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15552</xdr:rowOff>
    </xdr:from>
    <xdr:to>
      <xdr:col>14</xdr:col>
      <xdr:colOff>79375</xdr:colOff>
      <xdr:row>55</xdr:row>
      <xdr:rowOff>117152</xdr:rowOff>
    </xdr:to>
    <xdr:sp macro="" textlink="">
      <xdr:nvSpPr>
        <xdr:cNvPr id="354" name="フローチャート : 判断 353"/>
        <xdr:cNvSpPr/>
      </xdr:nvSpPr>
      <xdr:spPr>
        <a:xfrm>
          <a:off x="9588500" y="944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108279</xdr:rowOff>
    </xdr:from>
    <xdr:ext cx="534377" cy="259045"/>
    <xdr:sp macro="" textlink="">
      <xdr:nvSpPr>
        <xdr:cNvPr id="355" name="テキスト ボックス 354"/>
        <xdr:cNvSpPr txBox="1"/>
      </xdr:nvSpPr>
      <xdr:spPr>
        <a:xfrm>
          <a:off x="9372111" y="95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119463</xdr:rowOff>
    </xdr:from>
    <xdr:to>
      <xdr:col>12</xdr:col>
      <xdr:colOff>511175</xdr:colOff>
      <xdr:row>55</xdr:row>
      <xdr:rowOff>23233</xdr:rowOff>
    </xdr:to>
    <xdr:cxnSp macro="">
      <xdr:nvCxnSpPr>
        <xdr:cNvPr id="356" name="直線コネクタ 355"/>
        <xdr:cNvCxnSpPr/>
      </xdr:nvCxnSpPr>
      <xdr:spPr>
        <a:xfrm flipV="1">
          <a:off x="7861300" y="9377763"/>
          <a:ext cx="889000" cy="7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148118</xdr:rowOff>
    </xdr:from>
    <xdr:to>
      <xdr:col>12</xdr:col>
      <xdr:colOff>561975</xdr:colOff>
      <xdr:row>55</xdr:row>
      <xdr:rowOff>78268</xdr:rowOff>
    </xdr:to>
    <xdr:sp macro="" textlink="">
      <xdr:nvSpPr>
        <xdr:cNvPr id="357" name="フローチャート : 判断 356"/>
        <xdr:cNvSpPr/>
      </xdr:nvSpPr>
      <xdr:spPr>
        <a:xfrm>
          <a:off x="8699500" y="940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69395</xdr:rowOff>
    </xdr:from>
    <xdr:ext cx="534377" cy="259045"/>
    <xdr:sp macro="" textlink="">
      <xdr:nvSpPr>
        <xdr:cNvPr id="358" name="テキスト ボックス 357"/>
        <xdr:cNvSpPr txBox="1"/>
      </xdr:nvSpPr>
      <xdr:spPr>
        <a:xfrm>
          <a:off x="8483111" y="949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23233</xdr:rowOff>
    </xdr:from>
    <xdr:to>
      <xdr:col>11</xdr:col>
      <xdr:colOff>307975</xdr:colOff>
      <xdr:row>55</xdr:row>
      <xdr:rowOff>129543</xdr:rowOff>
    </xdr:to>
    <xdr:cxnSp macro="">
      <xdr:nvCxnSpPr>
        <xdr:cNvPr id="359" name="直線コネクタ 358"/>
        <xdr:cNvCxnSpPr/>
      </xdr:nvCxnSpPr>
      <xdr:spPr>
        <a:xfrm flipV="1">
          <a:off x="6972300" y="9452983"/>
          <a:ext cx="889000" cy="10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160441</xdr:rowOff>
    </xdr:from>
    <xdr:to>
      <xdr:col>11</xdr:col>
      <xdr:colOff>358775</xdr:colOff>
      <xdr:row>56</xdr:row>
      <xdr:rowOff>90591</xdr:rowOff>
    </xdr:to>
    <xdr:sp macro="" textlink="">
      <xdr:nvSpPr>
        <xdr:cNvPr id="360" name="フローチャート : 判断 359"/>
        <xdr:cNvSpPr/>
      </xdr:nvSpPr>
      <xdr:spPr>
        <a:xfrm>
          <a:off x="7810500" y="959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81718</xdr:rowOff>
    </xdr:from>
    <xdr:ext cx="534377" cy="259045"/>
    <xdr:sp macro="" textlink="">
      <xdr:nvSpPr>
        <xdr:cNvPr id="361" name="テキスト ボックス 360"/>
        <xdr:cNvSpPr txBox="1"/>
      </xdr:nvSpPr>
      <xdr:spPr>
        <a:xfrm>
          <a:off x="7594111" y="968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171044</xdr:rowOff>
    </xdr:from>
    <xdr:to>
      <xdr:col>10</xdr:col>
      <xdr:colOff>155575</xdr:colOff>
      <xdr:row>56</xdr:row>
      <xdr:rowOff>101194</xdr:rowOff>
    </xdr:to>
    <xdr:sp macro="" textlink="">
      <xdr:nvSpPr>
        <xdr:cNvPr id="362" name="フローチャート : 判断 361"/>
        <xdr:cNvSpPr/>
      </xdr:nvSpPr>
      <xdr:spPr>
        <a:xfrm>
          <a:off x="6921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92321</xdr:rowOff>
    </xdr:from>
    <xdr:ext cx="534377" cy="259045"/>
    <xdr:sp macro="" textlink="">
      <xdr:nvSpPr>
        <xdr:cNvPr id="363" name="テキスト ボックス 362"/>
        <xdr:cNvSpPr txBox="1"/>
      </xdr:nvSpPr>
      <xdr:spPr>
        <a:xfrm>
          <a:off x="6705111" y="96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162716</xdr:rowOff>
    </xdr:from>
    <xdr:to>
      <xdr:col>15</xdr:col>
      <xdr:colOff>231775</xdr:colOff>
      <xdr:row>55</xdr:row>
      <xdr:rowOff>92866</xdr:rowOff>
    </xdr:to>
    <xdr:sp macro="" textlink="">
      <xdr:nvSpPr>
        <xdr:cNvPr id="369" name="円/楕円 368"/>
        <xdr:cNvSpPr/>
      </xdr:nvSpPr>
      <xdr:spPr>
        <a:xfrm>
          <a:off x="10426700" y="94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14143</xdr:rowOff>
    </xdr:from>
    <xdr:ext cx="534377" cy="259045"/>
    <xdr:sp macro="" textlink="">
      <xdr:nvSpPr>
        <xdr:cNvPr id="370" name="普通建設事業費該当値テキスト"/>
        <xdr:cNvSpPr txBox="1"/>
      </xdr:nvSpPr>
      <xdr:spPr>
        <a:xfrm>
          <a:off x="10528300" y="927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68,219</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57538</xdr:rowOff>
    </xdr:from>
    <xdr:to>
      <xdr:col>14</xdr:col>
      <xdr:colOff>79375</xdr:colOff>
      <xdr:row>53</xdr:row>
      <xdr:rowOff>159138</xdr:rowOff>
    </xdr:to>
    <xdr:sp macro="" textlink="">
      <xdr:nvSpPr>
        <xdr:cNvPr id="371" name="円/楕円 370"/>
        <xdr:cNvSpPr/>
      </xdr:nvSpPr>
      <xdr:spPr>
        <a:xfrm>
          <a:off x="9588500" y="91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4215</xdr:rowOff>
    </xdr:from>
    <xdr:ext cx="534377" cy="259045"/>
    <xdr:sp macro="" textlink="">
      <xdr:nvSpPr>
        <xdr:cNvPr id="372" name="テキスト ボックス 371"/>
        <xdr:cNvSpPr txBox="1"/>
      </xdr:nvSpPr>
      <xdr:spPr>
        <a:xfrm>
          <a:off x="9372111" y="891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93,631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68663</xdr:rowOff>
    </xdr:from>
    <xdr:to>
      <xdr:col>12</xdr:col>
      <xdr:colOff>561975</xdr:colOff>
      <xdr:row>54</xdr:row>
      <xdr:rowOff>170263</xdr:rowOff>
    </xdr:to>
    <xdr:sp macro="" textlink="">
      <xdr:nvSpPr>
        <xdr:cNvPr id="373" name="円/楕円 372"/>
        <xdr:cNvSpPr/>
      </xdr:nvSpPr>
      <xdr:spPr>
        <a:xfrm>
          <a:off x="8699500" y="93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15340</xdr:rowOff>
    </xdr:from>
    <xdr:ext cx="534377" cy="259045"/>
    <xdr:sp macro="" textlink="">
      <xdr:nvSpPr>
        <xdr:cNvPr id="374" name="テキスト ボックス 373"/>
        <xdr:cNvSpPr txBox="1"/>
      </xdr:nvSpPr>
      <xdr:spPr>
        <a:xfrm>
          <a:off x="8483111" y="91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143883</xdr:rowOff>
    </xdr:from>
    <xdr:to>
      <xdr:col>11</xdr:col>
      <xdr:colOff>358775</xdr:colOff>
      <xdr:row>55</xdr:row>
      <xdr:rowOff>74033</xdr:rowOff>
    </xdr:to>
    <xdr:sp macro="" textlink="">
      <xdr:nvSpPr>
        <xdr:cNvPr id="375" name="円/楕円 374"/>
        <xdr:cNvSpPr/>
      </xdr:nvSpPr>
      <xdr:spPr>
        <a:xfrm>
          <a:off x="7810500" y="940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90560</xdr:rowOff>
    </xdr:from>
    <xdr:ext cx="534377" cy="259045"/>
    <xdr:sp macro="" textlink="">
      <xdr:nvSpPr>
        <xdr:cNvPr id="376" name="テキスト ボックス 375"/>
        <xdr:cNvSpPr txBox="1"/>
      </xdr:nvSpPr>
      <xdr:spPr>
        <a:xfrm>
          <a:off x="7594111" y="91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78743</xdr:rowOff>
    </xdr:from>
    <xdr:to>
      <xdr:col>10</xdr:col>
      <xdr:colOff>155575</xdr:colOff>
      <xdr:row>56</xdr:row>
      <xdr:rowOff>8893</xdr:rowOff>
    </xdr:to>
    <xdr:sp macro="" textlink="">
      <xdr:nvSpPr>
        <xdr:cNvPr id="377" name="円/楕円 376"/>
        <xdr:cNvSpPr/>
      </xdr:nvSpPr>
      <xdr:spPr>
        <a:xfrm>
          <a:off x="6921500" y="95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25420</xdr:rowOff>
    </xdr:from>
    <xdr:ext cx="534377" cy="259045"/>
    <xdr:sp macro="" textlink="">
      <xdr:nvSpPr>
        <xdr:cNvPr id="378" name="テキスト ボックス 377"/>
        <xdr:cNvSpPr txBox="1"/>
      </xdr:nvSpPr>
      <xdr:spPr>
        <a:xfrm>
          <a:off x="6705111" y="928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165728</xdr:rowOff>
    </xdr:from>
    <xdr:to>
      <xdr:col>15</xdr:col>
      <xdr:colOff>180975</xdr:colOff>
      <xdr:row>78</xdr:row>
      <xdr:rowOff>49518</xdr:rowOff>
    </xdr:to>
    <xdr:cxnSp macro="">
      <xdr:nvCxnSpPr>
        <xdr:cNvPr id="409" name="直線コネクタ 408"/>
        <xdr:cNvCxnSpPr/>
      </xdr:nvCxnSpPr>
      <xdr:spPr>
        <a:xfrm>
          <a:off x="9639300" y="13367378"/>
          <a:ext cx="838200" cy="5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119059</xdr:rowOff>
    </xdr:from>
    <xdr:to>
      <xdr:col>14</xdr:col>
      <xdr:colOff>79375</xdr:colOff>
      <xdr:row>77</xdr:row>
      <xdr:rowOff>49209</xdr:rowOff>
    </xdr:to>
    <xdr:sp macro="" textlink="">
      <xdr:nvSpPr>
        <xdr:cNvPr id="412" name="フローチャート : 判断 411"/>
        <xdr:cNvSpPr/>
      </xdr:nvSpPr>
      <xdr:spPr>
        <a:xfrm>
          <a:off x="9588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65736</xdr:rowOff>
    </xdr:from>
    <xdr:ext cx="534377" cy="259045"/>
    <xdr:sp macro="" textlink="">
      <xdr:nvSpPr>
        <xdr:cNvPr id="413" name="テキスト ボックス 412"/>
        <xdr:cNvSpPr txBox="1"/>
      </xdr:nvSpPr>
      <xdr:spPr>
        <a:xfrm>
          <a:off x="9372111" y="1292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170168</xdr:rowOff>
    </xdr:from>
    <xdr:to>
      <xdr:col>15</xdr:col>
      <xdr:colOff>231775</xdr:colOff>
      <xdr:row>78</xdr:row>
      <xdr:rowOff>100318</xdr:rowOff>
    </xdr:to>
    <xdr:sp macro="" textlink="">
      <xdr:nvSpPr>
        <xdr:cNvPr id="419" name="円/楕円 418"/>
        <xdr:cNvSpPr/>
      </xdr:nvSpPr>
      <xdr:spPr>
        <a:xfrm>
          <a:off x="10426700" y="133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148595</xdr:rowOff>
    </xdr:from>
    <xdr:ext cx="534377" cy="259045"/>
    <xdr:sp macro="" textlink="">
      <xdr:nvSpPr>
        <xdr:cNvPr id="420" name="普通建設事業費 （ うち新規整備　）該当値テキスト"/>
        <xdr:cNvSpPr txBox="1"/>
      </xdr:nvSpPr>
      <xdr:spPr>
        <a:xfrm>
          <a:off x="10528300" y="1335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114928</xdr:rowOff>
    </xdr:from>
    <xdr:to>
      <xdr:col>14</xdr:col>
      <xdr:colOff>79375</xdr:colOff>
      <xdr:row>78</xdr:row>
      <xdr:rowOff>45078</xdr:rowOff>
    </xdr:to>
    <xdr:sp macro="" textlink="">
      <xdr:nvSpPr>
        <xdr:cNvPr id="421" name="円/楕円 420"/>
        <xdr:cNvSpPr/>
      </xdr:nvSpPr>
      <xdr:spPr>
        <a:xfrm>
          <a:off x="9588500" y="133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36205</xdr:rowOff>
    </xdr:from>
    <xdr:ext cx="534377" cy="259045"/>
    <xdr:sp macro="" textlink="">
      <xdr:nvSpPr>
        <xdr:cNvPr id="422" name="テキスト ボックス 421"/>
        <xdr:cNvSpPr txBox="1"/>
      </xdr:nvSpPr>
      <xdr:spPr>
        <a:xfrm>
          <a:off x="9372111" y="1340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41125</xdr:rowOff>
    </xdr:from>
    <xdr:to>
      <xdr:col>15</xdr:col>
      <xdr:colOff>180975</xdr:colOff>
      <xdr:row>95</xdr:row>
      <xdr:rowOff>125135</xdr:rowOff>
    </xdr:to>
    <xdr:cxnSp macro="">
      <xdr:nvCxnSpPr>
        <xdr:cNvPr id="453" name="直線コネクタ 452"/>
        <xdr:cNvCxnSpPr/>
      </xdr:nvCxnSpPr>
      <xdr:spPr>
        <a:xfrm>
          <a:off x="9639300" y="15985975"/>
          <a:ext cx="838200" cy="4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101913</xdr:rowOff>
    </xdr:from>
    <xdr:to>
      <xdr:col>14</xdr:col>
      <xdr:colOff>79375</xdr:colOff>
      <xdr:row>97</xdr:row>
      <xdr:rowOff>32063</xdr:rowOff>
    </xdr:to>
    <xdr:sp macro="" textlink="">
      <xdr:nvSpPr>
        <xdr:cNvPr id="456" name="フローチャート : 判断 455"/>
        <xdr:cNvSpPr/>
      </xdr:nvSpPr>
      <xdr:spPr>
        <a:xfrm>
          <a:off x="9588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23190</xdr:rowOff>
    </xdr:from>
    <xdr:ext cx="534377" cy="259045"/>
    <xdr:sp macro="" textlink="">
      <xdr:nvSpPr>
        <xdr:cNvPr id="457" name="テキスト ボックス 456"/>
        <xdr:cNvSpPr txBox="1"/>
      </xdr:nvSpPr>
      <xdr:spPr>
        <a:xfrm>
          <a:off x="9372111" y="166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74335</xdr:rowOff>
    </xdr:from>
    <xdr:to>
      <xdr:col>15</xdr:col>
      <xdr:colOff>231775</xdr:colOff>
      <xdr:row>96</xdr:row>
      <xdr:rowOff>4485</xdr:rowOff>
    </xdr:to>
    <xdr:sp macro="" textlink="">
      <xdr:nvSpPr>
        <xdr:cNvPr id="463" name="円/楕円 462"/>
        <xdr:cNvSpPr/>
      </xdr:nvSpPr>
      <xdr:spPr>
        <a:xfrm>
          <a:off x="10426700" y="163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97212</xdr:rowOff>
    </xdr:from>
    <xdr:ext cx="534377" cy="259045"/>
    <xdr:sp macro="" textlink="">
      <xdr:nvSpPr>
        <xdr:cNvPr id="464" name="普通建設事業費 （ うち更新整備　）該当値テキスト"/>
        <xdr:cNvSpPr txBox="1"/>
      </xdr:nvSpPr>
      <xdr:spPr>
        <a:xfrm>
          <a:off x="10528300" y="1621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40,392</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161775</xdr:rowOff>
    </xdr:from>
    <xdr:to>
      <xdr:col>14</xdr:col>
      <xdr:colOff>79375</xdr:colOff>
      <xdr:row>93</xdr:row>
      <xdr:rowOff>91925</xdr:rowOff>
    </xdr:to>
    <xdr:sp macro="" textlink="">
      <xdr:nvSpPr>
        <xdr:cNvPr id="465" name="円/楕円 464"/>
        <xdr:cNvSpPr/>
      </xdr:nvSpPr>
      <xdr:spPr>
        <a:xfrm>
          <a:off x="9588500" y="159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108452</xdr:rowOff>
    </xdr:from>
    <xdr:ext cx="534377" cy="259045"/>
    <xdr:sp macro="" textlink="">
      <xdr:nvSpPr>
        <xdr:cNvPr id="466" name="テキスト ボックス 465"/>
        <xdr:cNvSpPr txBox="1"/>
      </xdr:nvSpPr>
      <xdr:spPr>
        <a:xfrm>
          <a:off x="9372111" y="1571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139091</xdr:rowOff>
    </xdr:from>
    <xdr:to>
      <xdr:col>23</xdr:col>
      <xdr:colOff>517525</xdr:colOff>
      <xdr:row>39</xdr:row>
      <xdr:rowOff>16484</xdr:rowOff>
    </xdr:to>
    <xdr:cxnSp macro="">
      <xdr:nvCxnSpPr>
        <xdr:cNvPr id="495" name="直線コネクタ 494"/>
        <xdr:cNvCxnSpPr/>
      </xdr:nvCxnSpPr>
      <xdr:spPr>
        <a:xfrm>
          <a:off x="15481300" y="6654191"/>
          <a:ext cx="838200" cy="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139091</xdr:rowOff>
    </xdr:from>
    <xdr:to>
      <xdr:col>22</xdr:col>
      <xdr:colOff>365125</xdr:colOff>
      <xdr:row>38</xdr:row>
      <xdr:rowOff>171094</xdr:rowOff>
    </xdr:to>
    <xdr:cxnSp macro="">
      <xdr:nvCxnSpPr>
        <xdr:cNvPr id="498" name="直線コネクタ 497"/>
        <xdr:cNvCxnSpPr/>
      </xdr:nvCxnSpPr>
      <xdr:spPr>
        <a:xfrm flipV="1">
          <a:off x="14592300" y="6654191"/>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1956</xdr:rowOff>
    </xdr:from>
    <xdr:to>
      <xdr:col>22</xdr:col>
      <xdr:colOff>415925</xdr:colOff>
      <xdr:row>38</xdr:row>
      <xdr:rowOff>103556</xdr:rowOff>
    </xdr:to>
    <xdr:sp macro="" textlink="">
      <xdr:nvSpPr>
        <xdr:cNvPr id="499" name="フローチャート : 判断 498"/>
        <xdr:cNvSpPr/>
      </xdr:nvSpPr>
      <xdr:spPr>
        <a:xfrm>
          <a:off x="15430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120083</xdr:rowOff>
    </xdr:from>
    <xdr:ext cx="469744" cy="259045"/>
    <xdr:sp macro="" textlink="">
      <xdr:nvSpPr>
        <xdr:cNvPr id="500" name="テキスト ボックス 499"/>
        <xdr:cNvSpPr txBox="1"/>
      </xdr:nvSpPr>
      <xdr:spPr>
        <a:xfrm>
          <a:off x="15246427" y="62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171094</xdr:rowOff>
    </xdr:from>
    <xdr:to>
      <xdr:col>21</xdr:col>
      <xdr:colOff>161925</xdr:colOff>
      <xdr:row>39</xdr:row>
      <xdr:rowOff>9855</xdr:rowOff>
    </xdr:to>
    <xdr:cxnSp macro="">
      <xdr:nvCxnSpPr>
        <xdr:cNvPr id="501" name="直線コネクタ 500"/>
        <xdr:cNvCxnSpPr/>
      </xdr:nvCxnSpPr>
      <xdr:spPr>
        <a:xfrm flipV="1">
          <a:off x="13703300" y="6686194"/>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29350</xdr:rowOff>
    </xdr:from>
    <xdr:to>
      <xdr:col>21</xdr:col>
      <xdr:colOff>212725</xdr:colOff>
      <xdr:row>37</xdr:row>
      <xdr:rowOff>130950</xdr:rowOff>
    </xdr:to>
    <xdr:sp macro="" textlink="">
      <xdr:nvSpPr>
        <xdr:cNvPr id="502" name="フローチャート : 判断 501"/>
        <xdr:cNvSpPr/>
      </xdr:nvSpPr>
      <xdr:spPr>
        <a:xfrm>
          <a:off x="14541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147477</xdr:rowOff>
    </xdr:from>
    <xdr:ext cx="469744" cy="259045"/>
    <xdr:sp macro="" textlink="">
      <xdr:nvSpPr>
        <xdr:cNvPr id="503" name="テキスト ボックス 502"/>
        <xdr:cNvSpPr txBox="1"/>
      </xdr:nvSpPr>
      <xdr:spPr>
        <a:xfrm>
          <a:off x="14357427" y="614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163817</xdr:rowOff>
    </xdr:from>
    <xdr:to>
      <xdr:col>19</xdr:col>
      <xdr:colOff>644525</xdr:colOff>
      <xdr:row>39</xdr:row>
      <xdr:rowOff>9855</xdr:rowOff>
    </xdr:to>
    <xdr:cxnSp macro="">
      <xdr:nvCxnSpPr>
        <xdr:cNvPr id="504" name="直線コネクタ 503"/>
        <xdr:cNvCxnSpPr/>
      </xdr:nvCxnSpPr>
      <xdr:spPr>
        <a:xfrm>
          <a:off x="12814300" y="6678917"/>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31674</xdr:rowOff>
    </xdr:from>
    <xdr:to>
      <xdr:col>20</xdr:col>
      <xdr:colOff>9525</xdr:colOff>
      <xdr:row>37</xdr:row>
      <xdr:rowOff>133274</xdr:rowOff>
    </xdr:to>
    <xdr:sp macro="" textlink="">
      <xdr:nvSpPr>
        <xdr:cNvPr id="505" name="フローチャート : 判断 504"/>
        <xdr:cNvSpPr/>
      </xdr:nvSpPr>
      <xdr:spPr>
        <a:xfrm>
          <a:off x="13652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149801</xdr:rowOff>
    </xdr:from>
    <xdr:ext cx="469744" cy="259045"/>
    <xdr:sp macro="" textlink="">
      <xdr:nvSpPr>
        <xdr:cNvPr id="506" name="テキスト ボックス 505"/>
        <xdr:cNvSpPr txBox="1"/>
      </xdr:nvSpPr>
      <xdr:spPr>
        <a:xfrm>
          <a:off x="13468427" y="61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78994</xdr:rowOff>
    </xdr:from>
    <xdr:to>
      <xdr:col>18</xdr:col>
      <xdr:colOff>492125</xdr:colOff>
      <xdr:row>38</xdr:row>
      <xdr:rowOff>9144</xdr:rowOff>
    </xdr:to>
    <xdr:sp macro="" textlink="">
      <xdr:nvSpPr>
        <xdr:cNvPr id="507" name="フローチャート : 判断 506"/>
        <xdr:cNvSpPr/>
      </xdr:nvSpPr>
      <xdr:spPr>
        <a:xfrm>
          <a:off x="12763500" y="64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25671</xdr:rowOff>
    </xdr:from>
    <xdr:ext cx="469744" cy="259045"/>
    <xdr:sp macro="" textlink="">
      <xdr:nvSpPr>
        <xdr:cNvPr id="508" name="テキスト ボックス 507"/>
        <xdr:cNvSpPr txBox="1"/>
      </xdr:nvSpPr>
      <xdr:spPr>
        <a:xfrm>
          <a:off x="12579427" y="619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137134</xdr:rowOff>
    </xdr:from>
    <xdr:to>
      <xdr:col>23</xdr:col>
      <xdr:colOff>568325</xdr:colOff>
      <xdr:row>39</xdr:row>
      <xdr:rowOff>67284</xdr:rowOff>
    </xdr:to>
    <xdr:sp macro="" textlink="">
      <xdr:nvSpPr>
        <xdr:cNvPr id="514" name="円/楕円 513"/>
        <xdr:cNvSpPr/>
      </xdr:nvSpPr>
      <xdr:spPr>
        <a:xfrm>
          <a:off x="16268700" y="66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88548</xdr:rowOff>
    </xdr:from>
    <xdr:ext cx="378565" cy="259045"/>
    <xdr:sp macro="" textlink="">
      <xdr:nvSpPr>
        <xdr:cNvPr id="515" name="災害復旧事業費該当値テキスト"/>
        <xdr:cNvSpPr txBox="1"/>
      </xdr:nvSpPr>
      <xdr:spPr>
        <a:xfrm>
          <a:off x="16370300" y="6603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88291</xdr:rowOff>
    </xdr:from>
    <xdr:to>
      <xdr:col>22</xdr:col>
      <xdr:colOff>415925</xdr:colOff>
      <xdr:row>39</xdr:row>
      <xdr:rowOff>18441</xdr:rowOff>
    </xdr:to>
    <xdr:sp macro="" textlink="">
      <xdr:nvSpPr>
        <xdr:cNvPr id="516" name="円/楕円 515"/>
        <xdr:cNvSpPr/>
      </xdr:nvSpPr>
      <xdr:spPr>
        <a:xfrm>
          <a:off x="15430500" y="66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9568</xdr:rowOff>
    </xdr:from>
    <xdr:ext cx="469744" cy="259045"/>
    <xdr:sp macro="" textlink="">
      <xdr:nvSpPr>
        <xdr:cNvPr id="517" name="テキスト ボックス 516"/>
        <xdr:cNvSpPr txBox="1"/>
      </xdr:nvSpPr>
      <xdr:spPr>
        <a:xfrm>
          <a:off x="15246427" y="669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120294</xdr:rowOff>
    </xdr:from>
    <xdr:to>
      <xdr:col>21</xdr:col>
      <xdr:colOff>212725</xdr:colOff>
      <xdr:row>39</xdr:row>
      <xdr:rowOff>50444</xdr:rowOff>
    </xdr:to>
    <xdr:sp macro="" textlink="">
      <xdr:nvSpPr>
        <xdr:cNvPr id="518" name="円/楕円 517"/>
        <xdr:cNvSpPr/>
      </xdr:nvSpPr>
      <xdr:spPr>
        <a:xfrm>
          <a:off x="14541500" y="66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41571</xdr:rowOff>
    </xdr:from>
    <xdr:ext cx="469744" cy="259045"/>
    <xdr:sp macro="" textlink="">
      <xdr:nvSpPr>
        <xdr:cNvPr id="519" name="テキスト ボックス 518"/>
        <xdr:cNvSpPr txBox="1"/>
      </xdr:nvSpPr>
      <xdr:spPr>
        <a:xfrm>
          <a:off x="14357427" y="67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130505</xdr:rowOff>
    </xdr:from>
    <xdr:to>
      <xdr:col>20</xdr:col>
      <xdr:colOff>9525</xdr:colOff>
      <xdr:row>39</xdr:row>
      <xdr:rowOff>60655</xdr:rowOff>
    </xdr:to>
    <xdr:sp macro="" textlink="">
      <xdr:nvSpPr>
        <xdr:cNvPr id="520" name="円/楕円 519"/>
        <xdr:cNvSpPr/>
      </xdr:nvSpPr>
      <xdr:spPr>
        <a:xfrm>
          <a:off x="13652500" y="66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51782</xdr:rowOff>
    </xdr:from>
    <xdr:ext cx="378565" cy="259045"/>
    <xdr:sp macro="" textlink="">
      <xdr:nvSpPr>
        <xdr:cNvPr id="521" name="テキスト ボックス 520"/>
        <xdr:cNvSpPr txBox="1"/>
      </xdr:nvSpPr>
      <xdr:spPr>
        <a:xfrm>
          <a:off x="13514017" y="6738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113017</xdr:rowOff>
    </xdr:from>
    <xdr:to>
      <xdr:col>18</xdr:col>
      <xdr:colOff>492125</xdr:colOff>
      <xdr:row>39</xdr:row>
      <xdr:rowOff>43167</xdr:rowOff>
    </xdr:to>
    <xdr:sp macro="" textlink="">
      <xdr:nvSpPr>
        <xdr:cNvPr id="522" name="円/楕円 521"/>
        <xdr:cNvSpPr/>
      </xdr:nvSpPr>
      <xdr:spPr>
        <a:xfrm>
          <a:off x="12763500" y="66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34294</xdr:rowOff>
    </xdr:from>
    <xdr:ext cx="469744" cy="259045"/>
    <xdr:sp macro="" textlink="">
      <xdr:nvSpPr>
        <xdr:cNvPr id="523" name="テキスト ボックス 522"/>
        <xdr:cNvSpPr txBox="1"/>
      </xdr:nvSpPr>
      <xdr:spPr>
        <a:xfrm>
          <a:off x="12579427" y="67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38283</xdr:rowOff>
    </xdr:from>
    <xdr:to>
      <xdr:col>23</xdr:col>
      <xdr:colOff>517525</xdr:colOff>
      <xdr:row>74</xdr:row>
      <xdr:rowOff>83366</xdr:rowOff>
    </xdr:to>
    <xdr:cxnSp macro="">
      <xdr:nvCxnSpPr>
        <xdr:cNvPr id="603" name="直線コネクタ 602"/>
        <xdr:cNvCxnSpPr/>
      </xdr:nvCxnSpPr>
      <xdr:spPr>
        <a:xfrm>
          <a:off x="15481300" y="12725583"/>
          <a:ext cx="838200" cy="4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27653</xdr:rowOff>
    </xdr:from>
    <xdr:to>
      <xdr:col>22</xdr:col>
      <xdr:colOff>365125</xdr:colOff>
      <xdr:row>74</xdr:row>
      <xdr:rowOff>38283</xdr:rowOff>
    </xdr:to>
    <xdr:cxnSp macro="">
      <xdr:nvCxnSpPr>
        <xdr:cNvPr id="606" name="直線コネクタ 605"/>
        <xdr:cNvCxnSpPr/>
      </xdr:nvCxnSpPr>
      <xdr:spPr>
        <a:xfrm>
          <a:off x="14592300" y="12714953"/>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152157</xdr:rowOff>
    </xdr:from>
    <xdr:to>
      <xdr:col>22</xdr:col>
      <xdr:colOff>415925</xdr:colOff>
      <xdr:row>75</xdr:row>
      <xdr:rowOff>82307</xdr:rowOff>
    </xdr:to>
    <xdr:sp macro="" textlink="">
      <xdr:nvSpPr>
        <xdr:cNvPr id="607" name="フローチャート : 判断 606"/>
        <xdr:cNvSpPr/>
      </xdr:nvSpPr>
      <xdr:spPr>
        <a:xfrm>
          <a:off x="15430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73434</xdr:rowOff>
    </xdr:from>
    <xdr:ext cx="534377" cy="259045"/>
    <xdr:sp macro="" textlink="">
      <xdr:nvSpPr>
        <xdr:cNvPr id="608" name="テキスト ボックス 607"/>
        <xdr:cNvSpPr txBox="1"/>
      </xdr:nvSpPr>
      <xdr:spPr>
        <a:xfrm>
          <a:off x="15214111" y="129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27653</xdr:rowOff>
    </xdr:from>
    <xdr:to>
      <xdr:col>21</xdr:col>
      <xdr:colOff>161925</xdr:colOff>
      <xdr:row>74</xdr:row>
      <xdr:rowOff>31980</xdr:rowOff>
    </xdr:to>
    <xdr:cxnSp macro="">
      <xdr:nvCxnSpPr>
        <xdr:cNvPr id="609" name="直線コネクタ 608"/>
        <xdr:cNvCxnSpPr/>
      </xdr:nvCxnSpPr>
      <xdr:spPr>
        <a:xfrm flipV="1">
          <a:off x="13703300" y="12714953"/>
          <a:ext cx="88900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141707</xdr:rowOff>
    </xdr:from>
    <xdr:to>
      <xdr:col>21</xdr:col>
      <xdr:colOff>212725</xdr:colOff>
      <xdr:row>75</xdr:row>
      <xdr:rowOff>71857</xdr:rowOff>
    </xdr:to>
    <xdr:sp macro="" textlink="">
      <xdr:nvSpPr>
        <xdr:cNvPr id="610" name="フローチャート : 判断 609"/>
        <xdr:cNvSpPr/>
      </xdr:nvSpPr>
      <xdr:spPr>
        <a:xfrm>
          <a:off x="14541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62984</xdr:rowOff>
    </xdr:from>
    <xdr:ext cx="534377" cy="259045"/>
    <xdr:sp macro="" textlink="">
      <xdr:nvSpPr>
        <xdr:cNvPr id="611" name="テキスト ボックス 610"/>
        <xdr:cNvSpPr txBox="1"/>
      </xdr:nvSpPr>
      <xdr:spPr>
        <a:xfrm>
          <a:off x="14325111" y="1292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138606</xdr:rowOff>
    </xdr:from>
    <xdr:to>
      <xdr:col>19</xdr:col>
      <xdr:colOff>644525</xdr:colOff>
      <xdr:row>74</xdr:row>
      <xdr:rowOff>31980</xdr:rowOff>
    </xdr:to>
    <xdr:cxnSp macro="">
      <xdr:nvCxnSpPr>
        <xdr:cNvPr id="612" name="直線コネクタ 611"/>
        <xdr:cNvCxnSpPr/>
      </xdr:nvCxnSpPr>
      <xdr:spPr>
        <a:xfrm>
          <a:off x="12814300" y="12654456"/>
          <a:ext cx="889000" cy="6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131730</xdr:rowOff>
    </xdr:from>
    <xdr:to>
      <xdr:col>20</xdr:col>
      <xdr:colOff>9525</xdr:colOff>
      <xdr:row>75</xdr:row>
      <xdr:rowOff>61880</xdr:rowOff>
    </xdr:to>
    <xdr:sp macro="" textlink="">
      <xdr:nvSpPr>
        <xdr:cNvPr id="613" name="フローチャート : 判断 612"/>
        <xdr:cNvSpPr/>
      </xdr:nvSpPr>
      <xdr:spPr>
        <a:xfrm>
          <a:off x="13652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53007</xdr:rowOff>
    </xdr:from>
    <xdr:ext cx="534377" cy="259045"/>
    <xdr:sp macro="" textlink="">
      <xdr:nvSpPr>
        <xdr:cNvPr id="614" name="テキスト ボックス 613"/>
        <xdr:cNvSpPr txBox="1"/>
      </xdr:nvSpPr>
      <xdr:spPr>
        <a:xfrm>
          <a:off x="13436111" y="129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112233</xdr:rowOff>
    </xdr:from>
    <xdr:to>
      <xdr:col>18</xdr:col>
      <xdr:colOff>492125</xdr:colOff>
      <xdr:row>75</xdr:row>
      <xdr:rowOff>42383</xdr:rowOff>
    </xdr:to>
    <xdr:sp macro="" textlink="">
      <xdr:nvSpPr>
        <xdr:cNvPr id="615" name="フローチャート : 判断 614"/>
        <xdr:cNvSpPr/>
      </xdr:nvSpPr>
      <xdr:spPr>
        <a:xfrm>
          <a:off x="12763500" y="1279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33510</xdr:rowOff>
    </xdr:from>
    <xdr:ext cx="534377" cy="259045"/>
    <xdr:sp macro="" textlink="">
      <xdr:nvSpPr>
        <xdr:cNvPr id="616" name="テキスト ボックス 615"/>
        <xdr:cNvSpPr txBox="1"/>
      </xdr:nvSpPr>
      <xdr:spPr>
        <a:xfrm>
          <a:off x="12547111" y="128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32566</xdr:rowOff>
    </xdr:from>
    <xdr:to>
      <xdr:col>23</xdr:col>
      <xdr:colOff>568325</xdr:colOff>
      <xdr:row>74</xdr:row>
      <xdr:rowOff>134166</xdr:rowOff>
    </xdr:to>
    <xdr:sp macro="" textlink="">
      <xdr:nvSpPr>
        <xdr:cNvPr id="622" name="円/楕円 621"/>
        <xdr:cNvSpPr/>
      </xdr:nvSpPr>
      <xdr:spPr>
        <a:xfrm>
          <a:off x="16268700" y="1271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55443</xdr:rowOff>
    </xdr:from>
    <xdr:ext cx="534377" cy="259045"/>
    <xdr:sp macro="" textlink="">
      <xdr:nvSpPr>
        <xdr:cNvPr id="623" name="公債費該当値テキスト"/>
        <xdr:cNvSpPr txBox="1"/>
      </xdr:nvSpPr>
      <xdr:spPr>
        <a:xfrm>
          <a:off x="16370300" y="12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53,450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158933</xdr:rowOff>
    </xdr:from>
    <xdr:to>
      <xdr:col>22</xdr:col>
      <xdr:colOff>415925</xdr:colOff>
      <xdr:row>74</xdr:row>
      <xdr:rowOff>89083</xdr:rowOff>
    </xdr:to>
    <xdr:sp macro="" textlink="">
      <xdr:nvSpPr>
        <xdr:cNvPr id="624" name="円/楕円 623"/>
        <xdr:cNvSpPr/>
      </xdr:nvSpPr>
      <xdr:spPr>
        <a:xfrm>
          <a:off x="15430500" y="1267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105610</xdr:rowOff>
    </xdr:from>
    <xdr:ext cx="534377" cy="259045"/>
    <xdr:sp macro="" textlink="">
      <xdr:nvSpPr>
        <xdr:cNvPr id="625" name="テキスト ボックス 624"/>
        <xdr:cNvSpPr txBox="1"/>
      </xdr:nvSpPr>
      <xdr:spPr>
        <a:xfrm>
          <a:off x="15214111" y="124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148303</xdr:rowOff>
    </xdr:from>
    <xdr:to>
      <xdr:col>21</xdr:col>
      <xdr:colOff>212725</xdr:colOff>
      <xdr:row>74</xdr:row>
      <xdr:rowOff>78453</xdr:rowOff>
    </xdr:to>
    <xdr:sp macro="" textlink="">
      <xdr:nvSpPr>
        <xdr:cNvPr id="626" name="円/楕円 625"/>
        <xdr:cNvSpPr/>
      </xdr:nvSpPr>
      <xdr:spPr>
        <a:xfrm>
          <a:off x="14541500" y="126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94980</xdr:rowOff>
    </xdr:from>
    <xdr:ext cx="534377" cy="259045"/>
    <xdr:sp macro="" textlink="">
      <xdr:nvSpPr>
        <xdr:cNvPr id="627" name="テキスト ボックス 626"/>
        <xdr:cNvSpPr txBox="1"/>
      </xdr:nvSpPr>
      <xdr:spPr>
        <a:xfrm>
          <a:off x="14325111" y="1243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152630</xdr:rowOff>
    </xdr:from>
    <xdr:to>
      <xdr:col>20</xdr:col>
      <xdr:colOff>9525</xdr:colOff>
      <xdr:row>74</xdr:row>
      <xdr:rowOff>82780</xdr:rowOff>
    </xdr:to>
    <xdr:sp macro="" textlink="">
      <xdr:nvSpPr>
        <xdr:cNvPr id="628" name="円/楕円 627"/>
        <xdr:cNvSpPr/>
      </xdr:nvSpPr>
      <xdr:spPr>
        <a:xfrm>
          <a:off x="13652500" y="126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99307</xdr:rowOff>
    </xdr:from>
    <xdr:ext cx="534377" cy="259045"/>
    <xdr:sp macro="" textlink="">
      <xdr:nvSpPr>
        <xdr:cNvPr id="629" name="テキスト ボックス 628"/>
        <xdr:cNvSpPr txBox="1"/>
      </xdr:nvSpPr>
      <xdr:spPr>
        <a:xfrm>
          <a:off x="13436111" y="1244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87806</xdr:rowOff>
    </xdr:from>
    <xdr:to>
      <xdr:col>18</xdr:col>
      <xdr:colOff>492125</xdr:colOff>
      <xdr:row>74</xdr:row>
      <xdr:rowOff>17956</xdr:rowOff>
    </xdr:to>
    <xdr:sp macro="" textlink="">
      <xdr:nvSpPr>
        <xdr:cNvPr id="630" name="円/楕円 629"/>
        <xdr:cNvSpPr/>
      </xdr:nvSpPr>
      <xdr:spPr>
        <a:xfrm>
          <a:off x="12763500" y="126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34483</xdr:rowOff>
    </xdr:from>
    <xdr:ext cx="534377" cy="259045"/>
    <xdr:sp macro="" textlink="">
      <xdr:nvSpPr>
        <xdr:cNvPr id="631" name="テキスト ボックス 630"/>
        <xdr:cNvSpPr txBox="1"/>
      </xdr:nvSpPr>
      <xdr:spPr>
        <a:xfrm>
          <a:off x="12547111" y="123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153530</xdr:rowOff>
    </xdr:from>
    <xdr:to>
      <xdr:col>23</xdr:col>
      <xdr:colOff>517525</xdr:colOff>
      <xdr:row>97</xdr:row>
      <xdr:rowOff>163931</xdr:rowOff>
    </xdr:to>
    <xdr:cxnSp macro="">
      <xdr:nvCxnSpPr>
        <xdr:cNvPr id="660" name="直線コネクタ 659"/>
        <xdr:cNvCxnSpPr/>
      </xdr:nvCxnSpPr>
      <xdr:spPr>
        <a:xfrm flipV="1">
          <a:off x="15481300" y="16784180"/>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98152</xdr:rowOff>
    </xdr:from>
    <xdr:to>
      <xdr:col>22</xdr:col>
      <xdr:colOff>365125</xdr:colOff>
      <xdr:row>97</xdr:row>
      <xdr:rowOff>163931</xdr:rowOff>
    </xdr:to>
    <xdr:cxnSp macro="">
      <xdr:nvCxnSpPr>
        <xdr:cNvPr id="663" name="直線コネクタ 662"/>
        <xdr:cNvCxnSpPr/>
      </xdr:nvCxnSpPr>
      <xdr:spPr>
        <a:xfrm>
          <a:off x="14592300" y="16385902"/>
          <a:ext cx="889000" cy="40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157917</xdr:rowOff>
    </xdr:from>
    <xdr:to>
      <xdr:col>22</xdr:col>
      <xdr:colOff>415925</xdr:colOff>
      <xdr:row>97</xdr:row>
      <xdr:rowOff>88067</xdr:rowOff>
    </xdr:to>
    <xdr:sp macro="" textlink="">
      <xdr:nvSpPr>
        <xdr:cNvPr id="664" name="フローチャート : 判断 663"/>
        <xdr:cNvSpPr/>
      </xdr:nvSpPr>
      <xdr:spPr>
        <a:xfrm>
          <a:off x="15430500" y="166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104594</xdr:rowOff>
    </xdr:from>
    <xdr:ext cx="534377" cy="259045"/>
    <xdr:sp macro="" textlink="">
      <xdr:nvSpPr>
        <xdr:cNvPr id="665" name="テキスト ボックス 664"/>
        <xdr:cNvSpPr txBox="1"/>
      </xdr:nvSpPr>
      <xdr:spPr>
        <a:xfrm>
          <a:off x="15214111" y="163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98152</xdr:rowOff>
    </xdr:from>
    <xdr:to>
      <xdr:col>21</xdr:col>
      <xdr:colOff>161925</xdr:colOff>
      <xdr:row>96</xdr:row>
      <xdr:rowOff>13246</xdr:rowOff>
    </xdr:to>
    <xdr:cxnSp macro="">
      <xdr:nvCxnSpPr>
        <xdr:cNvPr id="666" name="直線コネクタ 665"/>
        <xdr:cNvCxnSpPr/>
      </xdr:nvCxnSpPr>
      <xdr:spPr>
        <a:xfrm flipV="1">
          <a:off x="13703300" y="16385902"/>
          <a:ext cx="889000" cy="8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7404</xdr:rowOff>
    </xdr:from>
    <xdr:to>
      <xdr:col>21</xdr:col>
      <xdr:colOff>212725</xdr:colOff>
      <xdr:row>97</xdr:row>
      <xdr:rowOff>109004</xdr:rowOff>
    </xdr:to>
    <xdr:sp macro="" textlink="">
      <xdr:nvSpPr>
        <xdr:cNvPr id="667" name="フローチャート : 判断 666"/>
        <xdr:cNvSpPr/>
      </xdr:nvSpPr>
      <xdr:spPr>
        <a:xfrm>
          <a:off x="14541500" y="166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100131</xdr:rowOff>
    </xdr:from>
    <xdr:ext cx="534377" cy="259045"/>
    <xdr:sp macro="" textlink="">
      <xdr:nvSpPr>
        <xdr:cNvPr id="668" name="テキスト ボックス 667"/>
        <xdr:cNvSpPr txBox="1"/>
      </xdr:nvSpPr>
      <xdr:spPr>
        <a:xfrm>
          <a:off x="14325111" y="167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43878</xdr:rowOff>
    </xdr:from>
    <xdr:to>
      <xdr:col>19</xdr:col>
      <xdr:colOff>644525</xdr:colOff>
      <xdr:row>96</xdr:row>
      <xdr:rowOff>13246</xdr:rowOff>
    </xdr:to>
    <xdr:cxnSp macro="">
      <xdr:nvCxnSpPr>
        <xdr:cNvPr id="669" name="直線コネクタ 668"/>
        <xdr:cNvCxnSpPr/>
      </xdr:nvCxnSpPr>
      <xdr:spPr>
        <a:xfrm>
          <a:off x="12814300" y="16331628"/>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21462</xdr:rowOff>
    </xdr:from>
    <xdr:to>
      <xdr:col>20</xdr:col>
      <xdr:colOff>9525</xdr:colOff>
      <xdr:row>97</xdr:row>
      <xdr:rowOff>123062</xdr:rowOff>
    </xdr:to>
    <xdr:sp macro="" textlink="">
      <xdr:nvSpPr>
        <xdr:cNvPr id="670" name="フローチャート : 判断 669"/>
        <xdr:cNvSpPr/>
      </xdr:nvSpPr>
      <xdr:spPr>
        <a:xfrm>
          <a:off x="13652500" y="1665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114189</xdr:rowOff>
    </xdr:from>
    <xdr:ext cx="534377" cy="259045"/>
    <xdr:sp macro="" textlink="">
      <xdr:nvSpPr>
        <xdr:cNvPr id="671" name="テキスト ボックス 670"/>
        <xdr:cNvSpPr txBox="1"/>
      </xdr:nvSpPr>
      <xdr:spPr>
        <a:xfrm>
          <a:off x="13436111" y="16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146107</xdr:rowOff>
    </xdr:from>
    <xdr:to>
      <xdr:col>18</xdr:col>
      <xdr:colOff>492125</xdr:colOff>
      <xdr:row>97</xdr:row>
      <xdr:rowOff>76257</xdr:rowOff>
    </xdr:to>
    <xdr:sp macro="" textlink="">
      <xdr:nvSpPr>
        <xdr:cNvPr id="672" name="フローチャート : 判断 671"/>
        <xdr:cNvSpPr/>
      </xdr:nvSpPr>
      <xdr:spPr>
        <a:xfrm>
          <a:off x="12763500" y="1660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67384</xdr:rowOff>
    </xdr:from>
    <xdr:ext cx="534377" cy="259045"/>
    <xdr:sp macro="" textlink="">
      <xdr:nvSpPr>
        <xdr:cNvPr id="673" name="テキスト ボックス 672"/>
        <xdr:cNvSpPr txBox="1"/>
      </xdr:nvSpPr>
      <xdr:spPr>
        <a:xfrm>
          <a:off x="12547111" y="1669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102730</xdr:rowOff>
    </xdr:from>
    <xdr:to>
      <xdr:col>23</xdr:col>
      <xdr:colOff>568325</xdr:colOff>
      <xdr:row>98</xdr:row>
      <xdr:rowOff>32880</xdr:rowOff>
    </xdr:to>
    <xdr:sp macro="" textlink="">
      <xdr:nvSpPr>
        <xdr:cNvPr id="679" name="円/楕円 678"/>
        <xdr:cNvSpPr/>
      </xdr:nvSpPr>
      <xdr:spPr>
        <a:xfrm>
          <a:off x="16268700" y="167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81157</xdr:rowOff>
    </xdr:from>
    <xdr:ext cx="534377" cy="259045"/>
    <xdr:sp macro="" textlink="">
      <xdr:nvSpPr>
        <xdr:cNvPr id="680" name="積立金該当値テキスト"/>
        <xdr:cNvSpPr txBox="1"/>
      </xdr:nvSpPr>
      <xdr:spPr>
        <a:xfrm>
          <a:off x="16370300" y="167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113131</xdr:rowOff>
    </xdr:from>
    <xdr:to>
      <xdr:col>22</xdr:col>
      <xdr:colOff>415925</xdr:colOff>
      <xdr:row>98</xdr:row>
      <xdr:rowOff>43281</xdr:rowOff>
    </xdr:to>
    <xdr:sp macro="" textlink="">
      <xdr:nvSpPr>
        <xdr:cNvPr id="681" name="円/楕円 680"/>
        <xdr:cNvSpPr/>
      </xdr:nvSpPr>
      <xdr:spPr>
        <a:xfrm>
          <a:off x="15430500" y="167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34408</xdr:rowOff>
    </xdr:from>
    <xdr:ext cx="534377" cy="259045"/>
    <xdr:sp macro="" textlink="">
      <xdr:nvSpPr>
        <xdr:cNvPr id="682" name="テキスト ボックス 681"/>
        <xdr:cNvSpPr txBox="1"/>
      </xdr:nvSpPr>
      <xdr:spPr>
        <a:xfrm>
          <a:off x="15214111" y="1683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47352</xdr:rowOff>
    </xdr:from>
    <xdr:to>
      <xdr:col>21</xdr:col>
      <xdr:colOff>212725</xdr:colOff>
      <xdr:row>95</xdr:row>
      <xdr:rowOff>148952</xdr:rowOff>
    </xdr:to>
    <xdr:sp macro="" textlink="">
      <xdr:nvSpPr>
        <xdr:cNvPr id="683" name="円/楕円 682"/>
        <xdr:cNvSpPr/>
      </xdr:nvSpPr>
      <xdr:spPr>
        <a:xfrm>
          <a:off x="14541500" y="163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165479</xdr:rowOff>
    </xdr:from>
    <xdr:ext cx="534377" cy="259045"/>
    <xdr:sp macro="" textlink="">
      <xdr:nvSpPr>
        <xdr:cNvPr id="684" name="テキスト ボックス 683"/>
        <xdr:cNvSpPr txBox="1"/>
      </xdr:nvSpPr>
      <xdr:spPr>
        <a:xfrm>
          <a:off x="14325111" y="161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133896</xdr:rowOff>
    </xdr:from>
    <xdr:to>
      <xdr:col>20</xdr:col>
      <xdr:colOff>9525</xdr:colOff>
      <xdr:row>96</xdr:row>
      <xdr:rowOff>64046</xdr:rowOff>
    </xdr:to>
    <xdr:sp macro="" textlink="">
      <xdr:nvSpPr>
        <xdr:cNvPr id="685" name="円/楕円 684"/>
        <xdr:cNvSpPr/>
      </xdr:nvSpPr>
      <xdr:spPr>
        <a:xfrm>
          <a:off x="13652500" y="164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80573</xdr:rowOff>
    </xdr:from>
    <xdr:ext cx="534377" cy="259045"/>
    <xdr:sp macro="" textlink="">
      <xdr:nvSpPr>
        <xdr:cNvPr id="686" name="テキスト ボックス 685"/>
        <xdr:cNvSpPr txBox="1"/>
      </xdr:nvSpPr>
      <xdr:spPr>
        <a:xfrm>
          <a:off x="13436111" y="161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164528</xdr:rowOff>
    </xdr:from>
    <xdr:to>
      <xdr:col>18</xdr:col>
      <xdr:colOff>492125</xdr:colOff>
      <xdr:row>95</xdr:row>
      <xdr:rowOff>94678</xdr:rowOff>
    </xdr:to>
    <xdr:sp macro="" textlink="">
      <xdr:nvSpPr>
        <xdr:cNvPr id="687" name="円/楕円 686"/>
        <xdr:cNvSpPr/>
      </xdr:nvSpPr>
      <xdr:spPr>
        <a:xfrm>
          <a:off x="12763500" y="162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111205</xdr:rowOff>
    </xdr:from>
    <xdr:ext cx="534377" cy="259045"/>
    <xdr:sp macro="" textlink="">
      <xdr:nvSpPr>
        <xdr:cNvPr id="688" name="テキスト ボックス 687"/>
        <xdr:cNvSpPr txBox="1"/>
      </xdr:nvSpPr>
      <xdr:spPr>
        <a:xfrm>
          <a:off x="12547111" y="1605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102768</xdr:rowOff>
    </xdr:from>
    <xdr:to>
      <xdr:col>31</xdr:col>
      <xdr:colOff>85725</xdr:colOff>
      <xdr:row>39</xdr:row>
      <xdr:rowOff>32918</xdr:rowOff>
    </xdr:to>
    <xdr:sp macro="" textlink="">
      <xdr:nvSpPr>
        <xdr:cNvPr id="721" name="フローチャート : 判断 720"/>
        <xdr:cNvSpPr/>
      </xdr:nvSpPr>
      <xdr:spPr>
        <a:xfrm>
          <a:off x="21272500" y="661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49446</xdr:rowOff>
    </xdr:from>
    <xdr:ext cx="469744" cy="259045"/>
    <xdr:sp macro="" textlink="">
      <xdr:nvSpPr>
        <xdr:cNvPr id="722" name="テキスト ボックス 721"/>
        <xdr:cNvSpPr txBox="1"/>
      </xdr:nvSpPr>
      <xdr:spPr>
        <a:xfrm>
          <a:off x="21088427" y="63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3" name="直線コネクタ 72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111608</xdr:rowOff>
    </xdr:from>
    <xdr:to>
      <xdr:col>29</xdr:col>
      <xdr:colOff>568325</xdr:colOff>
      <xdr:row>39</xdr:row>
      <xdr:rowOff>41758</xdr:rowOff>
    </xdr:to>
    <xdr:sp macro="" textlink="">
      <xdr:nvSpPr>
        <xdr:cNvPr id="724" name="フローチャート : 判断 723"/>
        <xdr:cNvSpPr/>
      </xdr:nvSpPr>
      <xdr:spPr>
        <a:xfrm>
          <a:off x="20383500" y="66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58285</xdr:rowOff>
    </xdr:from>
    <xdr:ext cx="469744" cy="259045"/>
    <xdr:sp macro="" textlink="">
      <xdr:nvSpPr>
        <xdr:cNvPr id="725" name="テキスト ボックス 724"/>
        <xdr:cNvSpPr txBox="1"/>
      </xdr:nvSpPr>
      <xdr:spPr>
        <a:xfrm>
          <a:off x="20199427" y="64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40297</xdr:rowOff>
    </xdr:from>
    <xdr:to>
      <xdr:col>28</xdr:col>
      <xdr:colOff>314325</xdr:colOff>
      <xdr:row>39</xdr:row>
      <xdr:rowOff>44450</xdr:rowOff>
    </xdr:to>
    <xdr:cxnSp macro="">
      <xdr:nvCxnSpPr>
        <xdr:cNvPr id="726" name="直線コネクタ 725"/>
        <xdr:cNvCxnSpPr/>
      </xdr:nvCxnSpPr>
      <xdr:spPr>
        <a:xfrm>
          <a:off x="18656300" y="6726847"/>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107302</xdr:rowOff>
    </xdr:from>
    <xdr:to>
      <xdr:col>28</xdr:col>
      <xdr:colOff>365125</xdr:colOff>
      <xdr:row>39</xdr:row>
      <xdr:rowOff>37452</xdr:rowOff>
    </xdr:to>
    <xdr:sp macro="" textlink="">
      <xdr:nvSpPr>
        <xdr:cNvPr id="727" name="フローチャート : 判断 726"/>
        <xdr:cNvSpPr/>
      </xdr:nvSpPr>
      <xdr:spPr>
        <a:xfrm>
          <a:off x="19494500" y="662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53979</xdr:rowOff>
    </xdr:from>
    <xdr:ext cx="469744" cy="259045"/>
    <xdr:sp macro="" textlink="">
      <xdr:nvSpPr>
        <xdr:cNvPr id="728" name="テキスト ボックス 727"/>
        <xdr:cNvSpPr txBox="1"/>
      </xdr:nvSpPr>
      <xdr:spPr>
        <a:xfrm>
          <a:off x="19310427" y="639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101359</xdr:rowOff>
    </xdr:from>
    <xdr:to>
      <xdr:col>27</xdr:col>
      <xdr:colOff>161925</xdr:colOff>
      <xdr:row>39</xdr:row>
      <xdr:rowOff>31509</xdr:rowOff>
    </xdr:to>
    <xdr:sp macro="" textlink="">
      <xdr:nvSpPr>
        <xdr:cNvPr id="729" name="フローチャート : 判断 728"/>
        <xdr:cNvSpPr/>
      </xdr:nvSpPr>
      <xdr:spPr>
        <a:xfrm>
          <a:off x="18605500" y="661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48036</xdr:rowOff>
    </xdr:from>
    <xdr:ext cx="469744" cy="259045"/>
    <xdr:sp macro="" textlink="">
      <xdr:nvSpPr>
        <xdr:cNvPr id="730" name="テキスト ボックス 729"/>
        <xdr:cNvSpPr txBox="1"/>
      </xdr:nvSpPr>
      <xdr:spPr>
        <a:xfrm>
          <a:off x="18421427" y="639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160947</xdr:rowOff>
    </xdr:from>
    <xdr:to>
      <xdr:col>27</xdr:col>
      <xdr:colOff>161925</xdr:colOff>
      <xdr:row>39</xdr:row>
      <xdr:rowOff>91097</xdr:rowOff>
    </xdr:to>
    <xdr:sp macro="" textlink="">
      <xdr:nvSpPr>
        <xdr:cNvPr id="744" name="円/楕円 743"/>
        <xdr:cNvSpPr/>
      </xdr:nvSpPr>
      <xdr:spPr>
        <a:xfrm>
          <a:off x="18605500" y="66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82224</xdr:rowOff>
    </xdr:from>
    <xdr:ext cx="378565" cy="259045"/>
    <xdr:sp macro="" textlink="">
      <xdr:nvSpPr>
        <xdr:cNvPr id="745" name="テキスト ボックス 744"/>
        <xdr:cNvSpPr txBox="1"/>
      </xdr:nvSpPr>
      <xdr:spPr>
        <a:xfrm>
          <a:off x="18467017" y="6768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76492</xdr:rowOff>
    </xdr:from>
    <xdr:to>
      <xdr:col>32</xdr:col>
      <xdr:colOff>187325</xdr:colOff>
      <xdr:row>58</xdr:row>
      <xdr:rowOff>77018</xdr:rowOff>
    </xdr:to>
    <xdr:cxnSp macro="">
      <xdr:nvCxnSpPr>
        <xdr:cNvPr id="772" name="直線コネクタ 771"/>
        <xdr:cNvCxnSpPr/>
      </xdr:nvCxnSpPr>
      <xdr:spPr>
        <a:xfrm flipV="1">
          <a:off x="21323300" y="10020592"/>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77018</xdr:rowOff>
    </xdr:from>
    <xdr:to>
      <xdr:col>31</xdr:col>
      <xdr:colOff>34925</xdr:colOff>
      <xdr:row>58</xdr:row>
      <xdr:rowOff>77475</xdr:rowOff>
    </xdr:to>
    <xdr:cxnSp macro="">
      <xdr:nvCxnSpPr>
        <xdr:cNvPr id="775" name="直線コネクタ 774"/>
        <xdr:cNvCxnSpPr/>
      </xdr:nvCxnSpPr>
      <xdr:spPr>
        <a:xfrm flipV="1">
          <a:off x="20434300" y="1002111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135512</xdr:rowOff>
    </xdr:from>
    <xdr:to>
      <xdr:col>31</xdr:col>
      <xdr:colOff>85725</xdr:colOff>
      <xdr:row>58</xdr:row>
      <xdr:rowOff>65662</xdr:rowOff>
    </xdr:to>
    <xdr:sp macro="" textlink="">
      <xdr:nvSpPr>
        <xdr:cNvPr id="776" name="フローチャート : 判断 775"/>
        <xdr:cNvSpPr/>
      </xdr:nvSpPr>
      <xdr:spPr>
        <a:xfrm>
          <a:off x="21272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82189</xdr:rowOff>
    </xdr:from>
    <xdr:ext cx="469744" cy="259045"/>
    <xdr:sp macro="" textlink="">
      <xdr:nvSpPr>
        <xdr:cNvPr id="777" name="テキスト ボックス 776"/>
        <xdr:cNvSpPr txBox="1"/>
      </xdr:nvSpPr>
      <xdr:spPr>
        <a:xfrm>
          <a:off x="21088427" y="968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77475</xdr:rowOff>
    </xdr:from>
    <xdr:to>
      <xdr:col>29</xdr:col>
      <xdr:colOff>517525</xdr:colOff>
      <xdr:row>58</xdr:row>
      <xdr:rowOff>77795</xdr:rowOff>
    </xdr:to>
    <xdr:cxnSp macro="">
      <xdr:nvCxnSpPr>
        <xdr:cNvPr id="778" name="直線コネクタ 777"/>
        <xdr:cNvCxnSpPr/>
      </xdr:nvCxnSpPr>
      <xdr:spPr>
        <a:xfrm flipV="1">
          <a:off x="19545300" y="10021575"/>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119967</xdr:rowOff>
    </xdr:from>
    <xdr:to>
      <xdr:col>29</xdr:col>
      <xdr:colOff>568325</xdr:colOff>
      <xdr:row>58</xdr:row>
      <xdr:rowOff>50117</xdr:rowOff>
    </xdr:to>
    <xdr:sp macro="" textlink="">
      <xdr:nvSpPr>
        <xdr:cNvPr id="779" name="フローチャート : 判断 778"/>
        <xdr:cNvSpPr/>
      </xdr:nvSpPr>
      <xdr:spPr>
        <a:xfrm>
          <a:off x="20383500" y="98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66644</xdr:rowOff>
    </xdr:from>
    <xdr:ext cx="469744" cy="259045"/>
    <xdr:sp macro="" textlink="">
      <xdr:nvSpPr>
        <xdr:cNvPr id="780" name="テキスト ボックス 779"/>
        <xdr:cNvSpPr txBox="1"/>
      </xdr:nvSpPr>
      <xdr:spPr>
        <a:xfrm>
          <a:off x="20199427" y="966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77726</xdr:rowOff>
    </xdr:from>
    <xdr:to>
      <xdr:col>28</xdr:col>
      <xdr:colOff>314325</xdr:colOff>
      <xdr:row>58</xdr:row>
      <xdr:rowOff>77795</xdr:rowOff>
    </xdr:to>
    <xdr:cxnSp macro="">
      <xdr:nvCxnSpPr>
        <xdr:cNvPr id="781" name="直線コネクタ 780"/>
        <xdr:cNvCxnSpPr/>
      </xdr:nvCxnSpPr>
      <xdr:spPr>
        <a:xfrm>
          <a:off x="18656300" y="10021826"/>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116126</xdr:rowOff>
    </xdr:from>
    <xdr:to>
      <xdr:col>28</xdr:col>
      <xdr:colOff>365125</xdr:colOff>
      <xdr:row>58</xdr:row>
      <xdr:rowOff>46276</xdr:rowOff>
    </xdr:to>
    <xdr:sp macro="" textlink="">
      <xdr:nvSpPr>
        <xdr:cNvPr id="782" name="フローチャート : 判断 781"/>
        <xdr:cNvSpPr/>
      </xdr:nvSpPr>
      <xdr:spPr>
        <a:xfrm>
          <a:off x="19494500" y="988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62803</xdr:rowOff>
    </xdr:from>
    <xdr:ext cx="469744" cy="259045"/>
    <xdr:sp macro="" textlink="">
      <xdr:nvSpPr>
        <xdr:cNvPr id="783" name="テキスト ボックス 782"/>
        <xdr:cNvSpPr txBox="1"/>
      </xdr:nvSpPr>
      <xdr:spPr>
        <a:xfrm>
          <a:off x="19310427" y="966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91209</xdr:rowOff>
    </xdr:from>
    <xdr:to>
      <xdr:col>27</xdr:col>
      <xdr:colOff>161925</xdr:colOff>
      <xdr:row>58</xdr:row>
      <xdr:rowOff>21359</xdr:rowOff>
    </xdr:to>
    <xdr:sp macro="" textlink="">
      <xdr:nvSpPr>
        <xdr:cNvPr id="784" name="フローチャート : 判断 783"/>
        <xdr:cNvSpPr/>
      </xdr:nvSpPr>
      <xdr:spPr>
        <a:xfrm>
          <a:off x="18605500" y="98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37886</xdr:rowOff>
    </xdr:from>
    <xdr:ext cx="469744" cy="259045"/>
    <xdr:sp macro="" textlink="">
      <xdr:nvSpPr>
        <xdr:cNvPr id="785" name="テキスト ボックス 784"/>
        <xdr:cNvSpPr txBox="1"/>
      </xdr:nvSpPr>
      <xdr:spPr>
        <a:xfrm>
          <a:off x="18421427" y="963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25692</xdr:rowOff>
    </xdr:from>
    <xdr:to>
      <xdr:col>32</xdr:col>
      <xdr:colOff>238125</xdr:colOff>
      <xdr:row>58</xdr:row>
      <xdr:rowOff>127292</xdr:rowOff>
    </xdr:to>
    <xdr:sp macro="" textlink="">
      <xdr:nvSpPr>
        <xdr:cNvPr id="791" name="円/楕円 790"/>
        <xdr:cNvSpPr/>
      </xdr:nvSpPr>
      <xdr:spPr>
        <a:xfrm>
          <a:off x="22110700" y="99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112069</xdr:rowOff>
    </xdr:from>
    <xdr:ext cx="469744" cy="259045"/>
    <xdr:sp macro="" textlink="">
      <xdr:nvSpPr>
        <xdr:cNvPr id="792" name="貸付金該当値テキスト"/>
        <xdr:cNvSpPr txBox="1"/>
      </xdr:nvSpPr>
      <xdr:spPr>
        <a:xfrm>
          <a:off x="22212300" y="98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26218</xdr:rowOff>
    </xdr:from>
    <xdr:to>
      <xdr:col>31</xdr:col>
      <xdr:colOff>85725</xdr:colOff>
      <xdr:row>58</xdr:row>
      <xdr:rowOff>127818</xdr:rowOff>
    </xdr:to>
    <xdr:sp macro="" textlink="">
      <xdr:nvSpPr>
        <xdr:cNvPr id="793" name="円/楕円 792"/>
        <xdr:cNvSpPr/>
      </xdr:nvSpPr>
      <xdr:spPr>
        <a:xfrm>
          <a:off x="21272500" y="997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118945</xdr:rowOff>
    </xdr:from>
    <xdr:ext cx="469744" cy="259045"/>
    <xdr:sp macro="" textlink="">
      <xdr:nvSpPr>
        <xdr:cNvPr id="794" name="テキスト ボックス 793"/>
        <xdr:cNvSpPr txBox="1"/>
      </xdr:nvSpPr>
      <xdr:spPr>
        <a:xfrm>
          <a:off x="21088427" y="1006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26675</xdr:rowOff>
    </xdr:from>
    <xdr:to>
      <xdr:col>29</xdr:col>
      <xdr:colOff>568325</xdr:colOff>
      <xdr:row>58</xdr:row>
      <xdr:rowOff>128275</xdr:rowOff>
    </xdr:to>
    <xdr:sp macro="" textlink="">
      <xdr:nvSpPr>
        <xdr:cNvPr id="795" name="円/楕円 794"/>
        <xdr:cNvSpPr/>
      </xdr:nvSpPr>
      <xdr:spPr>
        <a:xfrm>
          <a:off x="20383500" y="997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119402</xdr:rowOff>
    </xdr:from>
    <xdr:ext cx="469744" cy="259045"/>
    <xdr:sp macro="" textlink="">
      <xdr:nvSpPr>
        <xdr:cNvPr id="796" name="テキスト ボックス 795"/>
        <xdr:cNvSpPr txBox="1"/>
      </xdr:nvSpPr>
      <xdr:spPr>
        <a:xfrm>
          <a:off x="20199427" y="1006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26995</xdr:rowOff>
    </xdr:from>
    <xdr:to>
      <xdr:col>28</xdr:col>
      <xdr:colOff>365125</xdr:colOff>
      <xdr:row>58</xdr:row>
      <xdr:rowOff>128595</xdr:rowOff>
    </xdr:to>
    <xdr:sp macro="" textlink="">
      <xdr:nvSpPr>
        <xdr:cNvPr id="797" name="円/楕円 796"/>
        <xdr:cNvSpPr/>
      </xdr:nvSpPr>
      <xdr:spPr>
        <a:xfrm>
          <a:off x="19494500" y="99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119722</xdr:rowOff>
    </xdr:from>
    <xdr:ext cx="469744" cy="259045"/>
    <xdr:sp macro="" textlink="">
      <xdr:nvSpPr>
        <xdr:cNvPr id="798" name="テキスト ボックス 797"/>
        <xdr:cNvSpPr txBox="1"/>
      </xdr:nvSpPr>
      <xdr:spPr>
        <a:xfrm>
          <a:off x="19310427" y="1006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26926</xdr:rowOff>
    </xdr:from>
    <xdr:to>
      <xdr:col>27</xdr:col>
      <xdr:colOff>161925</xdr:colOff>
      <xdr:row>58</xdr:row>
      <xdr:rowOff>128526</xdr:rowOff>
    </xdr:to>
    <xdr:sp macro="" textlink="">
      <xdr:nvSpPr>
        <xdr:cNvPr id="799" name="円/楕円 798"/>
        <xdr:cNvSpPr/>
      </xdr:nvSpPr>
      <xdr:spPr>
        <a:xfrm>
          <a:off x="18605500" y="997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119653</xdr:rowOff>
    </xdr:from>
    <xdr:ext cx="469744" cy="259045"/>
    <xdr:sp macro="" textlink="">
      <xdr:nvSpPr>
        <xdr:cNvPr id="800" name="テキスト ボックス 799"/>
        <xdr:cNvSpPr txBox="1"/>
      </xdr:nvSpPr>
      <xdr:spPr>
        <a:xfrm>
          <a:off x="18421427" y="1006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77589</xdr:rowOff>
    </xdr:from>
    <xdr:to>
      <xdr:col>32</xdr:col>
      <xdr:colOff>187325</xdr:colOff>
      <xdr:row>74</xdr:row>
      <xdr:rowOff>151359</xdr:rowOff>
    </xdr:to>
    <xdr:cxnSp macro="">
      <xdr:nvCxnSpPr>
        <xdr:cNvPr id="828" name="直線コネクタ 827"/>
        <xdr:cNvCxnSpPr/>
      </xdr:nvCxnSpPr>
      <xdr:spPr>
        <a:xfrm flipV="1">
          <a:off x="21323300" y="12764889"/>
          <a:ext cx="838200" cy="7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151359</xdr:rowOff>
    </xdr:from>
    <xdr:to>
      <xdr:col>31</xdr:col>
      <xdr:colOff>34925</xdr:colOff>
      <xdr:row>75</xdr:row>
      <xdr:rowOff>82572</xdr:rowOff>
    </xdr:to>
    <xdr:cxnSp macro="">
      <xdr:nvCxnSpPr>
        <xdr:cNvPr id="831" name="直線コネクタ 830"/>
        <xdr:cNvCxnSpPr/>
      </xdr:nvCxnSpPr>
      <xdr:spPr>
        <a:xfrm flipV="1">
          <a:off x="20434300" y="12838659"/>
          <a:ext cx="889000" cy="10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93929</xdr:rowOff>
    </xdr:from>
    <xdr:to>
      <xdr:col>31</xdr:col>
      <xdr:colOff>85725</xdr:colOff>
      <xdr:row>76</xdr:row>
      <xdr:rowOff>24079</xdr:rowOff>
    </xdr:to>
    <xdr:sp macro="" textlink="">
      <xdr:nvSpPr>
        <xdr:cNvPr id="832" name="フローチャート : 判断 831"/>
        <xdr:cNvSpPr/>
      </xdr:nvSpPr>
      <xdr:spPr>
        <a:xfrm>
          <a:off x="21272500" y="1295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15206</xdr:rowOff>
    </xdr:from>
    <xdr:ext cx="534377" cy="259045"/>
    <xdr:sp macro="" textlink="">
      <xdr:nvSpPr>
        <xdr:cNvPr id="833" name="テキスト ボックス 832"/>
        <xdr:cNvSpPr txBox="1"/>
      </xdr:nvSpPr>
      <xdr:spPr>
        <a:xfrm>
          <a:off x="21056111" y="13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82572</xdr:rowOff>
    </xdr:from>
    <xdr:to>
      <xdr:col>29</xdr:col>
      <xdr:colOff>517525</xdr:colOff>
      <xdr:row>75</xdr:row>
      <xdr:rowOff>87054</xdr:rowOff>
    </xdr:to>
    <xdr:cxnSp macro="">
      <xdr:nvCxnSpPr>
        <xdr:cNvPr id="834" name="直線コネクタ 833"/>
        <xdr:cNvCxnSpPr/>
      </xdr:nvCxnSpPr>
      <xdr:spPr>
        <a:xfrm flipV="1">
          <a:off x="19545300" y="12941322"/>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110594</xdr:rowOff>
    </xdr:from>
    <xdr:to>
      <xdr:col>29</xdr:col>
      <xdr:colOff>568325</xdr:colOff>
      <xdr:row>76</xdr:row>
      <xdr:rowOff>40745</xdr:rowOff>
    </xdr:to>
    <xdr:sp macro="" textlink="">
      <xdr:nvSpPr>
        <xdr:cNvPr id="835" name="フローチャート : 判断 834"/>
        <xdr:cNvSpPr/>
      </xdr:nvSpPr>
      <xdr:spPr>
        <a:xfrm>
          <a:off x="20383500" y="12969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31872</xdr:rowOff>
    </xdr:from>
    <xdr:ext cx="534377" cy="259045"/>
    <xdr:sp macro="" textlink="">
      <xdr:nvSpPr>
        <xdr:cNvPr id="836" name="テキスト ボックス 835"/>
        <xdr:cNvSpPr txBox="1"/>
      </xdr:nvSpPr>
      <xdr:spPr>
        <a:xfrm>
          <a:off x="20167111" y="130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87054</xdr:rowOff>
    </xdr:from>
    <xdr:to>
      <xdr:col>28</xdr:col>
      <xdr:colOff>314325</xdr:colOff>
      <xdr:row>75</xdr:row>
      <xdr:rowOff>107604</xdr:rowOff>
    </xdr:to>
    <xdr:cxnSp macro="">
      <xdr:nvCxnSpPr>
        <xdr:cNvPr id="837" name="直線コネクタ 836"/>
        <xdr:cNvCxnSpPr/>
      </xdr:nvCxnSpPr>
      <xdr:spPr>
        <a:xfrm flipV="1">
          <a:off x="18656300" y="12945804"/>
          <a:ext cx="889000" cy="2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105794</xdr:rowOff>
    </xdr:from>
    <xdr:to>
      <xdr:col>28</xdr:col>
      <xdr:colOff>365125</xdr:colOff>
      <xdr:row>76</xdr:row>
      <xdr:rowOff>35944</xdr:rowOff>
    </xdr:to>
    <xdr:sp macro="" textlink="">
      <xdr:nvSpPr>
        <xdr:cNvPr id="838" name="フローチャート : 判断 837"/>
        <xdr:cNvSpPr/>
      </xdr:nvSpPr>
      <xdr:spPr>
        <a:xfrm>
          <a:off x="19494500" y="1296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27071</xdr:rowOff>
    </xdr:from>
    <xdr:ext cx="534377" cy="259045"/>
    <xdr:sp macro="" textlink="">
      <xdr:nvSpPr>
        <xdr:cNvPr id="839" name="テキスト ボックス 838"/>
        <xdr:cNvSpPr txBox="1"/>
      </xdr:nvSpPr>
      <xdr:spPr>
        <a:xfrm>
          <a:off x="19278111" y="1305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90386</xdr:rowOff>
    </xdr:from>
    <xdr:to>
      <xdr:col>27</xdr:col>
      <xdr:colOff>161925</xdr:colOff>
      <xdr:row>76</xdr:row>
      <xdr:rowOff>20535</xdr:rowOff>
    </xdr:to>
    <xdr:sp macro="" textlink="">
      <xdr:nvSpPr>
        <xdr:cNvPr id="840" name="フローチャート : 判断 839"/>
        <xdr:cNvSpPr/>
      </xdr:nvSpPr>
      <xdr:spPr>
        <a:xfrm>
          <a:off x="18605500" y="12949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11662</xdr:rowOff>
    </xdr:from>
    <xdr:ext cx="534377" cy="259045"/>
    <xdr:sp macro="" textlink="">
      <xdr:nvSpPr>
        <xdr:cNvPr id="841" name="テキスト ボックス 840"/>
        <xdr:cNvSpPr txBox="1"/>
      </xdr:nvSpPr>
      <xdr:spPr>
        <a:xfrm>
          <a:off x="18389111" y="130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26789</xdr:rowOff>
    </xdr:from>
    <xdr:to>
      <xdr:col>32</xdr:col>
      <xdr:colOff>238125</xdr:colOff>
      <xdr:row>74</xdr:row>
      <xdr:rowOff>128389</xdr:rowOff>
    </xdr:to>
    <xdr:sp macro="" textlink="">
      <xdr:nvSpPr>
        <xdr:cNvPr id="847" name="円/楕円 846"/>
        <xdr:cNvSpPr/>
      </xdr:nvSpPr>
      <xdr:spPr>
        <a:xfrm>
          <a:off x="22110700" y="1271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49666</xdr:rowOff>
    </xdr:from>
    <xdr:ext cx="534377" cy="259045"/>
    <xdr:sp macro="" textlink="">
      <xdr:nvSpPr>
        <xdr:cNvPr id="848" name="繰出金該当値テキスト"/>
        <xdr:cNvSpPr txBox="1"/>
      </xdr:nvSpPr>
      <xdr:spPr>
        <a:xfrm>
          <a:off x="22212300" y="1256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52,717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100559</xdr:rowOff>
    </xdr:from>
    <xdr:to>
      <xdr:col>31</xdr:col>
      <xdr:colOff>85725</xdr:colOff>
      <xdr:row>75</xdr:row>
      <xdr:rowOff>30709</xdr:rowOff>
    </xdr:to>
    <xdr:sp macro="" textlink="">
      <xdr:nvSpPr>
        <xdr:cNvPr id="849" name="円/楕円 848"/>
        <xdr:cNvSpPr/>
      </xdr:nvSpPr>
      <xdr:spPr>
        <a:xfrm>
          <a:off x="21272500" y="127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47236</xdr:rowOff>
    </xdr:from>
    <xdr:ext cx="534377" cy="259045"/>
    <xdr:sp macro="" textlink="">
      <xdr:nvSpPr>
        <xdr:cNvPr id="850" name="テキスト ボックス 849"/>
        <xdr:cNvSpPr txBox="1"/>
      </xdr:nvSpPr>
      <xdr:spPr>
        <a:xfrm>
          <a:off x="21056111" y="1256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31772</xdr:rowOff>
    </xdr:from>
    <xdr:to>
      <xdr:col>29</xdr:col>
      <xdr:colOff>568325</xdr:colOff>
      <xdr:row>75</xdr:row>
      <xdr:rowOff>133372</xdr:rowOff>
    </xdr:to>
    <xdr:sp macro="" textlink="">
      <xdr:nvSpPr>
        <xdr:cNvPr id="851" name="円/楕円 850"/>
        <xdr:cNvSpPr/>
      </xdr:nvSpPr>
      <xdr:spPr>
        <a:xfrm>
          <a:off x="20383500" y="1289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149899</xdr:rowOff>
    </xdr:from>
    <xdr:ext cx="534377" cy="259045"/>
    <xdr:sp macro="" textlink="">
      <xdr:nvSpPr>
        <xdr:cNvPr id="852" name="テキスト ボックス 851"/>
        <xdr:cNvSpPr txBox="1"/>
      </xdr:nvSpPr>
      <xdr:spPr>
        <a:xfrm>
          <a:off x="20167111" y="1266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36254</xdr:rowOff>
    </xdr:from>
    <xdr:to>
      <xdr:col>28</xdr:col>
      <xdr:colOff>365125</xdr:colOff>
      <xdr:row>75</xdr:row>
      <xdr:rowOff>137854</xdr:rowOff>
    </xdr:to>
    <xdr:sp macro="" textlink="">
      <xdr:nvSpPr>
        <xdr:cNvPr id="853" name="円/楕円 852"/>
        <xdr:cNvSpPr/>
      </xdr:nvSpPr>
      <xdr:spPr>
        <a:xfrm>
          <a:off x="19494500" y="1289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154381</xdr:rowOff>
    </xdr:from>
    <xdr:ext cx="534377" cy="259045"/>
    <xdr:sp macro="" textlink="">
      <xdr:nvSpPr>
        <xdr:cNvPr id="854" name="テキスト ボックス 853"/>
        <xdr:cNvSpPr txBox="1"/>
      </xdr:nvSpPr>
      <xdr:spPr>
        <a:xfrm>
          <a:off x="19278111" y="1267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56804</xdr:rowOff>
    </xdr:from>
    <xdr:to>
      <xdr:col>27</xdr:col>
      <xdr:colOff>161925</xdr:colOff>
      <xdr:row>75</xdr:row>
      <xdr:rowOff>158404</xdr:rowOff>
    </xdr:to>
    <xdr:sp macro="" textlink="">
      <xdr:nvSpPr>
        <xdr:cNvPr id="855" name="円/楕円 854"/>
        <xdr:cNvSpPr/>
      </xdr:nvSpPr>
      <xdr:spPr>
        <a:xfrm>
          <a:off x="18605500" y="1291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3481</xdr:rowOff>
    </xdr:from>
    <xdr:ext cx="534377" cy="259045"/>
    <xdr:sp macro="" textlink="">
      <xdr:nvSpPr>
        <xdr:cNvPr id="856" name="テキスト ボックス 855"/>
        <xdr:cNvSpPr txBox="1"/>
      </xdr:nvSpPr>
      <xdr:spPr>
        <a:xfrm>
          <a:off x="18389111" y="1269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歳出決算総額は、住民一人当たり４２０，８７０円となっており、前年度に比べ１５，４０５円の減少となっている。主な構成項目である人件費は、住民一人当たり７５，９０</a:t>
          </a:r>
          <a:r>
            <a:rPr kumimoji="1" lang="en-US" altLang="ja-JP" sz="1300">
              <a:latin typeface="ＭＳ Ｐゴシック"/>
            </a:rPr>
            <a:t>5</a:t>
          </a:r>
          <a:r>
            <a:rPr kumimoji="1" lang="ja-JP" altLang="en-US" sz="1300">
              <a:latin typeface="ＭＳ Ｐゴシック"/>
            </a:rPr>
            <a:t>円となっており定員適正化計画を進めてきた結果、ピークであった平成１８年度に比べ１３．５％減少してきてはいるものの、依然類似団体と比べて高い水準にある。物件費は住民一人当たり５２，１２３円となっており、類似団体よりは４，８５０円低い状況となっているものの、前年度に比べ３，０３８円の増加となっている。維持補修費は住民一人当たり３，０７６円でほぼ横ばいで推移しており、類似団体と比較しても一人当たりのコストは低い状況である。扶助費は住民一人当たり７９，４９８円で、類似団体より一人当たり５，２５０円高い状況にある。これは、近年の認定こども園の増加や生活保護費、こども医療費、障害福祉サービス事業の増加が要因となっている。補助金等は住民一人当たり２０，１１０円で、類似団体比較して一人当たりのコストは２３，７４７円低い状況である。これは補助金のあり方の検証や行政監査の取り組み等による結果が表れている。普通建設事業費のうち更新整備については、消防防災センター（仮称）建設事業や防災有線告知システム整備事業等の完了により大幅な減少とな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愛媛県四国中央市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90,242
89,556
421.24
40,457,026
37,980,164
2,084,288
23,567,130
54,634,392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110.9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38735</xdr:rowOff>
    </xdr:from>
    <xdr:to>
      <xdr:col>6</xdr:col>
      <xdr:colOff>511175</xdr:colOff>
      <xdr:row>37</xdr:row>
      <xdr:rowOff>55880</xdr:rowOff>
    </xdr:to>
    <xdr:cxnSp macro="">
      <xdr:nvCxnSpPr>
        <xdr:cNvPr id="61" name="直線コネクタ 60"/>
        <xdr:cNvCxnSpPr/>
      </xdr:nvCxnSpPr>
      <xdr:spPr>
        <a:xfrm flipV="1">
          <a:off x="3797300" y="638238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55880</xdr:rowOff>
    </xdr:from>
    <xdr:to>
      <xdr:col>5</xdr:col>
      <xdr:colOff>358775</xdr:colOff>
      <xdr:row>37</xdr:row>
      <xdr:rowOff>96647</xdr:rowOff>
    </xdr:to>
    <xdr:cxnSp macro="">
      <xdr:nvCxnSpPr>
        <xdr:cNvPr id="64" name="直線コネクタ 63"/>
        <xdr:cNvCxnSpPr/>
      </xdr:nvCxnSpPr>
      <xdr:spPr>
        <a:xfrm flipV="1">
          <a:off x="2908300" y="6399530"/>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10812</xdr:rowOff>
    </xdr:from>
    <xdr:ext cx="469744" cy="259045"/>
    <xdr:sp macro="" textlink="">
      <xdr:nvSpPr>
        <xdr:cNvPr id="66" name="テキスト ボックス 65"/>
        <xdr:cNvSpPr txBox="1"/>
      </xdr:nvSpPr>
      <xdr:spPr>
        <a:xfrm>
          <a:off x="3562427"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26924</xdr:rowOff>
    </xdr:from>
    <xdr:to>
      <xdr:col>4</xdr:col>
      <xdr:colOff>155575</xdr:colOff>
      <xdr:row>37</xdr:row>
      <xdr:rowOff>96647</xdr:rowOff>
    </xdr:to>
    <xdr:cxnSp macro="">
      <xdr:nvCxnSpPr>
        <xdr:cNvPr id="67" name="直線コネクタ 66"/>
        <xdr:cNvCxnSpPr/>
      </xdr:nvCxnSpPr>
      <xdr:spPr>
        <a:xfrm>
          <a:off x="2019300" y="6370574"/>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31767</xdr:rowOff>
    </xdr:from>
    <xdr:ext cx="469744" cy="259045"/>
    <xdr:sp macro="" textlink="">
      <xdr:nvSpPr>
        <xdr:cNvPr id="69" name="テキスト ボックス 68"/>
        <xdr:cNvSpPr txBox="1"/>
      </xdr:nvSpPr>
      <xdr:spPr>
        <a:xfrm>
          <a:off x="2673427"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48641</xdr:rowOff>
    </xdr:from>
    <xdr:to>
      <xdr:col>2</xdr:col>
      <xdr:colOff>638175</xdr:colOff>
      <xdr:row>37</xdr:row>
      <xdr:rowOff>26924</xdr:rowOff>
    </xdr:to>
    <xdr:cxnSp macro="">
      <xdr:nvCxnSpPr>
        <xdr:cNvPr id="70" name="直線コネクタ 69"/>
        <xdr:cNvCxnSpPr/>
      </xdr:nvCxnSpPr>
      <xdr:spPr>
        <a:xfrm>
          <a:off x="1130300" y="6220841"/>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161688</xdr:rowOff>
    </xdr:from>
    <xdr:ext cx="469744" cy="259045"/>
    <xdr:sp macro="" textlink="">
      <xdr:nvSpPr>
        <xdr:cNvPr id="72" name="テキスト ボックス 71"/>
        <xdr:cNvSpPr txBox="1"/>
      </xdr:nvSpPr>
      <xdr:spPr>
        <a:xfrm>
          <a:off x="1784427"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85869</xdr:rowOff>
    </xdr:from>
    <xdr:ext cx="469744" cy="259045"/>
    <xdr:sp macro="" textlink="">
      <xdr:nvSpPr>
        <xdr:cNvPr id="74" name="テキスト ボックス 73"/>
        <xdr:cNvSpPr txBox="1"/>
      </xdr:nvSpPr>
      <xdr:spPr>
        <a:xfrm>
          <a:off x="895427"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159385</xdr:rowOff>
    </xdr:from>
    <xdr:to>
      <xdr:col>6</xdr:col>
      <xdr:colOff>561975</xdr:colOff>
      <xdr:row>37</xdr:row>
      <xdr:rowOff>89535</xdr:rowOff>
    </xdr:to>
    <xdr:sp macro="" textlink="">
      <xdr:nvSpPr>
        <xdr:cNvPr id="80" name="円/楕円 79"/>
        <xdr:cNvSpPr/>
      </xdr:nvSpPr>
      <xdr:spPr>
        <a:xfrm>
          <a:off x="45847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137812</xdr:rowOff>
    </xdr:from>
    <xdr:ext cx="469744" cy="259045"/>
    <xdr:sp macro="" textlink="">
      <xdr:nvSpPr>
        <xdr:cNvPr id="81" name="議会費該当値テキスト"/>
        <xdr:cNvSpPr txBox="1"/>
      </xdr:nvSpPr>
      <xdr:spPr>
        <a:xfrm>
          <a:off x="4686300"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5080</xdr:rowOff>
    </xdr:from>
    <xdr:to>
      <xdr:col>5</xdr:col>
      <xdr:colOff>409575</xdr:colOff>
      <xdr:row>37</xdr:row>
      <xdr:rowOff>106680</xdr:rowOff>
    </xdr:to>
    <xdr:sp macro="" textlink="">
      <xdr:nvSpPr>
        <xdr:cNvPr id="82" name="円/楕円 81"/>
        <xdr:cNvSpPr/>
      </xdr:nvSpPr>
      <xdr:spPr>
        <a:xfrm>
          <a:off x="3746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97807</xdr:rowOff>
    </xdr:from>
    <xdr:ext cx="469744" cy="259045"/>
    <xdr:sp macro="" textlink="">
      <xdr:nvSpPr>
        <xdr:cNvPr id="83" name="テキスト ボックス 82"/>
        <xdr:cNvSpPr txBox="1"/>
      </xdr:nvSpPr>
      <xdr:spPr>
        <a:xfrm>
          <a:off x="3562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45847</xdr:rowOff>
    </xdr:from>
    <xdr:to>
      <xdr:col>4</xdr:col>
      <xdr:colOff>206375</xdr:colOff>
      <xdr:row>37</xdr:row>
      <xdr:rowOff>147447</xdr:rowOff>
    </xdr:to>
    <xdr:sp macro="" textlink="">
      <xdr:nvSpPr>
        <xdr:cNvPr id="84" name="円/楕円 83"/>
        <xdr:cNvSpPr/>
      </xdr:nvSpPr>
      <xdr:spPr>
        <a:xfrm>
          <a:off x="28575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138574</xdr:rowOff>
    </xdr:from>
    <xdr:ext cx="469744" cy="259045"/>
    <xdr:sp macro="" textlink="">
      <xdr:nvSpPr>
        <xdr:cNvPr id="85" name="テキスト ボックス 84"/>
        <xdr:cNvSpPr txBox="1"/>
      </xdr:nvSpPr>
      <xdr:spPr>
        <a:xfrm>
          <a:off x="2673427" y="64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147574</xdr:rowOff>
    </xdr:from>
    <xdr:to>
      <xdr:col>3</xdr:col>
      <xdr:colOff>3175</xdr:colOff>
      <xdr:row>37</xdr:row>
      <xdr:rowOff>77724</xdr:rowOff>
    </xdr:to>
    <xdr:sp macro="" textlink="">
      <xdr:nvSpPr>
        <xdr:cNvPr id="86" name="円/楕円 85"/>
        <xdr:cNvSpPr/>
      </xdr:nvSpPr>
      <xdr:spPr>
        <a:xfrm>
          <a:off x="1968500" y="63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68851</xdr:rowOff>
    </xdr:from>
    <xdr:ext cx="469744" cy="259045"/>
    <xdr:sp macro="" textlink="">
      <xdr:nvSpPr>
        <xdr:cNvPr id="87" name="テキスト ボックス 86"/>
        <xdr:cNvSpPr txBox="1"/>
      </xdr:nvSpPr>
      <xdr:spPr>
        <a:xfrm>
          <a:off x="1784427" y="641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169291</xdr:rowOff>
    </xdr:from>
    <xdr:to>
      <xdr:col>1</xdr:col>
      <xdr:colOff>485775</xdr:colOff>
      <xdr:row>36</xdr:row>
      <xdr:rowOff>99441</xdr:rowOff>
    </xdr:to>
    <xdr:sp macro="" textlink="">
      <xdr:nvSpPr>
        <xdr:cNvPr id="88" name="円/楕円 87"/>
        <xdr:cNvSpPr/>
      </xdr:nvSpPr>
      <xdr:spPr>
        <a:xfrm>
          <a:off x="1079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90568</xdr:rowOff>
    </xdr:from>
    <xdr:ext cx="469744" cy="259045"/>
    <xdr:sp macro="" textlink="">
      <xdr:nvSpPr>
        <xdr:cNvPr id="89" name="テキスト ボックス 88"/>
        <xdr:cNvSpPr txBox="1"/>
      </xdr:nvSpPr>
      <xdr:spPr>
        <a:xfrm>
          <a:off x="895427"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54677</xdr:rowOff>
    </xdr:from>
    <xdr:to>
      <xdr:col>6</xdr:col>
      <xdr:colOff>511175</xdr:colOff>
      <xdr:row>56</xdr:row>
      <xdr:rowOff>72182</xdr:rowOff>
    </xdr:to>
    <xdr:cxnSp macro="">
      <xdr:nvCxnSpPr>
        <xdr:cNvPr id="121" name="直線コネクタ 120"/>
        <xdr:cNvCxnSpPr/>
      </xdr:nvCxnSpPr>
      <xdr:spPr>
        <a:xfrm>
          <a:off x="3797300" y="9655877"/>
          <a:ext cx="8382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94894</xdr:rowOff>
    </xdr:from>
    <xdr:to>
      <xdr:col>5</xdr:col>
      <xdr:colOff>358775</xdr:colOff>
      <xdr:row>56</xdr:row>
      <xdr:rowOff>54677</xdr:rowOff>
    </xdr:to>
    <xdr:cxnSp macro="">
      <xdr:nvCxnSpPr>
        <xdr:cNvPr id="124" name="直線コネクタ 123"/>
        <xdr:cNvCxnSpPr/>
      </xdr:nvCxnSpPr>
      <xdr:spPr>
        <a:xfrm>
          <a:off x="2908300" y="9353194"/>
          <a:ext cx="889000" cy="30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29366</xdr:rowOff>
    </xdr:from>
    <xdr:to>
      <xdr:col>5</xdr:col>
      <xdr:colOff>409575</xdr:colOff>
      <xdr:row>55</xdr:row>
      <xdr:rowOff>130966</xdr:rowOff>
    </xdr:to>
    <xdr:sp macro="" textlink="">
      <xdr:nvSpPr>
        <xdr:cNvPr id="125" name="フローチャート : 判断 124"/>
        <xdr:cNvSpPr/>
      </xdr:nvSpPr>
      <xdr:spPr>
        <a:xfrm>
          <a:off x="3746500" y="9459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147493</xdr:rowOff>
    </xdr:from>
    <xdr:ext cx="534377" cy="259045"/>
    <xdr:sp macro="" textlink="">
      <xdr:nvSpPr>
        <xdr:cNvPr id="126" name="テキスト ボックス 125"/>
        <xdr:cNvSpPr txBox="1"/>
      </xdr:nvSpPr>
      <xdr:spPr>
        <a:xfrm>
          <a:off x="3530111" y="92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55542</xdr:rowOff>
    </xdr:from>
    <xdr:to>
      <xdr:col>4</xdr:col>
      <xdr:colOff>155575</xdr:colOff>
      <xdr:row>54</xdr:row>
      <xdr:rowOff>94894</xdr:rowOff>
    </xdr:to>
    <xdr:cxnSp macro="">
      <xdr:nvCxnSpPr>
        <xdr:cNvPr id="127" name="直線コネクタ 126"/>
        <xdr:cNvCxnSpPr/>
      </xdr:nvCxnSpPr>
      <xdr:spPr>
        <a:xfrm>
          <a:off x="2019300" y="8970942"/>
          <a:ext cx="889000" cy="38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150198</xdr:rowOff>
    </xdr:from>
    <xdr:to>
      <xdr:col>4</xdr:col>
      <xdr:colOff>206375</xdr:colOff>
      <xdr:row>55</xdr:row>
      <xdr:rowOff>80348</xdr:rowOff>
    </xdr:to>
    <xdr:sp macro="" textlink="">
      <xdr:nvSpPr>
        <xdr:cNvPr id="128" name="フローチャート : 判断 127"/>
        <xdr:cNvSpPr/>
      </xdr:nvSpPr>
      <xdr:spPr>
        <a:xfrm>
          <a:off x="2857500" y="94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71475</xdr:rowOff>
    </xdr:from>
    <xdr:ext cx="534377" cy="259045"/>
    <xdr:sp macro="" textlink="">
      <xdr:nvSpPr>
        <xdr:cNvPr id="129" name="テキスト ボックス 128"/>
        <xdr:cNvSpPr txBox="1"/>
      </xdr:nvSpPr>
      <xdr:spPr>
        <a:xfrm>
          <a:off x="2641111" y="950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55542</xdr:rowOff>
    </xdr:from>
    <xdr:to>
      <xdr:col>2</xdr:col>
      <xdr:colOff>638175</xdr:colOff>
      <xdr:row>54</xdr:row>
      <xdr:rowOff>58302</xdr:rowOff>
    </xdr:to>
    <xdr:cxnSp macro="">
      <xdr:nvCxnSpPr>
        <xdr:cNvPr id="130" name="直線コネクタ 129"/>
        <xdr:cNvCxnSpPr/>
      </xdr:nvCxnSpPr>
      <xdr:spPr>
        <a:xfrm flipV="1">
          <a:off x="1130300" y="8970942"/>
          <a:ext cx="889000" cy="34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75951</xdr:rowOff>
    </xdr:from>
    <xdr:to>
      <xdr:col>3</xdr:col>
      <xdr:colOff>3175</xdr:colOff>
      <xdr:row>56</xdr:row>
      <xdr:rowOff>6101</xdr:rowOff>
    </xdr:to>
    <xdr:sp macro="" textlink="">
      <xdr:nvSpPr>
        <xdr:cNvPr id="131" name="フローチャート : 判断 130"/>
        <xdr:cNvSpPr/>
      </xdr:nvSpPr>
      <xdr:spPr>
        <a:xfrm>
          <a:off x="1968500" y="95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168678</xdr:rowOff>
    </xdr:from>
    <xdr:ext cx="534377" cy="259045"/>
    <xdr:sp macro="" textlink="">
      <xdr:nvSpPr>
        <xdr:cNvPr id="132" name="テキスト ボックス 131"/>
        <xdr:cNvSpPr txBox="1"/>
      </xdr:nvSpPr>
      <xdr:spPr>
        <a:xfrm>
          <a:off x="1752111" y="95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40192</xdr:rowOff>
    </xdr:from>
    <xdr:to>
      <xdr:col>1</xdr:col>
      <xdr:colOff>485775</xdr:colOff>
      <xdr:row>55</xdr:row>
      <xdr:rowOff>141792</xdr:rowOff>
    </xdr:to>
    <xdr:sp macro="" textlink="">
      <xdr:nvSpPr>
        <xdr:cNvPr id="133" name="フローチャート : 判断 132"/>
        <xdr:cNvSpPr/>
      </xdr:nvSpPr>
      <xdr:spPr>
        <a:xfrm>
          <a:off x="1079500" y="946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132919</xdr:rowOff>
    </xdr:from>
    <xdr:ext cx="534377" cy="259045"/>
    <xdr:sp macro="" textlink="">
      <xdr:nvSpPr>
        <xdr:cNvPr id="134" name="テキスト ボックス 133"/>
        <xdr:cNvSpPr txBox="1"/>
      </xdr:nvSpPr>
      <xdr:spPr>
        <a:xfrm>
          <a:off x="863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21382</xdr:rowOff>
    </xdr:from>
    <xdr:to>
      <xdr:col>6</xdr:col>
      <xdr:colOff>561975</xdr:colOff>
      <xdr:row>56</xdr:row>
      <xdr:rowOff>122982</xdr:rowOff>
    </xdr:to>
    <xdr:sp macro="" textlink="">
      <xdr:nvSpPr>
        <xdr:cNvPr id="140" name="円/楕円 139"/>
        <xdr:cNvSpPr/>
      </xdr:nvSpPr>
      <xdr:spPr>
        <a:xfrm>
          <a:off x="4584700" y="96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171259</xdr:rowOff>
    </xdr:from>
    <xdr:ext cx="534377" cy="259045"/>
    <xdr:sp macro="" textlink="">
      <xdr:nvSpPr>
        <xdr:cNvPr id="141" name="総務費該当値テキスト"/>
        <xdr:cNvSpPr txBox="1"/>
      </xdr:nvSpPr>
      <xdr:spPr>
        <a:xfrm>
          <a:off x="4686300" y="96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53,135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3877</xdr:rowOff>
    </xdr:from>
    <xdr:to>
      <xdr:col>5</xdr:col>
      <xdr:colOff>409575</xdr:colOff>
      <xdr:row>56</xdr:row>
      <xdr:rowOff>105477</xdr:rowOff>
    </xdr:to>
    <xdr:sp macro="" textlink="">
      <xdr:nvSpPr>
        <xdr:cNvPr id="142" name="円/楕円 141"/>
        <xdr:cNvSpPr/>
      </xdr:nvSpPr>
      <xdr:spPr>
        <a:xfrm>
          <a:off x="3746500" y="960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96604</xdr:rowOff>
    </xdr:from>
    <xdr:ext cx="534377" cy="259045"/>
    <xdr:sp macro="" textlink="">
      <xdr:nvSpPr>
        <xdr:cNvPr id="143" name="テキスト ボックス 142"/>
        <xdr:cNvSpPr txBox="1"/>
      </xdr:nvSpPr>
      <xdr:spPr>
        <a:xfrm>
          <a:off x="3530111" y="969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44094</xdr:rowOff>
    </xdr:from>
    <xdr:to>
      <xdr:col>4</xdr:col>
      <xdr:colOff>206375</xdr:colOff>
      <xdr:row>54</xdr:row>
      <xdr:rowOff>145694</xdr:rowOff>
    </xdr:to>
    <xdr:sp macro="" textlink="">
      <xdr:nvSpPr>
        <xdr:cNvPr id="144" name="円/楕円 143"/>
        <xdr:cNvSpPr/>
      </xdr:nvSpPr>
      <xdr:spPr>
        <a:xfrm>
          <a:off x="2857500" y="93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162221</xdr:rowOff>
    </xdr:from>
    <xdr:ext cx="534377" cy="259045"/>
    <xdr:sp macro="" textlink="">
      <xdr:nvSpPr>
        <xdr:cNvPr id="145" name="テキスト ボックス 144"/>
        <xdr:cNvSpPr txBox="1"/>
      </xdr:nvSpPr>
      <xdr:spPr>
        <a:xfrm>
          <a:off x="2641111" y="907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72,744</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4742</xdr:rowOff>
    </xdr:from>
    <xdr:to>
      <xdr:col>3</xdr:col>
      <xdr:colOff>3175</xdr:colOff>
      <xdr:row>52</xdr:row>
      <xdr:rowOff>106342</xdr:rowOff>
    </xdr:to>
    <xdr:sp macro="" textlink="">
      <xdr:nvSpPr>
        <xdr:cNvPr id="146" name="円/楕円 145"/>
        <xdr:cNvSpPr/>
      </xdr:nvSpPr>
      <xdr:spPr>
        <a:xfrm>
          <a:off x="1968500" y="89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122869</xdr:rowOff>
    </xdr:from>
    <xdr:ext cx="534377" cy="259045"/>
    <xdr:sp macro="" textlink="">
      <xdr:nvSpPr>
        <xdr:cNvPr id="147" name="テキスト ボックス 146"/>
        <xdr:cNvSpPr txBox="1"/>
      </xdr:nvSpPr>
      <xdr:spPr>
        <a:xfrm>
          <a:off x="1752111" y="86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96,154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7502</xdr:rowOff>
    </xdr:from>
    <xdr:to>
      <xdr:col>1</xdr:col>
      <xdr:colOff>485775</xdr:colOff>
      <xdr:row>54</xdr:row>
      <xdr:rowOff>109102</xdr:rowOff>
    </xdr:to>
    <xdr:sp macro="" textlink="">
      <xdr:nvSpPr>
        <xdr:cNvPr id="148" name="円/楕円 147"/>
        <xdr:cNvSpPr/>
      </xdr:nvSpPr>
      <xdr:spPr>
        <a:xfrm>
          <a:off x="1079500" y="926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125629</xdr:rowOff>
    </xdr:from>
    <xdr:ext cx="534377" cy="259045"/>
    <xdr:sp macro="" textlink="">
      <xdr:nvSpPr>
        <xdr:cNvPr id="149" name="テキスト ボックス 148"/>
        <xdr:cNvSpPr txBox="1"/>
      </xdr:nvSpPr>
      <xdr:spPr>
        <a:xfrm>
          <a:off x="863111" y="904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164141</xdr:rowOff>
    </xdr:from>
    <xdr:to>
      <xdr:col>6</xdr:col>
      <xdr:colOff>511175</xdr:colOff>
      <xdr:row>74</xdr:row>
      <xdr:rowOff>87065</xdr:rowOff>
    </xdr:to>
    <xdr:cxnSp macro="">
      <xdr:nvCxnSpPr>
        <xdr:cNvPr id="179" name="直線コネクタ 178"/>
        <xdr:cNvCxnSpPr/>
      </xdr:nvCxnSpPr>
      <xdr:spPr>
        <a:xfrm flipV="1">
          <a:off x="3797300" y="12679991"/>
          <a:ext cx="838200" cy="9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87065</xdr:rowOff>
    </xdr:from>
    <xdr:to>
      <xdr:col>5</xdr:col>
      <xdr:colOff>358775</xdr:colOff>
      <xdr:row>75</xdr:row>
      <xdr:rowOff>105905</xdr:rowOff>
    </xdr:to>
    <xdr:cxnSp macro="">
      <xdr:nvCxnSpPr>
        <xdr:cNvPr id="182" name="直線コネクタ 181"/>
        <xdr:cNvCxnSpPr/>
      </xdr:nvCxnSpPr>
      <xdr:spPr>
        <a:xfrm flipV="1">
          <a:off x="2908300" y="12774365"/>
          <a:ext cx="889000" cy="19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115894</xdr:rowOff>
    </xdr:from>
    <xdr:to>
      <xdr:col>5</xdr:col>
      <xdr:colOff>409575</xdr:colOff>
      <xdr:row>75</xdr:row>
      <xdr:rowOff>46044</xdr:rowOff>
    </xdr:to>
    <xdr:sp macro="" textlink="">
      <xdr:nvSpPr>
        <xdr:cNvPr id="183" name="フローチャート : 判断 182"/>
        <xdr:cNvSpPr/>
      </xdr:nvSpPr>
      <xdr:spPr>
        <a:xfrm>
          <a:off x="3746500" y="1280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37171</xdr:rowOff>
    </xdr:from>
    <xdr:ext cx="599010" cy="259045"/>
    <xdr:sp macro="" textlink="">
      <xdr:nvSpPr>
        <xdr:cNvPr id="184" name="テキスト ボックス 183"/>
        <xdr:cNvSpPr txBox="1"/>
      </xdr:nvSpPr>
      <xdr:spPr>
        <a:xfrm>
          <a:off x="3497794" y="1289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105905</xdr:rowOff>
    </xdr:from>
    <xdr:to>
      <xdr:col>4</xdr:col>
      <xdr:colOff>155575</xdr:colOff>
      <xdr:row>76</xdr:row>
      <xdr:rowOff>24467</xdr:rowOff>
    </xdr:to>
    <xdr:cxnSp macro="">
      <xdr:nvCxnSpPr>
        <xdr:cNvPr id="185" name="直線コネクタ 184"/>
        <xdr:cNvCxnSpPr/>
      </xdr:nvCxnSpPr>
      <xdr:spPr>
        <a:xfrm flipV="1">
          <a:off x="2019300" y="12964655"/>
          <a:ext cx="889000" cy="9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222</xdr:rowOff>
    </xdr:from>
    <xdr:to>
      <xdr:col>4</xdr:col>
      <xdr:colOff>206375</xdr:colOff>
      <xdr:row>75</xdr:row>
      <xdr:rowOff>101822</xdr:rowOff>
    </xdr:to>
    <xdr:sp macro="" textlink="">
      <xdr:nvSpPr>
        <xdr:cNvPr id="186" name="フローチャート : 判断 185"/>
        <xdr:cNvSpPr/>
      </xdr:nvSpPr>
      <xdr:spPr>
        <a:xfrm>
          <a:off x="2857500" y="1285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118349</xdr:rowOff>
    </xdr:from>
    <xdr:ext cx="599010" cy="259045"/>
    <xdr:sp macro="" textlink="">
      <xdr:nvSpPr>
        <xdr:cNvPr id="187" name="テキスト ボックス 186"/>
        <xdr:cNvSpPr txBox="1"/>
      </xdr:nvSpPr>
      <xdr:spPr>
        <a:xfrm>
          <a:off x="2608794" y="1263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24467</xdr:rowOff>
    </xdr:from>
    <xdr:to>
      <xdr:col>2</xdr:col>
      <xdr:colOff>638175</xdr:colOff>
      <xdr:row>76</xdr:row>
      <xdr:rowOff>46737</xdr:rowOff>
    </xdr:to>
    <xdr:cxnSp macro="">
      <xdr:nvCxnSpPr>
        <xdr:cNvPr id="188" name="直線コネクタ 187"/>
        <xdr:cNvCxnSpPr/>
      </xdr:nvCxnSpPr>
      <xdr:spPr>
        <a:xfrm flipV="1">
          <a:off x="1130300" y="13054667"/>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74784</xdr:rowOff>
    </xdr:from>
    <xdr:to>
      <xdr:col>3</xdr:col>
      <xdr:colOff>3175</xdr:colOff>
      <xdr:row>76</xdr:row>
      <xdr:rowOff>4933</xdr:rowOff>
    </xdr:to>
    <xdr:sp macro="" textlink="">
      <xdr:nvSpPr>
        <xdr:cNvPr id="189" name="フローチャート : 判断 188"/>
        <xdr:cNvSpPr/>
      </xdr:nvSpPr>
      <xdr:spPr>
        <a:xfrm>
          <a:off x="1968500" y="129335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21461</xdr:rowOff>
    </xdr:from>
    <xdr:ext cx="599010" cy="259045"/>
    <xdr:sp macro="" textlink="">
      <xdr:nvSpPr>
        <xdr:cNvPr id="190" name="テキスト ボックス 189"/>
        <xdr:cNvSpPr txBox="1"/>
      </xdr:nvSpPr>
      <xdr:spPr>
        <a:xfrm>
          <a:off x="1719794" y="1270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73774</xdr:rowOff>
    </xdr:from>
    <xdr:to>
      <xdr:col>1</xdr:col>
      <xdr:colOff>485775</xdr:colOff>
      <xdr:row>77</xdr:row>
      <xdr:rowOff>3924</xdr:rowOff>
    </xdr:to>
    <xdr:sp macro="" textlink="">
      <xdr:nvSpPr>
        <xdr:cNvPr id="191" name="フローチャート : 判断 190"/>
        <xdr:cNvSpPr/>
      </xdr:nvSpPr>
      <xdr:spPr>
        <a:xfrm>
          <a:off x="1079500" y="1310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166501</xdr:rowOff>
    </xdr:from>
    <xdr:ext cx="599010" cy="259045"/>
    <xdr:sp macro="" textlink="">
      <xdr:nvSpPr>
        <xdr:cNvPr id="192" name="テキスト ボックス 191"/>
        <xdr:cNvSpPr txBox="1"/>
      </xdr:nvSpPr>
      <xdr:spPr>
        <a:xfrm>
          <a:off x="830794" y="1319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113341</xdr:rowOff>
    </xdr:from>
    <xdr:to>
      <xdr:col>6</xdr:col>
      <xdr:colOff>561975</xdr:colOff>
      <xdr:row>74</xdr:row>
      <xdr:rowOff>43491</xdr:rowOff>
    </xdr:to>
    <xdr:sp macro="" textlink="">
      <xdr:nvSpPr>
        <xdr:cNvPr id="198" name="円/楕円 197"/>
        <xdr:cNvSpPr/>
      </xdr:nvSpPr>
      <xdr:spPr>
        <a:xfrm>
          <a:off x="4584700" y="126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136218</xdr:rowOff>
    </xdr:from>
    <xdr:ext cx="599010" cy="259045"/>
    <xdr:sp macro="" textlink="">
      <xdr:nvSpPr>
        <xdr:cNvPr id="199" name="民生費該当値テキスト"/>
        <xdr:cNvSpPr txBox="1"/>
      </xdr:nvSpPr>
      <xdr:spPr>
        <a:xfrm>
          <a:off x="4686300" y="124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147,717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36265</xdr:rowOff>
    </xdr:from>
    <xdr:to>
      <xdr:col>5</xdr:col>
      <xdr:colOff>409575</xdr:colOff>
      <xdr:row>74</xdr:row>
      <xdr:rowOff>137865</xdr:rowOff>
    </xdr:to>
    <xdr:sp macro="" textlink="">
      <xdr:nvSpPr>
        <xdr:cNvPr id="200" name="円/楕円 199"/>
        <xdr:cNvSpPr/>
      </xdr:nvSpPr>
      <xdr:spPr>
        <a:xfrm>
          <a:off x="3746500" y="127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154392</xdr:rowOff>
    </xdr:from>
    <xdr:ext cx="599010" cy="259045"/>
    <xdr:sp macro="" textlink="">
      <xdr:nvSpPr>
        <xdr:cNvPr id="201" name="テキスト ボックス 200"/>
        <xdr:cNvSpPr txBox="1"/>
      </xdr:nvSpPr>
      <xdr:spPr>
        <a:xfrm>
          <a:off x="3497794" y="1249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142,763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55105</xdr:rowOff>
    </xdr:from>
    <xdr:to>
      <xdr:col>4</xdr:col>
      <xdr:colOff>206375</xdr:colOff>
      <xdr:row>75</xdr:row>
      <xdr:rowOff>156705</xdr:rowOff>
    </xdr:to>
    <xdr:sp macro="" textlink="">
      <xdr:nvSpPr>
        <xdr:cNvPr id="202" name="円/楕円 201"/>
        <xdr:cNvSpPr/>
      </xdr:nvSpPr>
      <xdr:spPr>
        <a:xfrm>
          <a:off x="2857500" y="129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147832</xdr:rowOff>
    </xdr:from>
    <xdr:ext cx="599010" cy="259045"/>
    <xdr:sp macro="" textlink="">
      <xdr:nvSpPr>
        <xdr:cNvPr id="203" name="テキスト ボックス 202"/>
        <xdr:cNvSpPr txBox="1"/>
      </xdr:nvSpPr>
      <xdr:spPr>
        <a:xfrm>
          <a:off x="2608794" y="1300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132,774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145117</xdr:rowOff>
    </xdr:from>
    <xdr:to>
      <xdr:col>3</xdr:col>
      <xdr:colOff>3175</xdr:colOff>
      <xdr:row>76</xdr:row>
      <xdr:rowOff>75267</xdr:rowOff>
    </xdr:to>
    <xdr:sp macro="" textlink="">
      <xdr:nvSpPr>
        <xdr:cNvPr id="204" name="円/楕円 203"/>
        <xdr:cNvSpPr/>
      </xdr:nvSpPr>
      <xdr:spPr>
        <a:xfrm>
          <a:off x="1968500" y="130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66394</xdr:rowOff>
    </xdr:from>
    <xdr:ext cx="599010" cy="259045"/>
    <xdr:sp macro="" textlink="">
      <xdr:nvSpPr>
        <xdr:cNvPr id="205" name="テキスト ボックス 204"/>
        <xdr:cNvSpPr txBox="1"/>
      </xdr:nvSpPr>
      <xdr:spPr>
        <a:xfrm>
          <a:off x="1719794" y="1309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128,049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167387</xdr:rowOff>
    </xdr:from>
    <xdr:to>
      <xdr:col>1</xdr:col>
      <xdr:colOff>485775</xdr:colOff>
      <xdr:row>76</xdr:row>
      <xdr:rowOff>97537</xdr:rowOff>
    </xdr:to>
    <xdr:sp macro="" textlink="">
      <xdr:nvSpPr>
        <xdr:cNvPr id="206" name="円/楕円 205"/>
        <xdr:cNvSpPr/>
      </xdr:nvSpPr>
      <xdr:spPr>
        <a:xfrm>
          <a:off x="1079500" y="130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114063</xdr:rowOff>
    </xdr:from>
    <xdr:ext cx="599010" cy="259045"/>
    <xdr:sp macro="" textlink="">
      <xdr:nvSpPr>
        <xdr:cNvPr id="207" name="テキスト ボックス 206"/>
        <xdr:cNvSpPr txBox="1"/>
      </xdr:nvSpPr>
      <xdr:spPr>
        <a:xfrm>
          <a:off x="830794" y="128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2826</xdr:rowOff>
    </xdr:from>
    <xdr:to>
      <xdr:col>6</xdr:col>
      <xdr:colOff>511175</xdr:colOff>
      <xdr:row>98</xdr:row>
      <xdr:rowOff>56604</xdr:rowOff>
    </xdr:to>
    <xdr:cxnSp macro="">
      <xdr:nvCxnSpPr>
        <xdr:cNvPr id="237" name="直線コネクタ 236"/>
        <xdr:cNvCxnSpPr/>
      </xdr:nvCxnSpPr>
      <xdr:spPr>
        <a:xfrm>
          <a:off x="3797300" y="16804926"/>
          <a:ext cx="8382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2826</xdr:rowOff>
    </xdr:from>
    <xdr:to>
      <xdr:col>5</xdr:col>
      <xdr:colOff>358775</xdr:colOff>
      <xdr:row>98</xdr:row>
      <xdr:rowOff>24771</xdr:rowOff>
    </xdr:to>
    <xdr:cxnSp macro="">
      <xdr:nvCxnSpPr>
        <xdr:cNvPr id="240" name="直線コネクタ 239"/>
        <xdr:cNvCxnSpPr/>
      </xdr:nvCxnSpPr>
      <xdr:spPr>
        <a:xfrm flipV="1">
          <a:off x="2908300" y="1680492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622</xdr:rowOff>
    </xdr:from>
    <xdr:to>
      <xdr:col>5</xdr:col>
      <xdr:colOff>409575</xdr:colOff>
      <xdr:row>97</xdr:row>
      <xdr:rowOff>102222</xdr:rowOff>
    </xdr:to>
    <xdr:sp macro="" textlink="">
      <xdr:nvSpPr>
        <xdr:cNvPr id="241" name="フローチャート : 判断 240"/>
        <xdr:cNvSpPr/>
      </xdr:nvSpPr>
      <xdr:spPr>
        <a:xfrm>
          <a:off x="3746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118749</xdr:rowOff>
    </xdr:from>
    <xdr:ext cx="534377" cy="259045"/>
    <xdr:sp macro="" textlink="">
      <xdr:nvSpPr>
        <xdr:cNvPr id="242" name="テキスト ボックス 241"/>
        <xdr:cNvSpPr txBox="1"/>
      </xdr:nvSpPr>
      <xdr:spPr>
        <a:xfrm>
          <a:off x="3530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24771</xdr:rowOff>
    </xdr:from>
    <xdr:to>
      <xdr:col>4</xdr:col>
      <xdr:colOff>155575</xdr:colOff>
      <xdr:row>98</xdr:row>
      <xdr:rowOff>50070</xdr:rowOff>
    </xdr:to>
    <xdr:cxnSp macro="">
      <xdr:nvCxnSpPr>
        <xdr:cNvPr id="243" name="直線コネクタ 242"/>
        <xdr:cNvCxnSpPr/>
      </xdr:nvCxnSpPr>
      <xdr:spPr>
        <a:xfrm flipV="1">
          <a:off x="2019300" y="16826871"/>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28321</xdr:rowOff>
    </xdr:from>
    <xdr:to>
      <xdr:col>4</xdr:col>
      <xdr:colOff>206375</xdr:colOff>
      <xdr:row>97</xdr:row>
      <xdr:rowOff>129921</xdr:rowOff>
    </xdr:to>
    <xdr:sp macro="" textlink="">
      <xdr:nvSpPr>
        <xdr:cNvPr id="244" name="フローチャート : 判断 243"/>
        <xdr:cNvSpPr/>
      </xdr:nvSpPr>
      <xdr:spPr>
        <a:xfrm>
          <a:off x="2857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146448</xdr:rowOff>
    </xdr:from>
    <xdr:ext cx="534377" cy="259045"/>
    <xdr:sp macro="" textlink="">
      <xdr:nvSpPr>
        <xdr:cNvPr id="245" name="テキスト ボックス 244"/>
        <xdr:cNvSpPr txBox="1"/>
      </xdr:nvSpPr>
      <xdr:spPr>
        <a:xfrm>
          <a:off x="2641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160102</xdr:rowOff>
    </xdr:from>
    <xdr:to>
      <xdr:col>2</xdr:col>
      <xdr:colOff>638175</xdr:colOff>
      <xdr:row>98</xdr:row>
      <xdr:rowOff>50070</xdr:rowOff>
    </xdr:to>
    <xdr:cxnSp macro="">
      <xdr:nvCxnSpPr>
        <xdr:cNvPr id="246" name="直線コネクタ 245"/>
        <xdr:cNvCxnSpPr/>
      </xdr:nvCxnSpPr>
      <xdr:spPr>
        <a:xfrm>
          <a:off x="1130300" y="16790752"/>
          <a:ext cx="889000" cy="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28263</xdr:rowOff>
    </xdr:from>
    <xdr:to>
      <xdr:col>3</xdr:col>
      <xdr:colOff>3175</xdr:colOff>
      <xdr:row>97</xdr:row>
      <xdr:rowOff>129863</xdr:rowOff>
    </xdr:to>
    <xdr:sp macro="" textlink="">
      <xdr:nvSpPr>
        <xdr:cNvPr id="247" name="フローチャート : 判断 246"/>
        <xdr:cNvSpPr/>
      </xdr:nvSpPr>
      <xdr:spPr>
        <a:xfrm>
          <a:off x="1968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146390</xdr:rowOff>
    </xdr:from>
    <xdr:ext cx="534377" cy="259045"/>
    <xdr:sp macro="" textlink="">
      <xdr:nvSpPr>
        <xdr:cNvPr id="248" name="テキスト ボックス 247"/>
        <xdr:cNvSpPr txBox="1"/>
      </xdr:nvSpPr>
      <xdr:spPr>
        <a:xfrm>
          <a:off x="1752111" y="16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8967</xdr:rowOff>
    </xdr:from>
    <xdr:to>
      <xdr:col>1</xdr:col>
      <xdr:colOff>485775</xdr:colOff>
      <xdr:row>97</xdr:row>
      <xdr:rowOff>110567</xdr:rowOff>
    </xdr:to>
    <xdr:sp macro="" textlink="">
      <xdr:nvSpPr>
        <xdr:cNvPr id="249" name="フローチャート : 判断 248"/>
        <xdr:cNvSpPr/>
      </xdr:nvSpPr>
      <xdr:spPr>
        <a:xfrm>
          <a:off x="1079500" y="166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127094</xdr:rowOff>
    </xdr:from>
    <xdr:ext cx="534377" cy="259045"/>
    <xdr:sp macro="" textlink="">
      <xdr:nvSpPr>
        <xdr:cNvPr id="250" name="テキスト ボックス 249"/>
        <xdr:cNvSpPr txBox="1"/>
      </xdr:nvSpPr>
      <xdr:spPr>
        <a:xfrm>
          <a:off x="863111" y="16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5804</xdr:rowOff>
    </xdr:from>
    <xdr:to>
      <xdr:col>6</xdr:col>
      <xdr:colOff>561975</xdr:colOff>
      <xdr:row>98</xdr:row>
      <xdr:rowOff>107404</xdr:rowOff>
    </xdr:to>
    <xdr:sp macro="" textlink="">
      <xdr:nvSpPr>
        <xdr:cNvPr id="256" name="円/楕円 255"/>
        <xdr:cNvSpPr/>
      </xdr:nvSpPr>
      <xdr:spPr>
        <a:xfrm>
          <a:off x="45847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155681</xdr:rowOff>
    </xdr:from>
    <xdr:ext cx="534377" cy="259045"/>
    <xdr:sp macro="" textlink="">
      <xdr:nvSpPr>
        <xdr:cNvPr id="257" name="衛生費該当値テキスト"/>
        <xdr:cNvSpPr txBox="1"/>
      </xdr:nvSpPr>
      <xdr:spPr>
        <a:xfrm>
          <a:off x="4686300" y="167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123476</xdr:rowOff>
    </xdr:from>
    <xdr:to>
      <xdr:col>5</xdr:col>
      <xdr:colOff>409575</xdr:colOff>
      <xdr:row>98</xdr:row>
      <xdr:rowOff>53626</xdr:rowOff>
    </xdr:to>
    <xdr:sp macro="" textlink="">
      <xdr:nvSpPr>
        <xdr:cNvPr id="258" name="円/楕円 257"/>
        <xdr:cNvSpPr/>
      </xdr:nvSpPr>
      <xdr:spPr>
        <a:xfrm>
          <a:off x="3746500" y="167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44753</xdr:rowOff>
    </xdr:from>
    <xdr:ext cx="534377" cy="259045"/>
    <xdr:sp macro="" textlink="">
      <xdr:nvSpPr>
        <xdr:cNvPr id="259" name="テキスト ボックス 258"/>
        <xdr:cNvSpPr txBox="1"/>
      </xdr:nvSpPr>
      <xdr:spPr>
        <a:xfrm>
          <a:off x="3530111" y="168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145421</xdr:rowOff>
    </xdr:from>
    <xdr:to>
      <xdr:col>4</xdr:col>
      <xdr:colOff>206375</xdr:colOff>
      <xdr:row>98</xdr:row>
      <xdr:rowOff>75571</xdr:rowOff>
    </xdr:to>
    <xdr:sp macro="" textlink="">
      <xdr:nvSpPr>
        <xdr:cNvPr id="260" name="円/楕円 259"/>
        <xdr:cNvSpPr/>
      </xdr:nvSpPr>
      <xdr:spPr>
        <a:xfrm>
          <a:off x="2857500" y="167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66698</xdr:rowOff>
    </xdr:from>
    <xdr:ext cx="534377" cy="259045"/>
    <xdr:sp macro="" textlink="">
      <xdr:nvSpPr>
        <xdr:cNvPr id="261" name="テキスト ボックス 260"/>
        <xdr:cNvSpPr txBox="1"/>
      </xdr:nvSpPr>
      <xdr:spPr>
        <a:xfrm>
          <a:off x="2641111" y="1686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170720</xdr:rowOff>
    </xdr:from>
    <xdr:to>
      <xdr:col>3</xdr:col>
      <xdr:colOff>3175</xdr:colOff>
      <xdr:row>98</xdr:row>
      <xdr:rowOff>100870</xdr:rowOff>
    </xdr:to>
    <xdr:sp macro="" textlink="">
      <xdr:nvSpPr>
        <xdr:cNvPr id="262" name="円/楕円 261"/>
        <xdr:cNvSpPr/>
      </xdr:nvSpPr>
      <xdr:spPr>
        <a:xfrm>
          <a:off x="1968500" y="168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91997</xdr:rowOff>
    </xdr:from>
    <xdr:ext cx="534377" cy="259045"/>
    <xdr:sp macro="" textlink="">
      <xdr:nvSpPr>
        <xdr:cNvPr id="263" name="テキスト ボックス 262"/>
        <xdr:cNvSpPr txBox="1"/>
      </xdr:nvSpPr>
      <xdr:spPr>
        <a:xfrm>
          <a:off x="1752111" y="1689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109302</xdr:rowOff>
    </xdr:from>
    <xdr:to>
      <xdr:col>1</xdr:col>
      <xdr:colOff>485775</xdr:colOff>
      <xdr:row>98</xdr:row>
      <xdr:rowOff>39452</xdr:rowOff>
    </xdr:to>
    <xdr:sp macro="" textlink="">
      <xdr:nvSpPr>
        <xdr:cNvPr id="264" name="円/楕円 263"/>
        <xdr:cNvSpPr/>
      </xdr:nvSpPr>
      <xdr:spPr>
        <a:xfrm>
          <a:off x="1079500" y="167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30579</xdr:rowOff>
    </xdr:from>
    <xdr:ext cx="534377" cy="259045"/>
    <xdr:sp macro="" textlink="">
      <xdr:nvSpPr>
        <xdr:cNvPr id="265" name="テキスト ボックス 264"/>
        <xdr:cNvSpPr txBox="1"/>
      </xdr:nvSpPr>
      <xdr:spPr>
        <a:xfrm>
          <a:off x="863111" y="1683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98918</xdr:rowOff>
    </xdr:from>
    <xdr:to>
      <xdr:col>15</xdr:col>
      <xdr:colOff>180975</xdr:colOff>
      <xdr:row>38</xdr:row>
      <xdr:rowOff>113777</xdr:rowOff>
    </xdr:to>
    <xdr:cxnSp macro="">
      <xdr:nvCxnSpPr>
        <xdr:cNvPr id="292" name="直線コネクタ 291"/>
        <xdr:cNvCxnSpPr/>
      </xdr:nvCxnSpPr>
      <xdr:spPr>
        <a:xfrm>
          <a:off x="9639300" y="6614018"/>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91968</xdr:rowOff>
    </xdr:from>
    <xdr:to>
      <xdr:col>14</xdr:col>
      <xdr:colOff>28575</xdr:colOff>
      <xdr:row>38</xdr:row>
      <xdr:rowOff>98918</xdr:rowOff>
    </xdr:to>
    <xdr:cxnSp macro="">
      <xdr:nvCxnSpPr>
        <xdr:cNvPr id="295" name="直線コネクタ 294"/>
        <xdr:cNvCxnSpPr/>
      </xdr:nvCxnSpPr>
      <xdr:spPr>
        <a:xfrm>
          <a:off x="8750300" y="6607068"/>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17668</xdr:rowOff>
    </xdr:from>
    <xdr:to>
      <xdr:col>14</xdr:col>
      <xdr:colOff>79375</xdr:colOff>
      <xdr:row>38</xdr:row>
      <xdr:rowOff>119268</xdr:rowOff>
    </xdr:to>
    <xdr:sp macro="" textlink="">
      <xdr:nvSpPr>
        <xdr:cNvPr id="296" name="フローチャート : 判断 295"/>
        <xdr:cNvSpPr/>
      </xdr:nvSpPr>
      <xdr:spPr>
        <a:xfrm>
          <a:off x="9588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135795</xdr:rowOff>
    </xdr:from>
    <xdr:ext cx="469744" cy="259045"/>
    <xdr:sp macro="" textlink="">
      <xdr:nvSpPr>
        <xdr:cNvPr id="297" name="テキスト ボックス 296"/>
        <xdr:cNvSpPr txBox="1"/>
      </xdr:nvSpPr>
      <xdr:spPr>
        <a:xfrm>
          <a:off x="9404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83419</xdr:rowOff>
    </xdr:from>
    <xdr:to>
      <xdr:col>12</xdr:col>
      <xdr:colOff>511175</xdr:colOff>
      <xdr:row>38</xdr:row>
      <xdr:rowOff>91968</xdr:rowOff>
    </xdr:to>
    <xdr:cxnSp macro="">
      <xdr:nvCxnSpPr>
        <xdr:cNvPr id="298" name="直線コネクタ 297"/>
        <xdr:cNvCxnSpPr/>
      </xdr:nvCxnSpPr>
      <xdr:spPr>
        <a:xfrm>
          <a:off x="7861300" y="6598519"/>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170921</xdr:rowOff>
    </xdr:from>
    <xdr:to>
      <xdr:col>12</xdr:col>
      <xdr:colOff>561975</xdr:colOff>
      <xdr:row>38</xdr:row>
      <xdr:rowOff>101071</xdr:rowOff>
    </xdr:to>
    <xdr:sp macro="" textlink="">
      <xdr:nvSpPr>
        <xdr:cNvPr id="299" name="フローチャート : 判断 298"/>
        <xdr:cNvSpPr/>
      </xdr:nvSpPr>
      <xdr:spPr>
        <a:xfrm>
          <a:off x="8699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117599</xdr:rowOff>
    </xdr:from>
    <xdr:ext cx="469744" cy="259045"/>
    <xdr:sp macro="" textlink="">
      <xdr:nvSpPr>
        <xdr:cNvPr id="300" name="テキスト ボックス 299"/>
        <xdr:cNvSpPr txBox="1"/>
      </xdr:nvSpPr>
      <xdr:spPr>
        <a:xfrm>
          <a:off x="8515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54387</xdr:rowOff>
    </xdr:from>
    <xdr:to>
      <xdr:col>11</xdr:col>
      <xdr:colOff>307975</xdr:colOff>
      <xdr:row>38</xdr:row>
      <xdr:rowOff>83419</xdr:rowOff>
    </xdr:to>
    <xdr:cxnSp macro="">
      <xdr:nvCxnSpPr>
        <xdr:cNvPr id="301" name="直線コネクタ 300"/>
        <xdr:cNvCxnSpPr/>
      </xdr:nvCxnSpPr>
      <xdr:spPr>
        <a:xfrm>
          <a:off x="6972300" y="6569487"/>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156520</xdr:rowOff>
    </xdr:from>
    <xdr:to>
      <xdr:col>11</xdr:col>
      <xdr:colOff>358775</xdr:colOff>
      <xdr:row>38</xdr:row>
      <xdr:rowOff>86670</xdr:rowOff>
    </xdr:to>
    <xdr:sp macro="" textlink="">
      <xdr:nvSpPr>
        <xdr:cNvPr id="302" name="フローチャート : 判断 301"/>
        <xdr:cNvSpPr/>
      </xdr:nvSpPr>
      <xdr:spPr>
        <a:xfrm>
          <a:off x="7810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103197</xdr:rowOff>
    </xdr:from>
    <xdr:ext cx="469744" cy="259045"/>
    <xdr:sp macro="" textlink="">
      <xdr:nvSpPr>
        <xdr:cNvPr id="303" name="テキスト ボックス 302"/>
        <xdr:cNvSpPr txBox="1"/>
      </xdr:nvSpPr>
      <xdr:spPr>
        <a:xfrm>
          <a:off x="7626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127625</xdr:rowOff>
    </xdr:from>
    <xdr:to>
      <xdr:col>10</xdr:col>
      <xdr:colOff>155575</xdr:colOff>
      <xdr:row>38</xdr:row>
      <xdr:rowOff>57775</xdr:rowOff>
    </xdr:to>
    <xdr:sp macro="" textlink="">
      <xdr:nvSpPr>
        <xdr:cNvPr id="304" name="フローチャート : 判断 303"/>
        <xdr:cNvSpPr/>
      </xdr:nvSpPr>
      <xdr:spPr>
        <a:xfrm>
          <a:off x="6921500" y="64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74302</xdr:rowOff>
    </xdr:from>
    <xdr:ext cx="469744" cy="259045"/>
    <xdr:sp macro="" textlink="">
      <xdr:nvSpPr>
        <xdr:cNvPr id="305" name="テキスト ボックス 304"/>
        <xdr:cNvSpPr txBox="1"/>
      </xdr:nvSpPr>
      <xdr:spPr>
        <a:xfrm>
          <a:off x="6737427" y="624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62977</xdr:rowOff>
    </xdr:from>
    <xdr:to>
      <xdr:col>15</xdr:col>
      <xdr:colOff>231775</xdr:colOff>
      <xdr:row>38</xdr:row>
      <xdr:rowOff>164577</xdr:rowOff>
    </xdr:to>
    <xdr:sp macro="" textlink="">
      <xdr:nvSpPr>
        <xdr:cNvPr id="311" name="円/楕円 310"/>
        <xdr:cNvSpPr/>
      </xdr:nvSpPr>
      <xdr:spPr>
        <a:xfrm>
          <a:off x="10426700" y="65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48118</xdr:rowOff>
    </xdr:from>
    <xdr:to>
      <xdr:col>14</xdr:col>
      <xdr:colOff>79375</xdr:colOff>
      <xdr:row>38</xdr:row>
      <xdr:rowOff>149718</xdr:rowOff>
    </xdr:to>
    <xdr:sp macro="" textlink="">
      <xdr:nvSpPr>
        <xdr:cNvPr id="313" name="円/楕円 312"/>
        <xdr:cNvSpPr/>
      </xdr:nvSpPr>
      <xdr:spPr>
        <a:xfrm>
          <a:off x="9588500" y="65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140845</xdr:rowOff>
    </xdr:from>
    <xdr:ext cx="378565" cy="259045"/>
    <xdr:sp macro="" textlink="">
      <xdr:nvSpPr>
        <xdr:cNvPr id="314" name="テキスト ボックス 313"/>
        <xdr:cNvSpPr txBox="1"/>
      </xdr:nvSpPr>
      <xdr:spPr>
        <a:xfrm>
          <a:off x="9450017" y="665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41168</xdr:rowOff>
    </xdr:from>
    <xdr:to>
      <xdr:col>12</xdr:col>
      <xdr:colOff>561975</xdr:colOff>
      <xdr:row>38</xdr:row>
      <xdr:rowOff>142768</xdr:rowOff>
    </xdr:to>
    <xdr:sp macro="" textlink="">
      <xdr:nvSpPr>
        <xdr:cNvPr id="315" name="円/楕円 314"/>
        <xdr:cNvSpPr/>
      </xdr:nvSpPr>
      <xdr:spPr>
        <a:xfrm>
          <a:off x="8699500" y="65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133895</xdr:rowOff>
    </xdr:from>
    <xdr:ext cx="469744" cy="259045"/>
    <xdr:sp macro="" textlink="">
      <xdr:nvSpPr>
        <xdr:cNvPr id="316" name="テキスト ボックス 315"/>
        <xdr:cNvSpPr txBox="1"/>
      </xdr:nvSpPr>
      <xdr:spPr>
        <a:xfrm>
          <a:off x="8515427" y="66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32619</xdr:rowOff>
    </xdr:from>
    <xdr:to>
      <xdr:col>11</xdr:col>
      <xdr:colOff>358775</xdr:colOff>
      <xdr:row>38</xdr:row>
      <xdr:rowOff>134219</xdr:rowOff>
    </xdr:to>
    <xdr:sp macro="" textlink="">
      <xdr:nvSpPr>
        <xdr:cNvPr id="317" name="円/楕円 316"/>
        <xdr:cNvSpPr/>
      </xdr:nvSpPr>
      <xdr:spPr>
        <a:xfrm>
          <a:off x="7810500" y="65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125346</xdr:rowOff>
    </xdr:from>
    <xdr:ext cx="469744" cy="259045"/>
    <xdr:sp macro="" textlink="">
      <xdr:nvSpPr>
        <xdr:cNvPr id="318" name="テキスト ボックス 317"/>
        <xdr:cNvSpPr txBox="1"/>
      </xdr:nvSpPr>
      <xdr:spPr>
        <a:xfrm>
          <a:off x="7626427" y="664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3587</xdr:rowOff>
    </xdr:from>
    <xdr:to>
      <xdr:col>10</xdr:col>
      <xdr:colOff>155575</xdr:colOff>
      <xdr:row>38</xdr:row>
      <xdr:rowOff>105187</xdr:rowOff>
    </xdr:to>
    <xdr:sp macro="" textlink="">
      <xdr:nvSpPr>
        <xdr:cNvPr id="319" name="円/楕円 318"/>
        <xdr:cNvSpPr/>
      </xdr:nvSpPr>
      <xdr:spPr>
        <a:xfrm>
          <a:off x="6921500" y="65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96314</xdr:rowOff>
    </xdr:from>
    <xdr:ext cx="469744" cy="259045"/>
    <xdr:sp macro="" textlink="">
      <xdr:nvSpPr>
        <xdr:cNvPr id="320" name="テキスト ボックス 319"/>
        <xdr:cNvSpPr txBox="1"/>
      </xdr:nvSpPr>
      <xdr:spPr>
        <a:xfrm>
          <a:off x="6737427" y="661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55080</xdr:rowOff>
    </xdr:from>
    <xdr:to>
      <xdr:col>15</xdr:col>
      <xdr:colOff>180975</xdr:colOff>
      <xdr:row>57</xdr:row>
      <xdr:rowOff>56299</xdr:rowOff>
    </xdr:to>
    <xdr:cxnSp macro="">
      <xdr:nvCxnSpPr>
        <xdr:cNvPr id="349" name="直線コネクタ 348"/>
        <xdr:cNvCxnSpPr/>
      </xdr:nvCxnSpPr>
      <xdr:spPr>
        <a:xfrm flipV="1">
          <a:off x="9639300" y="9827730"/>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56299</xdr:rowOff>
    </xdr:from>
    <xdr:to>
      <xdr:col>14</xdr:col>
      <xdr:colOff>28575</xdr:colOff>
      <xdr:row>58</xdr:row>
      <xdr:rowOff>8407</xdr:rowOff>
    </xdr:to>
    <xdr:cxnSp macro="">
      <xdr:nvCxnSpPr>
        <xdr:cNvPr id="352" name="直線コネクタ 351"/>
        <xdr:cNvCxnSpPr/>
      </xdr:nvCxnSpPr>
      <xdr:spPr>
        <a:xfrm flipV="1">
          <a:off x="8750300" y="9828949"/>
          <a:ext cx="889000" cy="1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65925</xdr:rowOff>
    </xdr:from>
    <xdr:to>
      <xdr:col>14</xdr:col>
      <xdr:colOff>79375</xdr:colOff>
      <xdr:row>55</xdr:row>
      <xdr:rowOff>167525</xdr:rowOff>
    </xdr:to>
    <xdr:sp macro="" textlink="">
      <xdr:nvSpPr>
        <xdr:cNvPr id="353" name="フローチャート : 判断 352"/>
        <xdr:cNvSpPr/>
      </xdr:nvSpPr>
      <xdr:spPr>
        <a:xfrm>
          <a:off x="9588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12602</xdr:rowOff>
    </xdr:from>
    <xdr:ext cx="534377" cy="259045"/>
    <xdr:sp macro="" textlink="">
      <xdr:nvSpPr>
        <xdr:cNvPr id="354" name="テキスト ボックス 353"/>
        <xdr:cNvSpPr txBox="1"/>
      </xdr:nvSpPr>
      <xdr:spPr>
        <a:xfrm>
          <a:off x="9372111" y="92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2045</xdr:rowOff>
    </xdr:from>
    <xdr:to>
      <xdr:col>12</xdr:col>
      <xdr:colOff>511175</xdr:colOff>
      <xdr:row>58</xdr:row>
      <xdr:rowOff>8407</xdr:rowOff>
    </xdr:to>
    <xdr:cxnSp macro="">
      <xdr:nvCxnSpPr>
        <xdr:cNvPr id="355" name="直線コネクタ 354"/>
        <xdr:cNvCxnSpPr/>
      </xdr:nvCxnSpPr>
      <xdr:spPr>
        <a:xfrm>
          <a:off x="7861300" y="9946145"/>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92101</xdr:rowOff>
    </xdr:from>
    <xdr:to>
      <xdr:col>12</xdr:col>
      <xdr:colOff>561975</xdr:colOff>
      <xdr:row>56</xdr:row>
      <xdr:rowOff>22251</xdr:rowOff>
    </xdr:to>
    <xdr:sp macro="" textlink="">
      <xdr:nvSpPr>
        <xdr:cNvPr id="356" name="フローチャート : 判断 355"/>
        <xdr:cNvSpPr/>
      </xdr:nvSpPr>
      <xdr:spPr>
        <a:xfrm>
          <a:off x="8699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38778</xdr:rowOff>
    </xdr:from>
    <xdr:ext cx="534377" cy="259045"/>
    <xdr:sp macro="" textlink="">
      <xdr:nvSpPr>
        <xdr:cNvPr id="357" name="テキスト ボックス 356"/>
        <xdr:cNvSpPr txBox="1"/>
      </xdr:nvSpPr>
      <xdr:spPr>
        <a:xfrm>
          <a:off x="8483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163360</xdr:rowOff>
    </xdr:from>
    <xdr:to>
      <xdr:col>11</xdr:col>
      <xdr:colOff>307975</xdr:colOff>
      <xdr:row>58</xdr:row>
      <xdr:rowOff>2045</xdr:rowOff>
    </xdr:to>
    <xdr:cxnSp macro="">
      <xdr:nvCxnSpPr>
        <xdr:cNvPr id="358" name="直線コネクタ 357"/>
        <xdr:cNvCxnSpPr/>
      </xdr:nvCxnSpPr>
      <xdr:spPr>
        <a:xfrm>
          <a:off x="6972300" y="9936010"/>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136258</xdr:rowOff>
    </xdr:from>
    <xdr:to>
      <xdr:col>11</xdr:col>
      <xdr:colOff>358775</xdr:colOff>
      <xdr:row>56</xdr:row>
      <xdr:rowOff>66408</xdr:rowOff>
    </xdr:to>
    <xdr:sp macro="" textlink="">
      <xdr:nvSpPr>
        <xdr:cNvPr id="359" name="フローチャート : 判断 358"/>
        <xdr:cNvSpPr/>
      </xdr:nvSpPr>
      <xdr:spPr>
        <a:xfrm>
          <a:off x="7810500" y="95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82935</xdr:rowOff>
    </xdr:from>
    <xdr:ext cx="534377" cy="259045"/>
    <xdr:sp macro="" textlink="">
      <xdr:nvSpPr>
        <xdr:cNvPr id="360" name="テキスト ボックス 359"/>
        <xdr:cNvSpPr txBox="1"/>
      </xdr:nvSpPr>
      <xdr:spPr>
        <a:xfrm>
          <a:off x="7594111" y="93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144869</xdr:rowOff>
    </xdr:from>
    <xdr:to>
      <xdr:col>10</xdr:col>
      <xdr:colOff>155575</xdr:colOff>
      <xdr:row>56</xdr:row>
      <xdr:rowOff>75019</xdr:rowOff>
    </xdr:to>
    <xdr:sp macro="" textlink="">
      <xdr:nvSpPr>
        <xdr:cNvPr id="361" name="フローチャート : 判断 360"/>
        <xdr:cNvSpPr/>
      </xdr:nvSpPr>
      <xdr:spPr>
        <a:xfrm>
          <a:off x="6921500" y="957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91546</xdr:rowOff>
    </xdr:from>
    <xdr:ext cx="534377" cy="259045"/>
    <xdr:sp macro="" textlink="">
      <xdr:nvSpPr>
        <xdr:cNvPr id="362" name="テキスト ボックス 361"/>
        <xdr:cNvSpPr txBox="1"/>
      </xdr:nvSpPr>
      <xdr:spPr>
        <a:xfrm>
          <a:off x="6705111" y="93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4280</xdr:rowOff>
    </xdr:from>
    <xdr:to>
      <xdr:col>15</xdr:col>
      <xdr:colOff>231775</xdr:colOff>
      <xdr:row>57</xdr:row>
      <xdr:rowOff>105880</xdr:rowOff>
    </xdr:to>
    <xdr:sp macro="" textlink="">
      <xdr:nvSpPr>
        <xdr:cNvPr id="368" name="円/楕円 367"/>
        <xdr:cNvSpPr/>
      </xdr:nvSpPr>
      <xdr:spPr>
        <a:xfrm>
          <a:off x="10426700" y="97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154157</xdr:rowOff>
    </xdr:from>
    <xdr:ext cx="469744" cy="259045"/>
    <xdr:sp macro="" textlink="">
      <xdr:nvSpPr>
        <xdr:cNvPr id="369" name="農林水産業費該当値テキスト"/>
        <xdr:cNvSpPr txBox="1"/>
      </xdr:nvSpPr>
      <xdr:spPr>
        <a:xfrm>
          <a:off x="10528300" y="975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5499</xdr:rowOff>
    </xdr:from>
    <xdr:to>
      <xdr:col>14</xdr:col>
      <xdr:colOff>79375</xdr:colOff>
      <xdr:row>57</xdr:row>
      <xdr:rowOff>107099</xdr:rowOff>
    </xdr:to>
    <xdr:sp macro="" textlink="">
      <xdr:nvSpPr>
        <xdr:cNvPr id="370" name="円/楕円 369"/>
        <xdr:cNvSpPr/>
      </xdr:nvSpPr>
      <xdr:spPr>
        <a:xfrm>
          <a:off x="9588500" y="97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98226</xdr:rowOff>
    </xdr:from>
    <xdr:ext cx="469744" cy="259045"/>
    <xdr:sp macro="" textlink="">
      <xdr:nvSpPr>
        <xdr:cNvPr id="371" name="テキスト ボックス 370"/>
        <xdr:cNvSpPr txBox="1"/>
      </xdr:nvSpPr>
      <xdr:spPr>
        <a:xfrm>
          <a:off x="9404427" y="98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129057</xdr:rowOff>
    </xdr:from>
    <xdr:to>
      <xdr:col>12</xdr:col>
      <xdr:colOff>561975</xdr:colOff>
      <xdr:row>58</xdr:row>
      <xdr:rowOff>59207</xdr:rowOff>
    </xdr:to>
    <xdr:sp macro="" textlink="">
      <xdr:nvSpPr>
        <xdr:cNvPr id="372" name="円/楕円 371"/>
        <xdr:cNvSpPr/>
      </xdr:nvSpPr>
      <xdr:spPr>
        <a:xfrm>
          <a:off x="8699500" y="99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50334</xdr:rowOff>
    </xdr:from>
    <xdr:ext cx="469744" cy="259045"/>
    <xdr:sp macro="" textlink="">
      <xdr:nvSpPr>
        <xdr:cNvPr id="373" name="テキスト ボックス 372"/>
        <xdr:cNvSpPr txBox="1"/>
      </xdr:nvSpPr>
      <xdr:spPr>
        <a:xfrm>
          <a:off x="8515427" y="999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122695</xdr:rowOff>
    </xdr:from>
    <xdr:to>
      <xdr:col>11</xdr:col>
      <xdr:colOff>358775</xdr:colOff>
      <xdr:row>58</xdr:row>
      <xdr:rowOff>52845</xdr:rowOff>
    </xdr:to>
    <xdr:sp macro="" textlink="">
      <xdr:nvSpPr>
        <xdr:cNvPr id="374" name="円/楕円 373"/>
        <xdr:cNvSpPr/>
      </xdr:nvSpPr>
      <xdr:spPr>
        <a:xfrm>
          <a:off x="7810500" y="98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43972</xdr:rowOff>
    </xdr:from>
    <xdr:ext cx="469744" cy="259045"/>
    <xdr:sp macro="" textlink="">
      <xdr:nvSpPr>
        <xdr:cNvPr id="375" name="テキスト ボックス 374"/>
        <xdr:cNvSpPr txBox="1"/>
      </xdr:nvSpPr>
      <xdr:spPr>
        <a:xfrm>
          <a:off x="7626427" y="998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112560</xdr:rowOff>
    </xdr:from>
    <xdr:to>
      <xdr:col>10</xdr:col>
      <xdr:colOff>155575</xdr:colOff>
      <xdr:row>58</xdr:row>
      <xdr:rowOff>42710</xdr:rowOff>
    </xdr:to>
    <xdr:sp macro="" textlink="">
      <xdr:nvSpPr>
        <xdr:cNvPr id="376" name="円/楕円 375"/>
        <xdr:cNvSpPr/>
      </xdr:nvSpPr>
      <xdr:spPr>
        <a:xfrm>
          <a:off x="6921500" y="98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33837</xdr:rowOff>
    </xdr:from>
    <xdr:ext cx="469744" cy="259045"/>
    <xdr:sp macro="" textlink="">
      <xdr:nvSpPr>
        <xdr:cNvPr id="377" name="テキスト ボックス 376"/>
        <xdr:cNvSpPr txBox="1"/>
      </xdr:nvSpPr>
      <xdr:spPr>
        <a:xfrm>
          <a:off x="6737427" y="997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90026</xdr:rowOff>
    </xdr:from>
    <xdr:to>
      <xdr:col>15</xdr:col>
      <xdr:colOff>180975</xdr:colOff>
      <xdr:row>77</xdr:row>
      <xdr:rowOff>102164</xdr:rowOff>
    </xdr:to>
    <xdr:cxnSp macro="">
      <xdr:nvCxnSpPr>
        <xdr:cNvPr id="404" name="直線コネクタ 403"/>
        <xdr:cNvCxnSpPr/>
      </xdr:nvCxnSpPr>
      <xdr:spPr>
        <a:xfrm flipV="1">
          <a:off x="9639300" y="13291676"/>
          <a:ext cx="8382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102164</xdr:rowOff>
    </xdr:from>
    <xdr:to>
      <xdr:col>14</xdr:col>
      <xdr:colOff>28575</xdr:colOff>
      <xdr:row>77</xdr:row>
      <xdr:rowOff>120200</xdr:rowOff>
    </xdr:to>
    <xdr:cxnSp macro="">
      <xdr:nvCxnSpPr>
        <xdr:cNvPr id="407" name="直線コネクタ 406"/>
        <xdr:cNvCxnSpPr/>
      </xdr:nvCxnSpPr>
      <xdr:spPr>
        <a:xfrm flipV="1">
          <a:off x="8750300" y="13303814"/>
          <a:ext cx="8890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7793</xdr:rowOff>
    </xdr:from>
    <xdr:to>
      <xdr:col>14</xdr:col>
      <xdr:colOff>79375</xdr:colOff>
      <xdr:row>77</xdr:row>
      <xdr:rowOff>109393</xdr:rowOff>
    </xdr:to>
    <xdr:sp macro="" textlink="">
      <xdr:nvSpPr>
        <xdr:cNvPr id="408" name="フローチャート : 判断 407"/>
        <xdr:cNvSpPr/>
      </xdr:nvSpPr>
      <xdr:spPr>
        <a:xfrm>
          <a:off x="9588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125920</xdr:rowOff>
    </xdr:from>
    <xdr:ext cx="534377" cy="259045"/>
    <xdr:sp macro="" textlink="">
      <xdr:nvSpPr>
        <xdr:cNvPr id="409" name="テキスト ボックス 408"/>
        <xdr:cNvSpPr txBox="1"/>
      </xdr:nvSpPr>
      <xdr:spPr>
        <a:xfrm>
          <a:off x="9372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104839</xdr:rowOff>
    </xdr:from>
    <xdr:to>
      <xdr:col>12</xdr:col>
      <xdr:colOff>511175</xdr:colOff>
      <xdr:row>77</xdr:row>
      <xdr:rowOff>120200</xdr:rowOff>
    </xdr:to>
    <xdr:cxnSp macro="">
      <xdr:nvCxnSpPr>
        <xdr:cNvPr id="410" name="直線コネクタ 409"/>
        <xdr:cNvCxnSpPr/>
      </xdr:nvCxnSpPr>
      <xdr:spPr>
        <a:xfrm>
          <a:off x="7861300" y="13306489"/>
          <a:ext cx="889000" cy="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9027</xdr:rowOff>
    </xdr:from>
    <xdr:to>
      <xdr:col>12</xdr:col>
      <xdr:colOff>561975</xdr:colOff>
      <xdr:row>77</xdr:row>
      <xdr:rowOff>110627</xdr:rowOff>
    </xdr:to>
    <xdr:sp macro="" textlink="">
      <xdr:nvSpPr>
        <xdr:cNvPr id="411" name="フローチャート : 判断 410"/>
        <xdr:cNvSpPr/>
      </xdr:nvSpPr>
      <xdr:spPr>
        <a:xfrm>
          <a:off x="8699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127154</xdr:rowOff>
    </xdr:from>
    <xdr:ext cx="534377" cy="259045"/>
    <xdr:sp macro="" textlink="">
      <xdr:nvSpPr>
        <xdr:cNvPr id="412" name="テキスト ボックス 411"/>
        <xdr:cNvSpPr txBox="1"/>
      </xdr:nvSpPr>
      <xdr:spPr>
        <a:xfrm>
          <a:off x="8483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101867</xdr:rowOff>
    </xdr:from>
    <xdr:to>
      <xdr:col>11</xdr:col>
      <xdr:colOff>307975</xdr:colOff>
      <xdr:row>77</xdr:row>
      <xdr:rowOff>104839</xdr:rowOff>
    </xdr:to>
    <xdr:cxnSp macro="">
      <xdr:nvCxnSpPr>
        <xdr:cNvPr id="413" name="直線コネクタ 412"/>
        <xdr:cNvCxnSpPr/>
      </xdr:nvCxnSpPr>
      <xdr:spPr>
        <a:xfrm>
          <a:off x="6972300" y="1330351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6079</xdr:rowOff>
    </xdr:from>
    <xdr:to>
      <xdr:col>11</xdr:col>
      <xdr:colOff>358775</xdr:colOff>
      <xdr:row>77</xdr:row>
      <xdr:rowOff>107679</xdr:rowOff>
    </xdr:to>
    <xdr:sp macro="" textlink="">
      <xdr:nvSpPr>
        <xdr:cNvPr id="414" name="フローチャート : 判断 413"/>
        <xdr:cNvSpPr/>
      </xdr:nvSpPr>
      <xdr:spPr>
        <a:xfrm>
          <a:off x="7810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124206</xdr:rowOff>
    </xdr:from>
    <xdr:ext cx="534377" cy="259045"/>
    <xdr:sp macro="" textlink="">
      <xdr:nvSpPr>
        <xdr:cNvPr id="415" name="テキスト ボックス 414"/>
        <xdr:cNvSpPr txBox="1"/>
      </xdr:nvSpPr>
      <xdr:spPr>
        <a:xfrm>
          <a:off x="7594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163699</xdr:rowOff>
    </xdr:from>
    <xdr:to>
      <xdr:col>10</xdr:col>
      <xdr:colOff>155575</xdr:colOff>
      <xdr:row>77</xdr:row>
      <xdr:rowOff>93849</xdr:rowOff>
    </xdr:to>
    <xdr:sp macro="" textlink="">
      <xdr:nvSpPr>
        <xdr:cNvPr id="416" name="フローチャート : 判断 415"/>
        <xdr:cNvSpPr/>
      </xdr:nvSpPr>
      <xdr:spPr>
        <a:xfrm>
          <a:off x="6921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110375</xdr:rowOff>
    </xdr:from>
    <xdr:ext cx="534377" cy="259045"/>
    <xdr:sp macro="" textlink="">
      <xdr:nvSpPr>
        <xdr:cNvPr id="417" name="テキスト ボックス 416"/>
        <xdr:cNvSpPr txBox="1"/>
      </xdr:nvSpPr>
      <xdr:spPr>
        <a:xfrm>
          <a:off x="6705111" y="129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39226</xdr:rowOff>
    </xdr:from>
    <xdr:to>
      <xdr:col>15</xdr:col>
      <xdr:colOff>231775</xdr:colOff>
      <xdr:row>77</xdr:row>
      <xdr:rowOff>140826</xdr:rowOff>
    </xdr:to>
    <xdr:sp macro="" textlink="">
      <xdr:nvSpPr>
        <xdr:cNvPr id="423" name="円/楕円 422"/>
        <xdr:cNvSpPr/>
      </xdr:nvSpPr>
      <xdr:spPr>
        <a:xfrm>
          <a:off x="10426700" y="132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17653</xdr:rowOff>
    </xdr:from>
    <xdr:ext cx="469744" cy="259045"/>
    <xdr:sp macro="" textlink="">
      <xdr:nvSpPr>
        <xdr:cNvPr id="424" name="商工費該当値テキスト"/>
        <xdr:cNvSpPr txBox="1"/>
      </xdr:nvSpPr>
      <xdr:spPr>
        <a:xfrm>
          <a:off x="10528300" y="1321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51364</xdr:rowOff>
    </xdr:from>
    <xdr:to>
      <xdr:col>14</xdr:col>
      <xdr:colOff>79375</xdr:colOff>
      <xdr:row>77</xdr:row>
      <xdr:rowOff>152964</xdr:rowOff>
    </xdr:to>
    <xdr:sp macro="" textlink="">
      <xdr:nvSpPr>
        <xdr:cNvPr id="425" name="円/楕円 424"/>
        <xdr:cNvSpPr/>
      </xdr:nvSpPr>
      <xdr:spPr>
        <a:xfrm>
          <a:off x="9588500" y="132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144091</xdr:rowOff>
    </xdr:from>
    <xdr:ext cx="469744" cy="259045"/>
    <xdr:sp macro="" textlink="">
      <xdr:nvSpPr>
        <xdr:cNvPr id="426" name="テキスト ボックス 425"/>
        <xdr:cNvSpPr txBox="1"/>
      </xdr:nvSpPr>
      <xdr:spPr>
        <a:xfrm>
          <a:off x="9404427" y="1334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69400</xdr:rowOff>
    </xdr:from>
    <xdr:to>
      <xdr:col>12</xdr:col>
      <xdr:colOff>561975</xdr:colOff>
      <xdr:row>77</xdr:row>
      <xdr:rowOff>171000</xdr:rowOff>
    </xdr:to>
    <xdr:sp macro="" textlink="">
      <xdr:nvSpPr>
        <xdr:cNvPr id="427" name="円/楕円 426"/>
        <xdr:cNvSpPr/>
      </xdr:nvSpPr>
      <xdr:spPr>
        <a:xfrm>
          <a:off x="8699500" y="132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162127</xdr:rowOff>
    </xdr:from>
    <xdr:ext cx="469744" cy="259045"/>
    <xdr:sp macro="" textlink="">
      <xdr:nvSpPr>
        <xdr:cNvPr id="428" name="テキスト ボックス 427"/>
        <xdr:cNvSpPr txBox="1"/>
      </xdr:nvSpPr>
      <xdr:spPr>
        <a:xfrm>
          <a:off x="8515427" y="133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54039</xdr:rowOff>
    </xdr:from>
    <xdr:to>
      <xdr:col>11</xdr:col>
      <xdr:colOff>358775</xdr:colOff>
      <xdr:row>77</xdr:row>
      <xdr:rowOff>155639</xdr:rowOff>
    </xdr:to>
    <xdr:sp macro="" textlink="">
      <xdr:nvSpPr>
        <xdr:cNvPr id="429" name="円/楕円 428"/>
        <xdr:cNvSpPr/>
      </xdr:nvSpPr>
      <xdr:spPr>
        <a:xfrm>
          <a:off x="7810500" y="132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146766</xdr:rowOff>
    </xdr:from>
    <xdr:ext cx="469744" cy="259045"/>
    <xdr:sp macro="" textlink="">
      <xdr:nvSpPr>
        <xdr:cNvPr id="430" name="テキスト ボックス 429"/>
        <xdr:cNvSpPr txBox="1"/>
      </xdr:nvSpPr>
      <xdr:spPr>
        <a:xfrm>
          <a:off x="7626427" y="133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51067</xdr:rowOff>
    </xdr:from>
    <xdr:to>
      <xdr:col>10</xdr:col>
      <xdr:colOff>155575</xdr:colOff>
      <xdr:row>77</xdr:row>
      <xdr:rowOff>152667</xdr:rowOff>
    </xdr:to>
    <xdr:sp macro="" textlink="">
      <xdr:nvSpPr>
        <xdr:cNvPr id="431" name="円/楕円 430"/>
        <xdr:cNvSpPr/>
      </xdr:nvSpPr>
      <xdr:spPr>
        <a:xfrm>
          <a:off x="6921500" y="132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143794</xdr:rowOff>
    </xdr:from>
    <xdr:ext cx="469744" cy="259045"/>
    <xdr:sp macro="" textlink="">
      <xdr:nvSpPr>
        <xdr:cNvPr id="432" name="テキスト ボックス 431"/>
        <xdr:cNvSpPr txBox="1"/>
      </xdr:nvSpPr>
      <xdr:spPr>
        <a:xfrm>
          <a:off x="6737427" y="1334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34296</xdr:rowOff>
    </xdr:from>
    <xdr:to>
      <xdr:col>15</xdr:col>
      <xdr:colOff>180975</xdr:colOff>
      <xdr:row>96</xdr:row>
      <xdr:rowOff>125527</xdr:rowOff>
    </xdr:to>
    <xdr:cxnSp macro="">
      <xdr:nvCxnSpPr>
        <xdr:cNvPr id="462" name="直線コネクタ 461"/>
        <xdr:cNvCxnSpPr/>
      </xdr:nvCxnSpPr>
      <xdr:spPr>
        <a:xfrm flipV="1">
          <a:off x="9639300" y="16493496"/>
          <a:ext cx="838200" cy="9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125527</xdr:rowOff>
    </xdr:from>
    <xdr:to>
      <xdr:col>14</xdr:col>
      <xdr:colOff>28575</xdr:colOff>
      <xdr:row>97</xdr:row>
      <xdr:rowOff>44011</xdr:rowOff>
    </xdr:to>
    <xdr:cxnSp macro="">
      <xdr:nvCxnSpPr>
        <xdr:cNvPr id="465" name="直線コネクタ 464"/>
        <xdr:cNvCxnSpPr/>
      </xdr:nvCxnSpPr>
      <xdr:spPr>
        <a:xfrm flipV="1">
          <a:off x="8750300" y="16584727"/>
          <a:ext cx="889000" cy="8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162243</xdr:rowOff>
    </xdr:from>
    <xdr:to>
      <xdr:col>14</xdr:col>
      <xdr:colOff>79375</xdr:colOff>
      <xdr:row>96</xdr:row>
      <xdr:rowOff>92393</xdr:rowOff>
    </xdr:to>
    <xdr:sp macro="" textlink="">
      <xdr:nvSpPr>
        <xdr:cNvPr id="466" name="フローチャート : 判断 465"/>
        <xdr:cNvSpPr/>
      </xdr:nvSpPr>
      <xdr:spPr>
        <a:xfrm>
          <a:off x="9588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108920</xdr:rowOff>
    </xdr:from>
    <xdr:ext cx="534377" cy="259045"/>
    <xdr:sp macro="" textlink="">
      <xdr:nvSpPr>
        <xdr:cNvPr id="467" name="テキスト ボックス 466"/>
        <xdr:cNvSpPr txBox="1"/>
      </xdr:nvSpPr>
      <xdr:spPr>
        <a:xfrm>
          <a:off x="9372111" y="162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35040</xdr:rowOff>
    </xdr:from>
    <xdr:to>
      <xdr:col>12</xdr:col>
      <xdr:colOff>511175</xdr:colOff>
      <xdr:row>97</xdr:row>
      <xdr:rowOff>44011</xdr:rowOff>
    </xdr:to>
    <xdr:cxnSp macro="">
      <xdr:nvCxnSpPr>
        <xdr:cNvPr id="468" name="直線コネクタ 467"/>
        <xdr:cNvCxnSpPr/>
      </xdr:nvCxnSpPr>
      <xdr:spPr>
        <a:xfrm>
          <a:off x="7861300" y="16665690"/>
          <a:ext cx="8890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160243</xdr:rowOff>
    </xdr:from>
    <xdr:to>
      <xdr:col>12</xdr:col>
      <xdr:colOff>561975</xdr:colOff>
      <xdr:row>96</xdr:row>
      <xdr:rowOff>90393</xdr:rowOff>
    </xdr:to>
    <xdr:sp macro="" textlink="">
      <xdr:nvSpPr>
        <xdr:cNvPr id="469" name="フローチャート : 判断 468"/>
        <xdr:cNvSpPr/>
      </xdr:nvSpPr>
      <xdr:spPr>
        <a:xfrm>
          <a:off x="8699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106920</xdr:rowOff>
    </xdr:from>
    <xdr:ext cx="534377" cy="259045"/>
    <xdr:sp macro="" textlink="">
      <xdr:nvSpPr>
        <xdr:cNvPr id="470" name="テキスト ボックス 469"/>
        <xdr:cNvSpPr txBox="1"/>
      </xdr:nvSpPr>
      <xdr:spPr>
        <a:xfrm>
          <a:off x="8483111" y="162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160617</xdr:rowOff>
    </xdr:from>
    <xdr:to>
      <xdr:col>11</xdr:col>
      <xdr:colOff>307975</xdr:colOff>
      <xdr:row>97</xdr:row>
      <xdr:rowOff>35040</xdr:rowOff>
    </xdr:to>
    <xdr:cxnSp macro="">
      <xdr:nvCxnSpPr>
        <xdr:cNvPr id="471" name="直線コネクタ 470"/>
        <xdr:cNvCxnSpPr/>
      </xdr:nvCxnSpPr>
      <xdr:spPr>
        <a:xfrm>
          <a:off x="6972300" y="16619817"/>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85223</xdr:rowOff>
    </xdr:from>
    <xdr:to>
      <xdr:col>11</xdr:col>
      <xdr:colOff>358775</xdr:colOff>
      <xdr:row>97</xdr:row>
      <xdr:rowOff>15373</xdr:rowOff>
    </xdr:to>
    <xdr:sp macro="" textlink="">
      <xdr:nvSpPr>
        <xdr:cNvPr id="472" name="フローチャート : 判断 471"/>
        <xdr:cNvSpPr/>
      </xdr:nvSpPr>
      <xdr:spPr>
        <a:xfrm>
          <a:off x="7810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31900</xdr:rowOff>
    </xdr:from>
    <xdr:ext cx="534377" cy="259045"/>
    <xdr:sp macro="" textlink="">
      <xdr:nvSpPr>
        <xdr:cNvPr id="473" name="テキスト ボックス 472"/>
        <xdr:cNvSpPr txBox="1"/>
      </xdr:nvSpPr>
      <xdr:spPr>
        <a:xfrm>
          <a:off x="7594111" y="163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55848</xdr:rowOff>
    </xdr:from>
    <xdr:to>
      <xdr:col>10</xdr:col>
      <xdr:colOff>155575</xdr:colOff>
      <xdr:row>96</xdr:row>
      <xdr:rowOff>157448</xdr:rowOff>
    </xdr:to>
    <xdr:sp macro="" textlink="">
      <xdr:nvSpPr>
        <xdr:cNvPr id="474" name="フローチャート : 判断 473"/>
        <xdr:cNvSpPr/>
      </xdr:nvSpPr>
      <xdr:spPr>
        <a:xfrm>
          <a:off x="6921500" y="1651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2525</xdr:rowOff>
    </xdr:from>
    <xdr:ext cx="534377" cy="259045"/>
    <xdr:sp macro="" textlink="">
      <xdr:nvSpPr>
        <xdr:cNvPr id="475" name="テキスト ボックス 474"/>
        <xdr:cNvSpPr txBox="1"/>
      </xdr:nvSpPr>
      <xdr:spPr>
        <a:xfrm>
          <a:off x="6705111" y="1629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154946</xdr:rowOff>
    </xdr:from>
    <xdr:to>
      <xdr:col>15</xdr:col>
      <xdr:colOff>231775</xdr:colOff>
      <xdr:row>96</xdr:row>
      <xdr:rowOff>85096</xdr:rowOff>
    </xdr:to>
    <xdr:sp macro="" textlink="">
      <xdr:nvSpPr>
        <xdr:cNvPr id="481" name="円/楕円 480"/>
        <xdr:cNvSpPr/>
      </xdr:nvSpPr>
      <xdr:spPr>
        <a:xfrm>
          <a:off x="10426700" y="16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6373</xdr:rowOff>
    </xdr:from>
    <xdr:ext cx="534377" cy="259045"/>
    <xdr:sp macro="" textlink="">
      <xdr:nvSpPr>
        <xdr:cNvPr id="482" name="土木費該当値テキスト"/>
        <xdr:cNvSpPr txBox="1"/>
      </xdr:nvSpPr>
      <xdr:spPr>
        <a:xfrm>
          <a:off x="10528300" y="1629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47,533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74727</xdr:rowOff>
    </xdr:from>
    <xdr:to>
      <xdr:col>14</xdr:col>
      <xdr:colOff>79375</xdr:colOff>
      <xdr:row>97</xdr:row>
      <xdr:rowOff>4877</xdr:rowOff>
    </xdr:to>
    <xdr:sp macro="" textlink="">
      <xdr:nvSpPr>
        <xdr:cNvPr id="483" name="円/楕円 482"/>
        <xdr:cNvSpPr/>
      </xdr:nvSpPr>
      <xdr:spPr>
        <a:xfrm>
          <a:off x="9588500" y="165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167454</xdr:rowOff>
    </xdr:from>
    <xdr:ext cx="534377" cy="259045"/>
    <xdr:sp macro="" textlink="">
      <xdr:nvSpPr>
        <xdr:cNvPr id="484" name="テキスト ボックス 483"/>
        <xdr:cNvSpPr txBox="1"/>
      </xdr:nvSpPr>
      <xdr:spPr>
        <a:xfrm>
          <a:off x="9372111" y="1662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164661</xdr:rowOff>
    </xdr:from>
    <xdr:to>
      <xdr:col>12</xdr:col>
      <xdr:colOff>561975</xdr:colOff>
      <xdr:row>97</xdr:row>
      <xdr:rowOff>94811</xdr:rowOff>
    </xdr:to>
    <xdr:sp macro="" textlink="">
      <xdr:nvSpPr>
        <xdr:cNvPr id="485" name="円/楕円 484"/>
        <xdr:cNvSpPr/>
      </xdr:nvSpPr>
      <xdr:spPr>
        <a:xfrm>
          <a:off x="8699500" y="166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85938</xdr:rowOff>
    </xdr:from>
    <xdr:ext cx="534377" cy="259045"/>
    <xdr:sp macro="" textlink="">
      <xdr:nvSpPr>
        <xdr:cNvPr id="486" name="テキスト ボックス 485"/>
        <xdr:cNvSpPr txBox="1"/>
      </xdr:nvSpPr>
      <xdr:spPr>
        <a:xfrm>
          <a:off x="8483111" y="167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155690</xdr:rowOff>
    </xdr:from>
    <xdr:to>
      <xdr:col>11</xdr:col>
      <xdr:colOff>358775</xdr:colOff>
      <xdr:row>97</xdr:row>
      <xdr:rowOff>85840</xdr:rowOff>
    </xdr:to>
    <xdr:sp macro="" textlink="">
      <xdr:nvSpPr>
        <xdr:cNvPr id="487" name="円/楕円 486"/>
        <xdr:cNvSpPr/>
      </xdr:nvSpPr>
      <xdr:spPr>
        <a:xfrm>
          <a:off x="7810500" y="166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76967</xdr:rowOff>
    </xdr:from>
    <xdr:ext cx="534377" cy="259045"/>
    <xdr:sp macro="" textlink="">
      <xdr:nvSpPr>
        <xdr:cNvPr id="488" name="テキスト ボックス 487"/>
        <xdr:cNvSpPr txBox="1"/>
      </xdr:nvSpPr>
      <xdr:spPr>
        <a:xfrm>
          <a:off x="7594111" y="167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109817</xdr:rowOff>
    </xdr:from>
    <xdr:to>
      <xdr:col>10</xdr:col>
      <xdr:colOff>155575</xdr:colOff>
      <xdr:row>97</xdr:row>
      <xdr:rowOff>39967</xdr:rowOff>
    </xdr:to>
    <xdr:sp macro="" textlink="">
      <xdr:nvSpPr>
        <xdr:cNvPr id="489" name="円/楕円 488"/>
        <xdr:cNvSpPr/>
      </xdr:nvSpPr>
      <xdr:spPr>
        <a:xfrm>
          <a:off x="6921500" y="165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31094</xdr:rowOff>
    </xdr:from>
    <xdr:ext cx="534377" cy="259045"/>
    <xdr:sp macro="" textlink="">
      <xdr:nvSpPr>
        <xdr:cNvPr id="490" name="テキスト ボックス 489"/>
        <xdr:cNvSpPr txBox="1"/>
      </xdr:nvSpPr>
      <xdr:spPr>
        <a:xfrm>
          <a:off x="6705111" y="1666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81178</xdr:rowOff>
    </xdr:from>
    <xdr:to>
      <xdr:col>23</xdr:col>
      <xdr:colOff>517525</xdr:colOff>
      <xdr:row>38</xdr:row>
      <xdr:rowOff>19647</xdr:rowOff>
    </xdr:to>
    <xdr:cxnSp macro="">
      <xdr:nvCxnSpPr>
        <xdr:cNvPr id="520" name="直線コネクタ 519"/>
        <xdr:cNvCxnSpPr/>
      </xdr:nvCxnSpPr>
      <xdr:spPr>
        <a:xfrm>
          <a:off x="15481300" y="5567578"/>
          <a:ext cx="838200" cy="96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81178</xdr:rowOff>
    </xdr:from>
    <xdr:to>
      <xdr:col>22</xdr:col>
      <xdr:colOff>365125</xdr:colOff>
      <xdr:row>34</xdr:row>
      <xdr:rowOff>65862</xdr:rowOff>
    </xdr:to>
    <xdr:cxnSp macro="">
      <xdr:nvCxnSpPr>
        <xdr:cNvPr id="523" name="直線コネクタ 522"/>
        <xdr:cNvCxnSpPr/>
      </xdr:nvCxnSpPr>
      <xdr:spPr>
        <a:xfrm flipV="1">
          <a:off x="14592300" y="5567578"/>
          <a:ext cx="889000" cy="3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131725</xdr:rowOff>
    </xdr:from>
    <xdr:to>
      <xdr:col>22</xdr:col>
      <xdr:colOff>415925</xdr:colOff>
      <xdr:row>37</xdr:row>
      <xdr:rowOff>61875</xdr:rowOff>
    </xdr:to>
    <xdr:sp macro="" textlink="">
      <xdr:nvSpPr>
        <xdr:cNvPr id="524" name="フローチャート : 判断 523"/>
        <xdr:cNvSpPr/>
      </xdr:nvSpPr>
      <xdr:spPr>
        <a:xfrm>
          <a:off x="15430500" y="63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53002</xdr:rowOff>
    </xdr:from>
    <xdr:ext cx="534377" cy="259045"/>
    <xdr:sp macro="" textlink="">
      <xdr:nvSpPr>
        <xdr:cNvPr id="525" name="テキスト ボックス 524"/>
        <xdr:cNvSpPr txBox="1"/>
      </xdr:nvSpPr>
      <xdr:spPr>
        <a:xfrm>
          <a:off x="15214111" y="639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65862</xdr:rowOff>
    </xdr:from>
    <xdr:to>
      <xdr:col>21</xdr:col>
      <xdr:colOff>161925</xdr:colOff>
      <xdr:row>38</xdr:row>
      <xdr:rowOff>33972</xdr:rowOff>
    </xdr:to>
    <xdr:cxnSp macro="">
      <xdr:nvCxnSpPr>
        <xdr:cNvPr id="526" name="直線コネクタ 525"/>
        <xdr:cNvCxnSpPr/>
      </xdr:nvCxnSpPr>
      <xdr:spPr>
        <a:xfrm flipV="1">
          <a:off x="13703300" y="5895162"/>
          <a:ext cx="889000" cy="65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28130</xdr:rowOff>
    </xdr:from>
    <xdr:to>
      <xdr:col>21</xdr:col>
      <xdr:colOff>212725</xdr:colOff>
      <xdr:row>37</xdr:row>
      <xdr:rowOff>129730</xdr:rowOff>
    </xdr:to>
    <xdr:sp macro="" textlink="">
      <xdr:nvSpPr>
        <xdr:cNvPr id="527" name="フローチャート : 判断 526"/>
        <xdr:cNvSpPr/>
      </xdr:nvSpPr>
      <xdr:spPr>
        <a:xfrm>
          <a:off x="1454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120857</xdr:rowOff>
    </xdr:from>
    <xdr:ext cx="534377" cy="259045"/>
    <xdr:sp macro="" textlink="">
      <xdr:nvSpPr>
        <xdr:cNvPr id="528" name="テキスト ボックス 527"/>
        <xdr:cNvSpPr txBox="1"/>
      </xdr:nvSpPr>
      <xdr:spPr>
        <a:xfrm>
          <a:off x="14325111" y="64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19114</xdr:rowOff>
    </xdr:from>
    <xdr:to>
      <xdr:col>19</xdr:col>
      <xdr:colOff>644525</xdr:colOff>
      <xdr:row>38</xdr:row>
      <xdr:rowOff>33972</xdr:rowOff>
    </xdr:to>
    <xdr:cxnSp macro="">
      <xdr:nvCxnSpPr>
        <xdr:cNvPr id="529" name="直線コネクタ 528"/>
        <xdr:cNvCxnSpPr/>
      </xdr:nvCxnSpPr>
      <xdr:spPr>
        <a:xfrm>
          <a:off x="12814300" y="6534214"/>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89853</xdr:rowOff>
    </xdr:from>
    <xdr:to>
      <xdr:col>20</xdr:col>
      <xdr:colOff>9525</xdr:colOff>
      <xdr:row>38</xdr:row>
      <xdr:rowOff>20003</xdr:rowOff>
    </xdr:to>
    <xdr:sp macro="" textlink="">
      <xdr:nvSpPr>
        <xdr:cNvPr id="530" name="フローチャート : 判断 529"/>
        <xdr:cNvSpPr/>
      </xdr:nvSpPr>
      <xdr:spPr>
        <a:xfrm>
          <a:off x="13652500" y="643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36530</xdr:rowOff>
    </xdr:from>
    <xdr:ext cx="534377" cy="259045"/>
    <xdr:sp macro="" textlink="">
      <xdr:nvSpPr>
        <xdr:cNvPr id="531" name="テキスト ボックス 530"/>
        <xdr:cNvSpPr txBox="1"/>
      </xdr:nvSpPr>
      <xdr:spPr>
        <a:xfrm>
          <a:off x="13436111" y="620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83909</xdr:rowOff>
    </xdr:from>
    <xdr:to>
      <xdr:col>18</xdr:col>
      <xdr:colOff>492125</xdr:colOff>
      <xdr:row>38</xdr:row>
      <xdr:rowOff>14059</xdr:rowOff>
    </xdr:to>
    <xdr:sp macro="" textlink="">
      <xdr:nvSpPr>
        <xdr:cNvPr id="532" name="フローチャート : 判断 531"/>
        <xdr:cNvSpPr/>
      </xdr:nvSpPr>
      <xdr:spPr>
        <a:xfrm>
          <a:off x="12763500" y="642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30586</xdr:rowOff>
    </xdr:from>
    <xdr:ext cx="534377" cy="259045"/>
    <xdr:sp macro="" textlink="">
      <xdr:nvSpPr>
        <xdr:cNvPr id="533" name="テキスト ボックス 532"/>
        <xdr:cNvSpPr txBox="1"/>
      </xdr:nvSpPr>
      <xdr:spPr>
        <a:xfrm>
          <a:off x="12547111" y="62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140297</xdr:rowOff>
    </xdr:from>
    <xdr:to>
      <xdr:col>23</xdr:col>
      <xdr:colOff>568325</xdr:colOff>
      <xdr:row>38</xdr:row>
      <xdr:rowOff>70447</xdr:rowOff>
    </xdr:to>
    <xdr:sp macro="" textlink="">
      <xdr:nvSpPr>
        <xdr:cNvPr id="539" name="円/楕円 538"/>
        <xdr:cNvSpPr/>
      </xdr:nvSpPr>
      <xdr:spPr>
        <a:xfrm>
          <a:off x="16268700" y="64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118724</xdr:rowOff>
    </xdr:from>
    <xdr:ext cx="534377" cy="259045"/>
    <xdr:sp macro="" textlink="">
      <xdr:nvSpPr>
        <xdr:cNvPr id="540" name="消防費該当値テキスト"/>
        <xdr:cNvSpPr txBox="1"/>
      </xdr:nvSpPr>
      <xdr:spPr>
        <a:xfrm>
          <a:off x="16370300" y="64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15,151</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30378</xdr:rowOff>
    </xdr:from>
    <xdr:to>
      <xdr:col>22</xdr:col>
      <xdr:colOff>415925</xdr:colOff>
      <xdr:row>32</xdr:row>
      <xdr:rowOff>131978</xdr:rowOff>
    </xdr:to>
    <xdr:sp macro="" textlink="">
      <xdr:nvSpPr>
        <xdr:cNvPr id="541" name="円/楕円 540"/>
        <xdr:cNvSpPr/>
      </xdr:nvSpPr>
      <xdr:spPr>
        <a:xfrm>
          <a:off x="15430500" y="55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148505</xdr:rowOff>
    </xdr:from>
    <xdr:ext cx="534377" cy="259045"/>
    <xdr:sp macro="" textlink="">
      <xdr:nvSpPr>
        <xdr:cNvPr id="542" name="テキスト ボックス 541"/>
        <xdr:cNvSpPr txBox="1"/>
      </xdr:nvSpPr>
      <xdr:spPr>
        <a:xfrm>
          <a:off x="15214111" y="529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15062</xdr:rowOff>
    </xdr:from>
    <xdr:to>
      <xdr:col>21</xdr:col>
      <xdr:colOff>212725</xdr:colOff>
      <xdr:row>34</xdr:row>
      <xdr:rowOff>116662</xdr:rowOff>
    </xdr:to>
    <xdr:sp macro="" textlink="">
      <xdr:nvSpPr>
        <xdr:cNvPr id="543" name="円/楕円 542"/>
        <xdr:cNvSpPr/>
      </xdr:nvSpPr>
      <xdr:spPr>
        <a:xfrm>
          <a:off x="14541500" y="58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133189</xdr:rowOff>
    </xdr:from>
    <xdr:ext cx="534377" cy="259045"/>
    <xdr:sp macro="" textlink="">
      <xdr:nvSpPr>
        <xdr:cNvPr id="544" name="テキスト ボックス 543"/>
        <xdr:cNvSpPr txBox="1"/>
      </xdr:nvSpPr>
      <xdr:spPr>
        <a:xfrm>
          <a:off x="14325111" y="56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154622</xdr:rowOff>
    </xdr:from>
    <xdr:to>
      <xdr:col>20</xdr:col>
      <xdr:colOff>9525</xdr:colOff>
      <xdr:row>38</xdr:row>
      <xdr:rowOff>84772</xdr:rowOff>
    </xdr:to>
    <xdr:sp macro="" textlink="">
      <xdr:nvSpPr>
        <xdr:cNvPr id="545" name="円/楕円 544"/>
        <xdr:cNvSpPr/>
      </xdr:nvSpPr>
      <xdr:spPr>
        <a:xfrm>
          <a:off x="13652500" y="64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75899</xdr:rowOff>
    </xdr:from>
    <xdr:ext cx="534377" cy="259045"/>
    <xdr:sp macro="" textlink="">
      <xdr:nvSpPr>
        <xdr:cNvPr id="546" name="テキスト ボックス 545"/>
        <xdr:cNvSpPr txBox="1"/>
      </xdr:nvSpPr>
      <xdr:spPr>
        <a:xfrm>
          <a:off x="13436111" y="65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139764</xdr:rowOff>
    </xdr:from>
    <xdr:to>
      <xdr:col>18</xdr:col>
      <xdr:colOff>492125</xdr:colOff>
      <xdr:row>38</xdr:row>
      <xdr:rowOff>69914</xdr:rowOff>
    </xdr:to>
    <xdr:sp macro="" textlink="">
      <xdr:nvSpPr>
        <xdr:cNvPr id="547" name="円/楕円 546"/>
        <xdr:cNvSpPr/>
      </xdr:nvSpPr>
      <xdr:spPr>
        <a:xfrm>
          <a:off x="12763500" y="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61041</xdr:rowOff>
    </xdr:from>
    <xdr:ext cx="534377" cy="259045"/>
    <xdr:sp macro="" textlink="">
      <xdr:nvSpPr>
        <xdr:cNvPr id="548" name="テキスト ボックス 547"/>
        <xdr:cNvSpPr txBox="1"/>
      </xdr:nvSpPr>
      <xdr:spPr>
        <a:xfrm>
          <a:off x="12547111" y="65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103277</xdr:rowOff>
    </xdr:from>
    <xdr:to>
      <xdr:col>23</xdr:col>
      <xdr:colOff>517525</xdr:colOff>
      <xdr:row>56</xdr:row>
      <xdr:rowOff>82169</xdr:rowOff>
    </xdr:to>
    <xdr:cxnSp macro="">
      <xdr:nvCxnSpPr>
        <xdr:cNvPr id="578" name="直線コネクタ 577"/>
        <xdr:cNvCxnSpPr/>
      </xdr:nvCxnSpPr>
      <xdr:spPr>
        <a:xfrm flipV="1">
          <a:off x="15481300" y="9533027"/>
          <a:ext cx="838200" cy="1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82169</xdr:rowOff>
    </xdr:from>
    <xdr:to>
      <xdr:col>22</xdr:col>
      <xdr:colOff>365125</xdr:colOff>
      <xdr:row>56</xdr:row>
      <xdr:rowOff>91618</xdr:rowOff>
    </xdr:to>
    <xdr:cxnSp macro="">
      <xdr:nvCxnSpPr>
        <xdr:cNvPr id="581" name="直線コネクタ 580"/>
        <xdr:cNvCxnSpPr/>
      </xdr:nvCxnSpPr>
      <xdr:spPr>
        <a:xfrm flipV="1">
          <a:off x="14592300" y="9683369"/>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43980</xdr:rowOff>
    </xdr:from>
    <xdr:to>
      <xdr:col>22</xdr:col>
      <xdr:colOff>415925</xdr:colOff>
      <xdr:row>55</xdr:row>
      <xdr:rowOff>145580</xdr:rowOff>
    </xdr:to>
    <xdr:sp macro="" textlink="">
      <xdr:nvSpPr>
        <xdr:cNvPr id="582" name="フローチャート : 判断 581"/>
        <xdr:cNvSpPr/>
      </xdr:nvSpPr>
      <xdr:spPr>
        <a:xfrm>
          <a:off x="15430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162107</xdr:rowOff>
    </xdr:from>
    <xdr:ext cx="534377" cy="259045"/>
    <xdr:sp macro="" textlink="">
      <xdr:nvSpPr>
        <xdr:cNvPr id="583" name="テキスト ボックス 582"/>
        <xdr:cNvSpPr txBox="1"/>
      </xdr:nvSpPr>
      <xdr:spPr>
        <a:xfrm>
          <a:off x="15214111" y="9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36525</xdr:rowOff>
    </xdr:from>
    <xdr:to>
      <xdr:col>21</xdr:col>
      <xdr:colOff>161925</xdr:colOff>
      <xdr:row>56</xdr:row>
      <xdr:rowOff>91618</xdr:rowOff>
    </xdr:to>
    <xdr:cxnSp macro="">
      <xdr:nvCxnSpPr>
        <xdr:cNvPr id="584" name="直線コネクタ 583"/>
        <xdr:cNvCxnSpPr/>
      </xdr:nvCxnSpPr>
      <xdr:spPr>
        <a:xfrm>
          <a:off x="13703300" y="9637725"/>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42513</xdr:rowOff>
    </xdr:from>
    <xdr:to>
      <xdr:col>21</xdr:col>
      <xdr:colOff>212725</xdr:colOff>
      <xdr:row>55</xdr:row>
      <xdr:rowOff>144113</xdr:rowOff>
    </xdr:to>
    <xdr:sp macro="" textlink="">
      <xdr:nvSpPr>
        <xdr:cNvPr id="585" name="フローチャート : 判断 584"/>
        <xdr:cNvSpPr/>
      </xdr:nvSpPr>
      <xdr:spPr>
        <a:xfrm>
          <a:off x="14541500" y="94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160640</xdr:rowOff>
    </xdr:from>
    <xdr:ext cx="534377" cy="259045"/>
    <xdr:sp macro="" textlink="">
      <xdr:nvSpPr>
        <xdr:cNvPr id="586" name="テキスト ボックス 585"/>
        <xdr:cNvSpPr txBox="1"/>
      </xdr:nvSpPr>
      <xdr:spPr>
        <a:xfrm>
          <a:off x="14325111" y="924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36525</xdr:rowOff>
    </xdr:from>
    <xdr:to>
      <xdr:col>19</xdr:col>
      <xdr:colOff>644525</xdr:colOff>
      <xdr:row>56</xdr:row>
      <xdr:rowOff>53480</xdr:rowOff>
    </xdr:to>
    <xdr:cxnSp macro="">
      <xdr:nvCxnSpPr>
        <xdr:cNvPr id="587" name="直線コネクタ 586"/>
        <xdr:cNvCxnSpPr/>
      </xdr:nvCxnSpPr>
      <xdr:spPr>
        <a:xfrm flipV="1">
          <a:off x="12814300" y="9637725"/>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135230</xdr:rowOff>
    </xdr:from>
    <xdr:to>
      <xdr:col>20</xdr:col>
      <xdr:colOff>9525</xdr:colOff>
      <xdr:row>56</xdr:row>
      <xdr:rowOff>65380</xdr:rowOff>
    </xdr:to>
    <xdr:sp macro="" textlink="">
      <xdr:nvSpPr>
        <xdr:cNvPr id="588" name="フローチャート : 判断 587"/>
        <xdr:cNvSpPr/>
      </xdr:nvSpPr>
      <xdr:spPr>
        <a:xfrm>
          <a:off x="13652500" y="95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81907</xdr:rowOff>
    </xdr:from>
    <xdr:ext cx="534377" cy="259045"/>
    <xdr:sp macro="" textlink="">
      <xdr:nvSpPr>
        <xdr:cNvPr id="589" name="テキスト ボックス 588"/>
        <xdr:cNvSpPr txBox="1"/>
      </xdr:nvSpPr>
      <xdr:spPr>
        <a:xfrm>
          <a:off x="13436111" y="93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115780</xdr:rowOff>
    </xdr:from>
    <xdr:to>
      <xdr:col>18</xdr:col>
      <xdr:colOff>492125</xdr:colOff>
      <xdr:row>56</xdr:row>
      <xdr:rowOff>45930</xdr:rowOff>
    </xdr:to>
    <xdr:sp macro="" textlink="">
      <xdr:nvSpPr>
        <xdr:cNvPr id="590" name="フローチャート : 判断 589"/>
        <xdr:cNvSpPr/>
      </xdr:nvSpPr>
      <xdr:spPr>
        <a:xfrm>
          <a:off x="12763500" y="95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62457</xdr:rowOff>
    </xdr:from>
    <xdr:ext cx="534377" cy="259045"/>
    <xdr:sp macro="" textlink="">
      <xdr:nvSpPr>
        <xdr:cNvPr id="591" name="テキスト ボックス 590"/>
        <xdr:cNvSpPr txBox="1"/>
      </xdr:nvSpPr>
      <xdr:spPr>
        <a:xfrm>
          <a:off x="12547111" y="93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52477</xdr:rowOff>
    </xdr:from>
    <xdr:to>
      <xdr:col>23</xdr:col>
      <xdr:colOff>568325</xdr:colOff>
      <xdr:row>55</xdr:row>
      <xdr:rowOff>154077</xdr:rowOff>
    </xdr:to>
    <xdr:sp macro="" textlink="">
      <xdr:nvSpPr>
        <xdr:cNvPr id="597" name="円/楕円 596"/>
        <xdr:cNvSpPr/>
      </xdr:nvSpPr>
      <xdr:spPr>
        <a:xfrm>
          <a:off x="16268700" y="94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75354</xdr:rowOff>
    </xdr:from>
    <xdr:ext cx="534377" cy="259045"/>
    <xdr:sp macro="" textlink="">
      <xdr:nvSpPr>
        <xdr:cNvPr id="598" name="教育費該当値テキスト"/>
        <xdr:cNvSpPr txBox="1"/>
      </xdr:nvSpPr>
      <xdr:spPr>
        <a:xfrm>
          <a:off x="16370300" y="93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52,912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31369</xdr:rowOff>
    </xdr:from>
    <xdr:to>
      <xdr:col>22</xdr:col>
      <xdr:colOff>415925</xdr:colOff>
      <xdr:row>56</xdr:row>
      <xdr:rowOff>132969</xdr:rowOff>
    </xdr:to>
    <xdr:sp macro="" textlink="">
      <xdr:nvSpPr>
        <xdr:cNvPr id="599" name="円/楕円 598"/>
        <xdr:cNvSpPr/>
      </xdr:nvSpPr>
      <xdr:spPr>
        <a:xfrm>
          <a:off x="15430500" y="96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124096</xdr:rowOff>
    </xdr:from>
    <xdr:ext cx="534377" cy="259045"/>
    <xdr:sp macro="" textlink="">
      <xdr:nvSpPr>
        <xdr:cNvPr id="600" name="テキスト ボックス 599"/>
        <xdr:cNvSpPr txBox="1"/>
      </xdr:nvSpPr>
      <xdr:spPr>
        <a:xfrm>
          <a:off x="15214111" y="97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40818</xdr:rowOff>
    </xdr:from>
    <xdr:to>
      <xdr:col>21</xdr:col>
      <xdr:colOff>212725</xdr:colOff>
      <xdr:row>56</xdr:row>
      <xdr:rowOff>142418</xdr:rowOff>
    </xdr:to>
    <xdr:sp macro="" textlink="">
      <xdr:nvSpPr>
        <xdr:cNvPr id="601" name="円/楕円 600"/>
        <xdr:cNvSpPr/>
      </xdr:nvSpPr>
      <xdr:spPr>
        <a:xfrm>
          <a:off x="14541500" y="96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133545</xdr:rowOff>
    </xdr:from>
    <xdr:ext cx="534377" cy="259045"/>
    <xdr:sp macro="" textlink="">
      <xdr:nvSpPr>
        <xdr:cNvPr id="602" name="テキスト ボックス 601"/>
        <xdr:cNvSpPr txBox="1"/>
      </xdr:nvSpPr>
      <xdr:spPr>
        <a:xfrm>
          <a:off x="14325111" y="97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157175</xdr:rowOff>
    </xdr:from>
    <xdr:to>
      <xdr:col>20</xdr:col>
      <xdr:colOff>9525</xdr:colOff>
      <xdr:row>56</xdr:row>
      <xdr:rowOff>87325</xdr:rowOff>
    </xdr:to>
    <xdr:sp macro="" textlink="">
      <xdr:nvSpPr>
        <xdr:cNvPr id="603" name="円/楕円 602"/>
        <xdr:cNvSpPr/>
      </xdr:nvSpPr>
      <xdr:spPr>
        <a:xfrm>
          <a:off x="13652500" y="95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78452</xdr:rowOff>
    </xdr:from>
    <xdr:ext cx="534377" cy="259045"/>
    <xdr:sp macro="" textlink="">
      <xdr:nvSpPr>
        <xdr:cNvPr id="604" name="テキスト ボックス 603"/>
        <xdr:cNvSpPr txBox="1"/>
      </xdr:nvSpPr>
      <xdr:spPr>
        <a:xfrm>
          <a:off x="13436111" y="96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2680</xdr:rowOff>
    </xdr:from>
    <xdr:to>
      <xdr:col>18</xdr:col>
      <xdr:colOff>492125</xdr:colOff>
      <xdr:row>56</xdr:row>
      <xdr:rowOff>104280</xdr:rowOff>
    </xdr:to>
    <xdr:sp macro="" textlink="">
      <xdr:nvSpPr>
        <xdr:cNvPr id="605" name="円/楕円 604"/>
        <xdr:cNvSpPr/>
      </xdr:nvSpPr>
      <xdr:spPr>
        <a:xfrm>
          <a:off x="12763500" y="960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95407</xdr:rowOff>
    </xdr:from>
    <xdr:ext cx="534377" cy="259045"/>
    <xdr:sp macro="" textlink="">
      <xdr:nvSpPr>
        <xdr:cNvPr id="606" name="テキスト ボックス 605"/>
        <xdr:cNvSpPr txBox="1"/>
      </xdr:nvSpPr>
      <xdr:spPr>
        <a:xfrm>
          <a:off x="12547111" y="969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139091</xdr:rowOff>
    </xdr:from>
    <xdr:to>
      <xdr:col>23</xdr:col>
      <xdr:colOff>517525</xdr:colOff>
      <xdr:row>79</xdr:row>
      <xdr:rowOff>16484</xdr:rowOff>
    </xdr:to>
    <xdr:cxnSp macro="">
      <xdr:nvCxnSpPr>
        <xdr:cNvPr id="635" name="直線コネクタ 634"/>
        <xdr:cNvCxnSpPr/>
      </xdr:nvCxnSpPr>
      <xdr:spPr>
        <a:xfrm>
          <a:off x="15481300" y="13512191"/>
          <a:ext cx="838200" cy="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139091</xdr:rowOff>
    </xdr:from>
    <xdr:to>
      <xdr:col>22</xdr:col>
      <xdr:colOff>365125</xdr:colOff>
      <xdr:row>78</xdr:row>
      <xdr:rowOff>171095</xdr:rowOff>
    </xdr:to>
    <xdr:cxnSp macro="">
      <xdr:nvCxnSpPr>
        <xdr:cNvPr id="638" name="直線コネクタ 637"/>
        <xdr:cNvCxnSpPr/>
      </xdr:nvCxnSpPr>
      <xdr:spPr>
        <a:xfrm flipV="1">
          <a:off x="14592300" y="1351219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1956</xdr:rowOff>
    </xdr:from>
    <xdr:to>
      <xdr:col>22</xdr:col>
      <xdr:colOff>415925</xdr:colOff>
      <xdr:row>78</xdr:row>
      <xdr:rowOff>103556</xdr:rowOff>
    </xdr:to>
    <xdr:sp macro="" textlink="">
      <xdr:nvSpPr>
        <xdr:cNvPr id="639" name="フローチャート : 判断 638"/>
        <xdr:cNvSpPr/>
      </xdr:nvSpPr>
      <xdr:spPr>
        <a:xfrm>
          <a:off x="15430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120083</xdr:rowOff>
    </xdr:from>
    <xdr:ext cx="469744" cy="259045"/>
    <xdr:sp macro="" textlink="">
      <xdr:nvSpPr>
        <xdr:cNvPr id="640" name="テキスト ボックス 639"/>
        <xdr:cNvSpPr txBox="1"/>
      </xdr:nvSpPr>
      <xdr:spPr>
        <a:xfrm>
          <a:off x="15246427" y="131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171095</xdr:rowOff>
    </xdr:from>
    <xdr:to>
      <xdr:col>21</xdr:col>
      <xdr:colOff>161925</xdr:colOff>
      <xdr:row>79</xdr:row>
      <xdr:rowOff>9855</xdr:rowOff>
    </xdr:to>
    <xdr:cxnSp macro="">
      <xdr:nvCxnSpPr>
        <xdr:cNvPr id="641" name="直線コネクタ 640"/>
        <xdr:cNvCxnSpPr/>
      </xdr:nvCxnSpPr>
      <xdr:spPr>
        <a:xfrm flipV="1">
          <a:off x="13703300" y="13544195"/>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29350</xdr:rowOff>
    </xdr:from>
    <xdr:to>
      <xdr:col>21</xdr:col>
      <xdr:colOff>212725</xdr:colOff>
      <xdr:row>77</xdr:row>
      <xdr:rowOff>130950</xdr:rowOff>
    </xdr:to>
    <xdr:sp macro="" textlink="">
      <xdr:nvSpPr>
        <xdr:cNvPr id="642" name="フローチャート : 判断 641"/>
        <xdr:cNvSpPr/>
      </xdr:nvSpPr>
      <xdr:spPr>
        <a:xfrm>
          <a:off x="14541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147477</xdr:rowOff>
    </xdr:from>
    <xdr:ext cx="469744" cy="259045"/>
    <xdr:sp macro="" textlink="">
      <xdr:nvSpPr>
        <xdr:cNvPr id="643" name="テキスト ボックス 642"/>
        <xdr:cNvSpPr txBox="1"/>
      </xdr:nvSpPr>
      <xdr:spPr>
        <a:xfrm>
          <a:off x="14357427" y="130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163818</xdr:rowOff>
    </xdr:from>
    <xdr:to>
      <xdr:col>19</xdr:col>
      <xdr:colOff>644525</xdr:colOff>
      <xdr:row>79</xdr:row>
      <xdr:rowOff>9855</xdr:rowOff>
    </xdr:to>
    <xdr:cxnSp macro="">
      <xdr:nvCxnSpPr>
        <xdr:cNvPr id="644" name="直線コネクタ 643"/>
        <xdr:cNvCxnSpPr/>
      </xdr:nvCxnSpPr>
      <xdr:spPr>
        <a:xfrm>
          <a:off x="12814300" y="13536918"/>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31674</xdr:rowOff>
    </xdr:from>
    <xdr:to>
      <xdr:col>20</xdr:col>
      <xdr:colOff>9525</xdr:colOff>
      <xdr:row>77</xdr:row>
      <xdr:rowOff>133274</xdr:rowOff>
    </xdr:to>
    <xdr:sp macro="" textlink="">
      <xdr:nvSpPr>
        <xdr:cNvPr id="645" name="フローチャート : 判断 644"/>
        <xdr:cNvSpPr/>
      </xdr:nvSpPr>
      <xdr:spPr>
        <a:xfrm>
          <a:off x="13652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149801</xdr:rowOff>
    </xdr:from>
    <xdr:ext cx="469744" cy="259045"/>
    <xdr:sp macro="" textlink="">
      <xdr:nvSpPr>
        <xdr:cNvPr id="646" name="テキスト ボックス 645"/>
        <xdr:cNvSpPr txBox="1"/>
      </xdr:nvSpPr>
      <xdr:spPr>
        <a:xfrm>
          <a:off x="13468427"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78994</xdr:rowOff>
    </xdr:from>
    <xdr:to>
      <xdr:col>18</xdr:col>
      <xdr:colOff>492125</xdr:colOff>
      <xdr:row>78</xdr:row>
      <xdr:rowOff>9144</xdr:rowOff>
    </xdr:to>
    <xdr:sp macro="" textlink="">
      <xdr:nvSpPr>
        <xdr:cNvPr id="647" name="フローチャート : 判断 646"/>
        <xdr:cNvSpPr/>
      </xdr:nvSpPr>
      <xdr:spPr>
        <a:xfrm>
          <a:off x="12763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25671</xdr:rowOff>
    </xdr:from>
    <xdr:ext cx="469744" cy="259045"/>
    <xdr:sp macro="" textlink="">
      <xdr:nvSpPr>
        <xdr:cNvPr id="648" name="テキスト ボックス 647"/>
        <xdr:cNvSpPr txBox="1"/>
      </xdr:nvSpPr>
      <xdr:spPr>
        <a:xfrm>
          <a:off x="12579427" y="1305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137134</xdr:rowOff>
    </xdr:from>
    <xdr:to>
      <xdr:col>23</xdr:col>
      <xdr:colOff>568325</xdr:colOff>
      <xdr:row>79</xdr:row>
      <xdr:rowOff>67284</xdr:rowOff>
    </xdr:to>
    <xdr:sp macro="" textlink="">
      <xdr:nvSpPr>
        <xdr:cNvPr id="654" name="円/楕円 653"/>
        <xdr:cNvSpPr/>
      </xdr:nvSpPr>
      <xdr:spPr>
        <a:xfrm>
          <a:off x="16268700" y="135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88548</xdr:rowOff>
    </xdr:from>
    <xdr:ext cx="378565" cy="259045"/>
    <xdr:sp macro="" textlink="">
      <xdr:nvSpPr>
        <xdr:cNvPr id="655" name="災害復旧費該当値テキスト"/>
        <xdr:cNvSpPr txBox="1"/>
      </xdr:nvSpPr>
      <xdr:spPr>
        <a:xfrm>
          <a:off x="16370300" y="1346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88291</xdr:rowOff>
    </xdr:from>
    <xdr:to>
      <xdr:col>22</xdr:col>
      <xdr:colOff>415925</xdr:colOff>
      <xdr:row>79</xdr:row>
      <xdr:rowOff>18441</xdr:rowOff>
    </xdr:to>
    <xdr:sp macro="" textlink="">
      <xdr:nvSpPr>
        <xdr:cNvPr id="656" name="円/楕円 655"/>
        <xdr:cNvSpPr/>
      </xdr:nvSpPr>
      <xdr:spPr>
        <a:xfrm>
          <a:off x="15430500" y="1346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9568</xdr:rowOff>
    </xdr:from>
    <xdr:ext cx="469744" cy="259045"/>
    <xdr:sp macro="" textlink="">
      <xdr:nvSpPr>
        <xdr:cNvPr id="657" name="テキスト ボックス 656"/>
        <xdr:cNvSpPr txBox="1"/>
      </xdr:nvSpPr>
      <xdr:spPr>
        <a:xfrm>
          <a:off x="15246427" y="1355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120295</xdr:rowOff>
    </xdr:from>
    <xdr:to>
      <xdr:col>21</xdr:col>
      <xdr:colOff>212725</xdr:colOff>
      <xdr:row>79</xdr:row>
      <xdr:rowOff>50445</xdr:rowOff>
    </xdr:to>
    <xdr:sp macro="" textlink="">
      <xdr:nvSpPr>
        <xdr:cNvPr id="658" name="円/楕円 657"/>
        <xdr:cNvSpPr/>
      </xdr:nvSpPr>
      <xdr:spPr>
        <a:xfrm>
          <a:off x="14541500" y="134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41572</xdr:rowOff>
    </xdr:from>
    <xdr:ext cx="469744" cy="259045"/>
    <xdr:sp macro="" textlink="">
      <xdr:nvSpPr>
        <xdr:cNvPr id="659" name="テキスト ボックス 658"/>
        <xdr:cNvSpPr txBox="1"/>
      </xdr:nvSpPr>
      <xdr:spPr>
        <a:xfrm>
          <a:off x="14357427" y="135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130505</xdr:rowOff>
    </xdr:from>
    <xdr:to>
      <xdr:col>20</xdr:col>
      <xdr:colOff>9525</xdr:colOff>
      <xdr:row>79</xdr:row>
      <xdr:rowOff>60655</xdr:rowOff>
    </xdr:to>
    <xdr:sp macro="" textlink="">
      <xdr:nvSpPr>
        <xdr:cNvPr id="660" name="円/楕円 659"/>
        <xdr:cNvSpPr/>
      </xdr:nvSpPr>
      <xdr:spPr>
        <a:xfrm>
          <a:off x="13652500" y="135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51782</xdr:rowOff>
    </xdr:from>
    <xdr:ext cx="378565" cy="259045"/>
    <xdr:sp macro="" textlink="">
      <xdr:nvSpPr>
        <xdr:cNvPr id="661" name="テキスト ボックス 660"/>
        <xdr:cNvSpPr txBox="1"/>
      </xdr:nvSpPr>
      <xdr:spPr>
        <a:xfrm>
          <a:off x="13514017" y="1359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113018</xdr:rowOff>
    </xdr:from>
    <xdr:to>
      <xdr:col>18</xdr:col>
      <xdr:colOff>492125</xdr:colOff>
      <xdr:row>79</xdr:row>
      <xdr:rowOff>43168</xdr:rowOff>
    </xdr:to>
    <xdr:sp macro="" textlink="">
      <xdr:nvSpPr>
        <xdr:cNvPr id="662" name="円/楕円 661"/>
        <xdr:cNvSpPr/>
      </xdr:nvSpPr>
      <xdr:spPr>
        <a:xfrm>
          <a:off x="12763500" y="134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34295</xdr:rowOff>
    </xdr:from>
    <xdr:ext cx="469744" cy="259045"/>
    <xdr:sp macro="" textlink="">
      <xdr:nvSpPr>
        <xdr:cNvPr id="663" name="テキスト ボックス 662"/>
        <xdr:cNvSpPr txBox="1"/>
      </xdr:nvSpPr>
      <xdr:spPr>
        <a:xfrm>
          <a:off x="12579427" y="135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38283</xdr:rowOff>
    </xdr:from>
    <xdr:to>
      <xdr:col>23</xdr:col>
      <xdr:colOff>517525</xdr:colOff>
      <xdr:row>94</xdr:row>
      <xdr:rowOff>83367</xdr:rowOff>
    </xdr:to>
    <xdr:cxnSp macro="">
      <xdr:nvCxnSpPr>
        <xdr:cNvPr id="694" name="直線コネクタ 693"/>
        <xdr:cNvCxnSpPr/>
      </xdr:nvCxnSpPr>
      <xdr:spPr>
        <a:xfrm>
          <a:off x="15481300" y="16154583"/>
          <a:ext cx="8382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27653</xdr:rowOff>
    </xdr:from>
    <xdr:to>
      <xdr:col>22</xdr:col>
      <xdr:colOff>365125</xdr:colOff>
      <xdr:row>94</xdr:row>
      <xdr:rowOff>38283</xdr:rowOff>
    </xdr:to>
    <xdr:cxnSp macro="">
      <xdr:nvCxnSpPr>
        <xdr:cNvPr id="697" name="直線コネクタ 696"/>
        <xdr:cNvCxnSpPr/>
      </xdr:nvCxnSpPr>
      <xdr:spPr>
        <a:xfrm>
          <a:off x="14592300" y="16143953"/>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152141</xdr:rowOff>
    </xdr:from>
    <xdr:to>
      <xdr:col>22</xdr:col>
      <xdr:colOff>415925</xdr:colOff>
      <xdr:row>95</xdr:row>
      <xdr:rowOff>82291</xdr:rowOff>
    </xdr:to>
    <xdr:sp macro="" textlink="">
      <xdr:nvSpPr>
        <xdr:cNvPr id="698" name="フローチャート : 判断 697"/>
        <xdr:cNvSpPr/>
      </xdr:nvSpPr>
      <xdr:spPr>
        <a:xfrm>
          <a:off x="15430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73418</xdr:rowOff>
    </xdr:from>
    <xdr:ext cx="534377" cy="259045"/>
    <xdr:sp macro="" textlink="">
      <xdr:nvSpPr>
        <xdr:cNvPr id="699" name="テキスト ボックス 698"/>
        <xdr:cNvSpPr txBox="1"/>
      </xdr:nvSpPr>
      <xdr:spPr>
        <a:xfrm>
          <a:off x="15214111" y="163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27653</xdr:rowOff>
    </xdr:from>
    <xdr:to>
      <xdr:col>21</xdr:col>
      <xdr:colOff>161925</xdr:colOff>
      <xdr:row>94</xdr:row>
      <xdr:rowOff>31981</xdr:rowOff>
    </xdr:to>
    <xdr:cxnSp macro="">
      <xdr:nvCxnSpPr>
        <xdr:cNvPr id="700" name="直線コネクタ 699"/>
        <xdr:cNvCxnSpPr/>
      </xdr:nvCxnSpPr>
      <xdr:spPr>
        <a:xfrm flipV="1">
          <a:off x="13703300" y="16143953"/>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141691</xdr:rowOff>
    </xdr:from>
    <xdr:to>
      <xdr:col>21</xdr:col>
      <xdr:colOff>212725</xdr:colOff>
      <xdr:row>95</xdr:row>
      <xdr:rowOff>71841</xdr:rowOff>
    </xdr:to>
    <xdr:sp macro="" textlink="">
      <xdr:nvSpPr>
        <xdr:cNvPr id="701" name="フローチャート : 判断 700"/>
        <xdr:cNvSpPr/>
      </xdr:nvSpPr>
      <xdr:spPr>
        <a:xfrm>
          <a:off x="14541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62968</xdr:rowOff>
    </xdr:from>
    <xdr:ext cx="534377" cy="259045"/>
    <xdr:sp macro="" textlink="">
      <xdr:nvSpPr>
        <xdr:cNvPr id="702" name="テキスト ボックス 701"/>
        <xdr:cNvSpPr txBox="1"/>
      </xdr:nvSpPr>
      <xdr:spPr>
        <a:xfrm>
          <a:off x="14325111" y="163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138605</xdr:rowOff>
    </xdr:from>
    <xdr:to>
      <xdr:col>19</xdr:col>
      <xdr:colOff>644525</xdr:colOff>
      <xdr:row>94</xdr:row>
      <xdr:rowOff>31981</xdr:rowOff>
    </xdr:to>
    <xdr:cxnSp macro="">
      <xdr:nvCxnSpPr>
        <xdr:cNvPr id="703" name="直線コネクタ 702"/>
        <xdr:cNvCxnSpPr/>
      </xdr:nvCxnSpPr>
      <xdr:spPr>
        <a:xfrm>
          <a:off x="12814300" y="16083455"/>
          <a:ext cx="889000" cy="6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131468</xdr:rowOff>
    </xdr:from>
    <xdr:to>
      <xdr:col>20</xdr:col>
      <xdr:colOff>9525</xdr:colOff>
      <xdr:row>95</xdr:row>
      <xdr:rowOff>61618</xdr:rowOff>
    </xdr:to>
    <xdr:sp macro="" textlink="">
      <xdr:nvSpPr>
        <xdr:cNvPr id="704" name="フローチャート : 判断 703"/>
        <xdr:cNvSpPr/>
      </xdr:nvSpPr>
      <xdr:spPr>
        <a:xfrm>
          <a:off x="13652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52745</xdr:rowOff>
    </xdr:from>
    <xdr:ext cx="534377" cy="259045"/>
    <xdr:sp macro="" textlink="">
      <xdr:nvSpPr>
        <xdr:cNvPr id="705" name="テキスト ボックス 704"/>
        <xdr:cNvSpPr txBox="1"/>
      </xdr:nvSpPr>
      <xdr:spPr>
        <a:xfrm>
          <a:off x="13436111" y="163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111858</xdr:rowOff>
    </xdr:from>
    <xdr:to>
      <xdr:col>18</xdr:col>
      <xdr:colOff>492125</xdr:colOff>
      <xdr:row>95</xdr:row>
      <xdr:rowOff>42008</xdr:rowOff>
    </xdr:to>
    <xdr:sp macro="" textlink="">
      <xdr:nvSpPr>
        <xdr:cNvPr id="706" name="フローチャート : 判断 705"/>
        <xdr:cNvSpPr/>
      </xdr:nvSpPr>
      <xdr:spPr>
        <a:xfrm>
          <a:off x="12763500" y="1622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33135</xdr:rowOff>
    </xdr:from>
    <xdr:ext cx="534377" cy="259045"/>
    <xdr:sp macro="" textlink="">
      <xdr:nvSpPr>
        <xdr:cNvPr id="707" name="テキスト ボックス 706"/>
        <xdr:cNvSpPr txBox="1"/>
      </xdr:nvSpPr>
      <xdr:spPr>
        <a:xfrm>
          <a:off x="12547111" y="1632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32567</xdr:rowOff>
    </xdr:from>
    <xdr:to>
      <xdr:col>23</xdr:col>
      <xdr:colOff>568325</xdr:colOff>
      <xdr:row>94</xdr:row>
      <xdr:rowOff>134167</xdr:rowOff>
    </xdr:to>
    <xdr:sp macro="" textlink="">
      <xdr:nvSpPr>
        <xdr:cNvPr id="713" name="円/楕円 712"/>
        <xdr:cNvSpPr/>
      </xdr:nvSpPr>
      <xdr:spPr>
        <a:xfrm>
          <a:off x="16268700" y="161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55444</xdr:rowOff>
    </xdr:from>
    <xdr:ext cx="534377" cy="259045"/>
    <xdr:sp macro="" textlink="">
      <xdr:nvSpPr>
        <xdr:cNvPr id="714" name="公債費該当値テキスト"/>
        <xdr:cNvSpPr txBox="1"/>
      </xdr:nvSpPr>
      <xdr:spPr>
        <a:xfrm>
          <a:off x="16370300" y="1600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53,450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158933</xdr:rowOff>
    </xdr:from>
    <xdr:to>
      <xdr:col>22</xdr:col>
      <xdr:colOff>415925</xdr:colOff>
      <xdr:row>94</xdr:row>
      <xdr:rowOff>89083</xdr:rowOff>
    </xdr:to>
    <xdr:sp macro="" textlink="">
      <xdr:nvSpPr>
        <xdr:cNvPr id="715" name="円/楕円 714"/>
        <xdr:cNvSpPr/>
      </xdr:nvSpPr>
      <xdr:spPr>
        <a:xfrm>
          <a:off x="15430500" y="16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105610</xdr:rowOff>
    </xdr:from>
    <xdr:ext cx="534377" cy="259045"/>
    <xdr:sp macro="" textlink="">
      <xdr:nvSpPr>
        <xdr:cNvPr id="716" name="テキスト ボックス 715"/>
        <xdr:cNvSpPr txBox="1"/>
      </xdr:nvSpPr>
      <xdr:spPr>
        <a:xfrm>
          <a:off x="15214111" y="1587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148303</xdr:rowOff>
    </xdr:from>
    <xdr:to>
      <xdr:col>21</xdr:col>
      <xdr:colOff>212725</xdr:colOff>
      <xdr:row>94</xdr:row>
      <xdr:rowOff>78453</xdr:rowOff>
    </xdr:to>
    <xdr:sp macro="" textlink="">
      <xdr:nvSpPr>
        <xdr:cNvPr id="717" name="円/楕円 716"/>
        <xdr:cNvSpPr/>
      </xdr:nvSpPr>
      <xdr:spPr>
        <a:xfrm>
          <a:off x="14541500" y="160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94980</xdr:rowOff>
    </xdr:from>
    <xdr:ext cx="534377" cy="259045"/>
    <xdr:sp macro="" textlink="">
      <xdr:nvSpPr>
        <xdr:cNvPr id="718" name="テキスト ボックス 717"/>
        <xdr:cNvSpPr txBox="1"/>
      </xdr:nvSpPr>
      <xdr:spPr>
        <a:xfrm>
          <a:off x="14325111" y="158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152631</xdr:rowOff>
    </xdr:from>
    <xdr:to>
      <xdr:col>20</xdr:col>
      <xdr:colOff>9525</xdr:colOff>
      <xdr:row>94</xdr:row>
      <xdr:rowOff>82781</xdr:rowOff>
    </xdr:to>
    <xdr:sp macro="" textlink="">
      <xdr:nvSpPr>
        <xdr:cNvPr id="719" name="円/楕円 718"/>
        <xdr:cNvSpPr/>
      </xdr:nvSpPr>
      <xdr:spPr>
        <a:xfrm>
          <a:off x="13652500" y="1609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99308</xdr:rowOff>
    </xdr:from>
    <xdr:ext cx="534377" cy="259045"/>
    <xdr:sp macro="" textlink="">
      <xdr:nvSpPr>
        <xdr:cNvPr id="720" name="テキスト ボックス 719"/>
        <xdr:cNvSpPr txBox="1"/>
      </xdr:nvSpPr>
      <xdr:spPr>
        <a:xfrm>
          <a:off x="13436111" y="1587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87805</xdr:rowOff>
    </xdr:from>
    <xdr:to>
      <xdr:col>18</xdr:col>
      <xdr:colOff>492125</xdr:colOff>
      <xdr:row>94</xdr:row>
      <xdr:rowOff>17955</xdr:rowOff>
    </xdr:to>
    <xdr:sp macro="" textlink="">
      <xdr:nvSpPr>
        <xdr:cNvPr id="721" name="円/楕円 720"/>
        <xdr:cNvSpPr/>
      </xdr:nvSpPr>
      <xdr:spPr>
        <a:xfrm>
          <a:off x="12763500" y="1603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34482</xdr:rowOff>
    </xdr:from>
    <xdr:ext cx="534377" cy="259045"/>
    <xdr:sp macro="" textlink="">
      <xdr:nvSpPr>
        <xdr:cNvPr id="722" name="テキスト ボックス 721"/>
        <xdr:cNvSpPr txBox="1"/>
      </xdr:nvSpPr>
      <xdr:spPr>
        <a:xfrm>
          <a:off x="12547111" y="1580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159385</xdr:rowOff>
    </xdr:from>
    <xdr:to>
      <xdr:col>31</xdr:col>
      <xdr:colOff>85725</xdr:colOff>
      <xdr:row>39</xdr:row>
      <xdr:rowOff>89535</xdr:rowOff>
    </xdr:to>
    <xdr:sp macro="" textlink="">
      <xdr:nvSpPr>
        <xdr:cNvPr id="755" name="フローチャート : 判断 754"/>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106062</xdr:rowOff>
    </xdr:from>
    <xdr:ext cx="313932" cy="259045"/>
    <xdr:sp macro="" textlink="">
      <xdr:nvSpPr>
        <xdr:cNvPr id="756" name="テキスト ボックス 755"/>
        <xdr:cNvSpPr txBox="1"/>
      </xdr:nvSpPr>
      <xdr:spPr>
        <a:xfrm>
          <a:off x="21166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58" name="フローチャート : 判断 757"/>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59" name="テキスト ボックス 758"/>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156528</xdr:rowOff>
    </xdr:from>
    <xdr:to>
      <xdr:col>28</xdr:col>
      <xdr:colOff>365125</xdr:colOff>
      <xdr:row>39</xdr:row>
      <xdr:rowOff>86678</xdr:rowOff>
    </xdr:to>
    <xdr:sp macro="" textlink="">
      <xdr:nvSpPr>
        <xdr:cNvPr id="761" name="フローチャート : 判断 760"/>
        <xdr:cNvSpPr/>
      </xdr:nvSpPr>
      <xdr:spPr>
        <a:xfrm>
          <a:off x="19494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103205</xdr:rowOff>
    </xdr:from>
    <xdr:ext cx="313932" cy="259045"/>
    <xdr:sp macro="" textlink="">
      <xdr:nvSpPr>
        <xdr:cNvPr id="762" name="テキスト ボックス 761"/>
        <xdr:cNvSpPr txBox="1"/>
      </xdr:nvSpPr>
      <xdr:spPr>
        <a:xfrm>
          <a:off x="19388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140716</xdr:rowOff>
    </xdr:from>
    <xdr:to>
      <xdr:col>27</xdr:col>
      <xdr:colOff>161925</xdr:colOff>
      <xdr:row>39</xdr:row>
      <xdr:rowOff>70866</xdr:rowOff>
    </xdr:to>
    <xdr:sp macro="" textlink="">
      <xdr:nvSpPr>
        <xdr:cNvPr id="763" name="フローチャート : 判断 762"/>
        <xdr:cNvSpPr/>
      </xdr:nvSpPr>
      <xdr:spPr>
        <a:xfrm>
          <a:off x="18605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87393</xdr:rowOff>
    </xdr:from>
    <xdr:ext cx="378565" cy="259045"/>
    <xdr:sp macro="" textlink="">
      <xdr:nvSpPr>
        <xdr:cNvPr id="764" name="テキスト ボックス 763"/>
        <xdr:cNvSpPr txBox="1"/>
      </xdr:nvSpPr>
      <xdr:spPr>
        <a:xfrm>
          <a:off x="18467017" y="6431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民生費は全体の約３５％を占めており、住民一人当たりは１４７，７１７円で、類似団体と比較して一人当たり１７，２９５円高い状況となっている。これは、子ども子育て支援新制度に基づく新たな認定こども園の開設による運営負担金の増加や、国民健康保険特別会計への繰り出しが増加したためである。</a:t>
          </a:r>
          <a:r>
            <a:rPr kumimoji="1" lang="ja-JP" altLang="ja-JP" sz="1300">
              <a:solidFill>
                <a:schemeClr val="dk1"/>
              </a:solidFill>
              <a:effectLst/>
              <a:latin typeface="+mn-lt"/>
              <a:ea typeface="+mn-ea"/>
              <a:cs typeface="+mn-cs"/>
            </a:rPr>
            <a:t>国民健康保険事業の加入者の高齢化、医療技術の高度化などに伴う医療費増加によって国民健康保険事業特別会計の財政悪化も懸念されることから、歳入歳出の適正化を図ることにより負担増加を抑制する</a:t>
          </a:r>
          <a:r>
            <a:rPr kumimoji="1" lang="ja-JP" altLang="en-US" sz="1300">
              <a:solidFill>
                <a:schemeClr val="dk1"/>
              </a:solidFill>
              <a:effectLst/>
              <a:latin typeface="+mn-lt"/>
              <a:ea typeface="+mn-ea"/>
              <a:cs typeface="+mn-cs"/>
            </a:rPr>
            <a:t>よう努めていく</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農林水産費については、住民一人当たり８，７２１円で類似団体より３，０１６円抑えている、平成２６年度は農業振興センター建設事業があったため、平成２５年度に対し住民一人当たり３，２４３円押し上げていたが、平成２７年度についても漁港海岸整備事業等により住民一人当たりのコストが高止まりしている。土木費については、住民一人当たり４７，５３３円で前年度までは類似団体と比較しても同等であったが、平成２７年度は川之江地区整備事業や都市公園事業等の増加が主な要因でコストが高い状況となっている。消防費は、住民一人当たり１５，１５１円であり、類似団体と比較して同等の状況にある。平成２５年度から平成２６年度にかけて消防防災センター（仮称）建設事業により住民一人当たりのコストが一時的に増加していたが、事業が完了したことにより以前のコストに戻っている。教育費は住民一人当たり５２，９１２円で、類似団体と比べて５，８６３円高い。平成２６年度までは住民一人当たりのコストは類似団体よりも低かったが、平成２７年度は中学校施設耐震化事業や、妻鳥小学校校舎建設事業、施設型給付事業教育分の増加により類似団体よりも住民一人当たりのコストが高くなっている。ただ、学校施設の耐震化事業や老朽化による新築・建替事業が今後引き続くと想定されるため、大幅なコスト削減は当面見込みめない状況であ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合併に伴う一部事務組合の正規雇用等による人件費の大幅な増加や合併前の大型事業による公債費の増加によって、平成１８年度の経常収支比率は９６．４％と硬直した財政状況であった。定員適正化計画による職員削減や補助金の見直し、補償金免除繰上償還の積極的活用等行財政改革により平成２０年度以降は経常収支比率も改善されてきている。</a:t>
          </a:r>
          <a:endParaRPr lang="ja-JP" altLang="ja-JP" sz="1400">
            <a:effectLst/>
          </a:endParaRPr>
        </a:p>
        <a:p>
          <a:r>
            <a:rPr kumimoji="1" lang="ja-JP" altLang="ja-JP" sz="1100">
              <a:solidFill>
                <a:schemeClr val="dk1"/>
              </a:solidFill>
              <a:effectLst/>
              <a:latin typeface="+mn-lt"/>
              <a:ea typeface="+mn-ea"/>
              <a:cs typeface="+mn-cs"/>
            </a:rPr>
            <a:t>　一時約５億円であった財政調整基金は平成２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年度末には６８億円</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実質収支についても平成２０年度以降は黒字決算が続いているが、平成２７年度以降の合併算定替の終了に向け、事務事業の見直し・統廃合など歳出の合理化等行政改革を推進し健全な財政運営に努める。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住宅新築資金等貸付事業特別会計については、これまでの収入未済の積み重ねにより、前年度繰上充用で会計を運営している状況であるが、貸付事業は終了していることから、収入未済額の確保に努めることがもっとも重要な事業となっている。</a:t>
          </a:r>
          <a:endParaRPr kumimoji="1" lang="en-US" altLang="ja-JP" sz="110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金子地区臨海土地造成事業特別会計については、造成事業</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終了</a:t>
          </a:r>
          <a:r>
            <a:rPr lang="ja-JP" altLang="en-US" sz="1100" b="0" i="0" baseline="0">
              <a:solidFill>
                <a:schemeClr val="dk1"/>
              </a:solidFill>
              <a:effectLst/>
              <a:latin typeface="+mn-lt"/>
              <a:ea typeface="+mn-ea"/>
              <a:cs typeface="+mn-cs"/>
            </a:rPr>
            <a:t>しており平成２９年度をもって会計を閉鎖する予定である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その他一般会計等の会計は黒字を達成しているが、使用料等の適正な負担額への見直しや事務事業の再点検等、歳入歳出両面から質を高める取り組みを通じ健全な財政運営に努めることとしている。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40457026</v>
      </c>
      <c r="BO4" s="379"/>
      <c r="BP4" s="379"/>
      <c r="BQ4" s="379"/>
      <c r="BR4" s="379"/>
      <c r="BS4" s="379"/>
      <c r="BT4" s="379"/>
      <c r="BU4" s="380"/>
      <c r="BV4" s="378">
        <v>41796666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8.8000000000000007</v>
      </c>
      <c r="CU4" s="385"/>
      <c r="CV4" s="385"/>
      <c r="CW4" s="385"/>
      <c r="CX4" s="385"/>
      <c r="CY4" s="385"/>
      <c r="CZ4" s="385"/>
      <c r="DA4" s="386"/>
      <c r="DB4" s="384">
        <v>7.9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37980164</v>
      </c>
      <c r="BO5" s="416"/>
      <c r="BP5" s="416"/>
      <c r="BQ5" s="416"/>
      <c r="BR5" s="416"/>
      <c r="BS5" s="416"/>
      <c r="BT5" s="416"/>
      <c r="BU5" s="417"/>
      <c r="BV5" s="415">
        <v>39690992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83.7</v>
      </c>
      <c r="CU5" s="413"/>
      <c r="CV5" s="413"/>
      <c r="CW5" s="413"/>
      <c r="CX5" s="413"/>
      <c r="CY5" s="413"/>
      <c r="CZ5" s="413"/>
      <c r="DA5" s="414"/>
      <c r="DB5" s="412">
        <v>85.6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2476862</v>
      </c>
      <c r="BO6" s="416"/>
      <c r="BP6" s="416"/>
      <c r="BQ6" s="416"/>
      <c r="BR6" s="416"/>
      <c r="BS6" s="416"/>
      <c r="BT6" s="416"/>
      <c r="BU6" s="417"/>
      <c r="BV6" s="415">
        <v>2105674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v>
      </c>
      <c r="CU6" s="453"/>
      <c r="CV6" s="453"/>
      <c r="CW6" s="453"/>
      <c r="CX6" s="453"/>
      <c r="CY6" s="453"/>
      <c r="CZ6" s="453"/>
      <c r="DA6" s="454"/>
      <c r="DB6" s="452">
        <v>93.6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392574</v>
      </c>
      <c r="BO7" s="416"/>
      <c r="BP7" s="416"/>
      <c r="BQ7" s="416"/>
      <c r="BR7" s="416"/>
      <c r="BS7" s="416"/>
      <c r="BT7" s="416"/>
      <c r="BU7" s="417"/>
      <c r="BV7" s="415">
        <v>252286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23567130</v>
      </c>
      <c r="CU7" s="416"/>
      <c r="CV7" s="416"/>
      <c r="CW7" s="416"/>
      <c r="CX7" s="416"/>
      <c r="CY7" s="416"/>
      <c r="CZ7" s="416"/>
      <c r="DA7" s="417"/>
      <c r="DB7" s="415">
        <v>23376662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2084288</v>
      </c>
      <c r="BO8" s="416"/>
      <c r="BP8" s="416"/>
      <c r="BQ8" s="416"/>
      <c r="BR8" s="416"/>
      <c r="BS8" s="416"/>
      <c r="BT8" s="416"/>
      <c r="BU8" s="417"/>
      <c r="BV8" s="415">
        <v>1853388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0.78</v>
      </c>
      <c r="CU8" s="456"/>
      <c r="CV8" s="456"/>
      <c r="CW8" s="456"/>
      <c r="CX8" s="456"/>
      <c r="CY8" s="456"/>
      <c r="CZ8" s="456"/>
      <c r="DA8" s="457"/>
      <c r="DB8" s="455">
        <v>0.8</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87413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230900</v>
      </c>
      <c r="BO9" s="416"/>
      <c r="BP9" s="416"/>
      <c r="BQ9" s="416"/>
      <c r="BR9" s="416"/>
      <c r="BS9" s="416"/>
      <c r="BT9" s="416"/>
      <c r="BU9" s="417"/>
      <c r="BV9" s="415">
        <v>359709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16.100000000000001</v>
      </c>
      <c r="CU9" s="413"/>
      <c r="CV9" s="413"/>
      <c r="CW9" s="413"/>
      <c r="CX9" s="413"/>
      <c r="CY9" s="413"/>
      <c r="CZ9" s="413"/>
      <c r="DA9" s="414"/>
      <c r="DB9" s="412">
        <v>18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90187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4597</v>
      </c>
      <c r="BO10" s="416"/>
      <c r="BP10" s="416"/>
      <c r="BQ10" s="416"/>
      <c r="BR10" s="416"/>
      <c r="BS10" s="416"/>
      <c r="BT10" s="416"/>
      <c r="BU10" s="417"/>
      <c r="BV10" s="415">
        <v>253925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90242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89556</v>
      </c>
      <c r="S13" s="497"/>
      <c r="T13" s="497"/>
      <c r="U13" s="497"/>
      <c r="V13" s="498"/>
      <c r="W13" s="431" t="s">
        <v>120</v>
      </c>
      <c r="X13" s="432"/>
      <c r="Y13" s="432"/>
      <c r="Z13" s="432"/>
      <c r="AA13" s="432"/>
      <c r="AB13" s="422"/>
      <c r="AC13" s="466">
        <v>1975</v>
      </c>
      <c r="AD13" s="467"/>
      <c r="AE13" s="467"/>
      <c r="AF13" s="467"/>
      <c r="AG13" s="506"/>
      <c r="AH13" s="466">
        <v>2494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235497</v>
      </c>
      <c r="BO13" s="416"/>
      <c r="BP13" s="416"/>
      <c r="BQ13" s="416"/>
      <c r="BR13" s="416"/>
      <c r="BS13" s="416"/>
      <c r="BT13" s="416"/>
      <c r="BU13" s="417"/>
      <c r="BV13" s="415">
        <v>613634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11.4</v>
      </c>
      <c r="CU13" s="413"/>
      <c r="CV13" s="413"/>
      <c r="CW13" s="413"/>
      <c r="CX13" s="413"/>
      <c r="CY13" s="413"/>
      <c r="CZ13" s="413"/>
      <c r="DA13" s="414"/>
      <c r="DB13" s="412">
        <v>12.6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90977</v>
      </c>
      <c r="S14" s="497"/>
      <c r="T14" s="497"/>
      <c r="U14" s="497"/>
      <c r="V14" s="498"/>
      <c r="W14" s="405"/>
      <c r="X14" s="406"/>
      <c r="Y14" s="406"/>
      <c r="Z14" s="406"/>
      <c r="AA14" s="406"/>
      <c r="AB14" s="395"/>
      <c r="AC14" s="499">
        <v>4.8</v>
      </c>
      <c r="AD14" s="500"/>
      <c r="AE14" s="500"/>
      <c r="AF14" s="500"/>
      <c r="AG14" s="501"/>
      <c r="AH14" s="499">
        <v>5.5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110.9</v>
      </c>
      <c r="CU14" s="511"/>
      <c r="CV14" s="511"/>
      <c r="CW14" s="511"/>
      <c r="CX14" s="511"/>
      <c r="CY14" s="511"/>
      <c r="CZ14" s="511"/>
      <c r="DA14" s="512"/>
      <c r="DB14" s="510">
        <v>131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90373</v>
      </c>
      <c r="S15" s="497"/>
      <c r="T15" s="497"/>
      <c r="U15" s="497"/>
      <c r="V15" s="498"/>
      <c r="W15" s="431" t="s">
        <v>127</v>
      </c>
      <c r="X15" s="432"/>
      <c r="Y15" s="432"/>
      <c r="Z15" s="432"/>
      <c r="AA15" s="432"/>
      <c r="AB15" s="422"/>
      <c r="AC15" s="466">
        <v>16447</v>
      </c>
      <c r="AD15" s="467"/>
      <c r="AE15" s="467"/>
      <c r="AF15" s="467"/>
      <c r="AG15" s="506"/>
      <c r="AH15" s="466">
        <v>18386</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12590421</v>
      </c>
      <c r="BO15" s="379"/>
      <c r="BP15" s="379"/>
      <c r="BQ15" s="379"/>
      <c r="BR15" s="379"/>
      <c r="BS15" s="379"/>
      <c r="BT15" s="379"/>
      <c r="BU15" s="380"/>
      <c r="BV15" s="378">
        <v>12485272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39.799999999999997</v>
      </c>
      <c r="AD16" s="500"/>
      <c r="AE16" s="500"/>
      <c r="AF16" s="500"/>
      <c r="AG16" s="501"/>
      <c r="AH16" s="499">
        <v>40.4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16479709</v>
      </c>
      <c r="BO16" s="416"/>
      <c r="BP16" s="416"/>
      <c r="BQ16" s="416"/>
      <c r="BR16" s="416"/>
      <c r="BS16" s="416"/>
      <c r="BT16" s="416"/>
      <c r="BU16" s="417"/>
      <c r="BV16" s="415">
        <v>15711091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22922</v>
      </c>
      <c r="AD17" s="467"/>
      <c r="AE17" s="467"/>
      <c r="AF17" s="467"/>
      <c r="AG17" s="506"/>
      <c r="AH17" s="466">
        <v>24114</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16164413</v>
      </c>
      <c r="BO17" s="416"/>
      <c r="BP17" s="416"/>
      <c r="BQ17" s="416"/>
      <c r="BR17" s="416"/>
      <c r="BS17" s="416"/>
      <c r="BT17" s="416"/>
      <c r="BU17" s="417"/>
      <c r="BV17" s="415">
        <v>16180347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421.24</v>
      </c>
      <c r="M18" s="528"/>
      <c r="N18" s="528"/>
      <c r="O18" s="528"/>
      <c r="P18" s="528"/>
      <c r="Q18" s="528"/>
      <c r="R18" s="529"/>
      <c r="S18" s="529"/>
      <c r="T18" s="529"/>
      <c r="U18" s="529"/>
      <c r="V18" s="530"/>
      <c r="W18" s="433"/>
      <c r="X18" s="434"/>
      <c r="Y18" s="434"/>
      <c r="Z18" s="434"/>
      <c r="AA18" s="434"/>
      <c r="AB18" s="425"/>
      <c r="AC18" s="531">
        <v>55.4</v>
      </c>
      <c r="AD18" s="532"/>
      <c r="AE18" s="532"/>
      <c r="AF18" s="532"/>
      <c r="AG18" s="533"/>
      <c r="AH18" s="531">
        <v>52.9</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20573022</v>
      </c>
      <c r="BO18" s="416"/>
      <c r="BP18" s="416"/>
      <c r="BQ18" s="416"/>
      <c r="BR18" s="416"/>
      <c r="BS18" s="416"/>
      <c r="BT18" s="416"/>
      <c r="BU18" s="417"/>
      <c r="BV18" s="415">
        <v>20396325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208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28980158</v>
      </c>
      <c r="BO19" s="416"/>
      <c r="BP19" s="416"/>
      <c r="BQ19" s="416"/>
      <c r="BR19" s="416"/>
      <c r="BS19" s="416"/>
      <c r="BT19" s="416"/>
      <c r="BU19" s="417"/>
      <c r="BV19" s="415">
        <v>27449611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34999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54634392</v>
      </c>
      <c r="BO23" s="416"/>
      <c r="BP23" s="416"/>
      <c r="BQ23" s="416"/>
      <c r="BR23" s="416"/>
      <c r="BS23" s="416"/>
      <c r="BT23" s="416"/>
      <c r="BU23" s="417"/>
      <c r="BV23" s="415">
        <v>54293538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9500</v>
      </c>
      <c r="R24" s="467"/>
      <c r="S24" s="467"/>
      <c r="T24" s="467"/>
      <c r="U24" s="467"/>
      <c r="V24" s="506"/>
      <c r="W24" s="561"/>
      <c r="X24" s="549"/>
      <c r="Y24" s="550"/>
      <c r="Z24" s="465" t="s">
        <v>151</v>
      </c>
      <c r="AA24" s="445"/>
      <c r="AB24" s="445"/>
      <c r="AC24" s="445"/>
      <c r="AD24" s="445"/>
      <c r="AE24" s="445"/>
      <c r="AF24" s="445"/>
      <c r="AG24" s="446"/>
      <c r="AH24" s="466">
        <v>749</v>
      </c>
      <c r="AI24" s="467"/>
      <c r="AJ24" s="467"/>
      <c r="AK24" s="467"/>
      <c r="AL24" s="506"/>
      <c r="AM24" s="466">
        <v>2455222</v>
      </c>
      <c r="AN24" s="467"/>
      <c r="AO24" s="467"/>
      <c r="AP24" s="467"/>
      <c r="AQ24" s="467"/>
      <c r="AR24" s="506"/>
      <c r="AS24" s="466">
        <v>3278</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33764790</v>
      </c>
      <c r="BO24" s="416"/>
      <c r="BP24" s="416"/>
      <c r="BQ24" s="416"/>
      <c r="BR24" s="416"/>
      <c r="BS24" s="416"/>
      <c r="BT24" s="416"/>
      <c r="BU24" s="417"/>
      <c r="BV24" s="415">
        <v>33265612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2</v>
      </c>
      <c r="M25" s="467"/>
      <c r="N25" s="467"/>
      <c r="O25" s="467"/>
      <c r="P25" s="506"/>
      <c r="Q25" s="466">
        <v>7000</v>
      </c>
      <c r="R25" s="467"/>
      <c r="S25" s="467"/>
      <c r="T25" s="467"/>
      <c r="U25" s="467"/>
      <c r="V25" s="506"/>
      <c r="W25" s="561"/>
      <c r="X25" s="549"/>
      <c r="Y25" s="550"/>
      <c r="Z25" s="465" t="s">
        <v>154</v>
      </c>
      <c r="AA25" s="445"/>
      <c r="AB25" s="445"/>
      <c r="AC25" s="445"/>
      <c r="AD25" s="445"/>
      <c r="AE25" s="445"/>
      <c r="AF25" s="445"/>
      <c r="AG25" s="446"/>
      <c r="AH25" s="466">
        <v>117</v>
      </c>
      <c r="AI25" s="467"/>
      <c r="AJ25" s="467"/>
      <c r="AK25" s="467"/>
      <c r="AL25" s="506"/>
      <c r="AM25" s="466">
        <v>380133</v>
      </c>
      <c r="AN25" s="467"/>
      <c r="AO25" s="467"/>
      <c r="AP25" s="467"/>
      <c r="AQ25" s="467"/>
      <c r="AR25" s="506"/>
      <c r="AS25" s="466">
        <v>3249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2783319</v>
      </c>
      <c r="BO25" s="379"/>
      <c r="BP25" s="379"/>
      <c r="BQ25" s="379"/>
      <c r="BR25" s="379"/>
      <c r="BS25" s="379"/>
      <c r="BT25" s="379"/>
      <c r="BU25" s="380"/>
      <c r="BV25" s="378">
        <v>2745969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6170</v>
      </c>
      <c r="R26" s="467"/>
      <c r="S26" s="467"/>
      <c r="T26" s="467"/>
      <c r="U26" s="467"/>
      <c r="V26" s="506"/>
      <c r="W26" s="561"/>
      <c r="X26" s="549"/>
      <c r="Y26" s="550"/>
      <c r="Z26" s="465" t="s">
        <v>157</v>
      </c>
      <c r="AA26" s="571"/>
      <c r="AB26" s="571"/>
      <c r="AC26" s="571"/>
      <c r="AD26" s="571"/>
      <c r="AE26" s="571"/>
      <c r="AF26" s="571"/>
      <c r="AG26" s="572"/>
      <c r="AH26" s="466">
        <v>6</v>
      </c>
      <c r="AI26" s="467"/>
      <c r="AJ26" s="467"/>
      <c r="AK26" s="467"/>
      <c r="AL26" s="506"/>
      <c r="AM26" s="466">
        <v>19248</v>
      </c>
      <c r="AN26" s="467"/>
      <c r="AO26" s="467"/>
      <c r="AP26" s="467"/>
      <c r="AQ26" s="467"/>
      <c r="AR26" s="506"/>
      <c r="AS26" s="466">
        <v>3208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4540</v>
      </c>
      <c r="R27" s="467"/>
      <c r="S27" s="467"/>
      <c r="T27" s="467"/>
      <c r="U27" s="467"/>
      <c r="V27" s="506"/>
      <c r="W27" s="561"/>
      <c r="X27" s="549"/>
      <c r="Y27" s="550"/>
      <c r="Z27" s="465" t="s">
        <v>160</v>
      </c>
      <c r="AA27" s="445"/>
      <c r="AB27" s="445"/>
      <c r="AC27" s="445"/>
      <c r="AD27" s="445"/>
      <c r="AE27" s="445"/>
      <c r="AF27" s="445"/>
      <c r="AG27" s="446"/>
      <c r="AH27" s="466">
        <v>32</v>
      </c>
      <c r="AI27" s="467"/>
      <c r="AJ27" s="467"/>
      <c r="AK27" s="467"/>
      <c r="AL27" s="506"/>
      <c r="AM27" s="466">
        <v>99936</v>
      </c>
      <c r="AN27" s="467"/>
      <c r="AO27" s="467"/>
      <c r="AP27" s="467"/>
      <c r="AQ27" s="467"/>
      <c r="AR27" s="506"/>
      <c r="AS27" s="466">
        <v>3123</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200000</v>
      </c>
      <c r="BO27" s="585"/>
      <c r="BP27" s="585"/>
      <c r="BQ27" s="585"/>
      <c r="BR27" s="585"/>
      <c r="BS27" s="585"/>
      <c r="BT27" s="585"/>
      <c r="BU27" s="586"/>
      <c r="BV27" s="584">
        <v>200000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3740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6810690</v>
      </c>
      <c r="BO28" s="379"/>
      <c r="BP28" s="379"/>
      <c r="BQ28" s="379"/>
      <c r="BR28" s="379"/>
      <c r="BS28" s="379"/>
      <c r="BT28" s="379"/>
      <c r="BU28" s="380"/>
      <c r="BV28" s="378">
        <v>6806093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24</v>
      </c>
      <c r="M29" s="467"/>
      <c r="N29" s="467"/>
      <c r="O29" s="467"/>
      <c r="P29" s="506"/>
      <c r="Q29" s="466">
        <v>3410</v>
      </c>
      <c r="R29" s="467"/>
      <c r="S29" s="467"/>
      <c r="T29" s="467"/>
      <c r="U29" s="467"/>
      <c r="V29" s="506"/>
      <c r="W29" s="562"/>
      <c r="X29" s="563"/>
      <c r="Y29" s="564"/>
      <c r="Z29" s="465" t="s">
        <v>167</v>
      </c>
      <c r="AA29" s="445"/>
      <c r="AB29" s="445"/>
      <c r="AC29" s="445"/>
      <c r="AD29" s="445"/>
      <c r="AE29" s="445"/>
      <c r="AF29" s="445"/>
      <c r="AG29" s="446"/>
      <c r="AH29" s="466">
        <v>781</v>
      </c>
      <c r="AI29" s="467"/>
      <c r="AJ29" s="467"/>
      <c r="AK29" s="467"/>
      <c r="AL29" s="506"/>
      <c r="AM29" s="466">
        <v>2555158</v>
      </c>
      <c r="AN29" s="467"/>
      <c r="AO29" s="467"/>
      <c r="AP29" s="467"/>
      <c r="AQ29" s="467"/>
      <c r="AR29" s="506"/>
      <c r="AS29" s="466">
        <v>3272</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1765227</v>
      </c>
      <c r="BO29" s="416"/>
      <c r="BP29" s="416"/>
      <c r="BQ29" s="416"/>
      <c r="BR29" s="416"/>
      <c r="BS29" s="416"/>
      <c r="BT29" s="416"/>
      <c r="BU29" s="417"/>
      <c r="BV29" s="415">
        <v>1004775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4420840</v>
      </c>
      <c r="BO30" s="585"/>
      <c r="BP30" s="585"/>
      <c r="BQ30" s="585"/>
      <c r="BR30" s="585"/>
      <c r="BS30" s="585"/>
      <c r="BT30" s="585"/>
      <c r="BU30" s="586"/>
      <c r="BV30" s="584">
        <v>4102118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12</v>
      </c>
      <c r="AN34" s="596"/>
      <c r="AO34" s="597" t="str">
        <f>IF('各会計、関係団体の財政状況及び健全化判断比率'!B35="","",'各会計、関係団体の財政状況及び健全化判断比率'!B35)</f>
        <v>水道事業会計</v>
      </c>
      <c r="AP34" s="597"/>
      <c r="AQ34" s="597"/>
      <c r="AR34" s="597"/>
      <c r="AS34" s="597"/>
      <c r="AT34" s="597"/>
      <c r="AU34" s="597"/>
      <c r="AV34" s="597"/>
      <c r="AW34" s="597"/>
      <c r="AX34" s="597"/>
      <c r="AY34" s="597"/>
      <c r="AZ34" s="597"/>
      <c r="BA34" s="597"/>
      <c r="BB34" s="597"/>
      <c r="BC34" s="597"/>
      <c r="BD34" s="165"/>
      <c r="BE34" s="596">
        <f>IF(BG34="","",MAX(C34:D43,U34:V43,AM34:AN43)+1)</f>
        <v>15</v>
      </c>
      <c r="BF34" s="596"/>
      <c r="BG34" s="597" t="str">
        <f>IF('各会計、関係団体の財政状況及び健全化判断比率'!B38="","",'各会計、関係団体の財政状況及び健全化判断比率'!B38)</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22</v>
      </c>
      <c r="BX34" s="596"/>
      <c r="BY34" s="597" t="str">
        <f>IF('各会計、関係団体の財政状況及び健全化判断比率'!B68="","",'各会計、関係団体の財政状況及び健全化判断比率'!B68)</f>
        <v>愛媛県市町総合事務組合（退職手当事業分）</v>
      </c>
      <c r="BZ34" s="597"/>
      <c r="CA34" s="597"/>
      <c r="CB34" s="597"/>
      <c r="CC34" s="597"/>
      <c r="CD34" s="597"/>
      <c r="CE34" s="597"/>
      <c r="CF34" s="597"/>
      <c r="CG34" s="597"/>
      <c r="CH34" s="597"/>
      <c r="CI34" s="597"/>
      <c r="CJ34" s="597"/>
      <c r="CK34" s="597"/>
      <c r="CL34" s="597"/>
      <c r="CM34" s="597"/>
      <c r="CN34" s="165"/>
      <c r="CO34" s="596">
        <f>IF(CQ34="","",MAX(C34:D43,U34:V43,AM34:AN43,BE34:BF43,BW34:BX43)+1)</f>
        <v>28</v>
      </c>
      <c r="CP34" s="596"/>
      <c r="CQ34" s="597" t="str">
        <f>IF('各会計、関係団体の財政状況及び健全化判断比率'!BS7="","",'各会計、関係団体の財政状況及び健全化判断比率'!BS7)</f>
        <v>株式会社やまびこ</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国民健康保険診療所事業特別会計</v>
      </c>
      <c r="X35" s="597"/>
      <c r="Y35" s="597"/>
      <c r="Z35" s="597"/>
      <c r="AA35" s="597"/>
      <c r="AB35" s="597"/>
      <c r="AC35" s="597"/>
      <c r="AD35" s="597"/>
      <c r="AE35" s="597"/>
      <c r="AF35" s="597"/>
      <c r="AG35" s="597"/>
      <c r="AH35" s="597"/>
      <c r="AI35" s="597"/>
      <c r="AJ35" s="597"/>
      <c r="AK35" s="597"/>
      <c r="AL35" s="165"/>
      <c r="AM35" s="596">
        <f t="shared" ref="AM35:AM43" si="0">IF(AO35="","",AM34+1)</f>
        <v>13</v>
      </c>
      <c r="AN35" s="596"/>
      <c r="AO35" s="597" t="str">
        <f>IF('各会計、関係団体の財政状況及び健全化判断比率'!B36="","",'各会計、関係団体の財政状況及び健全化判断比率'!B36)</f>
        <v>簡易水道事業会計</v>
      </c>
      <c r="AP35" s="597"/>
      <c r="AQ35" s="597"/>
      <c r="AR35" s="597"/>
      <c r="AS35" s="597"/>
      <c r="AT35" s="597"/>
      <c r="AU35" s="597"/>
      <c r="AV35" s="597"/>
      <c r="AW35" s="597"/>
      <c r="AX35" s="597"/>
      <c r="AY35" s="597"/>
      <c r="AZ35" s="597"/>
      <c r="BA35" s="597"/>
      <c r="BB35" s="597"/>
      <c r="BC35" s="597"/>
      <c r="BD35" s="165"/>
      <c r="BE35" s="596">
        <f t="shared" ref="BE35:BE43" si="1">IF(BG35="","",BE34+1)</f>
        <v>16</v>
      </c>
      <c r="BF35" s="596"/>
      <c r="BG35" s="597" t="str">
        <f>IF('各会計、関係団体の財政状況及び健全化判断比率'!B39="","",'各会計、関係団体の財政状況及び健全化判断比率'!B39)</f>
        <v>港湾上屋事業特別会計</v>
      </c>
      <c r="BH35" s="597"/>
      <c r="BI35" s="597"/>
      <c r="BJ35" s="597"/>
      <c r="BK35" s="597"/>
      <c r="BL35" s="597"/>
      <c r="BM35" s="597"/>
      <c r="BN35" s="597"/>
      <c r="BO35" s="597"/>
      <c r="BP35" s="597"/>
      <c r="BQ35" s="597"/>
      <c r="BR35" s="597"/>
      <c r="BS35" s="597"/>
      <c r="BT35" s="597"/>
      <c r="BU35" s="597"/>
      <c r="BV35" s="165"/>
      <c r="BW35" s="596">
        <f t="shared" ref="BW35:BW43" si="2">IF(BY35="","",BW34+1)</f>
        <v>23</v>
      </c>
      <c r="BX35" s="596"/>
      <c r="BY35" s="597" t="str">
        <f>IF('各会計、関係団体の財政状況及び健全化判断比率'!B69="","",'各会計、関係団体の財政状況及び健全化判断比率'!B69)</f>
        <v>愛媛県市町総合事務組合（消防補償事業分）</v>
      </c>
      <c r="BZ35" s="597"/>
      <c r="CA35" s="597"/>
      <c r="CB35" s="597"/>
      <c r="CC35" s="597"/>
      <c r="CD35" s="597"/>
      <c r="CE35" s="597"/>
      <c r="CF35" s="597"/>
      <c r="CG35" s="597"/>
      <c r="CH35" s="597"/>
      <c r="CI35" s="597"/>
      <c r="CJ35" s="597"/>
      <c r="CK35" s="597"/>
      <c r="CL35" s="597"/>
      <c r="CM35" s="597"/>
      <c r="CN35" s="165"/>
      <c r="CO35" s="596">
        <f t="shared" ref="CO35:CO43" si="3">IF(CQ35="","",CO34+1)</f>
        <v>29</v>
      </c>
      <c r="CP35" s="596"/>
      <c r="CQ35" s="597" t="str">
        <f>IF('各会計、関係団体の財政状況及び健全化判断比率'!BS8="","",'各会計、関係団体の財政状況及び健全化判断比率'!BS8)</f>
        <v>公益財団法人四国中央市体育協会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公共用地先行取得事業特別会計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介護保険事業特別会計</v>
      </c>
      <c r="X36" s="597"/>
      <c r="Y36" s="597"/>
      <c r="Z36" s="597"/>
      <c r="AA36" s="597"/>
      <c r="AB36" s="597"/>
      <c r="AC36" s="597"/>
      <c r="AD36" s="597"/>
      <c r="AE36" s="597"/>
      <c r="AF36" s="597"/>
      <c r="AG36" s="597"/>
      <c r="AH36" s="597"/>
      <c r="AI36" s="597"/>
      <c r="AJ36" s="597"/>
      <c r="AK36" s="597"/>
      <c r="AL36" s="165"/>
      <c r="AM36" s="596">
        <f t="shared" si="0"/>
        <v>14</v>
      </c>
      <c r="AN36" s="596"/>
      <c r="AO36" s="597" t="str">
        <f>IF('各会計、関係団体の財政状況及び健全化判断比率'!B37="","",'各会計、関係団体の財政状況及び健全化判断比率'!B37)</f>
        <v>工業用水道事業会計</v>
      </c>
      <c r="AP36" s="597"/>
      <c r="AQ36" s="597"/>
      <c r="AR36" s="597"/>
      <c r="AS36" s="597"/>
      <c r="AT36" s="597"/>
      <c r="AU36" s="597"/>
      <c r="AV36" s="597"/>
      <c r="AW36" s="597"/>
      <c r="AX36" s="597"/>
      <c r="AY36" s="597"/>
      <c r="AZ36" s="597"/>
      <c r="BA36" s="597"/>
      <c r="BB36" s="597"/>
      <c r="BC36" s="597"/>
      <c r="BD36" s="165"/>
      <c r="BE36" s="596">
        <f t="shared" si="1"/>
        <v>17</v>
      </c>
      <c r="BF36" s="596"/>
      <c r="BG36" s="597" t="str">
        <f>IF('各会計、関係団体の財政状況及び健全化判断比率'!B40="","",'各会計、関係団体の財政状況及び健全化判断比率'!B40)</f>
        <v>下水道事業特別会計</v>
      </c>
      <c r="BH36" s="597"/>
      <c r="BI36" s="597"/>
      <c r="BJ36" s="597"/>
      <c r="BK36" s="597"/>
      <c r="BL36" s="597"/>
      <c r="BM36" s="597"/>
      <c r="BN36" s="597"/>
      <c r="BO36" s="597"/>
      <c r="BP36" s="597"/>
      <c r="BQ36" s="597"/>
      <c r="BR36" s="597"/>
      <c r="BS36" s="597"/>
      <c r="BT36" s="597"/>
      <c r="BU36" s="597"/>
      <c r="BV36" s="165"/>
      <c r="BW36" s="596">
        <f t="shared" si="2"/>
        <v>24</v>
      </c>
      <c r="BX36" s="596"/>
      <c r="BY36" s="597" t="str">
        <f>IF('各会計、関係団体の財政状況及び健全化判断比率'!B70="","",'各会計、関係団体の財政状況及び健全化判断比率'!B70)</f>
        <v>愛媛県市町総合事務組合（共通経費分）</v>
      </c>
      <c r="BZ36" s="597"/>
      <c r="CA36" s="597"/>
      <c r="CB36" s="597"/>
      <c r="CC36" s="597"/>
      <c r="CD36" s="597"/>
      <c r="CE36" s="597"/>
      <c r="CF36" s="597"/>
      <c r="CG36" s="597"/>
      <c r="CH36" s="597"/>
      <c r="CI36" s="597"/>
      <c r="CJ36" s="597"/>
      <c r="CK36" s="597"/>
      <c r="CL36" s="597"/>
      <c r="CM36" s="597"/>
      <c r="CN36" s="165"/>
      <c r="CO36" s="596">
        <f t="shared" si="3"/>
        <v>30</v>
      </c>
      <c r="CP36" s="596"/>
      <c r="CQ36" s="597" t="str">
        <f>IF('各会計、関係団体の財政状況及び健全化判断比率'!BS9="","",'各会計、関係団体の財政状況及び健全化判断比率'!BS9)</f>
        <v>株式会社四国中央テレビ</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福祉バス事業特別会計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駐車場事業特別会計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18</v>
      </c>
      <c r="BF37" s="596"/>
      <c r="BG37" s="597" t="str">
        <f>IF('各会計、関係団体の財政状況及び健全化判断比率'!B41="","",'各会計、関係団体の財政状況及び健全化判断比率'!B41)</f>
        <v>西部臨海土地造成事業特別会計</v>
      </c>
      <c r="BH37" s="597"/>
      <c r="BI37" s="597"/>
      <c r="BJ37" s="597"/>
      <c r="BK37" s="597"/>
      <c r="BL37" s="597"/>
      <c r="BM37" s="597"/>
      <c r="BN37" s="597"/>
      <c r="BO37" s="597"/>
      <c r="BP37" s="597"/>
      <c r="BQ37" s="597"/>
      <c r="BR37" s="597"/>
      <c r="BS37" s="597"/>
      <c r="BT37" s="597"/>
      <c r="BU37" s="597"/>
      <c r="BV37" s="165"/>
      <c r="BW37" s="596">
        <f t="shared" si="2"/>
        <v>25</v>
      </c>
      <c r="BX37" s="596"/>
      <c r="BY37" s="597" t="str">
        <f>IF('各会計、関係団体の財政状況及び健全化判断比率'!B71="","",'各会計、関係団体の財政状況及び健全化判断比率'!B71)</f>
        <v>愛媛地方税滞納整理機構</v>
      </c>
      <c r="BZ37" s="597"/>
      <c r="CA37" s="597"/>
      <c r="CB37" s="597"/>
      <c r="CC37" s="597"/>
      <c r="CD37" s="597"/>
      <c r="CE37" s="597"/>
      <c r="CF37" s="597"/>
      <c r="CG37" s="597"/>
      <c r="CH37" s="597"/>
      <c r="CI37" s="597"/>
      <c r="CJ37" s="597"/>
      <c r="CK37" s="597"/>
      <c r="CL37" s="597"/>
      <c r="CM37" s="597"/>
      <c r="CN37" s="165"/>
      <c r="CO37" s="596">
        <f t="shared" si="3"/>
        <v>31</v>
      </c>
      <c r="CP37" s="596"/>
      <c r="CQ37" s="597" t="str">
        <f>IF('各会計、関係団体の財政状況及び健全化判断比率'!BS10="","",'各会計、関係団体の財政状況及び健全化判断比率'!BS10)</f>
        <v>株式会社四国中央市総合サービスセンター</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9</v>
      </c>
      <c r="V38" s="596"/>
      <c r="W38" s="597" t="str">
        <f>IF('各会計、関係団体の財政状況及び健全化判断比率'!B32="","",'各会計、関係団体の財政状況及び健全化判断比率'!B32)</f>
        <v>介護サービス事業特別会計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19</v>
      </c>
      <c r="BF38" s="596"/>
      <c r="BG38" s="597" t="str">
        <f>IF('各会計、関係団体の財政状況及び健全化判断比率'!B42="","",'各会計、関係団体の財政状況及び健全化判断比率'!B42)</f>
        <v>金子地区臨海土地造成事業特別会計</v>
      </c>
      <c r="BH38" s="597"/>
      <c r="BI38" s="597"/>
      <c r="BJ38" s="597"/>
      <c r="BK38" s="597"/>
      <c r="BL38" s="597"/>
      <c r="BM38" s="597"/>
      <c r="BN38" s="597"/>
      <c r="BO38" s="597"/>
      <c r="BP38" s="597"/>
      <c r="BQ38" s="597"/>
      <c r="BR38" s="597"/>
      <c r="BS38" s="597"/>
      <c r="BT38" s="597"/>
      <c r="BU38" s="597"/>
      <c r="BV38" s="165"/>
      <c r="BW38" s="596">
        <f t="shared" si="2"/>
        <v>26</v>
      </c>
      <c r="BX38" s="596"/>
      <c r="BY38" s="597" t="str">
        <f>IF('各会計、関係団体の財政状況及び健全化判断比率'!B72="","",'各会計、関係団体の財政状況及び健全化判断比率'!B72)</f>
        <v>愛媛県後期高齢者医療広域連合（一般会計）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10</v>
      </c>
      <c r="V39" s="596"/>
      <c r="W39" s="597" t="str">
        <f>IF('各会計、関係団体の財政状況及び健全化判断比率'!B33="","",'各会計、関係団体の財政状況及び健全化判断比率'!B33)</f>
        <v>介護予防支援事業特別会計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20</v>
      </c>
      <c r="BF39" s="596"/>
      <c r="BG39" s="597" t="str">
        <f>IF('各会計、関係団体の財政状況及び健全化判断比率'!B43="","",'各会計、関係団体の財政状況及び健全化判断比率'!B43)</f>
        <v>寒川東部臨海土地造成事業特別会計</v>
      </c>
      <c r="BH39" s="597"/>
      <c r="BI39" s="597"/>
      <c r="BJ39" s="597"/>
      <c r="BK39" s="597"/>
      <c r="BL39" s="597"/>
      <c r="BM39" s="597"/>
      <c r="BN39" s="597"/>
      <c r="BO39" s="597"/>
      <c r="BP39" s="597"/>
      <c r="BQ39" s="597"/>
      <c r="BR39" s="597"/>
      <c r="BS39" s="597"/>
      <c r="BT39" s="597"/>
      <c r="BU39" s="597"/>
      <c r="BV39" s="165"/>
      <c r="BW39" s="596">
        <f t="shared" si="2"/>
        <v>27</v>
      </c>
      <c r="BX39" s="596"/>
      <c r="BY39" s="597" t="str">
        <f>IF('各会計、関係団体の財政状況及び健全化判断比率'!B73="","",'各会計、関係団体の財政状況及び健全化判断比率'!B73)</f>
        <v>愛媛県後期高齢者医療広域連合（後期高齢者医療特別会計）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f t="shared" si="4"/>
        <v>11</v>
      </c>
      <c r="V40" s="596"/>
      <c r="W40" s="597" t="str">
        <f>IF('各会計、関係団体の財政状況及び健全化判断比率'!B34="","",'各会計、関係団体の財政状況及び健全化判断比率'!B34)</f>
        <v>後期高齢者医療保険事業特別会計</v>
      </c>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f t="shared" si="1"/>
        <v>21</v>
      </c>
      <c r="BF40" s="596"/>
      <c r="BG40" s="597" t="str">
        <f>IF('各会計、関係団体の財政状況及び健全化判断比率'!B44="","",'各会計、関係団体の財政状況及び健全化判断比率'!B44)</f>
        <v>津根工業団地造成事業特別会計</v>
      </c>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531</v>
      </c>
      <c r="D34" s="1181"/>
      <c r="E34" s="1182"/>
      <c r="F34" s="32" t="s">
        <v>532</v>
      </c>
      <c r="G34" s="33" t="s">
        <v>533</v>
      </c>
      <c r="H34" s="33" t="s">
        <v>534</v>
      </c>
      <c r="I34" s="33" t="s">
        <v>535</v>
      </c>
      <c r="J34" s="34" t="s">
        <v>536</v>
      </c>
      <c r="K34" s="22"/>
      <c r="L34" s="22"/>
      <c r="M34" s="22"/>
      <c r="N34" s="22"/>
      <c r="O34" s="22"/>
      <c r="P34" s="22"/>
    </row>
    <row r="35" spans="1:16" ht="39" customHeight="1">
      <c r="A35" s="22"/>
      <c r="B35" s="35"/>
      <c r="C35" s="1175" t="s">
        <v>537</v>
      </c>
      <c r="D35" s="1176"/>
      <c r="E35" s="1177"/>
      <c r="F35" s="36">
        <v>6.62</v>
      </c>
      <c r="G35" s="37">
        <v>4.9800000000000004</v>
      </c>
      <c r="H35" s="37">
        <v>6.49</v>
      </c>
      <c r="I35" s="37">
        <v>7.38</v>
      </c>
      <c r="J35" s="38">
        <v>8.93</v>
      </c>
      <c r="K35" s="22"/>
      <c r="L35" s="22"/>
      <c r="M35" s="22"/>
      <c r="N35" s="22"/>
      <c r="O35" s="22"/>
      <c r="P35" s="22"/>
    </row>
    <row r="36" spans="1:16" ht="39" customHeight="1">
      <c r="A36" s="22"/>
      <c r="B36" s="35"/>
      <c r="C36" s="1175" t="s">
        <v>538</v>
      </c>
      <c r="D36" s="1176"/>
      <c r="E36" s="1177"/>
      <c r="F36" s="36">
        <v>8.5399999999999991</v>
      </c>
      <c r="G36" s="37">
        <v>8.36</v>
      </c>
      <c r="H36" s="37">
        <v>8.44</v>
      </c>
      <c r="I36" s="37">
        <v>8.33</v>
      </c>
      <c r="J36" s="38">
        <v>8.19</v>
      </c>
      <c r="K36" s="22"/>
      <c r="L36" s="22"/>
      <c r="M36" s="22"/>
      <c r="N36" s="22"/>
      <c r="O36" s="22"/>
      <c r="P36" s="22"/>
    </row>
    <row r="37" spans="1:16" ht="39" customHeight="1">
      <c r="A37" s="22"/>
      <c r="B37" s="35"/>
      <c r="C37" s="1175" t="s">
        <v>539</v>
      </c>
      <c r="D37" s="1176"/>
      <c r="E37" s="1177"/>
      <c r="F37" s="36">
        <v>2.74</v>
      </c>
      <c r="G37" s="37">
        <v>3.1</v>
      </c>
      <c r="H37" s="37">
        <v>3.19</v>
      </c>
      <c r="I37" s="37">
        <v>2.94</v>
      </c>
      <c r="J37" s="38">
        <v>2.85</v>
      </c>
      <c r="K37" s="22"/>
      <c r="L37" s="22"/>
      <c r="M37" s="22"/>
      <c r="N37" s="22"/>
      <c r="O37" s="22"/>
      <c r="P37" s="22"/>
    </row>
    <row r="38" spans="1:16" ht="39" customHeight="1">
      <c r="A38" s="22"/>
      <c r="B38" s="35"/>
      <c r="C38" s="1175" t="s">
        <v>540</v>
      </c>
      <c r="D38" s="1176"/>
      <c r="E38" s="1177"/>
      <c r="F38" s="36">
        <v>1.54</v>
      </c>
      <c r="G38" s="37">
        <v>1.62</v>
      </c>
      <c r="H38" s="37">
        <v>1.66</v>
      </c>
      <c r="I38" s="37">
        <v>1.69</v>
      </c>
      <c r="J38" s="38">
        <v>1.68</v>
      </c>
      <c r="K38" s="22"/>
      <c r="L38" s="22"/>
      <c r="M38" s="22"/>
      <c r="N38" s="22"/>
      <c r="O38" s="22"/>
      <c r="P38" s="22"/>
    </row>
    <row r="39" spans="1:16" ht="39" customHeight="1">
      <c r="A39" s="22"/>
      <c r="B39" s="35"/>
      <c r="C39" s="1175" t="s">
        <v>541</v>
      </c>
      <c r="D39" s="1176"/>
      <c r="E39" s="1177"/>
      <c r="F39" s="36">
        <v>7.0000000000000007E-2</v>
      </c>
      <c r="G39" s="37">
        <v>0.33</v>
      </c>
      <c r="H39" s="37">
        <v>0.16</v>
      </c>
      <c r="I39" s="37">
        <v>0.59</v>
      </c>
      <c r="J39" s="38">
        <v>0.73</v>
      </c>
      <c r="K39" s="22"/>
      <c r="L39" s="22"/>
      <c r="M39" s="22"/>
      <c r="N39" s="22"/>
      <c r="O39" s="22"/>
      <c r="P39" s="22"/>
    </row>
    <row r="40" spans="1:16" ht="39" customHeight="1">
      <c r="A40" s="22"/>
      <c r="B40" s="35"/>
      <c r="C40" s="1175" t="s">
        <v>542</v>
      </c>
      <c r="D40" s="1176"/>
      <c r="E40" s="1177"/>
      <c r="F40" s="36">
        <v>0.56999999999999995</v>
      </c>
      <c r="G40" s="37">
        <v>0.5</v>
      </c>
      <c r="H40" s="37">
        <v>0.65</v>
      </c>
      <c r="I40" s="37">
        <v>0.72</v>
      </c>
      <c r="J40" s="38">
        <v>0.69</v>
      </c>
      <c r="K40" s="22"/>
      <c r="L40" s="22"/>
      <c r="M40" s="22"/>
      <c r="N40" s="22"/>
      <c r="O40" s="22"/>
      <c r="P40" s="22"/>
    </row>
    <row r="41" spans="1:16" ht="39" customHeight="1">
      <c r="A41" s="22"/>
      <c r="B41" s="35"/>
      <c r="C41" s="1175" t="s">
        <v>543</v>
      </c>
      <c r="D41" s="1176"/>
      <c r="E41" s="1177"/>
      <c r="F41" s="36">
        <v>2.38</v>
      </c>
      <c r="G41" s="37">
        <v>1.7</v>
      </c>
      <c r="H41" s="37">
        <v>1.73</v>
      </c>
      <c r="I41" s="37">
        <v>1.37</v>
      </c>
      <c r="J41" s="38">
        <v>0.59</v>
      </c>
      <c r="K41" s="22"/>
      <c r="L41" s="22"/>
      <c r="M41" s="22"/>
      <c r="N41" s="22"/>
      <c r="O41" s="22"/>
      <c r="P41" s="22"/>
    </row>
    <row r="42" spans="1:16" ht="39" customHeight="1">
      <c r="A42" s="22"/>
      <c r="B42" s="39"/>
      <c r="C42" s="1175" t="s">
        <v>544</v>
      </c>
      <c r="D42" s="1176"/>
      <c r="E42" s="1177"/>
      <c r="F42" s="36" t="s">
        <v>486</v>
      </c>
      <c r="G42" s="37" t="s">
        <v>486</v>
      </c>
      <c r="H42" s="37" t="s">
        <v>545</v>
      </c>
      <c r="I42" s="37" t="s">
        <v>546</v>
      </c>
      <c r="J42" s="38" t="s">
        <v>486</v>
      </c>
      <c r="K42" s="22"/>
      <c r="L42" s="22"/>
      <c r="M42" s="22"/>
      <c r="N42" s="22"/>
      <c r="O42" s="22"/>
      <c r="P42" s="22"/>
    </row>
    <row r="43" spans="1:16" ht="39" customHeight="1" thickBot="1">
      <c r="A43" s="22"/>
      <c r="B43" s="40"/>
      <c r="C43" s="1178" t="s">
        <v>547</v>
      </c>
      <c r="D43" s="1179"/>
      <c r="E43" s="1180"/>
      <c r="F43" s="41">
        <v>1.43</v>
      </c>
      <c r="G43" s="42">
        <v>0.66</v>
      </c>
      <c r="H43" s="42">
        <v>0.43</v>
      </c>
      <c r="I43" s="42">
        <v>1.1299999999999999</v>
      </c>
      <c r="J43" s="43">
        <v>0.51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4294967294"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10</v>
      </c>
      <c r="C45" s="1192"/>
      <c r="D45" s="58"/>
      <c r="E45" s="1197" t="s">
        <v>11</v>
      </c>
      <c r="F45" s="1197"/>
      <c r="G45" s="1197"/>
      <c r="H45" s="1197"/>
      <c r="I45" s="1197"/>
      <c r="J45" s="1198"/>
      <c r="K45" s="59">
        <v>5317</v>
      </c>
      <c r="L45" s="60">
        <v>5214</v>
      </c>
      <c r="M45" s="60">
        <v>5212</v>
      </c>
      <c r="N45" s="60">
        <v>5114</v>
      </c>
      <c r="O45" s="61">
        <v>4592</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988</v>
      </c>
      <c r="L48" s="64">
        <v>1050</v>
      </c>
      <c r="M48" s="64">
        <v>1069</v>
      </c>
      <c r="N48" s="64">
        <v>1086</v>
      </c>
      <c r="O48" s="65">
        <v>1092</v>
      </c>
      <c r="P48" s="48"/>
      <c r="Q48" s="48"/>
      <c r="R48" s="48"/>
      <c r="S48" s="48"/>
      <c r="T48" s="48"/>
      <c r="U48" s="48"/>
    </row>
    <row r="49" spans="1:21" ht="30.75" customHeight="1">
      <c r="A49" s="48"/>
      <c r="B49" s="1193"/>
      <c r="C49" s="1194"/>
      <c r="D49" s="62"/>
      <c r="E49" s="1185" t="s">
        <v>15</v>
      </c>
      <c r="F49" s="1185"/>
      <c r="G49" s="1185"/>
      <c r="H49" s="1185"/>
      <c r="I49" s="1185"/>
      <c r="J49" s="1186"/>
      <c r="K49" s="63" t="s">
        <v>486</v>
      </c>
      <c r="L49" s="64" t="s">
        <v>486</v>
      </c>
      <c r="M49" s="64" t="s">
        <v>486</v>
      </c>
      <c r="N49" s="64" t="s">
        <v>486</v>
      </c>
      <c r="O49" s="65" t="s">
        <v>486</v>
      </c>
      <c r="P49" s="48"/>
      <c r="Q49" s="48"/>
      <c r="R49" s="48"/>
      <c r="S49" s="48"/>
      <c r="T49" s="48"/>
      <c r="U49" s="48"/>
    </row>
    <row r="50" spans="1:21" ht="30.75" customHeight="1">
      <c r="A50" s="48"/>
      <c r="B50" s="1193"/>
      <c r="C50" s="1194"/>
      <c r="D50" s="62"/>
      <c r="E50" s="1185" t="s">
        <v>16</v>
      </c>
      <c r="F50" s="1185"/>
      <c r="G50" s="1185"/>
      <c r="H50" s="1185"/>
      <c r="I50" s="1185"/>
      <c r="J50" s="1186"/>
      <c r="K50" s="63">
        <v>140</v>
      </c>
      <c r="L50" s="64">
        <v>138</v>
      </c>
      <c r="M50" s="64">
        <v>137</v>
      </c>
      <c r="N50" s="64">
        <v>130</v>
      </c>
      <c r="O50" s="65">
        <v>113</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3750</v>
      </c>
      <c r="L52" s="64">
        <v>3774</v>
      </c>
      <c r="M52" s="64">
        <v>3892</v>
      </c>
      <c r="N52" s="64">
        <v>4041</v>
      </c>
      <c r="O52" s="65">
        <v>3816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2695</v>
      </c>
      <c r="L53" s="69">
        <v>2628</v>
      </c>
      <c r="M53" s="69">
        <v>2526</v>
      </c>
      <c r="N53" s="69">
        <v>2289</v>
      </c>
      <c r="O53" s="70">
        <v>1981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199" t="s">
        <v>23</v>
      </c>
      <c r="C41" s="1200"/>
      <c r="D41" s="81"/>
      <c r="E41" s="1205" t="s">
        <v>24</v>
      </c>
      <c r="F41" s="1205"/>
      <c r="G41" s="1205"/>
      <c r="H41" s="1206"/>
      <c r="I41" s="82">
        <v>45063</v>
      </c>
      <c r="J41" s="83">
        <v>48335</v>
      </c>
      <c r="K41" s="83">
        <v>51300</v>
      </c>
      <c r="L41" s="83">
        <v>54294</v>
      </c>
      <c r="M41" s="84">
        <v>54634</v>
      </c>
    </row>
    <row r="42" spans="2:13" ht="27.75" customHeight="1">
      <c r="B42" s="1201"/>
      <c r="C42" s="1202"/>
      <c r="D42" s="85"/>
      <c r="E42" s="1207" t="s">
        <v>25</v>
      </c>
      <c r="F42" s="1207"/>
      <c r="G42" s="1207"/>
      <c r="H42" s="1208"/>
      <c r="I42" s="86">
        <v>948</v>
      </c>
      <c r="J42" s="87">
        <v>814</v>
      </c>
      <c r="K42" s="87">
        <v>678</v>
      </c>
      <c r="L42" s="87">
        <v>555</v>
      </c>
      <c r="M42" s="88">
        <v>447</v>
      </c>
    </row>
    <row r="43" spans="2:13" ht="27.75" customHeight="1">
      <c r="B43" s="1201"/>
      <c r="C43" s="1202"/>
      <c r="D43" s="85"/>
      <c r="E43" s="1207" t="s">
        <v>26</v>
      </c>
      <c r="F43" s="1207"/>
      <c r="G43" s="1207"/>
      <c r="H43" s="1208"/>
      <c r="I43" s="86">
        <v>22447</v>
      </c>
      <c r="J43" s="87">
        <v>21036</v>
      </c>
      <c r="K43" s="87">
        <v>19339</v>
      </c>
      <c r="L43" s="87">
        <v>17913</v>
      </c>
      <c r="M43" s="88">
        <v>15979</v>
      </c>
    </row>
    <row r="44" spans="2:13" ht="27.75" customHeight="1">
      <c r="B44" s="1201"/>
      <c r="C44" s="1202"/>
      <c r="D44" s="85"/>
      <c r="E44" s="1207" t="s">
        <v>27</v>
      </c>
      <c r="F44" s="1207"/>
      <c r="G44" s="1207"/>
      <c r="H44" s="1208"/>
      <c r="I44" s="86" t="s">
        <v>486</v>
      </c>
      <c r="J44" s="87" t="s">
        <v>486</v>
      </c>
      <c r="K44" s="87" t="s">
        <v>486</v>
      </c>
      <c r="L44" s="87" t="s">
        <v>486</v>
      </c>
      <c r="M44" s="88" t="s">
        <v>486</v>
      </c>
    </row>
    <row r="45" spans="2:13" ht="27.75" customHeight="1">
      <c r="B45" s="1201"/>
      <c r="C45" s="1202"/>
      <c r="D45" s="85"/>
      <c r="E45" s="1207" t="s">
        <v>28</v>
      </c>
      <c r="F45" s="1207"/>
      <c r="G45" s="1207"/>
      <c r="H45" s="1208"/>
      <c r="I45" s="86">
        <v>8204</v>
      </c>
      <c r="J45" s="87">
        <v>7748</v>
      </c>
      <c r="K45" s="87">
        <v>7279</v>
      </c>
      <c r="L45" s="87">
        <v>6726</v>
      </c>
      <c r="M45" s="88">
        <v>6236</v>
      </c>
    </row>
    <row r="46" spans="2:13" ht="27.75" customHeight="1">
      <c r="B46" s="1201"/>
      <c r="C46" s="1202"/>
      <c r="D46" s="85"/>
      <c r="E46" s="1207" t="s">
        <v>29</v>
      </c>
      <c r="F46" s="1207"/>
      <c r="G46" s="1207"/>
      <c r="H46" s="1208"/>
      <c r="I46" s="86">
        <v>1349</v>
      </c>
      <c r="J46" s="87" t="s">
        <v>486</v>
      </c>
      <c r="K46" s="87" t="s">
        <v>486</v>
      </c>
      <c r="L46" s="87" t="s">
        <v>486</v>
      </c>
      <c r="M46" s="88" t="s">
        <v>486</v>
      </c>
    </row>
    <row r="47" spans="2:13" ht="27.75" customHeight="1">
      <c r="B47" s="1201"/>
      <c r="C47" s="1202"/>
      <c r="D47" s="85"/>
      <c r="E47" s="1207" t="s">
        <v>30</v>
      </c>
      <c r="F47" s="1207"/>
      <c r="G47" s="1207"/>
      <c r="H47" s="1208"/>
      <c r="I47" s="86" t="s">
        <v>486</v>
      </c>
      <c r="J47" s="87" t="s">
        <v>486</v>
      </c>
      <c r="K47" s="87" t="s">
        <v>486</v>
      </c>
      <c r="L47" s="87" t="s">
        <v>486</v>
      </c>
      <c r="M47" s="88" t="s">
        <v>486</v>
      </c>
    </row>
    <row r="48" spans="2:13" ht="27.75" customHeight="1">
      <c r="B48" s="1203"/>
      <c r="C48" s="1204"/>
      <c r="D48" s="85"/>
      <c r="E48" s="1207" t="s">
        <v>31</v>
      </c>
      <c r="F48" s="1207"/>
      <c r="G48" s="1207"/>
      <c r="H48" s="1208"/>
      <c r="I48" s="86" t="s">
        <v>486</v>
      </c>
      <c r="J48" s="87" t="s">
        <v>486</v>
      </c>
      <c r="K48" s="87" t="s">
        <v>486</v>
      </c>
      <c r="L48" s="87" t="s">
        <v>486</v>
      </c>
      <c r="M48" s="88" t="s">
        <v>486</v>
      </c>
    </row>
    <row r="49" spans="2:13" ht="27.75" customHeight="1">
      <c r="B49" s="1209" t="s">
        <v>32</v>
      </c>
      <c r="C49" s="1210"/>
      <c r="D49" s="89"/>
      <c r="E49" s="1207" t="s">
        <v>33</v>
      </c>
      <c r="F49" s="1207"/>
      <c r="G49" s="1207"/>
      <c r="H49" s="1208"/>
      <c r="I49" s="86">
        <v>5345</v>
      </c>
      <c r="J49" s="87">
        <v>7102</v>
      </c>
      <c r="K49" s="87">
        <v>8491</v>
      </c>
      <c r="L49" s="87">
        <v>9040</v>
      </c>
      <c r="M49" s="88">
        <v>10215</v>
      </c>
    </row>
    <row r="50" spans="2:13" ht="27.75" customHeight="1">
      <c r="B50" s="1201"/>
      <c r="C50" s="1202"/>
      <c r="D50" s="85"/>
      <c r="E50" s="1207" t="s">
        <v>34</v>
      </c>
      <c r="F50" s="1207"/>
      <c r="G50" s="1207"/>
      <c r="H50" s="1208"/>
      <c r="I50" s="86">
        <v>5292</v>
      </c>
      <c r="J50" s="87">
        <v>4172</v>
      </c>
      <c r="K50" s="87">
        <v>3249</v>
      </c>
      <c r="L50" s="87">
        <v>1950</v>
      </c>
      <c r="M50" s="88">
        <v>775</v>
      </c>
    </row>
    <row r="51" spans="2:13" ht="27.75" customHeight="1">
      <c r="B51" s="1203"/>
      <c r="C51" s="1204"/>
      <c r="D51" s="85"/>
      <c r="E51" s="1207" t="s">
        <v>35</v>
      </c>
      <c r="F51" s="1207"/>
      <c r="G51" s="1207"/>
      <c r="H51" s="1208"/>
      <c r="I51" s="86">
        <v>35705</v>
      </c>
      <c r="J51" s="87">
        <v>36961</v>
      </c>
      <c r="K51" s="87">
        <v>39823</v>
      </c>
      <c r="L51" s="87">
        <v>42934</v>
      </c>
      <c r="M51" s="88">
        <v>44231</v>
      </c>
    </row>
    <row r="52" spans="2:13" ht="27.75" customHeight="1" thickBot="1">
      <c r="B52" s="1211" t="s">
        <v>36</v>
      </c>
      <c r="C52" s="1212"/>
      <c r="D52" s="90"/>
      <c r="E52" s="1213" t="s">
        <v>37</v>
      </c>
      <c r="F52" s="1213"/>
      <c r="G52" s="1213"/>
      <c r="H52" s="1214"/>
      <c r="I52" s="91">
        <v>31669</v>
      </c>
      <c r="J52" s="92">
        <v>29697</v>
      </c>
      <c r="K52" s="92">
        <v>27033</v>
      </c>
      <c r="L52" s="92">
        <v>25563</v>
      </c>
      <c r="M52" s="93">
        <v>22075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571</v>
      </c>
      <c r="C41" s="246"/>
      <c r="D41" s="246"/>
      <c r="E41" s="246"/>
      <c r="F41" s="246"/>
      <c r="G41" s="246"/>
      <c r="H41" s="246"/>
      <c r="I41" s="246"/>
      <c r="J41" s="246"/>
      <c r="K41" s="246"/>
      <c r="L41" s="246"/>
      <c r="M41" s="246"/>
      <c r="N41" s="246"/>
      <c r="O41" s="246"/>
      <c r="P41" s="247"/>
    </row>
    <row r="42" spans="2:17">
      <c r="B42" s="248"/>
      <c r="C42" s="244"/>
      <c r="D42" s="244"/>
      <c r="E42" s="244"/>
      <c r="F42" s="244"/>
      <c r="G42" s="351" t="s">
        <v>572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573</v>
      </c>
    </row>
    <row r="50" spans="1:17">
      <c r="B50" s="248"/>
      <c r="C50" s="244"/>
      <c r="D50" s="244"/>
      <c r="E50" s="244"/>
      <c r="F50" s="244"/>
      <c r="G50" s="1224"/>
      <c r="H50" s="1225"/>
      <c r="I50" s="1225"/>
      <c r="J50" s="1226"/>
      <c r="K50" s="354" t="s">
        <v>526</v>
      </c>
      <c r="L50" s="354" t="s">
        <v>527</v>
      </c>
      <c r="M50" s="354" t="s">
        <v>528</v>
      </c>
      <c r="N50" s="354" t="s">
        <v>529</v>
      </c>
      <c r="O50" s="354" t="s">
        <v>530</v>
      </c>
    </row>
    <row r="51" spans="1:17">
      <c r="B51" s="248"/>
      <c r="C51" s="244"/>
      <c r="D51" s="244"/>
      <c r="E51" s="244"/>
      <c r="F51" s="244"/>
      <c r="G51" s="1227" t="s">
        <v>574</v>
      </c>
      <c r="H51" s="1228"/>
      <c r="I51" s="1233" t="s">
        <v>575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576</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577</v>
      </c>
      <c r="H55" s="1239"/>
      <c r="I55" s="1237" t="s">
        <v>575</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576</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578</v>
      </c>
      <c r="C63" s="244"/>
      <c r="D63" s="244"/>
      <c r="E63" s="244"/>
      <c r="F63" s="244"/>
      <c r="G63" s="244"/>
      <c r="H63" s="244"/>
      <c r="I63" s="244"/>
      <c r="J63" s="244"/>
      <c r="K63" s="244"/>
      <c r="L63" s="244"/>
      <c r="M63" s="244"/>
      <c r="N63" s="244"/>
      <c r="O63" s="244"/>
    </row>
    <row r="64" spans="1:17">
      <c r="B64" s="248"/>
      <c r="C64" s="244"/>
      <c r="D64" s="244"/>
      <c r="E64" s="244"/>
      <c r="F64" s="244"/>
      <c r="G64" s="351" t="s">
        <v>572</v>
      </c>
      <c r="I64" s="352"/>
      <c r="J64" s="352"/>
      <c r="K64" s="352"/>
      <c r="L64" s="244"/>
      <c r="M64" s="244"/>
      <c r="N64" s="244"/>
      <c r="O64" s="244"/>
    </row>
    <row r="65" spans="2:30">
      <c r="B65" s="248"/>
      <c r="C65" s="244"/>
      <c r="D65" s="244"/>
      <c r="E65" s="244"/>
      <c r="F65" s="244"/>
      <c r="G65" s="1247" t="s">
        <v>579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580</v>
      </c>
      <c r="I71" s="368"/>
      <c r="J71" s="364"/>
      <c r="K71" s="364"/>
      <c r="L71" s="365"/>
      <c r="M71" s="364"/>
      <c r="N71" s="365"/>
      <c r="O71" s="366"/>
    </row>
    <row r="72" spans="2:30">
      <c r="B72" s="248"/>
      <c r="C72" s="244"/>
      <c r="D72" s="244"/>
      <c r="E72" s="244"/>
      <c r="F72" s="244"/>
      <c r="G72" s="1224"/>
      <c r="H72" s="1225"/>
      <c r="I72" s="1225"/>
      <c r="J72" s="1226"/>
      <c r="K72" s="354" t="s">
        <v>526</v>
      </c>
      <c r="L72" s="354" t="s">
        <v>527</v>
      </c>
      <c r="M72" s="354" t="s">
        <v>528</v>
      </c>
      <c r="N72" s="354" t="s">
        <v>529</v>
      </c>
      <c r="O72" s="354" t="s">
        <v>530</v>
      </c>
    </row>
    <row r="73" spans="2:30">
      <c r="B73" s="248"/>
      <c r="C73" s="244"/>
      <c r="D73" s="244"/>
      <c r="E73" s="244"/>
      <c r="F73" s="244"/>
      <c r="G73" s="1227" t="s">
        <v>574</v>
      </c>
      <c r="H73" s="1228"/>
      <c r="I73" s="1233" t="s">
        <v>575</v>
      </c>
      <c r="J73" s="1233"/>
      <c r="K73" s="1248">
        <v>159.80000000000001</v>
      </c>
      <c r="L73" s="1248">
        <v>150.69999999999999</v>
      </c>
      <c r="M73" s="1236">
        <v>136.80000000000001</v>
      </c>
      <c r="N73" s="1236">
        <v>131</v>
      </c>
      <c r="O73" s="1236">
        <v>110.9</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581</v>
      </c>
      <c r="J75" s="1237"/>
      <c r="K75" s="1249">
        <v>15.1</v>
      </c>
      <c r="L75" s="1249">
        <v>13.8</v>
      </c>
      <c r="M75" s="1249">
        <v>13.2</v>
      </c>
      <c r="N75" s="1249">
        <v>12.6</v>
      </c>
      <c r="O75" s="1249">
        <v>11.4</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577</v>
      </c>
      <c r="H77" s="1239"/>
      <c r="I77" s="1237" t="s">
        <v>575</v>
      </c>
      <c r="J77" s="1237"/>
      <c r="K77" s="1248">
        <v>58.6</v>
      </c>
      <c r="L77" s="1248">
        <v>52.6</v>
      </c>
      <c r="M77" s="1236">
        <v>41.3</v>
      </c>
      <c r="N77" s="1236">
        <v>33</v>
      </c>
      <c r="O77" s="1236">
        <v>37.299999999999997</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581</v>
      </c>
      <c r="J79" s="1246"/>
      <c r="K79" s="1251">
        <v>11.1</v>
      </c>
      <c r="L79" s="1251">
        <v>10.4</v>
      </c>
      <c r="M79" s="1251">
        <v>9.6</v>
      </c>
      <c r="N79" s="1251">
        <v>8.5</v>
      </c>
      <c r="O79" s="1251">
        <v>7.8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4294967294"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60183</v>
      </c>
      <c r="E3" s="116"/>
      <c r="F3" s="117">
        <v>51704</v>
      </c>
      <c r="G3" s="118"/>
      <c r="H3" s="119"/>
    </row>
    <row r="4" spans="1:8">
      <c r="A4" s="120"/>
      <c r="B4" s="121"/>
      <c r="C4" s="122"/>
      <c r="D4" s="123">
        <v>22082</v>
      </c>
      <c r="E4" s="124"/>
      <c r="F4" s="125">
        <v>26896</v>
      </c>
      <c r="G4" s="126"/>
      <c r="H4" s="127"/>
    </row>
    <row r="5" spans="1:8">
      <c r="A5" s="108" t="s">
        <v>520</v>
      </c>
      <c r="B5" s="113"/>
      <c r="C5" s="114"/>
      <c r="D5" s="115">
        <v>69949</v>
      </c>
      <c r="E5" s="116"/>
      <c r="F5" s="117">
        <v>52678</v>
      </c>
      <c r="G5" s="118"/>
      <c r="H5" s="119"/>
    </row>
    <row r="6" spans="1:8">
      <c r="A6" s="120"/>
      <c r="B6" s="121"/>
      <c r="C6" s="122"/>
      <c r="D6" s="123">
        <v>35747</v>
      </c>
      <c r="E6" s="124"/>
      <c r="F6" s="125">
        <v>30185</v>
      </c>
      <c r="G6" s="126"/>
      <c r="H6" s="127"/>
    </row>
    <row r="7" spans="1:8">
      <c r="A7" s="108" t="s">
        <v>521</v>
      </c>
      <c r="B7" s="113"/>
      <c r="C7" s="114"/>
      <c r="D7" s="115">
        <v>76859</v>
      </c>
      <c r="E7" s="116"/>
      <c r="F7" s="117">
        <v>69560</v>
      </c>
      <c r="G7" s="118"/>
      <c r="H7" s="119"/>
    </row>
    <row r="8" spans="1:8">
      <c r="A8" s="120"/>
      <c r="B8" s="121"/>
      <c r="C8" s="122"/>
      <c r="D8" s="123">
        <v>47086</v>
      </c>
      <c r="E8" s="124"/>
      <c r="F8" s="125">
        <v>35305</v>
      </c>
      <c r="G8" s="126"/>
      <c r="H8" s="127"/>
    </row>
    <row r="9" spans="1:8">
      <c r="A9" s="108" t="s">
        <v>522</v>
      </c>
      <c r="B9" s="113"/>
      <c r="C9" s="114"/>
      <c r="D9" s="115">
        <v>93631</v>
      </c>
      <c r="E9" s="116"/>
      <c r="F9" s="117">
        <v>65988</v>
      </c>
      <c r="G9" s="118"/>
      <c r="H9" s="119"/>
    </row>
    <row r="10" spans="1:8">
      <c r="A10" s="120"/>
      <c r="B10" s="121"/>
      <c r="C10" s="122"/>
      <c r="D10" s="123">
        <v>66032</v>
      </c>
      <c r="E10" s="124"/>
      <c r="F10" s="125">
        <v>36473</v>
      </c>
      <c r="G10" s="126"/>
      <c r="H10" s="127"/>
    </row>
    <row r="11" spans="1:8">
      <c r="A11" s="108" t="s">
        <v>523</v>
      </c>
      <c r="B11" s="113"/>
      <c r="C11" s="114"/>
      <c r="D11" s="115">
        <v>68219</v>
      </c>
      <c r="E11" s="116"/>
      <c r="F11" s="117">
        <v>54227</v>
      </c>
      <c r="G11" s="118"/>
      <c r="H11" s="119"/>
    </row>
    <row r="12" spans="1:8">
      <c r="A12" s="120"/>
      <c r="B12" s="121"/>
      <c r="C12" s="128"/>
      <c r="D12" s="123">
        <v>34226</v>
      </c>
      <c r="E12" s="124"/>
      <c r="F12" s="125">
        <v>29694</v>
      </c>
      <c r="G12" s="126"/>
      <c r="H12" s="127"/>
    </row>
    <row r="13" spans="1:8">
      <c r="A13" s="108"/>
      <c r="B13" s="113"/>
      <c r="C13" s="129"/>
      <c r="D13" s="130">
        <v>73768</v>
      </c>
      <c r="E13" s="131"/>
      <c r="F13" s="132">
        <v>58831</v>
      </c>
      <c r="G13" s="133"/>
      <c r="H13" s="119"/>
    </row>
    <row r="14" spans="1:8">
      <c r="A14" s="120"/>
      <c r="B14" s="121"/>
      <c r="C14" s="122"/>
      <c r="D14" s="123">
        <v>41035</v>
      </c>
      <c r="E14" s="124"/>
      <c r="F14" s="125">
        <v>31711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6.46</v>
      </c>
      <c r="C19" s="134">
        <f>ROUND(VALUE(SUBSTITUTE(実質収支比率等に係る経年分析!G$48,"▲","-")),2)</f>
        <v>4.84</v>
      </c>
      <c r="D19" s="134">
        <f>ROUND(VALUE(SUBSTITUTE(実質収支比率等に係る経年分析!H$48,"▲","-")),2)</f>
        <v>6.37</v>
      </c>
      <c r="E19" s="134">
        <f>ROUND(VALUE(SUBSTITUTE(実質収支比率等に係る経年分析!I$48,"▲","-")),2)</f>
        <v>7.93</v>
      </c>
      <c r="F19" s="134">
        <f>ROUND(VALUE(SUBSTITUTE(実質収支比率等に係る経年分析!J$48,"▲","-")),2)</f>
        <v>8.84</v>
      </c>
    </row>
    <row r="20" spans="1:11">
      <c r="A20" s="134" t="s">
        <v>42</v>
      </c>
      <c r="B20" s="134">
        <f>ROUND(VALUE(SUBSTITUTE(実質収支比率等に係る経年分析!F$47,"▲","-")),2)</f>
        <v>15.81</v>
      </c>
      <c r="C20" s="134">
        <f>ROUND(VALUE(SUBSTITUTE(実質収支比率等に係る経年分析!G$47,"▲","-")),2)</f>
        <v>22.73</v>
      </c>
      <c r="D20" s="134">
        <f>ROUND(VALUE(SUBSTITUTE(実質収支比率等に係る経年分析!H$47,"▲","-")),2)</f>
        <v>27.93</v>
      </c>
      <c r="E20" s="134">
        <f>ROUND(VALUE(SUBSTITUTE(実質収支比率等に係る経年分析!I$47,"▲","-")),2)</f>
        <v>29.11</v>
      </c>
      <c r="F20" s="134">
        <f>ROUND(VALUE(SUBSTITUTE(実質収支比率等に係る経年分析!J$47,"▲","-")),2)</f>
        <v>28.9</v>
      </c>
    </row>
    <row r="21" spans="1:11">
      <c r="A21" s="134" t="s">
        <v>43</v>
      </c>
      <c r="B21" s="134">
        <f>IF(ISNUMBER(VALUE(SUBSTITUTE(実質収支比率等に係る経年分析!F$49,"▲","-"))),ROUND(VALUE(SUBSTITUTE(実質収支比率等に係る経年分析!F$49,"▲","-")),2),NA())</f>
        <v>4.3</v>
      </c>
      <c r="C21" s="134">
        <f>IF(ISNUMBER(VALUE(SUBSTITUTE(実質収支比率等に係る経年分析!G$49,"▲","-"))),ROUND(VALUE(SUBSTITUTE(実質収支比率等に係る経年分析!G$49,"▲","-")),2),NA())</f>
        <v>5.22</v>
      </c>
      <c r="D21" s="134">
        <f>IF(ISNUMBER(VALUE(SUBSTITUTE(実質収支比率等に係る経年分析!H$49,"▲","-"))),ROUND(VALUE(SUBSTITUTE(実質収支比率等に係る経年分析!H$49,"▲","-")),2),NA())</f>
        <v>6.92</v>
      </c>
      <c r="E21" s="134">
        <f>IF(ISNUMBER(VALUE(SUBSTITUTE(実質収支比率等に係る経年分析!I$49,"▲","-"))),ROUND(VALUE(SUBSTITUTE(実質収支比率等に係る経年分析!I$49,"▲","-")),2),NA())</f>
        <v>2.62</v>
      </c>
      <c r="F21" s="134">
        <f>IF(ISNUMBER(VALUE(SUBSTITUTE(実質収支比率等に係る経年分析!J$49,"▲","-"))),ROUND(VALUE(SUBSTITUTE(実質収支比率等に係る経年分析!J$49,"▲","-")),2),NA())</f>
        <v>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1.43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1.1299999999999999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0.51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0.06</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7.0000000000000007E-2</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2.38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1.73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1.37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0.59</v>
      </c>
    </row>
    <row r="30" spans="1:11">
      <c r="A30" s="135" t="str">
        <f>IF(連結実質赤字比率に係る赤字・黒字の構成分析!C$40="",NA(),連結実質赤字比率に係る赤字・黒字の構成分析!C$40)</f>
        <v>金子地区臨海土地造成事業特別会計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0.56999999999999995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0.72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0.69</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0.73</v>
      </c>
    </row>
    <row r="32" spans="1:11">
      <c r="A32" s="135" t="str">
        <f>IF(連結実質赤字比率に係る赤字・黒字の構成分析!C$38="",NA(),連結実質赤字比率に係る赤字・黒字の構成分析!C$38)</f>
        <v>簡易水道事業会計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1.68</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2.85</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8.5399999999999991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8.19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4.9800000000000004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8.93</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0.15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0.14000000000000001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0.08</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3750</v>
      </c>
      <c r="E42" s="136"/>
      <c r="F42" s="136"/>
      <c r="G42" s="136">
        <f>'実質公債費比率（分子）の構造'!L$52</f>
        <v>3774</v>
      </c>
      <c r="H42" s="136"/>
      <c r="I42" s="136"/>
      <c r="J42" s="136">
        <f>'実質公債費比率（分子）の構造'!M$52</f>
        <v>3892</v>
      </c>
      <c r="K42" s="136"/>
      <c r="L42" s="136"/>
      <c r="M42" s="136">
        <f>'実質公債費比率（分子）の構造'!N$52</f>
        <v>4041</v>
      </c>
      <c r="N42" s="136"/>
      <c r="O42" s="136"/>
      <c r="P42" s="136">
        <f>'実質公債費比率（分子）の構造'!O$52</f>
        <v>3816</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140</v>
      </c>
      <c r="C44" s="136"/>
      <c r="D44" s="136"/>
      <c r="E44" s="136">
        <f>'実質公債費比率（分子）の構造'!L$50</f>
        <v>138</v>
      </c>
      <c r="F44" s="136"/>
      <c r="G44" s="136"/>
      <c r="H44" s="136">
        <f>'実質公債費比率（分子）の構造'!M$50</f>
        <v>137</v>
      </c>
      <c r="I44" s="136"/>
      <c r="J44" s="136"/>
      <c r="K44" s="136">
        <f>'実質公債費比率（分子）の構造'!N$50</f>
        <v>130</v>
      </c>
      <c r="L44" s="136"/>
      <c r="M44" s="136"/>
      <c r="N44" s="136">
        <f>'実質公債費比率（分子）の構造'!O$50</f>
        <v>113</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988</v>
      </c>
      <c r="C46" s="136"/>
      <c r="D46" s="136"/>
      <c r="E46" s="136">
        <f>'実質公債費比率（分子）の構造'!L$48</f>
        <v>1050</v>
      </c>
      <c r="F46" s="136"/>
      <c r="G46" s="136"/>
      <c r="H46" s="136">
        <f>'実質公債費比率（分子）の構造'!M$48</f>
        <v>1069</v>
      </c>
      <c r="I46" s="136"/>
      <c r="J46" s="136"/>
      <c r="K46" s="136">
        <f>'実質公債費比率（分子）の構造'!N$48</f>
        <v>1086</v>
      </c>
      <c r="L46" s="136"/>
      <c r="M46" s="136"/>
      <c r="N46" s="136">
        <f>'実質公債費比率（分子）の構造'!O$48</f>
        <v>1092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5317</v>
      </c>
      <c r="C49" s="136"/>
      <c r="D49" s="136"/>
      <c r="E49" s="136">
        <f>'実質公債費比率（分子）の構造'!L$45</f>
        <v>5214</v>
      </c>
      <c r="F49" s="136"/>
      <c r="G49" s="136"/>
      <c r="H49" s="136">
        <f>'実質公債費比率（分子）の構造'!M$45</f>
        <v>5212</v>
      </c>
      <c r="I49" s="136"/>
      <c r="J49" s="136"/>
      <c r="K49" s="136">
        <f>'実質公債費比率（分子）の構造'!N$45</f>
        <v>5114</v>
      </c>
      <c r="L49" s="136"/>
      <c r="M49" s="136"/>
      <c r="N49" s="136">
        <f>'実質公債費比率（分子）の構造'!O$45</f>
        <v>4592</v>
      </c>
      <c r="O49" s="136"/>
      <c r="P49" s="136"/>
    </row>
    <row r="50" spans="1:16">
      <c r="A50" s="136" t="s">
        <v>58</v>
      </c>
      <c r="B50" s="136" t="e">
        <f>NA()</f>
        <v>#N/A</v>
      </c>
      <c r="C50" s="136">
        <f>IF(ISNUMBER('実質公債費比率（分子）の構造'!K$53),'実質公債費比率（分子）の構造'!K$53,NA())</f>
        <v>2695</v>
      </c>
      <c r="D50" s="136" t="e">
        <f>NA()</f>
        <v>#N/A</v>
      </c>
      <c r="E50" s="136" t="e">
        <f>NA()</f>
        <v>#N/A</v>
      </c>
      <c r="F50" s="136">
        <f>IF(ISNUMBER('実質公債費比率（分子）の構造'!L$53),'実質公債費比率（分子）の構造'!L$53,NA())</f>
        <v>2628</v>
      </c>
      <c r="G50" s="136" t="e">
        <f>NA()</f>
        <v>#N/A</v>
      </c>
      <c r="H50" s="136" t="e">
        <f>NA()</f>
        <v>#N/A</v>
      </c>
      <c r="I50" s="136">
        <f>IF(ISNUMBER('実質公債費比率（分子）の構造'!M$53),'実質公債費比率（分子）の構造'!M$53,NA())</f>
        <v>2526</v>
      </c>
      <c r="J50" s="136" t="e">
        <f>NA()</f>
        <v>#N/A</v>
      </c>
      <c r="K50" s="136" t="e">
        <f>NA()</f>
        <v>#N/A</v>
      </c>
      <c r="L50" s="136">
        <f>IF(ISNUMBER('実質公債費比率（分子）の構造'!N$53),'実質公債費比率（分子）の構造'!N$53,NA())</f>
        <v>2289</v>
      </c>
      <c r="M50" s="136" t="e">
        <f>NA()</f>
        <v>#N/A</v>
      </c>
      <c r="N50" s="136" t="e">
        <f>NA()</f>
        <v>#N/A</v>
      </c>
      <c r="O50" s="136">
        <f>IF(ISNUMBER('実質公債費比率（分子）の構造'!O$53),'実質公債費比率（分子）の構造'!O$53,NA())</f>
        <v>1981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35705</v>
      </c>
      <c r="E56" s="135"/>
      <c r="F56" s="135"/>
      <c r="G56" s="135">
        <f>'将来負担比率（分子）の構造'!J$51</f>
        <v>36961</v>
      </c>
      <c r="H56" s="135"/>
      <c r="I56" s="135"/>
      <c r="J56" s="135">
        <f>'将来負担比率（分子）の構造'!K$51</f>
        <v>39823</v>
      </c>
      <c r="K56" s="135"/>
      <c r="L56" s="135"/>
      <c r="M56" s="135">
        <f>'将来負担比率（分子）の構造'!L$51</f>
        <v>42934</v>
      </c>
      <c r="N56" s="135"/>
      <c r="O56" s="135"/>
      <c r="P56" s="135">
        <f>'将来負担比率（分子）の構造'!M$51</f>
        <v>44231</v>
      </c>
    </row>
    <row r="57" spans="1:16">
      <c r="A57" s="135" t="s">
        <v>34</v>
      </c>
      <c r="B57" s="135"/>
      <c r="C57" s="135"/>
      <c r="D57" s="135">
        <f>'将来負担比率（分子）の構造'!I$50</f>
        <v>5292</v>
      </c>
      <c r="E57" s="135"/>
      <c r="F57" s="135"/>
      <c r="G57" s="135">
        <f>'将来負担比率（分子）の構造'!J$50</f>
        <v>4172</v>
      </c>
      <c r="H57" s="135"/>
      <c r="I57" s="135"/>
      <c r="J57" s="135">
        <f>'将来負担比率（分子）の構造'!K$50</f>
        <v>3249</v>
      </c>
      <c r="K57" s="135"/>
      <c r="L57" s="135"/>
      <c r="M57" s="135">
        <f>'将来負担比率（分子）の構造'!L$50</f>
        <v>1950</v>
      </c>
      <c r="N57" s="135"/>
      <c r="O57" s="135"/>
      <c r="P57" s="135">
        <f>'将来負担比率（分子）の構造'!M$50</f>
        <v>775</v>
      </c>
    </row>
    <row r="58" spans="1:16">
      <c r="A58" s="135" t="s">
        <v>33</v>
      </c>
      <c r="B58" s="135"/>
      <c r="C58" s="135"/>
      <c r="D58" s="135">
        <f>'将来負担比率（分子）の構造'!I$49</f>
        <v>5345</v>
      </c>
      <c r="E58" s="135"/>
      <c r="F58" s="135"/>
      <c r="G58" s="135">
        <f>'将来負担比率（分子）の構造'!J$49</f>
        <v>7102</v>
      </c>
      <c r="H58" s="135"/>
      <c r="I58" s="135"/>
      <c r="J58" s="135">
        <f>'将来負担比率（分子）の構造'!K$49</f>
        <v>8491</v>
      </c>
      <c r="K58" s="135"/>
      <c r="L58" s="135"/>
      <c r="M58" s="135">
        <f>'将来負担比率（分子）の構造'!L$49</f>
        <v>9040</v>
      </c>
      <c r="N58" s="135"/>
      <c r="O58" s="135"/>
      <c r="P58" s="135">
        <f>'将来負担比率（分子）の構造'!M$49</f>
        <v>10215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1349</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8204</v>
      </c>
      <c r="C62" s="135"/>
      <c r="D62" s="135"/>
      <c r="E62" s="135">
        <f>'将来負担比率（分子）の構造'!J$45</f>
        <v>7748</v>
      </c>
      <c r="F62" s="135"/>
      <c r="G62" s="135"/>
      <c r="H62" s="135">
        <f>'将来負担比率（分子）の構造'!K$45</f>
        <v>7279</v>
      </c>
      <c r="I62" s="135"/>
      <c r="J62" s="135"/>
      <c r="K62" s="135">
        <f>'将来負担比率（分子）の構造'!L$45</f>
        <v>6726</v>
      </c>
      <c r="L62" s="135"/>
      <c r="M62" s="135"/>
      <c r="N62" s="135">
        <f>'将来負担比率（分子）の構造'!M$45</f>
        <v>6236</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22447</v>
      </c>
      <c r="C64" s="135"/>
      <c r="D64" s="135"/>
      <c r="E64" s="135">
        <f>'将来負担比率（分子）の構造'!J$43</f>
        <v>21036</v>
      </c>
      <c r="F64" s="135"/>
      <c r="G64" s="135"/>
      <c r="H64" s="135">
        <f>'将来負担比率（分子）の構造'!K$43</f>
        <v>19339</v>
      </c>
      <c r="I64" s="135"/>
      <c r="J64" s="135"/>
      <c r="K64" s="135">
        <f>'将来負担比率（分子）の構造'!L$43</f>
        <v>17913</v>
      </c>
      <c r="L64" s="135"/>
      <c r="M64" s="135"/>
      <c r="N64" s="135">
        <f>'将来負担比率（分子）の構造'!M$43</f>
        <v>15979</v>
      </c>
      <c r="O64" s="135"/>
      <c r="P64" s="135"/>
    </row>
    <row r="65" spans="1:16">
      <c r="A65" s="135" t="s">
        <v>25</v>
      </c>
      <c r="B65" s="135">
        <f>'将来負担比率（分子）の構造'!I$42</f>
        <v>948</v>
      </c>
      <c r="C65" s="135"/>
      <c r="D65" s="135"/>
      <c r="E65" s="135">
        <f>'将来負担比率（分子）の構造'!J$42</f>
        <v>814</v>
      </c>
      <c r="F65" s="135"/>
      <c r="G65" s="135"/>
      <c r="H65" s="135">
        <f>'将来負担比率（分子）の構造'!K$42</f>
        <v>678</v>
      </c>
      <c r="I65" s="135"/>
      <c r="J65" s="135"/>
      <c r="K65" s="135">
        <f>'将来負担比率（分子）の構造'!L$42</f>
        <v>555</v>
      </c>
      <c r="L65" s="135"/>
      <c r="M65" s="135"/>
      <c r="N65" s="135">
        <f>'将来負担比率（分子）の構造'!M$42</f>
        <v>447</v>
      </c>
      <c r="O65" s="135"/>
      <c r="P65" s="135"/>
    </row>
    <row r="66" spans="1:16">
      <c r="A66" s="135" t="s">
        <v>24</v>
      </c>
      <c r="B66" s="135">
        <f>'将来負担比率（分子）の構造'!I$41</f>
        <v>45063</v>
      </c>
      <c r="C66" s="135"/>
      <c r="D66" s="135"/>
      <c r="E66" s="135">
        <f>'将来負担比率（分子）の構造'!J$41</f>
        <v>48335</v>
      </c>
      <c r="F66" s="135"/>
      <c r="G66" s="135"/>
      <c r="H66" s="135">
        <f>'将来負担比率（分子）の構造'!K$41</f>
        <v>51300</v>
      </c>
      <c r="I66" s="135"/>
      <c r="J66" s="135"/>
      <c r="K66" s="135">
        <f>'将来負担比率（分子）の構造'!L$41</f>
        <v>54294</v>
      </c>
      <c r="L66" s="135"/>
      <c r="M66" s="135"/>
      <c r="N66" s="135">
        <f>'将来負担比率（分子）の構造'!M$41</f>
        <v>54634</v>
      </c>
      <c r="O66" s="135"/>
      <c r="P66" s="135"/>
    </row>
    <row r="67" spans="1:16">
      <c r="A67" s="135" t="s">
        <v>62</v>
      </c>
      <c r="B67" s="135" t="e">
        <f>NA()</f>
        <v>#N/A</v>
      </c>
      <c r="C67" s="135">
        <f>IF(ISNUMBER('将来負担比率（分子）の構造'!I$52), IF('将来負担比率（分子）の構造'!I$52 &lt; 0, 0, '将来負担比率（分子）の構造'!I$52), NA())</f>
        <v>31669</v>
      </c>
      <c r="D67" s="135" t="e">
        <f>NA()</f>
        <v>#N/A</v>
      </c>
      <c r="E67" s="135" t="e">
        <f>NA()</f>
        <v>#N/A</v>
      </c>
      <c r="F67" s="135">
        <f>IF(ISNUMBER('将来負担比率（分子）の構造'!J$52), IF('将来負担比率（分子）の構造'!J$52 &lt; 0, 0, '将来負担比率（分子）の構造'!J$52), NA())</f>
        <v>29697</v>
      </c>
      <c r="G67" s="135" t="e">
        <f>NA()</f>
        <v>#N/A</v>
      </c>
      <c r="H67" s="135" t="e">
        <f>NA()</f>
        <v>#N/A</v>
      </c>
      <c r="I67" s="135">
        <f>IF(ISNUMBER('将来負担比率（分子）の構造'!K$52), IF('将来負担比率（分子）の構造'!K$52 &lt; 0, 0, '将来負担比率（分子）の構造'!K$52), NA())</f>
        <v>27033</v>
      </c>
      <c r="J67" s="135" t="e">
        <f>NA()</f>
        <v>#N/A</v>
      </c>
      <c r="K67" s="135" t="e">
        <f>NA()</f>
        <v>#N/A</v>
      </c>
      <c r="L67" s="135">
        <f>IF(ISNUMBER('将来負担比率（分子）の構造'!L$52), IF('将来負担比率（分子）の構造'!L$52 &lt; 0, 0, '将来負担比率（分子）の構造'!L$52), NA())</f>
        <v>25563</v>
      </c>
      <c r="M67" s="135" t="e">
        <f>NA()</f>
        <v>#N/A</v>
      </c>
      <c r="N67" s="135" t="e">
        <f>NA()</f>
        <v>#N/A</v>
      </c>
      <c r="O67" s="135">
        <f>IF(ISNUMBER('将来負担比率（分子）の構造'!M$52), IF('将来負担比率（分子）の構造'!M$52 &lt; 0, 0, '将来負担比率（分子）の構造'!M$52), NA())</f>
        <v>22075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14707413</v>
      </c>
      <c r="S5" s="613"/>
      <c r="T5" s="613"/>
      <c r="U5" s="613"/>
      <c r="V5" s="613"/>
      <c r="W5" s="613"/>
      <c r="X5" s="613"/>
      <c r="Y5" s="614"/>
      <c r="Z5" s="615">
        <v>36.4</v>
      </c>
      <c r="AA5" s="615"/>
      <c r="AB5" s="615"/>
      <c r="AC5" s="615"/>
      <c r="AD5" s="616">
        <v>14707413</v>
      </c>
      <c r="AE5" s="616"/>
      <c r="AF5" s="616"/>
      <c r="AG5" s="616"/>
      <c r="AH5" s="616"/>
      <c r="AI5" s="616"/>
      <c r="AJ5" s="616"/>
      <c r="AK5" s="616"/>
      <c r="AL5" s="617">
        <v>65.099999999999994</v>
      </c>
      <c r="AM5" s="618"/>
      <c r="AN5" s="618"/>
      <c r="AO5" s="619"/>
      <c r="AP5" s="609" t="s">
        <v>206</v>
      </c>
      <c r="AQ5" s="610"/>
      <c r="AR5" s="610"/>
      <c r="AS5" s="610"/>
      <c r="AT5" s="610"/>
      <c r="AU5" s="610"/>
      <c r="AV5" s="610"/>
      <c r="AW5" s="610"/>
      <c r="AX5" s="610"/>
      <c r="AY5" s="610"/>
      <c r="AZ5" s="610"/>
      <c r="BA5" s="610"/>
      <c r="BB5" s="610"/>
      <c r="BC5" s="610"/>
      <c r="BD5" s="610"/>
      <c r="BE5" s="610"/>
      <c r="BF5" s="611"/>
      <c r="BG5" s="623">
        <v>14706507</v>
      </c>
      <c r="BH5" s="624"/>
      <c r="BI5" s="624"/>
      <c r="BJ5" s="624"/>
      <c r="BK5" s="624"/>
      <c r="BL5" s="624"/>
      <c r="BM5" s="624"/>
      <c r="BN5" s="625"/>
      <c r="BO5" s="626">
        <v>100</v>
      </c>
      <c r="BP5" s="626"/>
      <c r="BQ5" s="626"/>
      <c r="BR5" s="626"/>
      <c r="BS5" s="627">
        <v>174210</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348273</v>
      </c>
      <c r="S6" s="624"/>
      <c r="T6" s="624"/>
      <c r="U6" s="624"/>
      <c r="V6" s="624"/>
      <c r="W6" s="624"/>
      <c r="X6" s="624"/>
      <c r="Y6" s="625"/>
      <c r="Z6" s="626">
        <v>0.9</v>
      </c>
      <c r="AA6" s="626"/>
      <c r="AB6" s="626"/>
      <c r="AC6" s="626"/>
      <c r="AD6" s="627">
        <v>348273</v>
      </c>
      <c r="AE6" s="627"/>
      <c r="AF6" s="627"/>
      <c r="AG6" s="627"/>
      <c r="AH6" s="627"/>
      <c r="AI6" s="627"/>
      <c r="AJ6" s="627"/>
      <c r="AK6" s="627"/>
      <c r="AL6" s="628">
        <v>1.5</v>
      </c>
      <c r="AM6" s="629"/>
      <c r="AN6" s="629"/>
      <c r="AO6" s="630"/>
      <c r="AP6" s="620" t="s">
        <v>211</v>
      </c>
      <c r="AQ6" s="621"/>
      <c r="AR6" s="621"/>
      <c r="AS6" s="621"/>
      <c r="AT6" s="621"/>
      <c r="AU6" s="621"/>
      <c r="AV6" s="621"/>
      <c r="AW6" s="621"/>
      <c r="AX6" s="621"/>
      <c r="AY6" s="621"/>
      <c r="AZ6" s="621"/>
      <c r="BA6" s="621"/>
      <c r="BB6" s="621"/>
      <c r="BC6" s="621"/>
      <c r="BD6" s="621"/>
      <c r="BE6" s="621"/>
      <c r="BF6" s="622"/>
      <c r="BG6" s="623">
        <v>14706507</v>
      </c>
      <c r="BH6" s="624"/>
      <c r="BI6" s="624"/>
      <c r="BJ6" s="624"/>
      <c r="BK6" s="624"/>
      <c r="BL6" s="624"/>
      <c r="BM6" s="624"/>
      <c r="BN6" s="625"/>
      <c r="BO6" s="626">
        <v>100</v>
      </c>
      <c r="BP6" s="626"/>
      <c r="BQ6" s="626"/>
      <c r="BR6" s="626"/>
      <c r="BS6" s="627">
        <v>174210</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263062</v>
      </c>
      <c r="CS6" s="624"/>
      <c r="CT6" s="624"/>
      <c r="CU6" s="624"/>
      <c r="CV6" s="624"/>
      <c r="CW6" s="624"/>
      <c r="CX6" s="624"/>
      <c r="CY6" s="625"/>
      <c r="CZ6" s="626">
        <v>0.7</v>
      </c>
      <c r="DA6" s="626"/>
      <c r="DB6" s="626"/>
      <c r="DC6" s="626"/>
      <c r="DD6" s="632" t="s">
        <v>213</v>
      </c>
      <c r="DE6" s="624"/>
      <c r="DF6" s="624"/>
      <c r="DG6" s="624"/>
      <c r="DH6" s="624"/>
      <c r="DI6" s="624"/>
      <c r="DJ6" s="624"/>
      <c r="DK6" s="624"/>
      <c r="DL6" s="624"/>
      <c r="DM6" s="624"/>
      <c r="DN6" s="624"/>
      <c r="DO6" s="624"/>
      <c r="DP6" s="625"/>
      <c r="DQ6" s="632">
        <v>263062</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32378</v>
      </c>
      <c r="S7" s="624"/>
      <c r="T7" s="624"/>
      <c r="U7" s="624"/>
      <c r="V7" s="624"/>
      <c r="W7" s="624"/>
      <c r="X7" s="624"/>
      <c r="Y7" s="625"/>
      <c r="Z7" s="626">
        <v>0.1</v>
      </c>
      <c r="AA7" s="626"/>
      <c r="AB7" s="626"/>
      <c r="AC7" s="626"/>
      <c r="AD7" s="627">
        <v>32378</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5371652</v>
      </c>
      <c r="BH7" s="624"/>
      <c r="BI7" s="624"/>
      <c r="BJ7" s="624"/>
      <c r="BK7" s="624"/>
      <c r="BL7" s="624"/>
      <c r="BM7" s="624"/>
      <c r="BN7" s="625"/>
      <c r="BO7" s="626">
        <v>36.5</v>
      </c>
      <c r="BP7" s="626"/>
      <c r="BQ7" s="626"/>
      <c r="BR7" s="626"/>
      <c r="BS7" s="627">
        <v>174210</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4795044</v>
      </c>
      <c r="CS7" s="624"/>
      <c r="CT7" s="624"/>
      <c r="CU7" s="624"/>
      <c r="CV7" s="624"/>
      <c r="CW7" s="624"/>
      <c r="CX7" s="624"/>
      <c r="CY7" s="625"/>
      <c r="CZ7" s="626">
        <v>12.6</v>
      </c>
      <c r="DA7" s="626"/>
      <c r="DB7" s="626"/>
      <c r="DC7" s="626"/>
      <c r="DD7" s="632">
        <v>338986</v>
      </c>
      <c r="DE7" s="624"/>
      <c r="DF7" s="624"/>
      <c r="DG7" s="624"/>
      <c r="DH7" s="624"/>
      <c r="DI7" s="624"/>
      <c r="DJ7" s="624"/>
      <c r="DK7" s="624"/>
      <c r="DL7" s="624"/>
      <c r="DM7" s="624"/>
      <c r="DN7" s="624"/>
      <c r="DO7" s="624"/>
      <c r="DP7" s="625"/>
      <c r="DQ7" s="632">
        <v>4171490</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64666</v>
      </c>
      <c r="S8" s="624"/>
      <c r="T8" s="624"/>
      <c r="U8" s="624"/>
      <c r="V8" s="624"/>
      <c r="W8" s="624"/>
      <c r="X8" s="624"/>
      <c r="Y8" s="625"/>
      <c r="Z8" s="626">
        <v>0.2</v>
      </c>
      <c r="AA8" s="626"/>
      <c r="AB8" s="626"/>
      <c r="AC8" s="626"/>
      <c r="AD8" s="627">
        <v>64666</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153801</v>
      </c>
      <c r="BH8" s="624"/>
      <c r="BI8" s="624"/>
      <c r="BJ8" s="624"/>
      <c r="BK8" s="624"/>
      <c r="BL8" s="624"/>
      <c r="BM8" s="624"/>
      <c r="BN8" s="625"/>
      <c r="BO8" s="626">
        <v>1</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13330287</v>
      </c>
      <c r="CS8" s="624"/>
      <c r="CT8" s="624"/>
      <c r="CU8" s="624"/>
      <c r="CV8" s="624"/>
      <c r="CW8" s="624"/>
      <c r="CX8" s="624"/>
      <c r="CY8" s="625"/>
      <c r="CZ8" s="626">
        <v>35.1</v>
      </c>
      <c r="DA8" s="626"/>
      <c r="DB8" s="626"/>
      <c r="DC8" s="626"/>
      <c r="DD8" s="632">
        <v>221880</v>
      </c>
      <c r="DE8" s="624"/>
      <c r="DF8" s="624"/>
      <c r="DG8" s="624"/>
      <c r="DH8" s="624"/>
      <c r="DI8" s="624"/>
      <c r="DJ8" s="624"/>
      <c r="DK8" s="624"/>
      <c r="DL8" s="624"/>
      <c r="DM8" s="624"/>
      <c r="DN8" s="624"/>
      <c r="DO8" s="624"/>
      <c r="DP8" s="625"/>
      <c r="DQ8" s="632">
        <v>7354862</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65052</v>
      </c>
      <c r="S9" s="624"/>
      <c r="T9" s="624"/>
      <c r="U9" s="624"/>
      <c r="V9" s="624"/>
      <c r="W9" s="624"/>
      <c r="X9" s="624"/>
      <c r="Y9" s="625"/>
      <c r="Z9" s="626">
        <v>0.2</v>
      </c>
      <c r="AA9" s="626"/>
      <c r="AB9" s="626"/>
      <c r="AC9" s="626"/>
      <c r="AD9" s="627">
        <v>65052</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3950456</v>
      </c>
      <c r="BH9" s="624"/>
      <c r="BI9" s="624"/>
      <c r="BJ9" s="624"/>
      <c r="BK9" s="624"/>
      <c r="BL9" s="624"/>
      <c r="BM9" s="624"/>
      <c r="BN9" s="625"/>
      <c r="BO9" s="626">
        <v>26.9</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2559423</v>
      </c>
      <c r="CS9" s="624"/>
      <c r="CT9" s="624"/>
      <c r="CU9" s="624"/>
      <c r="CV9" s="624"/>
      <c r="CW9" s="624"/>
      <c r="CX9" s="624"/>
      <c r="CY9" s="625"/>
      <c r="CZ9" s="626">
        <v>6.7</v>
      </c>
      <c r="DA9" s="626"/>
      <c r="DB9" s="626"/>
      <c r="DC9" s="626"/>
      <c r="DD9" s="632">
        <v>210445</v>
      </c>
      <c r="DE9" s="624"/>
      <c r="DF9" s="624"/>
      <c r="DG9" s="624"/>
      <c r="DH9" s="624"/>
      <c r="DI9" s="624"/>
      <c r="DJ9" s="624"/>
      <c r="DK9" s="624"/>
      <c r="DL9" s="624"/>
      <c r="DM9" s="624"/>
      <c r="DN9" s="624"/>
      <c r="DO9" s="624"/>
      <c r="DP9" s="625"/>
      <c r="DQ9" s="632">
        <v>2348635</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1740874</v>
      </c>
      <c r="S10" s="624"/>
      <c r="T10" s="624"/>
      <c r="U10" s="624"/>
      <c r="V10" s="624"/>
      <c r="W10" s="624"/>
      <c r="X10" s="624"/>
      <c r="Y10" s="625"/>
      <c r="Z10" s="626">
        <v>4.3</v>
      </c>
      <c r="AA10" s="626"/>
      <c r="AB10" s="626"/>
      <c r="AC10" s="626"/>
      <c r="AD10" s="627">
        <v>1740874</v>
      </c>
      <c r="AE10" s="627"/>
      <c r="AF10" s="627"/>
      <c r="AG10" s="627"/>
      <c r="AH10" s="627"/>
      <c r="AI10" s="627"/>
      <c r="AJ10" s="627"/>
      <c r="AK10" s="627"/>
      <c r="AL10" s="628">
        <v>7.7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237959</v>
      </c>
      <c r="BH10" s="624"/>
      <c r="BI10" s="624"/>
      <c r="BJ10" s="624"/>
      <c r="BK10" s="624"/>
      <c r="BL10" s="624"/>
      <c r="BM10" s="624"/>
      <c r="BN10" s="625"/>
      <c r="BO10" s="626">
        <v>1.6</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51128</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1096</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15963</v>
      </c>
      <c r="S11" s="624"/>
      <c r="T11" s="624"/>
      <c r="U11" s="624"/>
      <c r="V11" s="624"/>
      <c r="W11" s="624"/>
      <c r="X11" s="624"/>
      <c r="Y11" s="625"/>
      <c r="Z11" s="626">
        <v>0</v>
      </c>
      <c r="AA11" s="626"/>
      <c r="AB11" s="626"/>
      <c r="AC11" s="626"/>
      <c r="AD11" s="627">
        <v>15963</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1029436</v>
      </c>
      <c r="BH11" s="624"/>
      <c r="BI11" s="624"/>
      <c r="BJ11" s="624"/>
      <c r="BK11" s="624"/>
      <c r="BL11" s="624"/>
      <c r="BM11" s="624"/>
      <c r="BN11" s="625"/>
      <c r="BO11" s="626">
        <v>7</v>
      </c>
      <c r="BP11" s="626"/>
      <c r="BQ11" s="626"/>
      <c r="BR11" s="626"/>
      <c r="BS11" s="632">
        <v>174210</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786981</v>
      </c>
      <c r="CS11" s="624"/>
      <c r="CT11" s="624"/>
      <c r="CU11" s="624"/>
      <c r="CV11" s="624"/>
      <c r="CW11" s="624"/>
      <c r="CX11" s="624"/>
      <c r="CY11" s="625"/>
      <c r="CZ11" s="626">
        <v>2.1</v>
      </c>
      <c r="DA11" s="626"/>
      <c r="DB11" s="626"/>
      <c r="DC11" s="626"/>
      <c r="DD11" s="632">
        <v>385154</v>
      </c>
      <c r="DE11" s="624"/>
      <c r="DF11" s="624"/>
      <c r="DG11" s="624"/>
      <c r="DH11" s="624"/>
      <c r="DI11" s="624"/>
      <c r="DJ11" s="624"/>
      <c r="DK11" s="624"/>
      <c r="DL11" s="624"/>
      <c r="DM11" s="624"/>
      <c r="DN11" s="624"/>
      <c r="DO11" s="624"/>
      <c r="DP11" s="625"/>
      <c r="DQ11" s="632">
        <v>582051</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8469202</v>
      </c>
      <c r="BH12" s="624"/>
      <c r="BI12" s="624"/>
      <c r="BJ12" s="624"/>
      <c r="BK12" s="624"/>
      <c r="BL12" s="624"/>
      <c r="BM12" s="624"/>
      <c r="BN12" s="625"/>
      <c r="BO12" s="626">
        <v>57.6</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872894</v>
      </c>
      <c r="CS12" s="624"/>
      <c r="CT12" s="624"/>
      <c r="CU12" s="624"/>
      <c r="CV12" s="624"/>
      <c r="CW12" s="624"/>
      <c r="CX12" s="624"/>
      <c r="CY12" s="625"/>
      <c r="CZ12" s="626">
        <v>2.2999999999999998</v>
      </c>
      <c r="DA12" s="626"/>
      <c r="DB12" s="626"/>
      <c r="DC12" s="626"/>
      <c r="DD12" s="632">
        <v>84117</v>
      </c>
      <c r="DE12" s="624"/>
      <c r="DF12" s="624"/>
      <c r="DG12" s="624"/>
      <c r="DH12" s="624"/>
      <c r="DI12" s="624"/>
      <c r="DJ12" s="624"/>
      <c r="DK12" s="624"/>
      <c r="DL12" s="624"/>
      <c r="DM12" s="624"/>
      <c r="DN12" s="624"/>
      <c r="DO12" s="624"/>
      <c r="DP12" s="625"/>
      <c r="DQ12" s="632">
        <v>683262</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47422</v>
      </c>
      <c r="S13" s="624"/>
      <c r="T13" s="624"/>
      <c r="U13" s="624"/>
      <c r="V13" s="624"/>
      <c r="W13" s="624"/>
      <c r="X13" s="624"/>
      <c r="Y13" s="625"/>
      <c r="Z13" s="626">
        <v>0.1</v>
      </c>
      <c r="AA13" s="626"/>
      <c r="AB13" s="626"/>
      <c r="AC13" s="626"/>
      <c r="AD13" s="627">
        <v>47422</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8371410</v>
      </c>
      <c r="BH13" s="624"/>
      <c r="BI13" s="624"/>
      <c r="BJ13" s="624"/>
      <c r="BK13" s="624"/>
      <c r="BL13" s="624"/>
      <c r="BM13" s="624"/>
      <c r="BN13" s="625"/>
      <c r="BO13" s="626">
        <v>56.9</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4289503</v>
      </c>
      <c r="CS13" s="624"/>
      <c r="CT13" s="624"/>
      <c r="CU13" s="624"/>
      <c r="CV13" s="624"/>
      <c r="CW13" s="624"/>
      <c r="CX13" s="624"/>
      <c r="CY13" s="625"/>
      <c r="CZ13" s="626">
        <v>11.3</v>
      </c>
      <c r="DA13" s="626"/>
      <c r="DB13" s="626"/>
      <c r="DC13" s="626"/>
      <c r="DD13" s="632">
        <v>2783116</v>
      </c>
      <c r="DE13" s="624"/>
      <c r="DF13" s="624"/>
      <c r="DG13" s="624"/>
      <c r="DH13" s="624"/>
      <c r="DI13" s="624"/>
      <c r="DJ13" s="624"/>
      <c r="DK13" s="624"/>
      <c r="DL13" s="624"/>
      <c r="DM13" s="624"/>
      <c r="DN13" s="624"/>
      <c r="DO13" s="624"/>
      <c r="DP13" s="625"/>
      <c r="DQ13" s="632">
        <v>1992388</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234328</v>
      </c>
      <c r="BH14" s="624"/>
      <c r="BI14" s="624"/>
      <c r="BJ14" s="624"/>
      <c r="BK14" s="624"/>
      <c r="BL14" s="624"/>
      <c r="BM14" s="624"/>
      <c r="BN14" s="625"/>
      <c r="BO14" s="626">
        <v>1.6</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1367239</v>
      </c>
      <c r="CS14" s="624"/>
      <c r="CT14" s="624"/>
      <c r="CU14" s="624"/>
      <c r="CV14" s="624"/>
      <c r="CW14" s="624"/>
      <c r="CX14" s="624"/>
      <c r="CY14" s="625"/>
      <c r="CZ14" s="626">
        <v>3.6</v>
      </c>
      <c r="DA14" s="626"/>
      <c r="DB14" s="626"/>
      <c r="DC14" s="626"/>
      <c r="DD14" s="632">
        <v>141660</v>
      </c>
      <c r="DE14" s="624"/>
      <c r="DF14" s="624"/>
      <c r="DG14" s="624"/>
      <c r="DH14" s="624"/>
      <c r="DI14" s="624"/>
      <c r="DJ14" s="624"/>
      <c r="DK14" s="624"/>
      <c r="DL14" s="624"/>
      <c r="DM14" s="624"/>
      <c r="DN14" s="624"/>
      <c r="DO14" s="624"/>
      <c r="DP14" s="625"/>
      <c r="DQ14" s="632">
        <v>1272753</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50581</v>
      </c>
      <c r="S15" s="624"/>
      <c r="T15" s="624"/>
      <c r="U15" s="624"/>
      <c r="V15" s="624"/>
      <c r="W15" s="624"/>
      <c r="X15" s="624"/>
      <c r="Y15" s="625"/>
      <c r="Z15" s="626">
        <v>0.1</v>
      </c>
      <c r="AA15" s="626"/>
      <c r="AB15" s="626"/>
      <c r="AC15" s="626"/>
      <c r="AD15" s="627">
        <v>50581</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631325</v>
      </c>
      <c r="BH15" s="624"/>
      <c r="BI15" s="624"/>
      <c r="BJ15" s="624"/>
      <c r="BK15" s="624"/>
      <c r="BL15" s="624"/>
      <c r="BM15" s="624"/>
      <c r="BN15" s="625"/>
      <c r="BO15" s="626">
        <v>4.3</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4774922</v>
      </c>
      <c r="CS15" s="624"/>
      <c r="CT15" s="624"/>
      <c r="CU15" s="624"/>
      <c r="CV15" s="624"/>
      <c r="CW15" s="624"/>
      <c r="CX15" s="624"/>
      <c r="CY15" s="625"/>
      <c r="CZ15" s="626">
        <v>12.6</v>
      </c>
      <c r="DA15" s="626"/>
      <c r="DB15" s="626"/>
      <c r="DC15" s="626"/>
      <c r="DD15" s="632">
        <v>1990820</v>
      </c>
      <c r="DE15" s="624"/>
      <c r="DF15" s="624"/>
      <c r="DG15" s="624"/>
      <c r="DH15" s="624"/>
      <c r="DI15" s="624"/>
      <c r="DJ15" s="624"/>
      <c r="DK15" s="624"/>
      <c r="DL15" s="624"/>
      <c r="DM15" s="624"/>
      <c r="DN15" s="624"/>
      <c r="DO15" s="624"/>
      <c r="DP15" s="625"/>
      <c r="DQ15" s="632">
        <v>3097239</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6597852</v>
      </c>
      <c r="S16" s="624"/>
      <c r="T16" s="624"/>
      <c r="U16" s="624"/>
      <c r="V16" s="624"/>
      <c r="W16" s="624"/>
      <c r="X16" s="624"/>
      <c r="Y16" s="625"/>
      <c r="Z16" s="626">
        <v>16.3</v>
      </c>
      <c r="AA16" s="626"/>
      <c r="AB16" s="626"/>
      <c r="AC16" s="626"/>
      <c r="AD16" s="627">
        <v>5434436</v>
      </c>
      <c r="AE16" s="627"/>
      <c r="AF16" s="627"/>
      <c r="AG16" s="627"/>
      <c r="AH16" s="627"/>
      <c r="AI16" s="627"/>
      <c r="AJ16" s="627"/>
      <c r="AK16" s="627"/>
      <c r="AL16" s="628">
        <v>24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66256</v>
      </c>
      <c r="CS16" s="624"/>
      <c r="CT16" s="624"/>
      <c r="CU16" s="624"/>
      <c r="CV16" s="624"/>
      <c r="CW16" s="624"/>
      <c r="CX16" s="624"/>
      <c r="CY16" s="625"/>
      <c r="CZ16" s="626">
        <v>0.2</v>
      </c>
      <c r="DA16" s="626"/>
      <c r="DB16" s="626"/>
      <c r="DC16" s="626"/>
      <c r="DD16" s="632" t="s">
        <v>108</v>
      </c>
      <c r="DE16" s="624"/>
      <c r="DF16" s="624"/>
      <c r="DG16" s="624"/>
      <c r="DH16" s="624"/>
      <c r="DI16" s="624"/>
      <c r="DJ16" s="624"/>
      <c r="DK16" s="624"/>
      <c r="DL16" s="624"/>
      <c r="DM16" s="624"/>
      <c r="DN16" s="624"/>
      <c r="DO16" s="624"/>
      <c r="DP16" s="625"/>
      <c r="DQ16" s="632">
        <v>57283</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5434436</v>
      </c>
      <c r="S17" s="624"/>
      <c r="T17" s="624"/>
      <c r="U17" s="624"/>
      <c r="V17" s="624"/>
      <c r="W17" s="624"/>
      <c r="X17" s="624"/>
      <c r="Y17" s="625"/>
      <c r="Z17" s="626">
        <v>13.4</v>
      </c>
      <c r="AA17" s="626"/>
      <c r="AB17" s="626"/>
      <c r="AC17" s="626"/>
      <c r="AD17" s="627">
        <v>5434436</v>
      </c>
      <c r="AE17" s="627"/>
      <c r="AF17" s="627"/>
      <c r="AG17" s="627"/>
      <c r="AH17" s="627"/>
      <c r="AI17" s="627"/>
      <c r="AJ17" s="627"/>
      <c r="AK17" s="627"/>
      <c r="AL17" s="628">
        <v>24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4823425</v>
      </c>
      <c r="CS17" s="624"/>
      <c r="CT17" s="624"/>
      <c r="CU17" s="624"/>
      <c r="CV17" s="624"/>
      <c r="CW17" s="624"/>
      <c r="CX17" s="624"/>
      <c r="CY17" s="625"/>
      <c r="CZ17" s="626">
        <v>12.7</v>
      </c>
      <c r="DA17" s="626"/>
      <c r="DB17" s="626"/>
      <c r="DC17" s="626"/>
      <c r="DD17" s="632" t="s">
        <v>108</v>
      </c>
      <c r="DE17" s="624"/>
      <c r="DF17" s="624"/>
      <c r="DG17" s="624"/>
      <c r="DH17" s="624"/>
      <c r="DI17" s="624"/>
      <c r="DJ17" s="624"/>
      <c r="DK17" s="624"/>
      <c r="DL17" s="624"/>
      <c r="DM17" s="624"/>
      <c r="DN17" s="624"/>
      <c r="DO17" s="624"/>
      <c r="DP17" s="625"/>
      <c r="DQ17" s="632">
        <v>4679175</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1163416</v>
      </c>
      <c r="S18" s="624"/>
      <c r="T18" s="624"/>
      <c r="U18" s="624"/>
      <c r="V18" s="624"/>
      <c r="W18" s="624"/>
      <c r="X18" s="624"/>
      <c r="Y18" s="625"/>
      <c r="Z18" s="626">
        <v>2.9</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906</v>
      </c>
      <c r="BH19" s="624"/>
      <c r="BI19" s="624"/>
      <c r="BJ19" s="624"/>
      <c r="BK19" s="624"/>
      <c r="BL19" s="624"/>
      <c r="BM19" s="624"/>
      <c r="BN19" s="625"/>
      <c r="BO19" s="626">
        <v>0</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23670474</v>
      </c>
      <c r="S20" s="624"/>
      <c r="T20" s="624"/>
      <c r="U20" s="624"/>
      <c r="V20" s="624"/>
      <c r="W20" s="624"/>
      <c r="X20" s="624"/>
      <c r="Y20" s="625"/>
      <c r="Z20" s="626">
        <v>58.5</v>
      </c>
      <c r="AA20" s="626"/>
      <c r="AB20" s="626"/>
      <c r="AC20" s="626"/>
      <c r="AD20" s="627">
        <v>22507058</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906</v>
      </c>
      <c r="BH20" s="624"/>
      <c r="BI20" s="624"/>
      <c r="BJ20" s="624"/>
      <c r="BK20" s="624"/>
      <c r="BL20" s="624"/>
      <c r="BM20" s="624"/>
      <c r="BN20" s="625"/>
      <c r="BO20" s="626">
        <v>0</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37980164</v>
      </c>
      <c r="CS20" s="624"/>
      <c r="CT20" s="624"/>
      <c r="CU20" s="624"/>
      <c r="CV20" s="624"/>
      <c r="CW20" s="624"/>
      <c r="CX20" s="624"/>
      <c r="CY20" s="625"/>
      <c r="CZ20" s="626">
        <v>100</v>
      </c>
      <c r="DA20" s="626"/>
      <c r="DB20" s="626"/>
      <c r="DC20" s="626"/>
      <c r="DD20" s="632">
        <v>6156178</v>
      </c>
      <c r="DE20" s="624"/>
      <c r="DF20" s="624"/>
      <c r="DG20" s="624"/>
      <c r="DH20" s="624"/>
      <c r="DI20" s="624"/>
      <c r="DJ20" s="624"/>
      <c r="DK20" s="624"/>
      <c r="DL20" s="624"/>
      <c r="DM20" s="624"/>
      <c r="DN20" s="624"/>
      <c r="DO20" s="624"/>
      <c r="DP20" s="625"/>
      <c r="DQ20" s="632">
        <v>26503296</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13842</v>
      </c>
      <c r="S21" s="624"/>
      <c r="T21" s="624"/>
      <c r="U21" s="624"/>
      <c r="V21" s="624"/>
      <c r="W21" s="624"/>
      <c r="X21" s="624"/>
      <c r="Y21" s="625"/>
      <c r="Z21" s="626">
        <v>0</v>
      </c>
      <c r="AA21" s="626"/>
      <c r="AB21" s="626"/>
      <c r="AC21" s="626"/>
      <c r="AD21" s="627">
        <v>13842</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906</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498886</v>
      </c>
      <c r="S22" s="624"/>
      <c r="T22" s="624"/>
      <c r="U22" s="624"/>
      <c r="V22" s="624"/>
      <c r="W22" s="624"/>
      <c r="X22" s="624"/>
      <c r="Y22" s="625"/>
      <c r="Z22" s="626">
        <v>1.2</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734979</v>
      </c>
      <c r="S23" s="624"/>
      <c r="T23" s="624"/>
      <c r="U23" s="624"/>
      <c r="V23" s="624"/>
      <c r="W23" s="624"/>
      <c r="X23" s="624"/>
      <c r="Y23" s="625"/>
      <c r="Z23" s="626">
        <v>1.8</v>
      </c>
      <c r="AA23" s="626"/>
      <c r="AB23" s="626"/>
      <c r="AC23" s="626"/>
      <c r="AD23" s="627">
        <v>37574</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139661</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18847282</v>
      </c>
      <c r="CS24" s="613"/>
      <c r="CT24" s="613"/>
      <c r="CU24" s="613"/>
      <c r="CV24" s="613"/>
      <c r="CW24" s="613"/>
      <c r="CX24" s="613"/>
      <c r="CY24" s="614"/>
      <c r="CZ24" s="650">
        <v>49.6</v>
      </c>
      <c r="DA24" s="651"/>
      <c r="DB24" s="651"/>
      <c r="DC24" s="652"/>
      <c r="DD24" s="649">
        <v>13202757</v>
      </c>
      <c r="DE24" s="613"/>
      <c r="DF24" s="613"/>
      <c r="DG24" s="613"/>
      <c r="DH24" s="613"/>
      <c r="DI24" s="613"/>
      <c r="DJ24" s="613"/>
      <c r="DK24" s="614"/>
      <c r="DL24" s="649">
        <v>12785411</v>
      </c>
      <c r="DM24" s="613"/>
      <c r="DN24" s="613"/>
      <c r="DO24" s="613"/>
      <c r="DP24" s="613"/>
      <c r="DQ24" s="613"/>
      <c r="DR24" s="613"/>
      <c r="DS24" s="613"/>
      <c r="DT24" s="613"/>
      <c r="DU24" s="613"/>
      <c r="DV24" s="614"/>
      <c r="DW24" s="617">
        <v>52</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5122748</v>
      </c>
      <c r="S25" s="624"/>
      <c r="T25" s="624"/>
      <c r="U25" s="624"/>
      <c r="V25" s="624"/>
      <c r="W25" s="624"/>
      <c r="X25" s="624"/>
      <c r="Y25" s="625"/>
      <c r="Z25" s="626">
        <v>12.7</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6849842</v>
      </c>
      <c r="CS25" s="655"/>
      <c r="CT25" s="655"/>
      <c r="CU25" s="655"/>
      <c r="CV25" s="655"/>
      <c r="CW25" s="655"/>
      <c r="CX25" s="655"/>
      <c r="CY25" s="656"/>
      <c r="CZ25" s="657">
        <v>18</v>
      </c>
      <c r="DA25" s="658"/>
      <c r="DB25" s="658"/>
      <c r="DC25" s="659"/>
      <c r="DD25" s="632">
        <v>6012657</v>
      </c>
      <c r="DE25" s="655"/>
      <c r="DF25" s="655"/>
      <c r="DG25" s="655"/>
      <c r="DH25" s="655"/>
      <c r="DI25" s="655"/>
      <c r="DJ25" s="655"/>
      <c r="DK25" s="656"/>
      <c r="DL25" s="632">
        <v>5841447</v>
      </c>
      <c r="DM25" s="655"/>
      <c r="DN25" s="655"/>
      <c r="DO25" s="655"/>
      <c r="DP25" s="655"/>
      <c r="DQ25" s="655"/>
      <c r="DR25" s="655"/>
      <c r="DS25" s="655"/>
      <c r="DT25" s="655"/>
      <c r="DU25" s="655"/>
      <c r="DV25" s="656"/>
      <c r="DW25" s="628">
        <v>23.8</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4507737</v>
      </c>
      <c r="CS26" s="624"/>
      <c r="CT26" s="624"/>
      <c r="CU26" s="624"/>
      <c r="CV26" s="624"/>
      <c r="CW26" s="624"/>
      <c r="CX26" s="624"/>
      <c r="CY26" s="625"/>
      <c r="CZ26" s="657">
        <v>11.9</v>
      </c>
      <c r="DA26" s="658"/>
      <c r="DB26" s="658"/>
      <c r="DC26" s="659"/>
      <c r="DD26" s="632">
        <v>3767043</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2223329</v>
      </c>
      <c r="S27" s="624"/>
      <c r="T27" s="624"/>
      <c r="U27" s="624"/>
      <c r="V27" s="624"/>
      <c r="W27" s="624"/>
      <c r="X27" s="624"/>
      <c r="Y27" s="625"/>
      <c r="Z27" s="626">
        <v>5.5</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14707413</v>
      </c>
      <c r="BH27" s="624"/>
      <c r="BI27" s="624"/>
      <c r="BJ27" s="624"/>
      <c r="BK27" s="624"/>
      <c r="BL27" s="624"/>
      <c r="BM27" s="624"/>
      <c r="BN27" s="625"/>
      <c r="BO27" s="626">
        <v>100</v>
      </c>
      <c r="BP27" s="626"/>
      <c r="BQ27" s="626"/>
      <c r="BR27" s="626"/>
      <c r="BS27" s="632">
        <v>174210</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7174015</v>
      </c>
      <c r="CS27" s="655"/>
      <c r="CT27" s="655"/>
      <c r="CU27" s="655"/>
      <c r="CV27" s="655"/>
      <c r="CW27" s="655"/>
      <c r="CX27" s="655"/>
      <c r="CY27" s="656"/>
      <c r="CZ27" s="657">
        <v>18.899999999999999</v>
      </c>
      <c r="DA27" s="658"/>
      <c r="DB27" s="658"/>
      <c r="DC27" s="659"/>
      <c r="DD27" s="632">
        <v>2510925</v>
      </c>
      <c r="DE27" s="655"/>
      <c r="DF27" s="655"/>
      <c r="DG27" s="655"/>
      <c r="DH27" s="655"/>
      <c r="DI27" s="655"/>
      <c r="DJ27" s="655"/>
      <c r="DK27" s="656"/>
      <c r="DL27" s="632">
        <v>2495547</v>
      </c>
      <c r="DM27" s="655"/>
      <c r="DN27" s="655"/>
      <c r="DO27" s="655"/>
      <c r="DP27" s="655"/>
      <c r="DQ27" s="655"/>
      <c r="DR27" s="655"/>
      <c r="DS27" s="655"/>
      <c r="DT27" s="655"/>
      <c r="DU27" s="655"/>
      <c r="DV27" s="656"/>
      <c r="DW27" s="628">
        <v>10.199999999999999</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181722</v>
      </c>
      <c r="S28" s="624"/>
      <c r="T28" s="624"/>
      <c r="U28" s="624"/>
      <c r="V28" s="624"/>
      <c r="W28" s="624"/>
      <c r="X28" s="624"/>
      <c r="Y28" s="625"/>
      <c r="Z28" s="626">
        <v>0.4</v>
      </c>
      <c r="AA28" s="626"/>
      <c r="AB28" s="626"/>
      <c r="AC28" s="626"/>
      <c r="AD28" s="627">
        <v>16457</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4823425</v>
      </c>
      <c r="CS28" s="624"/>
      <c r="CT28" s="624"/>
      <c r="CU28" s="624"/>
      <c r="CV28" s="624"/>
      <c r="CW28" s="624"/>
      <c r="CX28" s="624"/>
      <c r="CY28" s="625"/>
      <c r="CZ28" s="657">
        <v>12.7</v>
      </c>
      <c r="DA28" s="658"/>
      <c r="DB28" s="658"/>
      <c r="DC28" s="659"/>
      <c r="DD28" s="632">
        <v>4679175</v>
      </c>
      <c r="DE28" s="624"/>
      <c r="DF28" s="624"/>
      <c r="DG28" s="624"/>
      <c r="DH28" s="624"/>
      <c r="DI28" s="624"/>
      <c r="DJ28" s="624"/>
      <c r="DK28" s="625"/>
      <c r="DL28" s="632">
        <v>4448417</v>
      </c>
      <c r="DM28" s="624"/>
      <c r="DN28" s="624"/>
      <c r="DO28" s="624"/>
      <c r="DP28" s="624"/>
      <c r="DQ28" s="624"/>
      <c r="DR28" s="624"/>
      <c r="DS28" s="624"/>
      <c r="DT28" s="624"/>
      <c r="DU28" s="624"/>
      <c r="DV28" s="625"/>
      <c r="DW28" s="628">
        <v>18.100000000000001</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70834</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4823072</v>
      </c>
      <c r="CS29" s="655"/>
      <c r="CT29" s="655"/>
      <c r="CU29" s="655"/>
      <c r="CV29" s="655"/>
      <c r="CW29" s="655"/>
      <c r="CX29" s="655"/>
      <c r="CY29" s="656"/>
      <c r="CZ29" s="657">
        <v>12.7</v>
      </c>
      <c r="DA29" s="658"/>
      <c r="DB29" s="658"/>
      <c r="DC29" s="659"/>
      <c r="DD29" s="632">
        <v>4678822</v>
      </c>
      <c r="DE29" s="655"/>
      <c r="DF29" s="655"/>
      <c r="DG29" s="655"/>
      <c r="DH29" s="655"/>
      <c r="DI29" s="655"/>
      <c r="DJ29" s="655"/>
      <c r="DK29" s="656"/>
      <c r="DL29" s="632">
        <v>4448064</v>
      </c>
      <c r="DM29" s="655"/>
      <c r="DN29" s="655"/>
      <c r="DO29" s="655"/>
      <c r="DP29" s="655"/>
      <c r="DQ29" s="655"/>
      <c r="DR29" s="655"/>
      <c r="DS29" s="655"/>
      <c r="DT29" s="655"/>
      <c r="DU29" s="655"/>
      <c r="DV29" s="656"/>
      <c r="DW29" s="628">
        <v>18.100000000000001</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449286</v>
      </c>
      <c r="S30" s="624"/>
      <c r="T30" s="624"/>
      <c r="U30" s="624"/>
      <c r="V30" s="624"/>
      <c r="W30" s="624"/>
      <c r="X30" s="624"/>
      <c r="Y30" s="625"/>
      <c r="Z30" s="626">
        <v>1.1000000000000001</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98.9</v>
      </c>
      <c r="BH30" s="682"/>
      <c r="BI30" s="682"/>
      <c r="BJ30" s="682"/>
      <c r="BK30" s="682"/>
      <c r="BL30" s="682"/>
      <c r="BM30" s="618">
        <v>95.9</v>
      </c>
      <c r="BN30" s="682"/>
      <c r="BO30" s="682"/>
      <c r="BP30" s="682"/>
      <c r="BQ30" s="683"/>
      <c r="BR30" s="681">
        <v>98.7</v>
      </c>
      <c r="BS30" s="682"/>
      <c r="BT30" s="682"/>
      <c r="BU30" s="682"/>
      <c r="BV30" s="682"/>
      <c r="BW30" s="682"/>
      <c r="BX30" s="618">
        <v>95.4</v>
      </c>
      <c r="BY30" s="682"/>
      <c r="BZ30" s="682"/>
      <c r="CA30" s="682"/>
      <c r="CB30" s="683"/>
      <c r="CD30" s="686"/>
      <c r="CE30" s="687"/>
      <c r="CF30" s="637" t="s">
        <v>290</v>
      </c>
      <c r="CG30" s="638"/>
      <c r="CH30" s="638"/>
      <c r="CI30" s="638"/>
      <c r="CJ30" s="638"/>
      <c r="CK30" s="638"/>
      <c r="CL30" s="638"/>
      <c r="CM30" s="638"/>
      <c r="CN30" s="638"/>
      <c r="CO30" s="638"/>
      <c r="CP30" s="638"/>
      <c r="CQ30" s="639"/>
      <c r="CR30" s="623">
        <v>4240046</v>
      </c>
      <c r="CS30" s="624"/>
      <c r="CT30" s="624"/>
      <c r="CU30" s="624"/>
      <c r="CV30" s="624"/>
      <c r="CW30" s="624"/>
      <c r="CX30" s="624"/>
      <c r="CY30" s="625"/>
      <c r="CZ30" s="657">
        <v>11.2</v>
      </c>
      <c r="DA30" s="658"/>
      <c r="DB30" s="658"/>
      <c r="DC30" s="659"/>
      <c r="DD30" s="632">
        <v>4112516</v>
      </c>
      <c r="DE30" s="624"/>
      <c r="DF30" s="624"/>
      <c r="DG30" s="624"/>
      <c r="DH30" s="624"/>
      <c r="DI30" s="624"/>
      <c r="DJ30" s="624"/>
      <c r="DK30" s="625"/>
      <c r="DL30" s="632">
        <v>3881758</v>
      </c>
      <c r="DM30" s="624"/>
      <c r="DN30" s="624"/>
      <c r="DO30" s="624"/>
      <c r="DP30" s="624"/>
      <c r="DQ30" s="624"/>
      <c r="DR30" s="624"/>
      <c r="DS30" s="624"/>
      <c r="DT30" s="624"/>
      <c r="DU30" s="624"/>
      <c r="DV30" s="625"/>
      <c r="DW30" s="628">
        <v>15.8</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2105674</v>
      </c>
      <c r="S31" s="624"/>
      <c r="T31" s="624"/>
      <c r="U31" s="624"/>
      <c r="V31" s="624"/>
      <c r="W31" s="624"/>
      <c r="X31" s="624"/>
      <c r="Y31" s="625"/>
      <c r="Z31" s="626">
        <v>5.2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99.1</v>
      </c>
      <c r="BH31" s="655"/>
      <c r="BI31" s="655"/>
      <c r="BJ31" s="655"/>
      <c r="BK31" s="655"/>
      <c r="BL31" s="655"/>
      <c r="BM31" s="629">
        <v>96.2</v>
      </c>
      <c r="BN31" s="679"/>
      <c r="BO31" s="679"/>
      <c r="BP31" s="679"/>
      <c r="BQ31" s="680"/>
      <c r="BR31" s="678">
        <v>98.8</v>
      </c>
      <c r="BS31" s="655"/>
      <c r="BT31" s="655"/>
      <c r="BU31" s="655"/>
      <c r="BV31" s="655"/>
      <c r="BW31" s="655"/>
      <c r="BX31" s="629">
        <v>95.5</v>
      </c>
      <c r="BY31" s="679"/>
      <c r="BZ31" s="679"/>
      <c r="CA31" s="679"/>
      <c r="CB31" s="680"/>
      <c r="CD31" s="686"/>
      <c r="CE31" s="687"/>
      <c r="CF31" s="637" t="s">
        <v>294</v>
      </c>
      <c r="CG31" s="638"/>
      <c r="CH31" s="638"/>
      <c r="CI31" s="638"/>
      <c r="CJ31" s="638"/>
      <c r="CK31" s="638"/>
      <c r="CL31" s="638"/>
      <c r="CM31" s="638"/>
      <c r="CN31" s="638"/>
      <c r="CO31" s="638"/>
      <c r="CP31" s="638"/>
      <c r="CQ31" s="639"/>
      <c r="CR31" s="623">
        <v>583026</v>
      </c>
      <c r="CS31" s="655"/>
      <c r="CT31" s="655"/>
      <c r="CU31" s="655"/>
      <c r="CV31" s="655"/>
      <c r="CW31" s="655"/>
      <c r="CX31" s="655"/>
      <c r="CY31" s="656"/>
      <c r="CZ31" s="657">
        <v>1.5</v>
      </c>
      <c r="DA31" s="658"/>
      <c r="DB31" s="658"/>
      <c r="DC31" s="659"/>
      <c r="DD31" s="632">
        <v>566306</v>
      </c>
      <c r="DE31" s="655"/>
      <c r="DF31" s="655"/>
      <c r="DG31" s="655"/>
      <c r="DH31" s="655"/>
      <c r="DI31" s="655"/>
      <c r="DJ31" s="655"/>
      <c r="DK31" s="656"/>
      <c r="DL31" s="632">
        <v>566306</v>
      </c>
      <c r="DM31" s="655"/>
      <c r="DN31" s="655"/>
      <c r="DO31" s="655"/>
      <c r="DP31" s="655"/>
      <c r="DQ31" s="655"/>
      <c r="DR31" s="655"/>
      <c r="DS31" s="655"/>
      <c r="DT31" s="655"/>
      <c r="DU31" s="655"/>
      <c r="DV31" s="656"/>
      <c r="DW31" s="628">
        <v>2.2999999999999998</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664691</v>
      </c>
      <c r="S32" s="624"/>
      <c r="T32" s="624"/>
      <c r="U32" s="624"/>
      <c r="V32" s="624"/>
      <c r="W32" s="624"/>
      <c r="X32" s="624"/>
      <c r="Y32" s="625"/>
      <c r="Z32" s="626">
        <v>1.6</v>
      </c>
      <c r="AA32" s="626"/>
      <c r="AB32" s="626"/>
      <c r="AC32" s="626"/>
      <c r="AD32" s="627">
        <v>33805</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98.8</v>
      </c>
      <c r="BH32" s="691"/>
      <c r="BI32" s="691"/>
      <c r="BJ32" s="691"/>
      <c r="BK32" s="691"/>
      <c r="BL32" s="691"/>
      <c r="BM32" s="692">
        <v>95.5</v>
      </c>
      <c r="BN32" s="691"/>
      <c r="BO32" s="691"/>
      <c r="BP32" s="691"/>
      <c r="BQ32" s="693"/>
      <c r="BR32" s="690">
        <v>98.6</v>
      </c>
      <c r="BS32" s="691"/>
      <c r="BT32" s="691"/>
      <c r="BU32" s="691"/>
      <c r="BV32" s="691"/>
      <c r="BW32" s="691"/>
      <c r="BX32" s="692">
        <v>95.1</v>
      </c>
      <c r="BY32" s="691"/>
      <c r="BZ32" s="691"/>
      <c r="CA32" s="691"/>
      <c r="CB32" s="693"/>
      <c r="CD32" s="688"/>
      <c r="CE32" s="689"/>
      <c r="CF32" s="637" t="s">
        <v>297</v>
      </c>
      <c r="CG32" s="638"/>
      <c r="CH32" s="638"/>
      <c r="CI32" s="638"/>
      <c r="CJ32" s="638"/>
      <c r="CK32" s="638"/>
      <c r="CL32" s="638"/>
      <c r="CM32" s="638"/>
      <c r="CN32" s="638"/>
      <c r="CO32" s="638"/>
      <c r="CP32" s="638"/>
      <c r="CQ32" s="639"/>
      <c r="CR32" s="623">
        <v>353</v>
      </c>
      <c r="CS32" s="624"/>
      <c r="CT32" s="624"/>
      <c r="CU32" s="624"/>
      <c r="CV32" s="624"/>
      <c r="CW32" s="624"/>
      <c r="CX32" s="624"/>
      <c r="CY32" s="625"/>
      <c r="CZ32" s="657">
        <v>0</v>
      </c>
      <c r="DA32" s="658"/>
      <c r="DB32" s="658"/>
      <c r="DC32" s="659"/>
      <c r="DD32" s="632">
        <v>353</v>
      </c>
      <c r="DE32" s="624"/>
      <c r="DF32" s="624"/>
      <c r="DG32" s="624"/>
      <c r="DH32" s="624"/>
      <c r="DI32" s="624"/>
      <c r="DJ32" s="624"/>
      <c r="DK32" s="625"/>
      <c r="DL32" s="632">
        <v>353</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4580900</v>
      </c>
      <c r="S33" s="624"/>
      <c r="T33" s="624"/>
      <c r="U33" s="624"/>
      <c r="V33" s="624"/>
      <c r="W33" s="624"/>
      <c r="X33" s="624"/>
      <c r="Y33" s="625"/>
      <c r="Z33" s="626">
        <v>11.3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12910448</v>
      </c>
      <c r="CS33" s="655"/>
      <c r="CT33" s="655"/>
      <c r="CU33" s="655"/>
      <c r="CV33" s="655"/>
      <c r="CW33" s="655"/>
      <c r="CX33" s="655"/>
      <c r="CY33" s="656"/>
      <c r="CZ33" s="657">
        <v>34</v>
      </c>
      <c r="DA33" s="658"/>
      <c r="DB33" s="658"/>
      <c r="DC33" s="659"/>
      <c r="DD33" s="632">
        <v>11115264</v>
      </c>
      <c r="DE33" s="655"/>
      <c r="DF33" s="655"/>
      <c r="DG33" s="655"/>
      <c r="DH33" s="655"/>
      <c r="DI33" s="655"/>
      <c r="DJ33" s="655"/>
      <c r="DK33" s="656"/>
      <c r="DL33" s="632">
        <v>7787611</v>
      </c>
      <c r="DM33" s="655"/>
      <c r="DN33" s="655"/>
      <c r="DO33" s="655"/>
      <c r="DP33" s="655"/>
      <c r="DQ33" s="655"/>
      <c r="DR33" s="655"/>
      <c r="DS33" s="655"/>
      <c r="DT33" s="655"/>
      <c r="DU33" s="655"/>
      <c r="DV33" s="656"/>
      <c r="DW33" s="628">
        <v>31.7</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4703680</v>
      </c>
      <c r="CS34" s="624"/>
      <c r="CT34" s="624"/>
      <c r="CU34" s="624"/>
      <c r="CV34" s="624"/>
      <c r="CW34" s="624"/>
      <c r="CX34" s="624"/>
      <c r="CY34" s="625"/>
      <c r="CZ34" s="657">
        <v>12.4</v>
      </c>
      <c r="DA34" s="658"/>
      <c r="DB34" s="658"/>
      <c r="DC34" s="659"/>
      <c r="DD34" s="632">
        <v>3971538</v>
      </c>
      <c r="DE34" s="624"/>
      <c r="DF34" s="624"/>
      <c r="DG34" s="624"/>
      <c r="DH34" s="624"/>
      <c r="DI34" s="624"/>
      <c r="DJ34" s="624"/>
      <c r="DK34" s="625"/>
      <c r="DL34" s="632">
        <v>3638735</v>
      </c>
      <c r="DM34" s="624"/>
      <c r="DN34" s="624"/>
      <c r="DO34" s="624"/>
      <c r="DP34" s="624"/>
      <c r="DQ34" s="624"/>
      <c r="DR34" s="624"/>
      <c r="DS34" s="624"/>
      <c r="DT34" s="624"/>
      <c r="DU34" s="624"/>
      <c r="DV34" s="625"/>
      <c r="DW34" s="628">
        <v>14.8</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1968200</v>
      </c>
      <c r="S35" s="624"/>
      <c r="T35" s="624"/>
      <c r="U35" s="624"/>
      <c r="V35" s="624"/>
      <c r="W35" s="624"/>
      <c r="X35" s="624"/>
      <c r="Y35" s="625"/>
      <c r="Z35" s="626">
        <v>4.9000000000000004</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5406659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139615</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277598</v>
      </c>
      <c r="CS35" s="655"/>
      <c r="CT35" s="655"/>
      <c r="CU35" s="655"/>
      <c r="CV35" s="655"/>
      <c r="CW35" s="655"/>
      <c r="CX35" s="655"/>
      <c r="CY35" s="656"/>
      <c r="CZ35" s="657">
        <v>0.7</v>
      </c>
      <c r="DA35" s="658"/>
      <c r="DB35" s="658"/>
      <c r="DC35" s="659"/>
      <c r="DD35" s="632">
        <v>165686</v>
      </c>
      <c r="DE35" s="655"/>
      <c r="DF35" s="655"/>
      <c r="DG35" s="655"/>
      <c r="DH35" s="655"/>
      <c r="DI35" s="655"/>
      <c r="DJ35" s="655"/>
      <c r="DK35" s="656"/>
      <c r="DL35" s="632">
        <v>163711</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40457026</v>
      </c>
      <c r="S36" s="696"/>
      <c r="T36" s="696"/>
      <c r="U36" s="696"/>
      <c r="V36" s="696"/>
      <c r="W36" s="696"/>
      <c r="X36" s="696"/>
      <c r="Y36" s="697"/>
      <c r="Z36" s="698">
        <v>100</v>
      </c>
      <c r="AA36" s="698"/>
      <c r="AB36" s="698"/>
      <c r="AC36" s="698"/>
      <c r="AD36" s="699">
        <v>22608736</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840400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-613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1814803</v>
      </c>
      <c r="CS36" s="624"/>
      <c r="CT36" s="624"/>
      <c r="CU36" s="624"/>
      <c r="CV36" s="624"/>
      <c r="CW36" s="624"/>
      <c r="CX36" s="624"/>
      <c r="CY36" s="625"/>
      <c r="CZ36" s="657">
        <v>4.8</v>
      </c>
      <c r="DA36" s="658"/>
      <c r="DB36" s="658"/>
      <c r="DC36" s="659"/>
      <c r="DD36" s="632">
        <v>1532671</v>
      </c>
      <c r="DE36" s="624"/>
      <c r="DF36" s="624"/>
      <c r="DG36" s="624"/>
      <c r="DH36" s="624"/>
      <c r="DI36" s="624"/>
      <c r="DJ36" s="624"/>
      <c r="DK36" s="625"/>
      <c r="DL36" s="632">
        <v>723191</v>
      </c>
      <c r="DM36" s="624"/>
      <c r="DN36" s="624"/>
      <c r="DO36" s="624"/>
      <c r="DP36" s="624"/>
      <c r="DQ36" s="624"/>
      <c r="DR36" s="624"/>
      <c r="DS36" s="624"/>
      <c r="DT36" s="624"/>
      <c r="DU36" s="624"/>
      <c r="DV36" s="625"/>
      <c r="DW36" s="628">
        <v>2.9</v>
      </c>
      <c r="DX36" s="653"/>
      <c r="DY36" s="653"/>
      <c r="DZ36" s="653"/>
      <c r="EA36" s="653"/>
      <c r="EB36" s="653"/>
      <c r="EC36" s="654"/>
    </row>
    <row r="37" spans="2:133" ht="11.25" customHeight="1">
      <c r="AQ37" s="702" t="s">
        <v>312</v>
      </c>
      <c r="AR37" s="703"/>
      <c r="AS37" s="703"/>
      <c r="AT37" s="703"/>
      <c r="AU37" s="703"/>
      <c r="AV37" s="703"/>
      <c r="AW37" s="703"/>
      <c r="AX37" s="703"/>
      <c r="AY37" s="704"/>
      <c r="AZ37" s="623">
        <v>424852</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12090</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41376</v>
      </c>
      <c r="CS37" s="655"/>
      <c r="CT37" s="655"/>
      <c r="CU37" s="655"/>
      <c r="CV37" s="655"/>
      <c r="CW37" s="655"/>
      <c r="CX37" s="655"/>
      <c r="CY37" s="656"/>
      <c r="CZ37" s="657">
        <v>0.1</v>
      </c>
      <c r="DA37" s="658"/>
      <c r="DB37" s="658"/>
      <c r="DC37" s="659"/>
      <c r="DD37" s="632">
        <v>41376</v>
      </c>
      <c r="DE37" s="655"/>
      <c r="DF37" s="655"/>
      <c r="DG37" s="655"/>
      <c r="DH37" s="655"/>
      <c r="DI37" s="655"/>
      <c r="DJ37" s="655"/>
      <c r="DK37" s="656"/>
      <c r="DL37" s="632">
        <v>36376</v>
      </c>
      <c r="DM37" s="655"/>
      <c r="DN37" s="655"/>
      <c r="DO37" s="655"/>
      <c r="DP37" s="655"/>
      <c r="DQ37" s="655"/>
      <c r="DR37" s="655"/>
      <c r="DS37" s="655"/>
      <c r="DT37" s="655"/>
      <c r="DU37" s="655"/>
      <c r="DV37" s="656"/>
      <c r="DW37" s="628">
        <v>0.1</v>
      </c>
      <c r="DX37" s="653"/>
      <c r="DY37" s="653"/>
      <c r="DZ37" s="653"/>
      <c r="EA37" s="653"/>
      <c r="EB37" s="653"/>
      <c r="EC37" s="654"/>
    </row>
    <row r="38" spans="2:133" ht="11.25" customHeight="1">
      <c r="AQ38" s="702" t="s">
        <v>315</v>
      </c>
      <c r="AR38" s="703"/>
      <c r="AS38" s="703"/>
      <c r="AT38" s="703"/>
      <c r="AU38" s="703"/>
      <c r="AV38" s="703"/>
      <c r="AW38" s="703"/>
      <c r="AX38" s="703"/>
      <c r="AY38" s="704"/>
      <c r="AZ38" s="623">
        <v>200000</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19378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4757250</v>
      </c>
      <c r="CS38" s="624"/>
      <c r="CT38" s="624"/>
      <c r="CU38" s="624"/>
      <c r="CV38" s="624"/>
      <c r="CW38" s="624"/>
      <c r="CX38" s="624"/>
      <c r="CY38" s="625"/>
      <c r="CZ38" s="657">
        <v>12.5</v>
      </c>
      <c r="DA38" s="658"/>
      <c r="DB38" s="658"/>
      <c r="DC38" s="659"/>
      <c r="DD38" s="632">
        <v>4157613</v>
      </c>
      <c r="DE38" s="624"/>
      <c r="DF38" s="624"/>
      <c r="DG38" s="624"/>
      <c r="DH38" s="624"/>
      <c r="DI38" s="624"/>
      <c r="DJ38" s="624"/>
      <c r="DK38" s="625"/>
      <c r="DL38" s="632">
        <v>3261974</v>
      </c>
      <c r="DM38" s="624"/>
      <c r="DN38" s="624"/>
      <c r="DO38" s="624"/>
      <c r="DP38" s="624"/>
      <c r="DQ38" s="624"/>
      <c r="DR38" s="624"/>
      <c r="DS38" s="624"/>
      <c r="DT38" s="624"/>
      <c r="DU38" s="624"/>
      <c r="DV38" s="625"/>
      <c r="DW38" s="628">
        <v>13.3</v>
      </c>
      <c r="DX38" s="653"/>
      <c r="DY38" s="653"/>
      <c r="DZ38" s="653"/>
      <c r="EA38" s="653"/>
      <c r="EB38" s="653"/>
      <c r="EC38" s="654"/>
    </row>
    <row r="39" spans="2:133" ht="11.25" customHeight="1">
      <c r="AQ39" s="702" t="s">
        <v>318</v>
      </c>
      <c r="AR39" s="703"/>
      <c r="AS39" s="703"/>
      <c r="AT39" s="703"/>
      <c r="AU39" s="703"/>
      <c r="AV39" s="703"/>
      <c r="AW39" s="703"/>
      <c r="AX39" s="703"/>
      <c r="AY39" s="704"/>
      <c r="AZ39" s="623">
        <v>150866</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92</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1107617</v>
      </c>
      <c r="CS39" s="655"/>
      <c r="CT39" s="655"/>
      <c r="CU39" s="655"/>
      <c r="CV39" s="655"/>
      <c r="CW39" s="655"/>
      <c r="CX39" s="655"/>
      <c r="CY39" s="656"/>
      <c r="CZ39" s="657">
        <v>2.9</v>
      </c>
      <c r="DA39" s="658"/>
      <c r="DB39" s="658"/>
      <c r="DC39" s="659"/>
      <c r="DD39" s="632">
        <v>1088256</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988302</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108</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249500</v>
      </c>
      <c r="CS40" s="624"/>
      <c r="CT40" s="624"/>
      <c r="CU40" s="624"/>
      <c r="CV40" s="624"/>
      <c r="CW40" s="624"/>
      <c r="CX40" s="624"/>
      <c r="CY40" s="625"/>
      <c r="CZ40" s="657">
        <v>0.7</v>
      </c>
      <c r="DA40" s="658"/>
      <c r="DB40" s="658"/>
      <c r="DC40" s="659"/>
      <c r="DD40" s="632">
        <v>199500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2802239</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384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6222434</v>
      </c>
      <c r="CS42" s="624"/>
      <c r="CT42" s="624"/>
      <c r="CU42" s="624"/>
      <c r="CV42" s="624"/>
      <c r="CW42" s="624"/>
      <c r="CX42" s="624"/>
      <c r="CY42" s="625"/>
      <c r="CZ42" s="657">
        <v>16.399999999999999</v>
      </c>
      <c r="DA42" s="706"/>
      <c r="DB42" s="706"/>
      <c r="DC42" s="707"/>
      <c r="DD42" s="632">
        <v>2185275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285501</v>
      </c>
      <c r="CS43" s="655"/>
      <c r="CT43" s="655"/>
      <c r="CU43" s="655"/>
      <c r="CV43" s="655"/>
      <c r="CW43" s="655"/>
      <c r="CX43" s="655"/>
      <c r="CY43" s="656"/>
      <c r="CZ43" s="657">
        <v>0.8</v>
      </c>
      <c r="DA43" s="658"/>
      <c r="DB43" s="658"/>
      <c r="DC43" s="659"/>
      <c r="DD43" s="632">
        <v>271741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6156178</v>
      </c>
      <c r="CS44" s="624"/>
      <c r="CT44" s="624"/>
      <c r="CU44" s="624"/>
      <c r="CV44" s="624"/>
      <c r="CW44" s="624"/>
      <c r="CX44" s="624"/>
      <c r="CY44" s="625"/>
      <c r="CZ44" s="657">
        <v>16.2</v>
      </c>
      <c r="DA44" s="706"/>
      <c r="DB44" s="706"/>
      <c r="DC44" s="707"/>
      <c r="DD44" s="632">
        <v>2127992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2934221</v>
      </c>
      <c r="CS45" s="655"/>
      <c r="CT45" s="655"/>
      <c r="CU45" s="655"/>
      <c r="CV45" s="655"/>
      <c r="CW45" s="655"/>
      <c r="CX45" s="655"/>
      <c r="CY45" s="656"/>
      <c r="CZ45" s="657">
        <v>7.7</v>
      </c>
      <c r="DA45" s="658"/>
      <c r="DB45" s="658"/>
      <c r="DC45" s="659"/>
      <c r="DD45" s="632">
        <v>408781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3088646</v>
      </c>
      <c r="CS46" s="624"/>
      <c r="CT46" s="624"/>
      <c r="CU46" s="624"/>
      <c r="CV46" s="624"/>
      <c r="CW46" s="624"/>
      <c r="CX46" s="624"/>
      <c r="CY46" s="625"/>
      <c r="CZ46" s="657">
        <v>8.1</v>
      </c>
      <c r="DA46" s="706"/>
      <c r="DB46" s="706"/>
      <c r="DC46" s="707"/>
      <c r="DD46" s="632">
        <v>1687265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66256</v>
      </c>
      <c r="CS47" s="655"/>
      <c r="CT47" s="655"/>
      <c r="CU47" s="655"/>
      <c r="CV47" s="655"/>
      <c r="CW47" s="655"/>
      <c r="CX47" s="655"/>
      <c r="CY47" s="656"/>
      <c r="CZ47" s="657">
        <v>0.2</v>
      </c>
      <c r="DA47" s="658"/>
      <c r="DB47" s="658"/>
      <c r="DC47" s="659"/>
      <c r="DD47" s="632">
        <v>57283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37980164</v>
      </c>
      <c r="CS49" s="691"/>
      <c r="CT49" s="691"/>
      <c r="CU49" s="691"/>
      <c r="CV49" s="691"/>
      <c r="CW49" s="691"/>
      <c r="CX49" s="691"/>
      <c r="CY49" s="718"/>
      <c r="CZ49" s="719">
        <v>100</v>
      </c>
      <c r="DA49" s="720"/>
      <c r="DB49" s="720"/>
      <c r="DC49" s="721"/>
      <c r="DD49" s="722">
        <v>26503296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40358</v>
      </c>
      <c r="R7" s="753"/>
      <c r="S7" s="753"/>
      <c r="T7" s="753"/>
      <c r="U7" s="753"/>
      <c r="V7" s="753">
        <v>37861</v>
      </c>
      <c r="W7" s="753"/>
      <c r="X7" s="753"/>
      <c r="Y7" s="753"/>
      <c r="Z7" s="753"/>
      <c r="AA7" s="753">
        <v>2497</v>
      </c>
      <c r="AB7" s="753"/>
      <c r="AC7" s="753"/>
      <c r="AD7" s="753"/>
      <c r="AE7" s="754"/>
      <c r="AF7" s="755">
        <v>2105</v>
      </c>
      <c r="AG7" s="756"/>
      <c r="AH7" s="756"/>
      <c r="AI7" s="756"/>
      <c r="AJ7" s="757"/>
      <c r="AK7" s="792">
        <v>452</v>
      </c>
      <c r="AL7" s="793"/>
      <c r="AM7" s="793"/>
      <c r="AN7" s="793"/>
      <c r="AO7" s="793"/>
      <c r="AP7" s="793">
        <v>54632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564</v>
      </c>
      <c r="BT7" s="797"/>
      <c r="BU7" s="797"/>
      <c r="BV7" s="797"/>
      <c r="BW7" s="797"/>
      <c r="BX7" s="797"/>
      <c r="BY7" s="797"/>
      <c r="BZ7" s="797"/>
      <c r="CA7" s="797"/>
      <c r="CB7" s="797"/>
      <c r="CC7" s="797"/>
      <c r="CD7" s="797"/>
      <c r="CE7" s="797"/>
      <c r="CF7" s="797"/>
      <c r="CG7" s="798"/>
      <c r="CH7" s="789">
        <v>43</v>
      </c>
      <c r="CI7" s="790"/>
      <c r="CJ7" s="790"/>
      <c r="CK7" s="790"/>
      <c r="CL7" s="791"/>
      <c r="CM7" s="789">
        <v>374</v>
      </c>
      <c r="CN7" s="790"/>
      <c r="CO7" s="790"/>
      <c r="CP7" s="790"/>
      <c r="CQ7" s="791"/>
      <c r="CR7" s="789">
        <v>100</v>
      </c>
      <c r="CS7" s="790"/>
      <c r="CT7" s="790"/>
      <c r="CU7" s="790"/>
      <c r="CV7" s="791"/>
      <c r="CW7" s="789" t="s">
        <v>562</v>
      </c>
      <c r="CX7" s="790"/>
      <c r="CY7" s="790"/>
      <c r="CZ7" s="790"/>
      <c r="DA7" s="791"/>
      <c r="DB7" s="789" t="s">
        <v>486</v>
      </c>
      <c r="DC7" s="790"/>
      <c r="DD7" s="790"/>
      <c r="DE7" s="790"/>
      <c r="DF7" s="791"/>
      <c r="DG7" s="789" t="s">
        <v>486</v>
      </c>
      <c r="DH7" s="790"/>
      <c r="DI7" s="790"/>
      <c r="DJ7" s="790"/>
      <c r="DK7" s="791"/>
      <c r="DL7" s="789" t="s">
        <v>486</v>
      </c>
      <c r="DM7" s="790"/>
      <c r="DN7" s="790"/>
      <c r="DO7" s="790"/>
      <c r="DP7" s="791"/>
      <c r="DQ7" s="789" t="s">
        <v>486</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7</v>
      </c>
      <c r="R8" s="777"/>
      <c r="S8" s="777"/>
      <c r="T8" s="777"/>
      <c r="U8" s="777"/>
      <c r="V8" s="777">
        <v>28</v>
      </c>
      <c r="W8" s="777"/>
      <c r="X8" s="777"/>
      <c r="Y8" s="777"/>
      <c r="Z8" s="777"/>
      <c r="AA8" s="777">
        <v>-21</v>
      </c>
      <c r="AB8" s="777"/>
      <c r="AC8" s="777"/>
      <c r="AD8" s="777"/>
      <c r="AE8" s="778"/>
      <c r="AF8" s="779">
        <v>-21</v>
      </c>
      <c r="AG8" s="780"/>
      <c r="AH8" s="780"/>
      <c r="AI8" s="780"/>
      <c r="AJ8" s="781"/>
      <c r="AK8" s="782" t="s">
        <v>548</v>
      </c>
      <c r="AL8" s="783"/>
      <c r="AM8" s="783"/>
      <c r="AN8" s="783"/>
      <c r="AO8" s="783"/>
      <c r="AP8" s="783">
        <v>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565</v>
      </c>
      <c r="BT8" s="787"/>
      <c r="BU8" s="787"/>
      <c r="BV8" s="787"/>
      <c r="BW8" s="787"/>
      <c r="BX8" s="787"/>
      <c r="BY8" s="787"/>
      <c r="BZ8" s="787"/>
      <c r="CA8" s="787"/>
      <c r="CB8" s="787"/>
      <c r="CC8" s="787"/>
      <c r="CD8" s="787"/>
      <c r="CE8" s="787"/>
      <c r="CF8" s="787"/>
      <c r="CG8" s="788"/>
      <c r="CH8" s="799">
        <v>0</v>
      </c>
      <c r="CI8" s="800"/>
      <c r="CJ8" s="800"/>
      <c r="CK8" s="800"/>
      <c r="CL8" s="801"/>
      <c r="CM8" s="799">
        <v>122</v>
      </c>
      <c r="CN8" s="800"/>
      <c r="CO8" s="800"/>
      <c r="CP8" s="800"/>
      <c r="CQ8" s="801"/>
      <c r="CR8" s="799">
        <v>54</v>
      </c>
      <c r="CS8" s="800"/>
      <c r="CT8" s="800"/>
      <c r="CU8" s="800"/>
      <c r="CV8" s="801"/>
      <c r="CW8" s="799">
        <v>24</v>
      </c>
      <c r="CX8" s="800"/>
      <c r="CY8" s="800"/>
      <c r="CZ8" s="800"/>
      <c r="DA8" s="801"/>
      <c r="DB8" s="799" t="s">
        <v>486</v>
      </c>
      <c r="DC8" s="800"/>
      <c r="DD8" s="800"/>
      <c r="DE8" s="800"/>
      <c r="DF8" s="801"/>
      <c r="DG8" s="799" t="s">
        <v>486</v>
      </c>
      <c r="DH8" s="800"/>
      <c r="DI8" s="800"/>
      <c r="DJ8" s="800"/>
      <c r="DK8" s="801"/>
      <c r="DL8" s="799" t="s">
        <v>486</v>
      </c>
      <c r="DM8" s="800"/>
      <c r="DN8" s="800"/>
      <c r="DO8" s="800"/>
      <c r="DP8" s="801"/>
      <c r="DQ8" s="799" t="s">
        <v>486</v>
      </c>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191</v>
      </c>
      <c r="R9" s="777"/>
      <c r="S9" s="777"/>
      <c r="T9" s="777"/>
      <c r="U9" s="777"/>
      <c r="V9" s="777">
        <v>191</v>
      </c>
      <c r="W9" s="777"/>
      <c r="X9" s="777"/>
      <c r="Y9" s="777"/>
      <c r="Z9" s="777"/>
      <c r="AA9" s="777" t="s">
        <v>548</v>
      </c>
      <c r="AB9" s="777"/>
      <c r="AC9" s="777"/>
      <c r="AD9" s="777"/>
      <c r="AE9" s="778"/>
      <c r="AF9" s="779" t="s">
        <v>108</v>
      </c>
      <c r="AG9" s="780"/>
      <c r="AH9" s="780"/>
      <c r="AI9" s="780"/>
      <c r="AJ9" s="781"/>
      <c r="AK9" s="782" t="s">
        <v>548</v>
      </c>
      <c r="AL9" s="783"/>
      <c r="AM9" s="783"/>
      <c r="AN9" s="783"/>
      <c r="AO9" s="783"/>
      <c r="AP9" s="783" t="s">
        <v>548</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566</v>
      </c>
      <c r="BT9" s="787"/>
      <c r="BU9" s="787"/>
      <c r="BV9" s="787"/>
      <c r="BW9" s="787"/>
      <c r="BX9" s="787"/>
      <c r="BY9" s="787"/>
      <c r="BZ9" s="787"/>
      <c r="CA9" s="787"/>
      <c r="CB9" s="787"/>
      <c r="CC9" s="787"/>
      <c r="CD9" s="787"/>
      <c r="CE9" s="787"/>
      <c r="CF9" s="787"/>
      <c r="CG9" s="788"/>
      <c r="CH9" s="799">
        <v>54</v>
      </c>
      <c r="CI9" s="800"/>
      <c r="CJ9" s="800"/>
      <c r="CK9" s="800"/>
      <c r="CL9" s="801"/>
      <c r="CM9" s="799">
        <v>157</v>
      </c>
      <c r="CN9" s="800"/>
      <c r="CO9" s="800"/>
      <c r="CP9" s="800"/>
      <c r="CQ9" s="801"/>
      <c r="CR9" s="799">
        <v>75</v>
      </c>
      <c r="CS9" s="800"/>
      <c r="CT9" s="800"/>
      <c r="CU9" s="800"/>
      <c r="CV9" s="801"/>
      <c r="CW9" s="799">
        <v>20</v>
      </c>
      <c r="CX9" s="800"/>
      <c r="CY9" s="800"/>
      <c r="CZ9" s="800"/>
      <c r="DA9" s="801"/>
      <c r="DB9" s="799" t="s">
        <v>486</v>
      </c>
      <c r="DC9" s="800"/>
      <c r="DD9" s="800"/>
      <c r="DE9" s="800"/>
      <c r="DF9" s="801"/>
      <c r="DG9" s="799" t="s">
        <v>486</v>
      </c>
      <c r="DH9" s="800"/>
      <c r="DI9" s="800"/>
      <c r="DJ9" s="800"/>
      <c r="DK9" s="801"/>
      <c r="DL9" s="799" t="s">
        <v>486</v>
      </c>
      <c r="DM9" s="800"/>
      <c r="DN9" s="800"/>
      <c r="DO9" s="800"/>
      <c r="DP9" s="801"/>
      <c r="DQ9" s="799" t="s">
        <v>486</v>
      </c>
      <c r="DR9" s="800"/>
      <c r="DS9" s="800"/>
      <c r="DT9" s="800"/>
      <c r="DU9" s="801"/>
      <c r="DV9" s="802"/>
      <c r="DW9" s="803"/>
      <c r="DX9" s="803"/>
      <c r="DY9" s="803"/>
      <c r="DZ9" s="804"/>
      <c r="EA9" s="205"/>
    </row>
    <row r="10" spans="1:131" s="206" customFormat="1" ht="26.25" customHeight="1">
      <c r="A10" s="212">
        <v>4</v>
      </c>
      <c r="B10" s="773" t="s">
        <v>364</v>
      </c>
      <c r="C10" s="774"/>
      <c r="D10" s="774"/>
      <c r="E10" s="774"/>
      <c r="F10" s="774"/>
      <c r="G10" s="774"/>
      <c r="H10" s="774"/>
      <c r="I10" s="774"/>
      <c r="J10" s="774"/>
      <c r="K10" s="774"/>
      <c r="L10" s="774"/>
      <c r="M10" s="774"/>
      <c r="N10" s="774"/>
      <c r="O10" s="774"/>
      <c r="P10" s="775"/>
      <c r="Q10" s="776">
        <v>12</v>
      </c>
      <c r="R10" s="777"/>
      <c r="S10" s="777"/>
      <c r="T10" s="777"/>
      <c r="U10" s="777"/>
      <c r="V10" s="777">
        <v>12</v>
      </c>
      <c r="W10" s="777"/>
      <c r="X10" s="777"/>
      <c r="Y10" s="777"/>
      <c r="Z10" s="777"/>
      <c r="AA10" s="777">
        <v>0</v>
      </c>
      <c r="AB10" s="777"/>
      <c r="AC10" s="777"/>
      <c r="AD10" s="777"/>
      <c r="AE10" s="778"/>
      <c r="AF10" s="779">
        <v>0</v>
      </c>
      <c r="AG10" s="780"/>
      <c r="AH10" s="780"/>
      <c r="AI10" s="780"/>
      <c r="AJ10" s="781"/>
      <c r="AK10" s="782">
        <v>11</v>
      </c>
      <c r="AL10" s="783"/>
      <c r="AM10" s="783"/>
      <c r="AN10" s="783"/>
      <c r="AO10" s="783"/>
      <c r="AP10" s="783" t="s">
        <v>548</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567</v>
      </c>
      <c r="BT10" s="787"/>
      <c r="BU10" s="787"/>
      <c r="BV10" s="787"/>
      <c r="BW10" s="787"/>
      <c r="BX10" s="787"/>
      <c r="BY10" s="787"/>
      <c r="BZ10" s="787"/>
      <c r="CA10" s="787"/>
      <c r="CB10" s="787"/>
      <c r="CC10" s="787"/>
      <c r="CD10" s="787"/>
      <c r="CE10" s="787"/>
      <c r="CF10" s="787"/>
      <c r="CG10" s="788"/>
      <c r="CH10" s="799">
        <v>0</v>
      </c>
      <c r="CI10" s="800"/>
      <c r="CJ10" s="800"/>
      <c r="CK10" s="800"/>
      <c r="CL10" s="801"/>
      <c r="CM10" s="799">
        <v>13</v>
      </c>
      <c r="CN10" s="800"/>
      <c r="CO10" s="800"/>
      <c r="CP10" s="800"/>
      <c r="CQ10" s="801"/>
      <c r="CR10" s="799">
        <v>7</v>
      </c>
      <c r="CS10" s="800"/>
      <c r="CT10" s="800"/>
      <c r="CU10" s="800"/>
      <c r="CV10" s="801"/>
      <c r="CW10" s="799" t="s">
        <v>563</v>
      </c>
      <c r="CX10" s="800"/>
      <c r="CY10" s="800"/>
      <c r="CZ10" s="800"/>
      <c r="DA10" s="801"/>
      <c r="DB10" s="799" t="s">
        <v>486</v>
      </c>
      <c r="DC10" s="800"/>
      <c r="DD10" s="800"/>
      <c r="DE10" s="800"/>
      <c r="DF10" s="801"/>
      <c r="DG10" s="799" t="s">
        <v>486</v>
      </c>
      <c r="DH10" s="800"/>
      <c r="DI10" s="800"/>
      <c r="DJ10" s="800"/>
      <c r="DK10" s="801"/>
      <c r="DL10" s="799" t="s">
        <v>486</v>
      </c>
      <c r="DM10" s="800"/>
      <c r="DN10" s="800"/>
      <c r="DO10" s="800"/>
      <c r="DP10" s="801"/>
      <c r="DQ10" s="799" t="s">
        <v>486</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v>40467</v>
      </c>
      <c r="R23" s="812"/>
      <c r="S23" s="812"/>
      <c r="T23" s="812"/>
      <c r="U23" s="812"/>
      <c r="V23" s="812">
        <v>37990</v>
      </c>
      <c r="W23" s="812"/>
      <c r="X23" s="812"/>
      <c r="Y23" s="812"/>
      <c r="Z23" s="812"/>
      <c r="AA23" s="812">
        <v>2477</v>
      </c>
      <c r="AB23" s="812"/>
      <c r="AC23" s="812"/>
      <c r="AD23" s="812"/>
      <c r="AE23" s="813"/>
      <c r="AF23" s="814">
        <v>2084</v>
      </c>
      <c r="AG23" s="812"/>
      <c r="AH23" s="812"/>
      <c r="AI23" s="812"/>
      <c r="AJ23" s="815"/>
      <c r="AK23" s="816"/>
      <c r="AL23" s="817"/>
      <c r="AM23" s="817"/>
      <c r="AN23" s="817"/>
      <c r="AO23" s="817"/>
      <c r="AP23" s="812">
        <v>54634</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11673</v>
      </c>
      <c r="R28" s="841"/>
      <c r="S28" s="841"/>
      <c r="T28" s="841"/>
      <c r="U28" s="841"/>
      <c r="V28" s="841">
        <v>11533</v>
      </c>
      <c r="W28" s="841"/>
      <c r="X28" s="841"/>
      <c r="Y28" s="841"/>
      <c r="Z28" s="841"/>
      <c r="AA28" s="841">
        <v>140</v>
      </c>
      <c r="AB28" s="841"/>
      <c r="AC28" s="841"/>
      <c r="AD28" s="841"/>
      <c r="AE28" s="842"/>
      <c r="AF28" s="843">
        <v>140</v>
      </c>
      <c r="AG28" s="841"/>
      <c r="AH28" s="841"/>
      <c r="AI28" s="841"/>
      <c r="AJ28" s="844"/>
      <c r="AK28" s="845">
        <v>987</v>
      </c>
      <c r="AL28" s="836"/>
      <c r="AM28" s="836"/>
      <c r="AN28" s="836"/>
      <c r="AO28" s="836"/>
      <c r="AP28" s="836" t="s">
        <v>548</v>
      </c>
      <c r="AQ28" s="836"/>
      <c r="AR28" s="836"/>
      <c r="AS28" s="836"/>
      <c r="AT28" s="836"/>
      <c r="AU28" s="836" t="s">
        <v>548</v>
      </c>
      <c r="AV28" s="836"/>
      <c r="AW28" s="836"/>
      <c r="AX28" s="836"/>
      <c r="AY28" s="836"/>
      <c r="AZ28" s="837" t="s">
        <v>548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143</v>
      </c>
      <c r="R29" s="777"/>
      <c r="S29" s="777"/>
      <c r="T29" s="777"/>
      <c r="U29" s="777"/>
      <c r="V29" s="777">
        <v>142</v>
      </c>
      <c r="W29" s="777"/>
      <c r="X29" s="777"/>
      <c r="Y29" s="777"/>
      <c r="Z29" s="777"/>
      <c r="AA29" s="777">
        <v>1</v>
      </c>
      <c r="AB29" s="777"/>
      <c r="AC29" s="777"/>
      <c r="AD29" s="777"/>
      <c r="AE29" s="778"/>
      <c r="AF29" s="779">
        <v>1</v>
      </c>
      <c r="AG29" s="780"/>
      <c r="AH29" s="780"/>
      <c r="AI29" s="780"/>
      <c r="AJ29" s="781"/>
      <c r="AK29" s="848">
        <v>91</v>
      </c>
      <c r="AL29" s="849"/>
      <c r="AM29" s="849"/>
      <c r="AN29" s="849"/>
      <c r="AO29" s="849"/>
      <c r="AP29" s="849">
        <v>40</v>
      </c>
      <c r="AQ29" s="849"/>
      <c r="AR29" s="849"/>
      <c r="AS29" s="849"/>
      <c r="AT29" s="849"/>
      <c r="AU29" s="849">
        <v>22</v>
      </c>
      <c r="AV29" s="849"/>
      <c r="AW29" s="849"/>
      <c r="AX29" s="849"/>
      <c r="AY29" s="849"/>
      <c r="AZ29" s="850" t="s">
        <v>548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9713</v>
      </c>
      <c r="R30" s="777"/>
      <c r="S30" s="777"/>
      <c r="T30" s="777"/>
      <c r="U30" s="777"/>
      <c r="V30" s="777">
        <v>9541</v>
      </c>
      <c r="W30" s="777"/>
      <c r="X30" s="777"/>
      <c r="Y30" s="777"/>
      <c r="Z30" s="777"/>
      <c r="AA30" s="777">
        <v>173</v>
      </c>
      <c r="AB30" s="777"/>
      <c r="AC30" s="777"/>
      <c r="AD30" s="777"/>
      <c r="AE30" s="778"/>
      <c r="AF30" s="779">
        <v>173</v>
      </c>
      <c r="AG30" s="780"/>
      <c r="AH30" s="780"/>
      <c r="AI30" s="780"/>
      <c r="AJ30" s="781"/>
      <c r="AK30" s="848">
        <v>1378</v>
      </c>
      <c r="AL30" s="849"/>
      <c r="AM30" s="849"/>
      <c r="AN30" s="849"/>
      <c r="AO30" s="849"/>
      <c r="AP30" s="849" t="s">
        <v>548</v>
      </c>
      <c r="AQ30" s="849"/>
      <c r="AR30" s="849"/>
      <c r="AS30" s="849"/>
      <c r="AT30" s="849"/>
      <c r="AU30" s="849" t="s">
        <v>548</v>
      </c>
      <c r="AV30" s="849"/>
      <c r="AW30" s="849"/>
      <c r="AX30" s="849"/>
      <c r="AY30" s="849"/>
      <c r="AZ30" s="850" t="s">
        <v>549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29</v>
      </c>
      <c r="R31" s="777"/>
      <c r="S31" s="777"/>
      <c r="T31" s="777"/>
      <c r="U31" s="777"/>
      <c r="V31" s="777">
        <v>24</v>
      </c>
      <c r="W31" s="777"/>
      <c r="X31" s="777"/>
      <c r="Y31" s="777"/>
      <c r="Z31" s="777"/>
      <c r="AA31" s="777">
        <v>5</v>
      </c>
      <c r="AB31" s="777"/>
      <c r="AC31" s="777"/>
      <c r="AD31" s="777"/>
      <c r="AE31" s="778"/>
      <c r="AF31" s="779">
        <v>5</v>
      </c>
      <c r="AG31" s="780"/>
      <c r="AH31" s="780"/>
      <c r="AI31" s="780"/>
      <c r="AJ31" s="781"/>
      <c r="AK31" s="848" t="s">
        <v>548</v>
      </c>
      <c r="AL31" s="849"/>
      <c r="AM31" s="849"/>
      <c r="AN31" s="849"/>
      <c r="AO31" s="849"/>
      <c r="AP31" s="849" t="s">
        <v>548</v>
      </c>
      <c r="AQ31" s="849"/>
      <c r="AR31" s="849"/>
      <c r="AS31" s="849"/>
      <c r="AT31" s="849"/>
      <c r="AU31" s="849" t="s">
        <v>548</v>
      </c>
      <c r="AV31" s="849"/>
      <c r="AW31" s="849"/>
      <c r="AX31" s="849"/>
      <c r="AY31" s="849"/>
      <c r="AZ31" s="850" t="s">
        <v>550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488</v>
      </c>
      <c r="R32" s="777"/>
      <c r="S32" s="777"/>
      <c r="T32" s="777"/>
      <c r="U32" s="777"/>
      <c r="V32" s="777">
        <v>486</v>
      </c>
      <c r="W32" s="777"/>
      <c r="X32" s="777"/>
      <c r="Y32" s="777"/>
      <c r="Z32" s="777"/>
      <c r="AA32" s="777">
        <v>2</v>
      </c>
      <c r="AB32" s="777"/>
      <c r="AC32" s="777"/>
      <c r="AD32" s="777"/>
      <c r="AE32" s="778"/>
      <c r="AF32" s="779">
        <v>2</v>
      </c>
      <c r="AG32" s="780"/>
      <c r="AH32" s="780"/>
      <c r="AI32" s="780"/>
      <c r="AJ32" s="781"/>
      <c r="AK32" s="848">
        <v>169</v>
      </c>
      <c r="AL32" s="849"/>
      <c r="AM32" s="849"/>
      <c r="AN32" s="849"/>
      <c r="AO32" s="849"/>
      <c r="AP32" s="849">
        <v>18</v>
      </c>
      <c r="AQ32" s="849"/>
      <c r="AR32" s="849"/>
      <c r="AS32" s="849"/>
      <c r="AT32" s="849"/>
      <c r="AU32" s="849">
        <v>5</v>
      </c>
      <c r="AV32" s="849"/>
      <c r="AW32" s="849"/>
      <c r="AX32" s="849"/>
      <c r="AY32" s="849"/>
      <c r="AZ32" s="850" t="s">
        <v>548</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49</v>
      </c>
      <c r="R33" s="777"/>
      <c r="S33" s="777"/>
      <c r="T33" s="777"/>
      <c r="U33" s="777"/>
      <c r="V33" s="777">
        <v>49</v>
      </c>
      <c r="W33" s="777"/>
      <c r="X33" s="777"/>
      <c r="Y33" s="777"/>
      <c r="Z33" s="777"/>
      <c r="AA33" s="777">
        <v>0</v>
      </c>
      <c r="AB33" s="777"/>
      <c r="AC33" s="777"/>
      <c r="AD33" s="777"/>
      <c r="AE33" s="778"/>
      <c r="AF33" s="779">
        <v>0</v>
      </c>
      <c r="AG33" s="780"/>
      <c r="AH33" s="780"/>
      <c r="AI33" s="780"/>
      <c r="AJ33" s="781"/>
      <c r="AK33" s="848">
        <v>6</v>
      </c>
      <c r="AL33" s="849"/>
      <c r="AM33" s="849"/>
      <c r="AN33" s="849"/>
      <c r="AO33" s="849"/>
      <c r="AP33" s="849" t="s">
        <v>548</v>
      </c>
      <c r="AQ33" s="849"/>
      <c r="AR33" s="849"/>
      <c r="AS33" s="849"/>
      <c r="AT33" s="849"/>
      <c r="AU33" s="849" t="s">
        <v>552</v>
      </c>
      <c r="AV33" s="849"/>
      <c r="AW33" s="849"/>
      <c r="AX33" s="849"/>
      <c r="AY33" s="849"/>
      <c r="AZ33" s="850" t="s">
        <v>554</v>
      </c>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1128</v>
      </c>
      <c r="R34" s="777"/>
      <c r="S34" s="777"/>
      <c r="T34" s="777"/>
      <c r="U34" s="777"/>
      <c r="V34" s="777">
        <v>1079</v>
      </c>
      <c r="W34" s="777"/>
      <c r="X34" s="777"/>
      <c r="Y34" s="777"/>
      <c r="Z34" s="777"/>
      <c r="AA34" s="777">
        <v>50</v>
      </c>
      <c r="AB34" s="777"/>
      <c r="AC34" s="777"/>
      <c r="AD34" s="777"/>
      <c r="AE34" s="778"/>
      <c r="AF34" s="779">
        <v>50</v>
      </c>
      <c r="AG34" s="780"/>
      <c r="AH34" s="780"/>
      <c r="AI34" s="780"/>
      <c r="AJ34" s="781"/>
      <c r="AK34" s="848">
        <v>312</v>
      </c>
      <c r="AL34" s="849"/>
      <c r="AM34" s="849"/>
      <c r="AN34" s="849"/>
      <c r="AO34" s="849"/>
      <c r="AP34" s="849" t="s">
        <v>548</v>
      </c>
      <c r="AQ34" s="849"/>
      <c r="AR34" s="849"/>
      <c r="AS34" s="849"/>
      <c r="AT34" s="849"/>
      <c r="AU34" s="849" t="s">
        <v>553</v>
      </c>
      <c r="AV34" s="849"/>
      <c r="AW34" s="849"/>
      <c r="AX34" s="849"/>
      <c r="AY34" s="849"/>
      <c r="AZ34" s="850" t="s">
        <v>550</v>
      </c>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2006</v>
      </c>
      <c r="R35" s="777"/>
      <c r="S35" s="777"/>
      <c r="T35" s="777"/>
      <c r="U35" s="777"/>
      <c r="V35" s="777">
        <v>1656</v>
      </c>
      <c r="W35" s="777"/>
      <c r="X35" s="777"/>
      <c r="Y35" s="777"/>
      <c r="Z35" s="777"/>
      <c r="AA35" s="777">
        <v>349</v>
      </c>
      <c r="AB35" s="777"/>
      <c r="AC35" s="777"/>
      <c r="AD35" s="777"/>
      <c r="AE35" s="778"/>
      <c r="AF35" s="779">
        <v>1931</v>
      </c>
      <c r="AG35" s="780"/>
      <c r="AH35" s="780"/>
      <c r="AI35" s="780"/>
      <c r="AJ35" s="781"/>
      <c r="AK35" s="848">
        <v>425</v>
      </c>
      <c r="AL35" s="849"/>
      <c r="AM35" s="849"/>
      <c r="AN35" s="849"/>
      <c r="AO35" s="849"/>
      <c r="AP35" s="849">
        <v>7753</v>
      </c>
      <c r="AQ35" s="849"/>
      <c r="AR35" s="849"/>
      <c r="AS35" s="849"/>
      <c r="AT35" s="849"/>
      <c r="AU35" s="849">
        <v>1775</v>
      </c>
      <c r="AV35" s="849"/>
      <c r="AW35" s="849"/>
      <c r="AX35" s="849"/>
      <c r="AY35" s="849"/>
      <c r="AZ35" s="850" t="s">
        <v>548</v>
      </c>
      <c r="BA35" s="850"/>
      <c r="BB35" s="850"/>
      <c r="BC35" s="850"/>
      <c r="BD35" s="850"/>
      <c r="BE35" s="846" t="s">
        <v>386</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387</v>
      </c>
      <c r="C36" s="774"/>
      <c r="D36" s="774"/>
      <c r="E36" s="774"/>
      <c r="F36" s="774"/>
      <c r="G36" s="774"/>
      <c r="H36" s="774"/>
      <c r="I36" s="774"/>
      <c r="J36" s="774"/>
      <c r="K36" s="774"/>
      <c r="L36" s="774"/>
      <c r="M36" s="774"/>
      <c r="N36" s="774"/>
      <c r="O36" s="774"/>
      <c r="P36" s="775"/>
      <c r="Q36" s="776">
        <v>123</v>
      </c>
      <c r="R36" s="777"/>
      <c r="S36" s="777"/>
      <c r="T36" s="777"/>
      <c r="U36" s="777"/>
      <c r="V36" s="777">
        <v>115</v>
      </c>
      <c r="W36" s="777"/>
      <c r="X36" s="777"/>
      <c r="Y36" s="777"/>
      <c r="Z36" s="777"/>
      <c r="AA36" s="777">
        <v>7</v>
      </c>
      <c r="AB36" s="777"/>
      <c r="AC36" s="777"/>
      <c r="AD36" s="777"/>
      <c r="AE36" s="778"/>
      <c r="AF36" s="779">
        <v>398</v>
      </c>
      <c r="AG36" s="780"/>
      <c r="AH36" s="780"/>
      <c r="AI36" s="780"/>
      <c r="AJ36" s="781"/>
      <c r="AK36" s="848">
        <v>25</v>
      </c>
      <c r="AL36" s="849"/>
      <c r="AM36" s="849"/>
      <c r="AN36" s="849"/>
      <c r="AO36" s="849"/>
      <c r="AP36" s="849">
        <v>366</v>
      </c>
      <c r="AQ36" s="849"/>
      <c r="AR36" s="849"/>
      <c r="AS36" s="849"/>
      <c r="AT36" s="849"/>
      <c r="AU36" s="849">
        <v>183</v>
      </c>
      <c r="AV36" s="849"/>
      <c r="AW36" s="849"/>
      <c r="AX36" s="849"/>
      <c r="AY36" s="849"/>
      <c r="AZ36" s="850" t="s">
        <v>550</v>
      </c>
      <c r="BA36" s="850"/>
      <c r="BB36" s="850"/>
      <c r="BC36" s="850"/>
      <c r="BD36" s="850"/>
      <c r="BE36" s="846" t="s">
        <v>386</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388</v>
      </c>
      <c r="C37" s="774"/>
      <c r="D37" s="774"/>
      <c r="E37" s="774"/>
      <c r="F37" s="774"/>
      <c r="G37" s="774"/>
      <c r="H37" s="774"/>
      <c r="I37" s="774"/>
      <c r="J37" s="774"/>
      <c r="K37" s="774"/>
      <c r="L37" s="774"/>
      <c r="M37" s="774"/>
      <c r="N37" s="774"/>
      <c r="O37" s="774"/>
      <c r="P37" s="775"/>
      <c r="Q37" s="776">
        <v>3649</v>
      </c>
      <c r="R37" s="777"/>
      <c r="S37" s="777"/>
      <c r="T37" s="777"/>
      <c r="U37" s="777"/>
      <c r="V37" s="777">
        <v>2646</v>
      </c>
      <c r="W37" s="777"/>
      <c r="X37" s="777"/>
      <c r="Y37" s="777"/>
      <c r="Z37" s="777"/>
      <c r="AA37" s="777">
        <v>1004</v>
      </c>
      <c r="AB37" s="777"/>
      <c r="AC37" s="777"/>
      <c r="AD37" s="777"/>
      <c r="AE37" s="778"/>
      <c r="AF37" s="779">
        <v>673</v>
      </c>
      <c r="AG37" s="780"/>
      <c r="AH37" s="780"/>
      <c r="AI37" s="780"/>
      <c r="AJ37" s="781"/>
      <c r="AK37" s="848">
        <v>200</v>
      </c>
      <c r="AL37" s="849"/>
      <c r="AM37" s="849"/>
      <c r="AN37" s="849"/>
      <c r="AO37" s="849"/>
      <c r="AP37" s="849">
        <v>23933</v>
      </c>
      <c r="AQ37" s="849"/>
      <c r="AR37" s="849"/>
      <c r="AS37" s="849"/>
      <c r="AT37" s="849"/>
      <c r="AU37" s="849">
        <v>838</v>
      </c>
      <c r="AV37" s="849"/>
      <c r="AW37" s="849"/>
      <c r="AX37" s="849"/>
      <c r="AY37" s="849"/>
      <c r="AZ37" s="850" t="s">
        <v>551</v>
      </c>
      <c r="BA37" s="850"/>
      <c r="BB37" s="850"/>
      <c r="BC37" s="850"/>
      <c r="BD37" s="850"/>
      <c r="BE37" s="846" t="s">
        <v>386</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389</v>
      </c>
      <c r="C38" s="774"/>
      <c r="D38" s="774"/>
      <c r="E38" s="774"/>
      <c r="F38" s="774"/>
      <c r="G38" s="774"/>
      <c r="H38" s="774"/>
      <c r="I38" s="774"/>
      <c r="J38" s="774"/>
      <c r="K38" s="774"/>
      <c r="L38" s="774"/>
      <c r="M38" s="774"/>
      <c r="N38" s="774"/>
      <c r="O38" s="774"/>
      <c r="P38" s="775"/>
      <c r="Q38" s="776">
        <v>76</v>
      </c>
      <c r="R38" s="777"/>
      <c r="S38" s="777"/>
      <c r="T38" s="777"/>
      <c r="U38" s="777"/>
      <c r="V38" s="777">
        <v>68</v>
      </c>
      <c r="W38" s="777"/>
      <c r="X38" s="777"/>
      <c r="Y38" s="777"/>
      <c r="Z38" s="777"/>
      <c r="AA38" s="777">
        <v>8</v>
      </c>
      <c r="AB38" s="777"/>
      <c r="AC38" s="777"/>
      <c r="AD38" s="777"/>
      <c r="AE38" s="778"/>
      <c r="AF38" s="779">
        <v>6</v>
      </c>
      <c r="AG38" s="780"/>
      <c r="AH38" s="780"/>
      <c r="AI38" s="780"/>
      <c r="AJ38" s="781"/>
      <c r="AK38" s="848">
        <v>55</v>
      </c>
      <c r="AL38" s="849"/>
      <c r="AM38" s="849"/>
      <c r="AN38" s="849"/>
      <c r="AO38" s="849"/>
      <c r="AP38" s="849">
        <v>293</v>
      </c>
      <c r="AQ38" s="849"/>
      <c r="AR38" s="849"/>
      <c r="AS38" s="849"/>
      <c r="AT38" s="849"/>
      <c r="AU38" s="849">
        <v>267</v>
      </c>
      <c r="AV38" s="849"/>
      <c r="AW38" s="849"/>
      <c r="AX38" s="849"/>
      <c r="AY38" s="849"/>
      <c r="AZ38" s="850" t="s">
        <v>552</v>
      </c>
      <c r="BA38" s="850"/>
      <c r="BB38" s="850"/>
      <c r="BC38" s="850"/>
      <c r="BD38" s="850"/>
      <c r="BE38" s="846" t="s">
        <v>390</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391</v>
      </c>
      <c r="C39" s="774"/>
      <c r="D39" s="774"/>
      <c r="E39" s="774"/>
      <c r="F39" s="774"/>
      <c r="G39" s="774"/>
      <c r="H39" s="774"/>
      <c r="I39" s="774"/>
      <c r="J39" s="774"/>
      <c r="K39" s="774"/>
      <c r="L39" s="774"/>
      <c r="M39" s="774"/>
      <c r="N39" s="774"/>
      <c r="O39" s="774"/>
      <c r="P39" s="775"/>
      <c r="Q39" s="776">
        <v>831</v>
      </c>
      <c r="R39" s="777"/>
      <c r="S39" s="777"/>
      <c r="T39" s="777"/>
      <c r="U39" s="777"/>
      <c r="V39" s="777">
        <v>773</v>
      </c>
      <c r="W39" s="777"/>
      <c r="X39" s="777"/>
      <c r="Y39" s="777"/>
      <c r="Z39" s="777"/>
      <c r="AA39" s="777">
        <v>58</v>
      </c>
      <c r="AB39" s="777"/>
      <c r="AC39" s="777"/>
      <c r="AD39" s="777"/>
      <c r="AE39" s="778"/>
      <c r="AF39" s="779">
        <v>55</v>
      </c>
      <c r="AG39" s="780"/>
      <c r="AH39" s="780"/>
      <c r="AI39" s="780"/>
      <c r="AJ39" s="781"/>
      <c r="AK39" s="848" t="s">
        <v>548</v>
      </c>
      <c r="AL39" s="849"/>
      <c r="AM39" s="849"/>
      <c r="AN39" s="849"/>
      <c r="AO39" s="849"/>
      <c r="AP39" s="849">
        <v>426</v>
      </c>
      <c r="AQ39" s="849"/>
      <c r="AR39" s="849"/>
      <c r="AS39" s="849"/>
      <c r="AT39" s="849"/>
      <c r="AU39" s="849" t="s">
        <v>550</v>
      </c>
      <c r="AV39" s="849"/>
      <c r="AW39" s="849"/>
      <c r="AX39" s="849"/>
      <c r="AY39" s="849"/>
      <c r="AZ39" s="850" t="s">
        <v>548</v>
      </c>
      <c r="BA39" s="850"/>
      <c r="BB39" s="850"/>
      <c r="BC39" s="850"/>
      <c r="BD39" s="850"/>
      <c r="BE39" s="846" t="s">
        <v>390</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t="s">
        <v>392</v>
      </c>
      <c r="C40" s="774"/>
      <c r="D40" s="774"/>
      <c r="E40" s="774"/>
      <c r="F40" s="774"/>
      <c r="G40" s="774"/>
      <c r="H40" s="774"/>
      <c r="I40" s="774"/>
      <c r="J40" s="774"/>
      <c r="K40" s="774"/>
      <c r="L40" s="774"/>
      <c r="M40" s="774"/>
      <c r="N40" s="774"/>
      <c r="O40" s="774"/>
      <c r="P40" s="775"/>
      <c r="Q40" s="776">
        <v>2385</v>
      </c>
      <c r="R40" s="777"/>
      <c r="S40" s="777"/>
      <c r="T40" s="777"/>
      <c r="U40" s="777"/>
      <c r="V40" s="777">
        <v>2381</v>
      </c>
      <c r="W40" s="777"/>
      <c r="X40" s="777"/>
      <c r="Y40" s="777"/>
      <c r="Z40" s="777"/>
      <c r="AA40" s="777">
        <v>5</v>
      </c>
      <c r="AB40" s="777"/>
      <c r="AC40" s="777"/>
      <c r="AD40" s="777"/>
      <c r="AE40" s="778"/>
      <c r="AF40" s="779">
        <v>3</v>
      </c>
      <c r="AG40" s="780"/>
      <c r="AH40" s="780"/>
      <c r="AI40" s="780"/>
      <c r="AJ40" s="781"/>
      <c r="AK40" s="848">
        <v>840</v>
      </c>
      <c r="AL40" s="849"/>
      <c r="AM40" s="849"/>
      <c r="AN40" s="849"/>
      <c r="AO40" s="849"/>
      <c r="AP40" s="849">
        <v>12496</v>
      </c>
      <c r="AQ40" s="849"/>
      <c r="AR40" s="849"/>
      <c r="AS40" s="849"/>
      <c r="AT40" s="849"/>
      <c r="AU40" s="849">
        <v>7798</v>
      </c>
      <c r="AV40" s="849"/>
      <c r="AW40" s="849"/>
      <c r="AX40" s="849"/>
      <c r="AY40" s="849"/>
      <c r="AZ40" s="850" t="s">
        <v>548</v>
      </c>
      <c r="BA40" s="850"/>
      <c r="BB40" s="850"/>
      <c r="BC40" s="850"/>
      <c r="BD40" s="850"/>
      <c r="BE40" s="846" t="s">
        <v>390</v>
      </c>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t="s">
        <v>393</v>
      </c>
      <c r="C41" s="774"/>
      <c r="D41" s="774"/>
      <c r="E41" s="774"/>
      <c r="F41" s="774"/>
      <c r="G41" s="774"/>
      <c r="H41" s="774"/>
      <c r="I41" s="774"/>
      <c r="J41" s="774"/>
      <c r="K41" s="774"/>
      <c r="L41" s="774"/>
      <c r="M41" s="774"/>
      <c r="N41" s="774"/>
      <c r="O41" s="774"/>
      <c r="P41" s="775"/>
      <c r="Q41" s="776">
        <v>1625</v>
      </c>
      <c r="R41" s="777"/>
      <c r="S41" s="777"/>
      <c r="T41" s="777"/>
      <c r="U41" s="777"/>
      <c r="V41" s="777">
        <v>879</v>
      </c>
      <c r="W41" s="777"/>
      <c r="X41" s="777"/>
      <c r="Y41" s="777"/>
      <c r="Z41" s="777"/>
      <c r="AA41" s="777">
        <v>746</v>
      </c>
      <c r="AB41" s="777"/>
      <c r="AC41" s="777"/>
      <c r="AD41" s="777"/>
      <c r="AE41" s="778"/>
      <c r="AF41" s="779" t="s">
        <v>108</v>
      </c>
      <c r="AG41" s="780"/>
      <c r="AH41" s="780"/>
      <c r="AI41" s="780"/>
      <c r="AJ41" s="781"/>
      <c r="AK41" s="848" t="s">
        <v>548</v>
      </c>
      <c r="AL41" s="849"/>
      <c r="AM41" s="849"/>
      <c r="AN41" s="849"/>
      <c r="AO41" s="849"/>
      <c r="AP41" s="849">
        <v>11225</v>
      </c>
      <c r="AQ41" s="849"/>
      <c r="AR41" s="849"/>
      <c r="AS41" s="849"/>
      <c r="AT41" s="849"/>
      <c r="AU41" s="849" t="s">
        <v>548</v>
      </c>
      <c r="AV41" s="849"/>
      <c r="AW41" s="849"/>
      <c r="AX41" s="849"/>
      <c r="AY41" s="849"/>
      <c r="AZ41" s="850" t="s">
        <v>548</v>
      </c>
      <c r="BA41" s="850"/>
      <c r="BB41" s="850"/>
      <c r="BC41" s="850"/>
      <c r="BD41" s="850"/>
      <c r="BE41" s="846" t="s">
        <v>390</v>
      </c>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t="s">
        <v>394</v>
      </c>
      <c r="C42" s="774"/>
      <c r="D42" s="774"/>
      <c r="E42" s="774"/>
      <c r="F42" s="774"/>
      <c r="G42" s="774"/>
      <c r="H42" s="774"/>
      <c r="I42" s="774"/>
      <c r="J42" s="774"/>
      <c r="K42" s="774"/>
      <c r="L42" s="774"/>
      <c r="M42" s="774"/>
      <c r="N42" s="774"/>
      <c r="O42" s="774"/>
      <c r="P42" s="775"/>
      <c r="Q42" s="776">
        <v>173</v>
      </c>
      <c r="R42" s="777"/>
      <c r="S42" s="777"/>
      <c r="T42" s="777"/>
      <c r="U42" s="777"/>
      <c r="V42" s="777">
        <v>10</v>
      </c>
      <c r="W42" s="777"/>
      <c r="X42" s="777"/>
      <c r="Y42" s="777"/>
      <c r="Z42" s="777"/>
      <c r="AA42" s="777">
        <v>163</v>
      </c>
      <c r="AB42" s="777"/>
      <c r="AC42" s="777"/>
      <c r="AD42" s="777"/>
      <c r="AE42" s="778"/>
      <c r="AF42" s="779">
        <v>163</v>
      </c>
      <c r="AG42" s="780"/>
      <c r="AH42" s="780"/>
      <c r="AI42" s="780"/>
      <c r="AJ42" s="781"/>
      <c r="AK42" s="848" t="s">
        <v>548</v>
      </c>
      <c r="AL42" s="849"/>
      <c r="AM42" s="849"/>
      <c r="AN42" s="849"/>
      <c r="AO42" s="849"/>
      <c r="AP42" s="849" t="s">
        <v>548</v>
      </c>
      <c r="AQ42" s="849"/>
      <c r="AR42" s="849"/>
      <c r="AS42" s="849"/>
      <c r="AT42" s="849"/>
      <c r="AU42" s="849" t="s">
        <v>550</v>
      </c>
      <c r="AV42" s="849"/>
      <c r="AW42" s="849"/>
      <c r="AX42" s="849"/>
      <c r="AY42" s="849"/>
      <c r="AZ42" s="850" t="s">
        <v>555</v>
      </c>
      <c r="BA42" s="850"/>
      <c r="BB42" s="850"/>
      <c r="BC42" s="850"/>
      <c r="BD42" s="850"/>
      <c r="BE42" s="846" t="s">
        <v>390</v>
      </c>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t="s">
        <v>395</v>
      </c>
      <c r="C43" s="774"/>
      <c r="D43" s="774"/>
      <c r="E43" s="774"/>
      <c r="F43" s="774"/>
      <c r="G43" s="774"/>
      <c r="H43" s="774"/>
      <c r="I43" s="774"/>
      <c r="J43" s="774"/>
      <c r="K43" s="774"/>
      <c r="L43" s="774"/>
      <c r="M43" s="774"/>
      <c r="N43" s="774"/>
      <c r="O43" s="774"/>
      <c r="P43" s="775"/>
      <c r="Q43" s="776">
        <v>1935</v>
      </c>
      <c r="R43" s="777"/>
      <c r="S43" s="777"/>
      <c r="T43" s="777"/>
      <c r="U43" s="777"/>
      <c r="V43" s="777">
        <v>1643</v>
      </c>
      <c r="W43" s="777"/>
      <c r="X43" s="777"/>
      <c r="Y43" s="777"/>
      <c r="Z43" s="777"/>
      <c r="AA43" s="777">
        <v>292</v>
      </c>
      <c r="AB43" s="777"/>
      <c r="AC43" s="777"/>
      <c r="AD43" s="777"/>
      <c r="AE43" s="778"/>
      <c r="AF43" s="779" t="s">
        <v>108</v>
      </c>
      <c r="AG43" s="780"/>
      <c r="AH43" s="780"/>
      <c r="AI43" s="780"/>
      <c r="AJ43" s="781"/>
      <c r="AK43" s="848" t="s">
        <v>548</v>
      </c>
      <c r="AL43" s="849"/>
      <c r="AM43" s="849"/>
      <c r="AN43" s="849"/>
      <c r="AO43" s="849"/>
      <c r="AP43" s="849">
        <v>5334</v>
      </c>
      <c r="AQ43" s="849"/>
      <c r="AR43" s="849"/>
      <c r="AS43" s="849"/>
      <c r="AT43" s="849"/>
      <c r="AU43" s="849">
        <v>5042</v>
      </c>
      <c r="AV43" s="849"/>
      <c r="AW43" s="849"/>
      <c r="AX43" s="849"/>
      <c r="AY43" s="849"/>
      <c r="AZ43" s="850" t="s">
        <v>548</v>
      </c>
      <c r="BA43" s="850"/>
      <c r="BB43" s="850"/>
      <c r="BC43" s="850"/>
      <c r="BD43" s="850"/>
      <c r="BE43" s="846" t="s">
        <v>390</v>
      </c>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t="s">
        <v>396</v>
      </c>
      <c r="C44" s="774"/>
      <c r="D44" s="774"/>
      <c r="E44" s="774"/>
      <c r="F44" s="774"/>
      <c r="G44" s="774"/>
      <c r="H44" s="774"/>
      <c r="I44" s="774"/>
      <c r="J44" s="774"/>
      <c r="K44" s="774"/>
      <c r="L44" s="774"/>
      <c r="M44" s="774"/>
      <c r="N44" s="774"/>
      <c r="O44" s="774"/>
      <c r="P44" s="775"/>
      <c r="Q44" s="776">
        <v>51</v>
      </c>
      <c r="R44" s="777"/>
      <c r="S44" s="777"/>
      <c r="T44" s="777"/>
      <c r="U44" s="777"/>
      <c r="V44" s="777">
        <v>51</v>
      </c>
      <c r="W44" s="777"/>
      <c r="X44" s="777"/>
      <c r="Y44" s="777"/>
      <c r="Z44" s="777"/>
      <c r="AA44" s="777" t="s">
        <v>569</v>
      </c>
      <c r="AB44" s="777"/>
      <c r="AC44" s="777"/>
      <c r="AD44" s="777"/>
      <c r="AE44" s="778"/>
      <c r="AF44" s="779" t="s">
        <v>108</v>
      </c>
      <c r="AG44" s="780"/>
      <c r="AH44" s="780"/>
      <c r="AI44" s="780"/>
      <c r="AJ44" s="781"/>
      <c r="AK44" s="848">
        <v>2</v>
      </c>
      <c r="AL44" s="849"/>
      <c r="AM44" s="849"/>
      <c r="AN44" s="849"/>
      <c r="AO44" s="849"/>
      <c r="AP44" s="849">
        <v>49</v>
      </c>
      <c r="AQ44" s="849"/>
      <c r="AR44" s="849"/>
      <c r="AS44" s="849"/>
      <c r="AT44" s="849"/>
      <c r="AU44" s="849">
        <v>49</v>
      </c>
      <c r="AV44" s="849"/>
      <c r="AW44" s="849"/>
      <c r="AX44" s="849"/>
      <c r="AY44" s="849"/>
      <c r="AZ44" s="850" t="s">
        <v>548</v>
      </c>
      <c r="BA44" s="850"/>
      <c r="BB44" s="850"/>
      <c r="BC44" s="850"/>
      <c r="BD44" s="850"/>
      <c r="BE44" s="846" t="s">
        <v>390</v>
      </c>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398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3599</v>
      </c>
      <c r="AG63" s="860"/>
      <c r="AH63" s="860"/>
      <c r="AI63" s="860"/>
      <c r="AJ63" s="861"/>
      <c r="AK63" s="862"/>
      <c r="AL63" s="857"/>
      <c r="AM63" s="857"/>
      <c r="AN63" s="857"/>
      <c r="AO63" s="857"/>
      <c r="AP63" s="860">
        <v>61933</v>
      </c>
      <c r="AQ63" s="860"/>
      <c r="AR63" s="860"/>
      <c r="AS63" s="860"/>
      <c r="AT63" s="860"/>
      <c r="AU63" s="860">
        <v>15979</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400</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401</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556</v>
      </c>
      <c r="C68" s="888"/>
      <c r="D68" s="888"/>
      <c r="E68" s="888"/>
      <c r="F68" s="888"/>
      <c r="G68" s="888"/>
      <c r="H68" s="888"/>
      <c r="I68" s="888"/>
      <c r="J68" s="888"/>
      <c r="K68" s="888"/>
      <c r="L68" s="888"/>
      <c r="M68" s="888"/>
      <c r="N68" s="888"/>
      <c r="O68" s="888"/>
      <c r="P68" s="889"/>
      <c r="Q68" s="890">
        <v>10186</v>
      </c>
      <c r="R68" s="884"/>
      <c r="S68" s="884"/>
      <c r="T68" s="884"/>
      <c r="U68" s="884"/>
      <c r="V68" s="884">
        <v>9252</v>
      </c>
      <c r="W68" s="884"/>
      <c r="X68" s="884"/>
      <c r="Y68" s="884"/>
      <c r="Z68" s="884"/>
      <c r="AA68" s="884">
        <v>934</v>
      </c>
      <c r="AB68" s="884"/>
      <c r="AC68" s="884"/>
      <c r="AD68" s="884"/>
      <c r="AE68" s="884"/>
      <c r="AF68" s="884">
        <v>934</v>
      </c>
      <c r="AG68" s="884"/>
      <c r="AH68" s="884"/>
      <c r="AI68" s="884"/>
      <c r="AJ68" s="884"/>
      <c r="AK68" s="884">
        <v>3700</v>
      </c>
      <c r="AL68" s="884"/>
      <c r="AM68" s="884"/>
      <c r="AN68" s="884"/>
      <c r="AO68" s="884"/>
      <c r="AP68" s="884" t="s">
        <v>562</v>
      </c>
      <c r="AQ68" s="884"/>
      <c r="AR68" s="884"/>
      <c r="AS68" s="884"/>
      <c r="AT68" s="884"/>
      <c r="AU68" s="884" t="s">
        <v>562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557</v>
      </c>
      <c r="C69" s="892"/>
      <c r="D69" s="892"/>
      <c r="E69" s="892"/>
      <c r="F69" s="892"/>
      <c r="G69" s="892"/>
      <c r="H69" s="892"/>
      <c r="I69" s="892"/>
      <c r="J69" s="892"/>
      <c r="K69" s="892"/>
      <c r="L69" s="892"/>
      <c r="M69" s="892"/>
      <c r="N69" s="892"/>
      <c r="O69" s="892"/>
      <c r="P69" s="893"/>
      <c r="Q69" s="897">
        <v>570</v>
      </c>
      <c r="R69" s="849"/>
      <c r="S69" s="849"/>
      <c r="T69" s="849"/>
      <c r="U69" s="849"/>
      <c r="V69" s="849">
        <v>566</v>
      </c>
      <c r="W69" s="849"/>
      <c r="X69" s="849"/>
      <c r="Y69" s="849"/>
      <c r="Z69" s="849"/>
      <c r="AA69" s="849">
        <v>4</v>
      </c>
      <c r="AB69" s="849"/>
      <c r="AC69" s="849"/>
      <c r="AD69" s="849"/>
      <c r="AE69" s="849"/>
      <c r="AF69" s="849">
        <v>4</v>
      </c>
      <c r="AG69" s="849"/>
      <c r="AH69" s="849"/>
      <c r="AI69" s="849"/>
      <c r="AJ69" s="849"/>
      <c r="AK69" s="849" t="s">
        <v>562</v>
      </c>
      <c r="AL69" s="849"/>
      <c r="AM69" s="849"/>
      <c r="AN69" s="849"/>
      <c r="AO69" s="849"/>
      <c r="AP69" s="849" t="s">
        <v>486</v>
      </c>
      <c r="AQ69" s="849"/>
      <c r="AR69" s="849"/>
      <c r="AS69" s="849"/>
      <c r="AT69" s="849"/>
      <c r="AU69" s="849" t="s">
        <v>486</v>
      </c>
      <c r="AV69" s="849"/>
      <c r="AW69" s="849"/>
      <c r="AX69" s="849"/>
      <c r="AY69" s="849"/>
      <c r="AZ69" s="898"/>
      <c r="BA69" s="898"/>
      <c r="BB69" s="898"/>
      <c r="BC69" s="898"/>
      <c r="BD69" s="899"/>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558</v>
      </c>
      <c r="C70" s="892"/>
      <c r="D70" s="892"/>
      <c r="E70" s="892"/>
      <c r="F70" s="892"/>
      <c r="G70" s="892"/>
      <c r="H70" s="892"/>
      <c r="I70" s="892"/>
      <c r="J70" s="892"/>
      <c r="K70" s="892"/>
      <c r="L70" s="892"/>
      <c r="M70" s="892"/>
      <c r="N70" s="892"/>
      <c r="O70" s="892"/>
      <c r="P70" s="893"/>
      <c r="Q70" s="894">
        <v>50</v>
      </c>
      <c r="R70" s="895"/>
      <c r="S70" s="895"/>
      <c r="T70" s="895"/>
      <c r="U70" s="848"/>
      <c r="V70" s="896">
        <v>50</v>
      </c>
      <c r="W70" s="895"/>
      <c r="X70" s="895"/>
      <c r="Y70" s="895"/>
      <c r="Z70" s="848"/>
      <c r="AA70" s="896" t="s">
        <v>548</v>
      </c>
      <c r="AB70" s="895"/>
      <c r="AC70" s="895"/>
      <c r="AD70" s="895"/>
      <c r="AE70" s="848"/>
      <c r="AF70" s="896" t="s">
        <v>548</v>
      </c>
      <c r="AG70" s="895"/>
      <c r="AH70" s="895"/>
      <c r="AI70" s="895"/>
      <c r="AJ70" s="848"/>
      <c r="AK70" s="896" t="s">
        <v>486</v>
      </c>
      <c r="AL70" s="895"/>
      <c r="AM70" s="895"/>
      <c r="AN70" s="895"/>
      <c r="AO70" s="848"/>
      <c r="AP70" s="896" t="s">
        <v>486</v>
      </c>
      <c r="AQ70" s="895"/>
      <c r="AR70" s="895"/>
      <c r="AS70" s="895"/>
      <c r="AT70" s="848"/>
      <c r="AU70" s="896" t="s">
        <v>486</v>
      </c>
      <c r="AV70" s="895"/>
      <c r="AW70" s="895"/>
      <c r="AX70" s="895"/>
      <c r="AY70" s="848"/>
      <c r="AZ70" s="898"/>
      <c r="BA70" s="898"/>
      <c r="BB70" s="898"/>
      <c r="BC70" s="898"/>
      <c r="BD70" s="899"/>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559</v>
      </c>
      <c r="C71" s="892"/>
      <c r="D71" s="892"/>
      <c r="E71" s="892"/>
      <c r="F71" s="892"/>
      <c r="G71" s="892"/>
      <c r="H71" s="892"/>
      <c r="I71" s="892"/>
      <c r="J71" s="892"/>
      <c r="K71" s="892"/>
      <c r="L71" s="892"/>
      <c r="M71" s="892"/>
      <c r="N71" s="892"/>
      <c r="O71" s="892"/>
      <c r="P71" s="893"/>
      <c r="Q71" s="897">
        <v>187</v>
      </c>
      <c r="R71" s="849"/>
      <c r="S71" s="849"/>
      <c r="T71" s="849"/>
      <c r="U71" s="849"/>
      <c r="V71" s="849">
        <v>98</v>
      </c>
      <c r="W71" s="849"/>
      <c r="X71" s="849"/>
      <c r="Y71" s="849"/>
      <c r="Z71" s="849"/>
      <c r="AA71" s="849">
        <v>90</v>
      </c>
      <c r="AB71" s="849"/>
      <c r="AC71" s="849"/>
      <c r="AD71" s="849"/>
      <c r="AE71" s="849"/>
      <c r="AF71" s="849">
        <v>90</v>
      </c>
      <c r="AG71" s="849"/>
      <c r="AH71" s="849"/>
      <c r="AI71" s="849"/>
      <c r="AJ71" s="849"/>
      <c r="AK71" s="849" t="s">
        <v>548</v>
      </c>
      <c r="AL71" s="849"/>
      <c r="AM71" s="849"/>
      <c r="AN71" s="849"/>
      <c r="AO71" s="849"/>
      <c r="AP71" s="849" t="s">
        <v>548</v>
      </c>
      <c r="AQ71" s="849"/>
      <c r="AR71" s="849"/>
      <c r="AS71" s="849"/>
      <c r="AT71" s="849"/>
      <c r="AU71" s="849" t="s">
        <v>548</v>
      </c>
      <c r="AV71" s="849"/>
      <c r="AW71" s="849"/>
      <c r="AX71" s="849"/>
      <c r="AY71" s="849"/>
      <c r="AZ71" s="898"/>
      <c r="BA71" s="898"/>
      <c r="BB71" s="898"/>
      <c r="BC71" s="898"/>
      <c r="BD71" s="899"/>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560</v>
      </c>
      <c r="C72" s="892"/>
      <c r="D72" s="892"/>
      <c r="E72" s="892"/>
      <c r="F72" s="892"/>
      <c r="G72" s="892"/>
      <c r="H72" s="892"/>
      <c r="I72" s="892"/>
      <c r="J72" s="892"/>
      <c r="K72" s="892"/>
      <c r="L72" s="892"/>
      <c r="M72" s="892"/>
      <c r="N72" s="892"/>
      <c r="O72" s="892"/>
      <c r="P72" s="893"/>
      <c r="Q72" s="894">
        <v>187</v>
      </c>
      <c r="R72" s="895"/>
      <c r="S72" s="895"/>
      <c r="T72" s="895"/>
      <c r="U72" s="848"/>
      <c r="V72" s="896">
        <v>181</v>
      </c>
      <c r="W72" s="895"/>
      <c r="X72" s="895"/>
      <c r="Y72" s="895"/>
      <c r="Z72" s="848"/>
      <c r="AA72" s="896">
        <v>7</v>
      </c>
      <c r="AB72" s="895"/>
      <c r="AC72" s="895"/>
      <c r="AD72" s="895"/>
      <c r="AE72" s="848"/>
      <c r="AF72" s="896">
        <v>7</v>
      </c>
      <c r="AG72" s="895"/>
      <c r="AH72" s="895"/>
      <c r="AI72" s="895"/>
      <c r="AJ72" s="848"/>
      <c r="AK72" s="849" t="s">
        <v>548</v>
      </c>
      <c r="AL72" s="849"/>
      <c r="AM72" s="849"/>
      <c r="AN72" s="849"/>
      <c r="AO72" s="849"/>
      <c r="AP72" s="849" t="s">
        <v>548</v>
      </c>
      <c r="AQ72" s="849"/>
      <c r="AR72" s="849"/>
      <c r="AS72" s="849"/>
      <c r="AT72" s="849"/>
      <c r="AU72" s="849" t="s">
        <v>548</v>
      </c>
      <c r="AV72" s="849"/>
      <c r="AW72" s="849"/>
      <c r="AX72" s="849"/>
      <c r="AY72" s="849"/>
      <c r="AZ72" s="898"/>
      <c r="BA72" s="898"/>
      <c r="BB72" s="898"/>
      <c r="BC72" s="898"/>
      <c r="BD72" s="899"/>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561</v>
      </c>
      <c r="C73" s="892"/>
      <c r="D73" s="892"/>
      <c r="E73" s="892"/>
      <c r="F73" s="892"/>
      <c r="G73" s="892"/>
      <c r="H73" s="892"/>
      <c r="I73" s="892"/>
      <c r="J73" s="892"/>
      <c r="K73" s="892"/>
      <c r="L73" s="892"/>
      <c r="M73" s="892"/>
      <c r="N73" s="892"/>
      <c r="O73" s="892"/>
      <c r="P73" s="893"/>
      <c r="Q73" s="894">
        <v>208312</v>
      </c>
      <c r="R73" s="895"/>
      <c r="S73" s="895"/>
      <c r="T73" s="895"/>
      <c r="U73" s="848"/>
      <c r="V73" s="896">
        <v>200160</v>
      </c>
      <c r="W73" s="895"/>
      <c r="X73" s="895"/>
      <c r="Y73" s="895"/>
      <c r="Z73" s="848"/>
      <c r="AA73" s="896">
        <v>8152</v>
      </c>
      <c r="AB73" s="895"/>
      <c r="AC73" s="895"/>
      <c r="AD73" s="895"/>
      <c r="AE73" s="848"/>
      <c r="AF73" s="896">
        <v>8152</v>
      </c>
      <c r="AG73" s="895"/>
      <c r="AH73" s="895"/>
      <c r="AI73" s="895"/>
      <c r="AJ73" s="848"/>
      <c r="AK73" s="896">
        <v>212</v>
      </c>
      <c r="AL73" s="895"/>
      <c r="AM73" s="895"/>
      <c r="AN73" s="895"/>
      <c r="AO73" s="848"/>
      <c r="AP73" s="849" t="s">
        <v>548</v>
      </c>
      <c r="AQ73" s="849"/>
      <c r="AR73" s="849"/>
      <c r="AS73" s="849"/>
      <c r="AT73" s="849"/>
      <c r="AU73" s="849" t="s">
        <v>548</v>
      </c>
      <c r="AV73" s="849"/>
      <c r="AW73" s="849"/>
      <c r="AX73" s="849"/>
      <c r="AY73" s="849"/>
      <c r="AZ73" s="898"/>
      <c r="BA73" s="898"/>
      <c r="BB73" s="898"/>
      <c r="BC73" s="898"/>
      <c r="BD73" s="899"/>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7"/>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8"/>
      <c r="BA74" s="898"/>
      <c r="BB74" s="898"/>
      <c r="BC74" s="898"/>
      <c r="BD74" s="899"/>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4"/>
      <c r="R75" s="895"/>
      <c r="S75" s="895"/>
      <c r="T75" s="895"/>
      <c r="U75" s="848"/>
      <c r="V75" s="896"/>
      <c r="W75" s="895"/>
      <c r="X75" s="895"/>
      <c r="Y75" s="895"/>
      <c r="Z75" s="848"/>
      <c r="AA75" s="896"/>
      <c r="AB75" s="895"/>
      <c r="AC75" s="895"/>
      <c r="AD75" s="895"/>
      <c r="AE75" s="848"/>
      <c r="AF75" s="896"/>
      <c r="AG75" s="895"/>
      <c r="AH75" s="895"/>
      <c r="AI75" s="895"/>
      <c r="AJ75" s="848"/>
      <c r="AK75" s="849"/>
      <c r="AL75" s="849"/>
      <c r="AM75" s="849"/>
      <c r="AN75" s="849"/>
      <c r="AO75" s="849"/>
      <c r="AP75" s="849"/>
      <c r="AQ75" s="849"/>
      <c r="AR75" s="849"/>
      <c r="AS75" s="849"/>
      <c r="AT75" s="849"/>
      <c r="AU75" s="849"/>
      <c r="AV75" s="849"/>
      <c r="AW75" s="849"/>
      <c r="AX75" s="849"/>
      <c r="AY75" s="849"/>
      <c r="AZ75" s="898"/>
      <c r="BA75" s="898"/>
      <c r="BB75" s="898"/>
      <c r="BC75" s="898"/>
      <c r="BD75" s="899"/>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4"/>
      <c r="R76" s="895"/>
      <c r="S76" s="895"/>
      <c r="T76" s="895"/>
      <c r="U76" s="848"/>
      <c r="V76" s="896"/>
      <c r="W76" s="895"/>
      <c r="X76" s="895"/>
      <c r="Y76" s="895"/>
      <c r="Z76" s="848"/>
      <c r="AA76" s="896"/>
      <c r="AB76" s="895"/>
      <c r="AC76" s="895"/>
      <c r="AD76" s="895"/>
      <c r="AE76" s="848"/>
      <c r="AF76" s="896"/>
      <c r="AG76" s="895"/>
      <c r="AH76" s="895"/>
      <c r="AI76" s="895"/>
      <c r="AJ76" s="848"/>
      <c r="AK76" s="896"/>
      <c r="AL76" s="895"/>
      <c r="AM76" s="895"/>
      <c r="AN76" s="895"/>
      <c r="AO76" s="848"/>
      <c r="AP76" s="849"/>
      <c r="AQ76" s="849"/>
      <c r="AR76" s="849"/>
      <c r="AS76" s="849"/>
      <c r="AT76" s="849"/>
      <c r="AU76" s="849"/>
      <c r="AV76" s="849"/>
      <c r="AW76" s="849"/>
      <c r="AX76" s="849"/>
      <c r="AY76" s="849"/>
      <c r="AZ76" s="898"/>
      <c r="BA76" s="898"/>
      <c r="BB76" s="898"/>
      <c r="BC76" s="898"/>
      <c r="BD76" s="899"/>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4"/>
      <c r="R77" s="895"/>
      <c r="S77" s="895"/>
      <c r="T77" s="895"/>
      <c r="U77" s="848"/>
      <c r="V77" s="896"/>
      <c r="W77" s="895"/>
      <c r="X77" s="895"/>
      <c r="Y77" s="895"/>
      <c r="Z77" s="848"/>
      <c r="AA77" s="896"/>
      <c r="AB77" s="895"/>
      <c r="AC77" s="895"/>
      <c r="AD77" s="895"/>
      <c r="AE77" s="848"/>
      <c r="AF77" s="896"/>
      <c r="AG77" s="895"/>
      <c r="AH77" s="895"/>
      <c r="AI77" s="895"/>
      <c r="AJ77" s="848"/>
      <c r="AK77" s="896"/>
      <c r="AL77" s="895"/>
      <c r="AM77" s="895"/>
      <c r="AN77" s="895"/>
      <c r="AO77" s="848"/>
      <c r="AP77" s="896"/>
      <c r="AQ77" s="895"/>
      <c r="AR77" s="895"/>
      <c r="AS77" s="895"/>
      <c r="AT77" s="848"/>
      <c r="AU77" s="896"/>
      <c r="AV77" s="895"/>
      <c r="AW77" s="895"/>
      <c r="AX77" s="895"/>
      <c r="AY77" s="848"/>
      <c r="AZ77" s="898"/>
      <c r="BA77" s="898"/>
      <c r="BB77" s="898"/>
      <c r="BC77" s="898"/>
      <c r="BD77" s="899"/>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7"/>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8"/>
      <c r="BA78" s="898"/>
      <c r="BB78" s="898"/>
      <c r="BC78" s="898"/>
      <c r="BD78" s="899"/>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7"/>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8"/>
      <c r="BA79" s="898"/>
      <c r="BB79" s="898"/>
      <c r="BC79" s="898"/>
      <c r="BD79" s="899"/>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7"/>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8"/>
      <c r="BA80" s="898"/>
      <c r="BB80" s="898"/>
      <c r="BC80" s="898"/>
      <c r="BD80" s="899"/>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7"/>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8"/>
      <c r="BA81" s="898"/>
      <c r="BB81" s="898"/>
      <c r="BC81" s="898"/>
      <c r="BD81" s="899"/>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7"/>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8"/>
      <c r="BA82" s="898"/>
      <c r="BB82" s="898"/>
      <c r="BC82" s="898"/>
      <c r="BD82" s="899"/>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7"/>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8"/>
      <c r="BA83" s="898"/>
      <c r="BB83" s="898"/>
      <c r="BC83" s="898"/>
      <c r="BD83" s="899"/>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7"/>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8"/>
      <c r="BA84" s="898"/>
      <c r="BB84" s="898"/>
      <c r="BC84" s="898"/>
      <c r="BD84" s="899"/>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7"/>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8"/>
      <c r="BA85" s="898"/>
      <c r="BB85" s="898"/>
      <c r="BC85" s="898"/>
      <c r="BD85" s="899"/>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7"/>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8"/>
      <c r="BA86" s="898"/>
      <c r="BB86" s="898"/>
      <c r="BC86" s="898"/>
      <c r="BD86" s="899"/>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402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9187</v>
      </c>
      <c r="AG88" s="860"/>
      <c r="AH88" s="860"/>
      <c r="AI88" s="860"/>
      <c r="AJ88" s="860"/>
      <c r="AK88" s="857"/>
      <c r="AL88" s="857"/>
      <c r="AM88" s="857"/>
      <c r="AN88" s="857"/>
      <c r="AO88" s="857"/>
      <c r="AP88" s="860" t="s">
        <v>568</v>
      </c>
      <c r="AQ88" s="860"/>
      <c r="AR88" s="860"/>
      <c r="AS88" s="860"/>
      <c r="AT88" s="860"/>
      <c r="AU88" s="860" t="s">
        <v>568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403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236</v>
      </c>
      <c r="CS102" s="868"/>
      <c r="CT102" s="868"/>
      <c r="CU102" s="868"/>
      <c r="CV102" s="911"/>
      <c r="CW102" s="910">
        <v>44</v>
      </c>
      <c r="CX102" s="868"/>
      <c r="CY102" s="868"/>
      <c r="CZ102" s="868"/>
      <c r="DA102" s="911"/>
      <c r="DB102" s="910" t="s">
        <v>568</v>
      </c>
      <c r="DC102" s="868"/>
      <c r="DD102" s="868"/>
      <c r="DE102" s="868"/>
      <c r="DF102" s="911"/>
      <c r="DG102" s="910" t="s">
        <v>568</v>
      </c>
      <c r="DH102" s="868"/>
      <c r="DI102" s="868"/>
      <c r="DJ102" s="868"/>
      <c r="DK102" s="911"/>
      <c r="DL102" s="910" t="s">
        <v>568</v>
      </c>
      <c r="DM102" s="868"/>
      <c r="DN102" s="868"/>
      <c r="DO102" s="868"/>
      <c r="DP102" s="911"/>
      <c r="DQ102" s="910" t="s">
        <v>568</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410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411</v>
      </c>
      <c r="AB109" s="913"/>
      <c r="AC109" s="913"/>
      <c r="AD109" s="913"/>
      <c r="AE109" s="914"/>
      <c r="AF109" s="912" t="s">
        <v>284</v>
      </c>
      <c r="AG109" s="913"/>
      <c r="AH109" s="913"/>
      <c r="AI109" s="913"/>
      <c r="AJ109" s="914"/>
      <c r="AK109" s="912" t="s">
        <v>283</v>
      </c>
      <c r="AL109" s="913"/>
      <c r="AM109" s="913"/>
      <c r="AN109" s="913"/>
      <c r="AO109" s="914"/>
      <c r="AP109" s="912" t="s">
        <v>412</v>
      </c>
      <c r="AQ109" s="913"/>
      <c r="AR109" s="913"/>
      <c r="AS109" s="913"/>
      <c r="AT109" s="915"/>
      <c r="AU109" s="934" t="s">
        <v>410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411</v>
      </c>
      <c r="BR109" s="913"/>
      <c r="BS109" s="913"/>
      <c r="BT109" s="913"/>
      <c r="BU109" s="914"/>
      <c r="BV109" s="912" t="s">
        <v>284</v>
      </c>
      <c r="BW109" s="913"/>
      <c r="BX109" s="913"/>
      <c r="BY109" s="913"/>
      <c r="BZ109" s="914"/>
      <c r="CA109" s="912" t="s">
        <v>283</v>
      </c>
      <c r="CB109" s="913"/>
      <c r="CC109" s="913"/>
      <c r="CD109" s="913"/>
      <c r="CE109" s="914"/>
      <c r="CF109" s="935" t="s">
        <v>412</v>
      </c>
      <c r="CG109" s="935"/>
      <c r="CH109" s="935"/>
      <c r="CI109" s="935"/>
      <c r="CJ109" s="935"/>
      <c r="CK109" s="912" t="s">
        <v>413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411</v>
      </c>
      <c r="DH109" s="913"/>
      <c r="DI109" s="913"/>
      <c r="DJ109" s="913"/>
      <c r="DK109" s="914"/>
      <c r="DL109" s="912" t="s">
        <v>284</v>
      </c>
      <c r="DM109" s="913"/>
      <c r="DN109" s="913"/>
      <c r="DO109" s="913"/>
      <c r="DP109" s="914"/>
      <c r="DQ109" s="912" t="s">
        <v>283</v>
      </c>
      <c r="DR109" s="913"/>
      <c r="DS109" s="913"/>
      <c r="DT109" s="913"/>
      <c r="DU109" s="914"/>
      <c r="DV109" s="912" t="s">
        <v>412</v>
      </c>
      <c r="DW109" s="913"/>
      <c r="DX109" s="913"/>
      <c r="DY109" s="913"/>
      <c r="DZ109" s="915"/>
    </row>
    <row r="110" spans="1:131" s="197" customFormat="1" ht="26.25" customHeight="1">
      <c r="A110" s="916" t="s">
        <v>414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5212220</v>
      </c>
      <c r="AB110" s="920"/>
      <c r="AC110" s="920"/>
      <c r="AD110" s="920"/>
      <c r="AE110" s="921"/>
      <c r="AF110" s="922">
        <v>5113580</v>
      </c>
      <c r="AG110" s="920"/>
      <c r="AH110" s="920"/>
      <c r="AI110" s="920"/>
      <c r="AJ110" s="921"/>
      <c r="AK110" s="922">
        <v>4592314</v>
      </c>
      <c r="AL110" s="920"/>
      <c r="AM110" s="920"/>
      <c r="AN110" s="920"/>
      <c r="AO110" s="921"/>
      <c r="AP110" s="923">
        <v>23.1</v>
      </c>
      <c r="AQ110" s="924"/>
      <c r="AR110" s="924"/>
      <c r="AS110" s="924"/>
      <c r="AT110" s="925"/>
      <c r="AU110" s="926" t="s">
        <v>60</v>
      </c>
      <c r="AV110" s="927"/>
      <c r="AW110" s="927"/>
      <c r="AX110" s="927"/>
      <c r="AY110" s="928"/>
      <c r="AZ110" s="970" t="s">
        <v>415</v>
      </c>
      <c r="BA110" s="917"/>
      <c r="BB110" s="917"/>
      <c r="BC110" s="917"/>
      <c r="BD110" s="917"/>
      <c r="BE110" s="917"/>
      <c r="BF110" s="917"/>
      <c r="BG110" s="917"/>
      <c r="BH110" s="917"/>
      <c r="BI110" s="917"/>
      <c r="BJ110" s="917"/>
      <c r="BK110" s="917"/>
      <c r="BL110" s="917"/>
      <c r="BM110" s="917"/>
      <c r="BN110" s="917"/>
      <c r="BO110" s="917"/>
      <c r="BP110" s="918"/>
      <c r="BQ110" s="956">
        <v>51300251</v>
      </c>
      <c r="BR110" s="957"/>
      <c r="BS110" s="957"/>
      <c r="BT110" s="957"/>
      <c r="BU110" s="957"/>
      <c r="BV110" s="957">
        <v>54293538</v>
      </c>
      <c r="BW110" s="957"/>
      <c r="BX110" s="957"/>
      <c r="BY110" s="957"/>
      <c r="BZ110" s="957"/>
      <c r="CA110" s="957">
        <v>54634392</v>
      </c>
      <c r="CB110" s="957"/>
      <c r="CC110" s="957"/>
      <c r="CD110" s="957"/>
      <c r="CE110" s="957"/>
      <c r="CF110" s="971">
        <v>274.60000000000002</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418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419</v>
      </c>
      <c r="BA111" s="980"/>
      <c r="BB111" s="980"/>
      <c r="BC111" s="980"/>
      <c r="BD111" s="980"/>
      <c r="BE111" s="980"/>
      <c r="BF111" s="980"/>
      <c r="BG111" s="980"/>
      <c r="BH111" s="980"/>
      <c r="BI111" s="980"/>
      <c r="BJ111" s="980"/>
      <c r="BK111" s="980"/>
      <c r="BL111" s="980"/>
      <c r="BM111" s="980"/>
      <c r="BN111" s="980"/>
      <c r="BO111" s="980"/>
      <c r="BP111" s="981"/>
      <c r="BQ111" s="949">
        <v>677646</v>
      </c>
      <c r="BR111" s="950"/>
      <c r="BS111" s="950"/>
      <c r="BT111" s="950"/>
      <c r="BU111" s="950"/>
      <c r="BV111" s="950">
        <v>554591</v>
      </c>
      <c r="BW111" s="950"/>
      <c r="BX111" s="950"/>
      <c r="BY111" s="950"/>
      <c r="BZ111" s="950"/>
      <c r="CA111" s="950">
        <v>446709</v>
      </c>
      <c r="CB111" s="950"/>
      <c r="CC111" s="950"/>
      <c r="CD111" s="950"/>
      <c r="CE111" s="950"/>
      <c r="CF111" s="944">
        <v>2.2000000000000002</v>
      </c>
      <c r="CG111" s="945"/>
      <c r="CH111" s="945"/>
      <c r="CI111" s="945"/>
      <c r="CJ111" s="945"/>
      <c r="CK111" s="975"/>
      <c r="CL111" s="976"/>
      <c r="CM111" s="946" t="s">
        <v>420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421</v>
      </c>
      <c r="B112" s="983"/>
      <c r="C112" s="980" t="s">
        <v>422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423</v>
      </c>
      <c r="BA112" s="980"/>
      <c r="BB112" s="980"/>
      <c r="BC112" s="980"/>
      <c r="BD112" s="980"/>
      <c r="BE112" s="980"/>
      <c r="BF112" s="980"/>
      <c r="BG112" s="980"/>
      <c r="BH112" s="980"/>
      <c r="BI112" s="980"/>
      <c r="BJ112" s="980"/>
      <c r="BK112" s="980"/>
      <c r="BL112" s="980"/>
      <c r="BM112" s="980"/>
      <c r="BN112" s="980"/>
      <c r="BO112" s="980"/>
      <c r="BP112" s="981"/>
      <c r="BQ112" s="949">
        <v>19338903</v>
      </c>
      <c r="BR112" s="950"/>
      <c r="BS112" s="950"/>
      <c r="BT112" s="950"/>
      <c r="BU112" s="950"/>
      <c r="BV112" s="950">
        <v>17913104</v>
      </c>
      <c r="BW112" s="950"/>
      <c r="BX112" s="950"/>
      <c r="BY112" s="950"/>
      <c r="BZ112" s="950"/>
      <c r="CA112" s="950">
        <v>15979285</v>
      </c>
      <c r="CB112" s="950"/>
      <c r="CC112" s="950"/>
      <c r="CD112" s="950"/>
      <c r="CE112" s="950"/>
      <c r="CF112" s="944">
        <v>80.3</v>
      </c>
      <c r="CG112" s="945"/>
      <c r="CH112" s="945"/>
      <c r="CI112" s="945"/>
      <c r="CJ112" s="945"/>
      <c r="CK112" s="975"/>
      <c r="CL112" s="976"/>
      <c r="CM112" s="946" t="s">
        <v>424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425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1069063</v>
      </c>
      <c r="AB113" s="964"/>
      <c r="AC113" s="964"/>
      <c r="AD113" s="964"/>
      <c r="AE113" s="965"/>
      <c r="AF113" s="966">
        <v>1085669</v>
      </c>
      <c r="AG113" s="964"/>
      <c r="AH113" s="964"/>
      <c r="AI113" s="964"/>
      <c r="AJ113" s="965"/>
      <c r="AK113" s="966">
        <v>1092490</v>
      </c>
      <c r="AL113" s="964"/>
      <c r="AM113" s="964"/>
      <c r="AN113" s="964"/>
      <c r="AO113" s="965"/>
      <c r="AP113" s="967">
        <v>5.5</v>
      </c>
      <c r="AQ113" s="968"/>
      <c r="AR113" s="968"/>
      <c r="AS113" s="968"/>
      <c r="AT113" s="969"/>
      <c r="AU113" s="929"/>
      <c r="AV113" s="930"/>
      <c r="AW113" s="930"/>
      <c r="AX113" s="930"/>
      <c r="AY113" s="931"/>
      <c r="AZ113" s="979" t="s">
        <v>426</v>
      </c>
      <c r="BA113" s="980"/>
      <c r="BB113" s="980"/>
      <c r="BC113" s="980"/>
      <c r="BD113" s="980"/>
      <c r="BE113" s="980"/>
      <c r="BF113" s="980"/>
      <c r="BG113" s="980"/>
      <c r="BH113" s="980"/>
      <c r="BI113" s="980"/>
      <c r="BJ113" s="980"/>
      <c r="BK113" s="980"/>
      <c r="BL113" s="980"/>
      <c r="BM113" s="980"/>
      <c r="BN113" s="980"/>
      <c r="BO113" s="980"/>
      <c r="BP113" s="981"/>
      <c r="BQ113" s="949" t="s">
        <v>108</v>
      </c>
      <c r="BR113" s="950"/>
      <c r="BS113" s="950"/>
      <c r="BT113" s="950"/>
      <c r="BU113" s="950"/>
      <c r="BV113" s="950" t="s">
        <v>108</v>
      </c>
      <c r="BW113" s="950"/>
      <c r="BX113" s="950"/>
      <c r="BY113" s="950"/>
      <c r="BZ113" s="950"/>
      <c r="CA113" s="950" t="s">
        <v>108</v>
      </c>
      <c r="CB113" s="950"/>
      <c r="CC113" s="950"/>
      <c r="CD113" s="950"/>
      <c r="CE113" s="950"/>
      <c r="CF113" s="944" t="s">
        <v>108</v>
      </c>
      <c r="CG113" s="945"/>
      <c r="CH113" s="945"/>
      <c r="CI113" s="945"/>
      <c r="CJ113" s="945"/>
      <c r="CK113" s="975"/>
      <c r="CL113" s="976"/>
      <c r="CM113" s="946" t="s">
        <v>427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108</v>
      </c>
      <c r="AB114" s="989"/>
      <c r="AC114" s="989"/>
      <c r="AD114" s="989"/>
      <c r="AE114" s="990"/>
      <c r="AF114" s="991" t="s">
        <v>108</v>
      </c>
      <c r="AG114" s="989"/>
      <c r="AH114" s="989"/>
      <c r="AI114" s="989"/>
      <c r="AJ114" s="990"/>
      <c r="AK114" s="991" t="s">
        <v>108</v>
      </c>
      <c r="AL114" s="989"/>
      <c r="AM114" s="989"/>
      <c r="AN114" s="989"/>
      <c r="AO114" s="990"/>
      <c r="AP114" s="992" t="s">
        <v>108</v>
      </c>
      <c r="AQ114" s="993"/>
      <c r="AR114" s="993"/>
      <c r="AS114" s="993"/>
      <c r="AT114" s="994"/>
      <c r="AU114" s="929"/>
      <c r="AV114" s="930"/>
      <c r="AW114" s="930"/>
      <c r="AX114" s="930"/>
      <c r="AY114" s="931"/>
      <c r="AZ114" s="979" t="s">
        <v>429</v>
      </c>
      <c r="BA114" s="980"/>
      <c r="BB114" s="980"/>
      <c r="BC114" s="980"/>
      <c r="BD114" s="980"/>
      <c r="BE114" s="980"/>
      <c r="BF114" s="980"/>
      <c r="BG114" s="980"/>
      <c r="BH114" s="980"/>
      <c r="BI114" s="980"/>
      <c r="BJ114" s="980"/>
      <c r="BK114" s="980"/>
      <c r="BL114" s="980"/>
      <c r="BM114" s="980"/>
      <c r="BN114" s="980"/>
      <c r="BO114" s="980"/>
      <c r="BP114" s="981"/>
      <c r="BQ114" s="949">
        <v>7278727</v>
      </c>
      <c r="BR114" s="950"/>
      <c r="BS114" s="950"/>
      <c r="BT114" s="950"/>
      <c r="BU114" s="950"/>
      <c r="BV114" s="950">
        <v>6726052</v>
      </c>
      <c r="BW114" s="950"/>
      <c r="BX114" s="950"/>
      <c r="BY114" s="950"/>
      <c r="BZ114" s="950"/>
      <c r="CA114" s="950">
        <v>6236157</v>
      </c>
      <c r="CB114" s="950"/>
      <c r="CC114" s="950"/>
      <c r="CD114" s="950"/>
      <c r="CE114" s="950"/>
      <c r="CF114" s="944">
        <v>31.3</v>
      </c>
      <c r="CG114" s="945"/>
      <c r="CH114" s="945"/>
      <c r="CI114" s="945"/>
      <c r="CJ114" s="945"/>
      <c r="CK114" s="975"/>
      <c r="CL114" s="976"/>
      <c r="CM114" s="946" t="s">
        <v>430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431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136794</v>
      </c>
      <c r="AB115" s="964"/>
      <c r="AC115" s="964"/>
      <c r="AD115" s="964"/>
      <c r="AE115" s="965"/>
      <c r="AF115" s="966">
        <v>130158</v>
      </c>
      <c r="AG115" s="964"/>
      <c r="AH115" s="964"/>
      <c r="AI115" s="964"/>
      <c r="AJ115" s="965"/>
      <c r="AK115" s="966">
        <v>113313</v>
      </c>
      <c r="AL115" s="964"/>
      <c r="AM115" s="964"/>
      <c r="AN115" s="964"/>
      <c r="AO115" s="965"/>
      <c r="AP115" s="967">
        <v>0.6</v>
      </c>
      <c r="AQ115" s="968"/>
      <c r="AR115" s="968"/>
      <c r="AS115" s="968"/>
      <c r="AT115" s="969"/>
      <c r="AU115" s="929"/>
      <c r="AV115" s="930"/>
      <c r="AW115" s="930"/>
      <c r="AX115" s="930"/>
      <c r="AY115" s="931"/>
      <c r="AZ115" s="979" t="s">
        <v>432</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433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434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343</v>
      </c>
      <c r="AB116" s="989"/>
      <c r="AC116" s="989"/>
      <c r="AD116" s="989"/>
      <c r="AE116" s="990"/>
      <c r="AF116" s="991">
        <v>297</v>
      </c>
      <c r="AG116" s="989"/>
      <c r="AH116" s="989"/>
      <c r="AI116" s="989"/>
      <c r="AJ116" s="990"/>
      <c r="AK116" s="991">
        <v>173</v>
      </c>
      <c r="AL116" s="989"/>
      <c r="AM116" s="989"/>
      <c r="AN116" s="989"/>
      <c r="AO116" s="990"/>
      <c r="AP116" s="992">
        <v>0</v>
      </c>
      <c r="AQ116" s="993"/>
      <c r="AR116" s="993"/>
      <c r="AS116" s="993"/>
      <c r="AT116" s="994"/>
      <c r="AU116" s="929"/>
      <c r="AV116" s="930"/>
      <c r="AW116" s="930"/>
      <c r="AX116" s="930"/>
      <c r="AY116" s="931"/>
      <c r="AZ116" s="979" t="s">
        <v>435</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413002</v>
      </c>
      <c r="DH116" s="989"/>
      <c r="DI116" s="989"/>
      <c r="DJ116" s="989"/>
      <c r="DK116" s="990"/>
      <c r="DL116" s="991">
        <v>327180</v>
      </c>
      <c r="DM116" s="989"/>
      <c r="DN116" s="989"/>
      <c r="DO116" s="989"/>
      <c r="DP116" s="990"/>
      <c r="DQ116" s="991">
        <v>256530</v>
      </c>
      <c r="DR116" s="989"/>
      <c r="DS116" s="989"/>
      <c r="DT116" s="989"/>
      <c r="DU116" s="990"/>
      <c r="DV116" s="992">
        <v>1.3</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437</v>
      </c>
      <c r="Z117" s="914"/>
      <c r="AA117" s="1026">
        <v>6418420</v>
      </c>
      <c r="AB117" s="996"/>
      <c r="AC117" s="996"/>
      <c r="AD117" s="996"/>
      <c r="AE117" s="997"/>
      <c r="AF117" s="995">
        <v>6329704</v>
      </c>
      <c r="AG117" s="996"/>
      <c r="AH117" s="996"/>
      <c r="AI117" s="996"/>
      <c r="AJ117" s="997"/>
      <c r="AK117" s="995">
        <v>5798290</v>
      </c>
      <c r="AL117" s="996"/>
      <c r="AM117" s="996"/>
      <c r="AN117" s="996"/>
      <c r="AO117" s="997"/>
      <c r="AP117" s="998"/>
      <c r="AQ117" s="999"/>
      <c r="AR117" s="999"/>
      <c r="AS117" s="999"/>
      <c r="AT117" s="1000"/>
      <c r="AU117" s="929"/>
      <c r="AV117" s="930"/>
      <c r="AW117" s="930"/>
      <c r="AX117" s="930"/>
      <c r="AY117" s="931"/>
      <c r="AZ117" s="1025" t="s">
        <v>438</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413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411</v>
      </c>
      <c r="AB118" s="913"/>
      <c r="AC118" s="913"/>
      <c r="AD118" s="913"/>
      <c r="AE118" s="914"/>
      <c r="AF118" s="912" t="s">
        <v>284</v>
      </c>
      <c r="AG118" s="913"/>
      <c r="AH118" s="913"/>
      <c r="AI118" s="913"/>
      <c r="AJ118" s="914"/>
      <c r="AK118" s="912" t="s">
        <v>283</v>
      </c>
      <c r="AL118" s="913"/>
      <c r="AM118" s="913"/>
      <c r="AN118" s="913"/>
      <c r="AO118" s="914"/>
      <c r="AP118" s="1020" t="s">
        <v>412</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440</v>
      </c>
      <c r="BP118" s="1024"/>
      <c r="BQ118" s="1015">
        <v>78595527</v>
      </c>
      <c r="BR118" s="1016"/>
      <c r="BS118" s="1016"/>
      <c r="BT118" s="1016"/>
      <c r="BU118" s="1016"/>
      <c r="BV118" s="1016">
        <v>79487285</v>
      </c>
      <c r="BW118" s="1016"/>
      <c r="BX118" s="1016"/>
      <c r="BY118" s="1016"/>
      <c r="BZ118" s="1016"/>
      <c r="CA118" s="1016">
        <v>77296543</v>
      </c>
      <c r="CB118" s="1016"/>
      <c r="CC118" s="1016"/>
      <c r="CD118" s="1016"/>
      <c r="CE118" s="1016"/>
      <c r="CF118" s="1017"/>
      <c r="CG118" s="1018"/>
      <c r="CH118" s="1018"/>
      <c r="CI118" s="1018"/>
      <c r="CJ118" s="1019"/>
      <c r="CK118" s="975"/>
      <c r="CL118" s="976"/>
      <c r="CM118" s="946" t="s">
        <v>441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442</v>
      </c>
      <c r="AV119" s="1008"/>
      <c r="AW119" s="1008"/>
      <c r="AX119" s="1008"/>
      <c r="AY119" s="1009"/>
      <c r="AZ119" s="970" t="s">
        <v>443</v>
      </c>
      <c r="BA119" s="917"/>
      <c r="BB119" s="917"/>
      <c r="BC119" s="917"/>
      <c r="BD119" s="917"/>
      <c r="BE119" s="917"/>
      <c r="BF119" s="917"/>
      <c r="BG119" s="917"/>
      <c r="BH119" s="917"/>
      <c r="BI119" s="917"/>
      <c r="BJ119" s="917"/>
      <c r="BK119" s="917"/>
      <c r="BL119" s="917"/>
      <c r="BM119" s="917"/>
      <c r="BN119" s="917"/>
      <c r="BO119" s="917"/>
      <c r="BP119" s="918"/>
      <c r="BQ119" s="956">
        <v>8490783</v>
      </c>
      <c r="BR119" s="957"/>
      <c r="BS119" s="957"/>
      <c r="BT119" s="957"/>
      <c r="BU119" s="957"/>
      <c r="BV119" s="957">
        <v>9040300</v>
      </c>
      <c r="BW119" s="957"/>
      <c r="BX119" s="957"/>
      <c r="BY119" s="957"/>
      <c r="BZ119" s="957"/>
      <c r="CA119" s="957">
        <v>10214830</v>
      </c>
      <c r="CB119" s="957"/>
      <c r="CC119" s="957"/>
      <c r="CD119" s="957"/>
      <c r="CE119" s="957"/>
      <c r="CF119" s="971">
        <v>51.3</v>
      </c>
      <c r="CG119" s="972"/>
      <c r="CH119" s="972"/>
      <c r="CI119" s="972"/>
      <c r="CJ119" s="972"/>
      <c r="CK119" s="977"/>
      <c r="CL119" s="978"/>
      <c r="CM119" s="1034" t="s">
        <v>444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264644</v>
      </c>
      <c r="DH119" s="1028"/>
      <c r="DI119" s="1028"/>
      <c r="DJ119" s="1028"/>
      <c r="DK119" s="1029"/>
      <c r="DL119" s="1030">
        <v>227411</v>
      </c>
      <c r="DM119" s="1028"/>
      <c r="DN119" s="1028"/>
      <c r="DO119" s="1028"/>
      <c r="DP119" s="1029"/>
      <c r="DQ119" s="1030">
        <v>190179</v>
      </c>
      <c r="DR119" s="1028"/>
      <c r="DS119" s="1028"/>
      <c r="DT119" s="1028"/>
      <c r="DU119" s="1029"/>
      <c r="DV119" s="1031">
        <v>1</v>
      </c>
      <c r="DW119" s="1032"/>
      <c r="DX119" s="1032"/>
      <c r="DY119" s="1032"/>
      <c r="DZ119" s="1033"/>
    </row>
    <row r="120" spans="1:130" s="197" customFormat="1" ht="26.25" customHeight="1">
      <c r="A120" s="1005"/>
      <c r="B120" s="976"/>
      <c r="C120" s="946" t="s">
        <v>420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445</v>
      </c>
      <c r="BA120" s="980"/>
      <c r="BB120" s="980"/>
      <c r="BC120" s="980"/>
      <c r="BD120" s="980"/>
      <c r="BE120" s="980"/>
      <c r="BF120" s="980"/>
      <c r="BG120" s="980"/>
      <c r="BH120" s="980"/>
      <c r="BI120" s="980"/>
      <c r="BJ120" s="980"/>
      <c r="BK120" s="980"/>
      <c r="BL120" s="980"/>
      <c r="BM120" s="980"/>
      <c r="BN120" s="980"/>
      <c r="BO120" s="980"/>
      <c r="BP120" s="981"/>
      <c r="BQ120" s="949">
        <v>3248730</v>
      </c>
      <c r="BR120" s="950"/>
      <c r="BS120" s="950"/>
      <c r="BT120" s="950"/>
      <c r="BU120" s="950"/>
      <c r="BV120" s="950">
        <v>1949882</v>
      </c>
      <c r="BW120" s="950"/>
      <c r="BX120" s="950"/>
      <c r="BY120" s="950"/>
      <c r="BZ120" s="950"/>
      <c r="CA120" s="950">
        <v>775047</v>
      </c>
      <c r="CB120" s="950"/>
      <c r="CC120" s="950"/>
      <c r="CD120" s="950"/>
      <c r="CE120" s="950"/>
      <c r="CF120" s="944">
        <v>3.9</v>
      </c>
      <c r="CG120" s="945"/>
      <c r="CH120" s="945"/>
      <c r="CI120" s="945"/>
      <c r="CJ120" s="945"/>
      <c r="CK120" s="1043" t="s">
        <v>446</v>
      </c>
      <c r="CL120" s="1044"/>
      <c r="CM120" s="1044"/>
      <c r="CN120" s="1044"/>
      <c r="CO120" s="1045"/>
      <c r="CP120" s="1051" t="s">
        <v>392</v>
      </c>
      <c r="CQ120" s="1052"/>
      <c r="CR120" s="1052"/>
      <c r="CS120" s="1052"/>
      <c r="CT120" s="1052"/>
      <c r="CU120" s="1052"/>
      <c r="CV120" s="1052"/>
      <c r="CW120" s="1052"/>
      <c r="CX120" s="1052"/>
      <c r="CY120" s="1052"/>
      <c r="CZ120" s="1052"/>
      <c r="DA120" s="1052"/>
      <c r="DB120" s="1052"/>
      <c r="DC120" s="1052"/>
      <c r="DD120" s="1052"/>
      <c r="DE120" s="1052"/>
      <c r="DF120" s="1053"/>
      <c r="DG120" s="956">
        <v>8472667</v>
      </c>
      <c r="DH120" s="957"/>
      <c r="DI120" s="957"/>
      <c r="DJ120" s="957"/>
      <c r="DK120" s="957"/>
      <c r="DL120" s="957">
        <v>8306801</v>
      </c>
      <c r="DM120" s="957"/>
      <c r="DN120" s="957"/>
      <c r="DO120" s="957"/>
      <c r="DP120" s="957"/>
      <c r="DQ120" s="957">
        <v>7797557</v>
      </c>
      <c r="DR120" s="957"/>
      <c r="DS120" s="957"/>
      <c r="DT120" s="957"/>
      <c r="DU120" s="957"/>
      <c r="DV120" s="958">
        <v>39.200000000000003</v>
      </c>
      <c r="DW120" s="958"/>
      <c r="DX120" s="958"/>
      <c r="DY120" s="958"/>
      <c r="DZ120" s="959"/>
    </row>
    <row r="121" spans="1:130" s="197" customFormat="1" ht="26.25" customHeight="1">
      <c r="A121" s="1005"/>
      <c r="B121" s="976"/>
      <c r="C121" s="1040" t="s">
        <v>447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448</v>
      </c>
      <c r="BA121" s="1001"/>
      <c r="BB121" s="1001"/>
      <c r="BC121" s="1001"/>
      <c r="BD121" s="1001"/>
      <c r="BE121" s="1001"/>
      <c r="BF121" s="1001"/>
      <c r="BG121" s="1001"/>
      <c r="BH121" s="1001"/>
      <c r="BI121" s="1001"/>
      <c r="BJ121" s="1001"/>
      <c r="BK121" s="1001"/>
      <c r="BL121" s="1001"/>
      <c r="BM121" s="1001"/>
      <c r="BN121" s="1001"/>
      <c r="BO121" s="1001"/>
      <c r="BP121" s="1002"/>
      <c r="BQ121" s="1015">
        <v>39822887</v>
      </c>
      <c r="BR121" s="1016"/>
      <c r="BS121" s="1016"/>
      <c r="BT121" s="1016"/>
      <c r="BU121" s="1016"/>
      <c r="BV121" s="1016">
        <v>42934076</v>
      </c>
      <c r="BW121" s="1016"/>
      <c r="BX121" s="1016"/>
      <c r="BY121" s="1016"/>
      <c r="BZ121" s="1016"/>
      <c r="CA121" s="1016">
        <v>44231252</v>
      </c>
      <c r="CB121" s="1016"/>
      <c r="CC121" s="1016"/>
      <c r="CD121" s="1016"/>
      <c r="CE121" s="1016"/>
      <c r="CF121" s="1054">
        <v>222.3</v>
      </c>
      <c r="CG121" s="1055"/>
      <c r="CH121" s="1055"/>
      <c r="CI121" s="1055"/>
      <c r="CJ121" s="1055"/>
      <c r="CK121" s="1046"/>
      <c r="CL121" s="1047"/>
      <c r="CM121" s="1047"/>
      <c r="CN121" s="1047"/>
      <c r="CO121" s="1048"/>
      <c r="CP121" s="1037" t="s">
        <v>395</v>
      </c>
      <c r="CQ121" s="1038"/>
      <c r="CR121" s="1038"/>
      <c r="CS121" s="1038"/>
      <c r="CT121" s="1038"/>
      <c r="CU121" s="1038"/>
      <c r="CV121" s="1038"/>
      <c r="CW121" s="1038"/>
      <c r="CX121" s="1038"/>
      <c r="CY121" s="1038"/>
      <c r="CZ121" s="1038"/>
      <c r="DA121" s="1038"/>
      <c r="DB121" s="1038"/>
      <c r="DC121" s="1038"/>
      <c r="DD121" s="1038"/>
      <c r="DE121" s="1038"/>
      <c r="DF121" s="1039"/>
      <c r="DG121" s="949">
        <v>7605162</v>
      </c>
      <c r="DH121" s="950"/>
      <c r="DI121" s="950"/>
      <c r="DJ121" s="950"/>
      <c r="DK121" s="950"/>
      <c r="DL121" s="950">
        <v>6448818</v>
      </c>
      <c r="DM121" s="950"/>
      <c r="DN121" s="950"/>
      <c r="DO121" s="950"/>
      <c r="DP121" s="950"/>
      <c r="DQ121" s="950">
        <v>5041967</v>
      </c>
      <c r="DR121" s="950"/>
      <c r="DS121" s="950"/>
      <c r="DT121" s="950"/>
      <c r="DU121" s="950"/>
      <c r="DV121" s="951">
        <v>25.3</v>
      </c>
      <c r="DW121" s="951"/>
      <c r="DX121" s="951"/>
      <c r="DY121" s="951"/>
      <c r="DZ121" s="952"/>
    </row>
    <row r="122" spans="1:130" s="197" customFormat="1" ht="26.25" customHeight="1">
      <c r="A122" s="1005"/>
      <c r="B122" s="976"/>
      <c r="C122" s="946" t="s">
        <v>430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449</v>
      </c>
      <c r="BP122" s="1024"/>
      <c r="BQ122" s="1064">
        <v>51562400</v>
      </c>
      <c r="BR122" s="1065"/>
      <c r="BS122" s="1065"/>
      <c r="BT122" s="1065"/>
      <c r="BU122" s="1065"/>
      <c r="BV122" s="1065">
        <v>53924258</v>
      </c>
      <c r="BW122" s="1065"/>
      <c r="BX122" s="1065"/>
      <c r="BY122" s="1065"/>
      <c r="BZ122" s="1065"/>
      <c r="CA122" s="1065">
        <v>55221129</v>
      </c>
      <c r="CB122" s="1065"/>
      <c r="CC122" s="1065"/>
      <c r="CD122" s="1065"/>
      <c r="CE122" s="1065"/>
      <c r="CF122" s="1017"/>
      <c r="CG122" s="1018"/>
      <c r="CH122" s="1018"/>
      <c r="CI122" s="1018"/>
      <c r="CJ122" s="1019"/>
      <c r="CK122" s="1046"/>
      <c r="CL122" s="1047"/>
      <c r="CM122" s="1047"/>
      <c r="CN122" s="1047"/>
      <c r="CO122" s="1048"/>
      <c r="CP122" s="1037" t="s">
        <v>385</v>
      </c>
      <c r="CQ122" s="1038"/>
      <c r="CR122" s="1038"/>
      <c r="CS122" s="1038"/>
      <c r="CT122" s="1038"/>
      <c r="CU122" s="1038"/>
      <c r="CV122" s="1038"/>
      <c r="CW122" s="1038"/>
      <c r="CX122" s="1038"/>
      <c r="CY122" s="1038"/>
      <c r="CZ122" s="1038"/>
      <c r="DA122" s="1038"/>
      <c r="DB122" s="1038"/>
      <c r="DC122" s="1038"/>
      <c r="DD122" s="1038"/>
      <c r="DE122" s="1038"/>
      <c r="DF122" s="1039"/>
      <c r="DG122" s="949">
        <v>1734397</v>
      </c>
      <c r="DH122" s="950"/>
      <c r="DI122" s="950"/>
      <c r="DJ122" s="950"/>
      <c r="DK122" s="950"/>
      <c r="DL122" s="950">
        <v>1686843</v>
      </c>
      <c r="DM122" s="950"/>
      <c r="DN122" s="950"/>
      <c r="DO122" s="950"/>
      <c r="DP122" s="950"/>
      <c r="DQ122" s="950">
        <v>1775409</v>
      </c>
      <c r="DR122" s="950"/>
      <c r="DS122" s="950"/>
      <c r="DT122" s="950"/>
      <c r="DU122" s="950"/>
      <c r="DV122" s="951">
        <v>8.9</v>
      </c>
      <c r="DW122" s="951"/>
      <c r="DX122" s="951"/>
      <c r="DY122" s="951"/>
      <c r="DZ122" s="952"/>
    </row>
    <row r="123" spans="1:130" s="197" customFormat="1" ht="26.25" customHeight="1" thickBot="1">
      <c r="A123" s="1005"/>
      <c r="B123" s="976"/>
      <c r="C123" s="946" t="s">
        <v>436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96377</v>
      </c>
      <c r="AB123" s="989"/>
      <c r="AC123" s="989"/>
      <c r="AD123" s="989"/>
      <c r="AE123" s="990"/>
      <c r="AF123" s="991">
        <v>90571</v>
      </c>
      <c r="AG123" s="989"/>
      <c r="AH123" s="989"/>
      <c r="AI123" s="989"/>
      <c r="AJ123" s="990"/>
      <c r="AK123" s="991">
        <v>74117</v>
      </c>
      <c r="AL123" s="989"/>
      <c r="AM123" s="989"/>
      <c r="AN123" s="989"/>
      <c r="AO123" s="990"/>
      <c r="AP123" s="992">
        <v>0.4</v>
      </c>
      <c r="AQ123" s="993"/>
      <c r="AR123" s="993"/>
      <c r="AS123" s="993"/>
      <c r="AT123" s="994"/>
      <c r="AU123" s="1061" t="s">
        <v>450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136.80000000000001</v>
      </c>
      <c r="BR123" s="1057"/>
      <c r="BS123" s="1057"/>
      <c r="BT123" s="1057"/>
      <c r="BU123" s="1057"/>
      <c r="BV123" s="1057">
        <v>131</v>
      </c>
      <c r="BW123" s="1057"/>
      <c r="BX123" s="1057"/>
      <c r="BY123" s="1057"/>
      <c r="BZ123" s="1057"/>
      <c r="CA123" s="1057">
        <v>110.9</v>
      </c>
      <c r="CB123" s="1057"/>
      <c r="CC123" s="1057"/>
      <c r="CD123" s="1057"/>
      <c r="CE123" s="1057"/>
      <c r="CF123" s="1058"/>
      <c r="CG123" s="1059"/>
      <c r="CH123" s="1059"/>
      <c r="CI123" s="1059"/>
      <c r="CJ123" s="1060"/>
      <c r="CK123" s="1046"/>
      <c r="CL123" s="1047"/>
      <c r="CM123" s="1047"/>
      <c r="CN123" s="1047"/>
      <c r="CO123" s="1048"/>
      <c r="CP123" s="1037" t="s">
        <v>388</v>
      </c>
      <c r="CQ123" s="1038"/>
      <c r="CR123" s="1038"/>
      <c r="CS123" s="1038"/>
      <c r="CT123" s="1038"/>
      <c r="CU123" s="1038"/>
      <c r="CV123" s="1038"/>
      <c r="CW123" s="1038"/>
      <c r="CX123" s="1038"/>
      <c r="CY123" s="1038"/>
      <c r="CZ123" s="1038"/>
      <c r="DA123" s="1038"/>
      <c r="DB123" s="1038"/>
      <c r="DC123" s="1038"/>
      <c r="DD123" s="1038"/>
      <c r="DE123" s="1038"/>
      <c r="DF123" s="1039"/>
      <c r="DG123" s="988">
        <v>895182</v>
      </c>
      <c r="DH123" s="989"/>
      <c r="DI123" s="989"/>
      <c r="DJ123" s="989"/>
      <c r="DK123" s="990"/>
      <c r="DL123" s="991">
        <v>909077</v>
      </c>
      <c r="DM123" s="989"/>
      <c r="DN123" s="989"/>
      <c r="DO123" s="989"/>
      <c r="DP123" s="990"/>
      <c r="DQ123" s="991">
        <v>837661</v>
      </c>
      <c r="DR123" s="989"/>
      <c r="DS123" s="989"/>
      <c r="DT123" s="989"/>
      <c r="DU123" s="990"/>
      <c r="DV123" s="992">
        <v>4.2</v>
      </c>
      <c r="DW123" s="993"/>
      <c r="DX123" s="993"/>
      <c r="DY123" s="993"/>
      <c r="DZ123" s="994"/>
    </row>
    <row r="124" spans="1:130" s="197" customFormat="1" ht="26.25" customHeight="1">
      <c r="A124" s="1005"/>
      <c r="B124" s="976"/>
      <c r="C124" s="946" t="s">
        <v>439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v>631495</v>
      </c>
      <c r="DH124" s="1028"/>
      <c r="DI124" s="1028"/>
      <c r="DJ124" s="1028"/>
      <c r="DK124" s="1029"/>
      <c r="DL124" s="1030">
        <v>561565</v>
      </c>
      <c r="DM124" s="1028"/>
      <c r="DN124" s="1028"/>
      <c r="DO124" s="1028"/>
      <c r="DP124" s="1029"/>
      <c r="DQ124" s="1030">
        <v>526691</v>
      </c>
      <c r="DR124" s="1028"/>
      <c r="DS124" s="1028"/>
      <c r="DT124" s="1028"/>
      <c r="DU124" s="1029"/>
      <c r="DV124" s="1031">
        <v>2.6</v>
      </c>
      <c r="DW124" s="1032"/>
      <c r="DX124" s="1032"/>
      <c r="DY124" s="1032"/>
      <c r="DZ124" s="1033"/>
    </row>
    <row r="125" spans="1:130" s="197" customFormat="1" ht="26.25" customHeight="1" thickBot="1">
      <c r="A125" s="1005"/>
      <c r="B125" s="976"/>
      <c r="C125" s="946" t="s">
        <v>441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444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40417</v>
      </c>
      <c r="AB126" s="989"/>
      <c r="AC126" s="989"/>
      <c r="AD126" s="989"/>
      <c r="AE126" s="990"/>
      <c r="AF126" s="991">
        <v>39587</v>
      </c>
      <c r="AG126" s="989"/>
      <c r="AH126" s="989"/>
      <c r="AI126" s="989"/>
      <c r="AJ126" s="990"/>
      <c r="AK126" s="991">
        <v>39196</v>
      </c>
      <c r="AL126" s="989"/>
      <c r="AM126" s="989"/>
      <c r="AN126" s="989"/>
      <c r="AO126" s="990"/>
      <c r="AP126" s="992">
        <v>0.2</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460</v>
      </c>
      <c r="AY127" s="917"/>
      <c r="AZ127" s="917"/>
      <c r="BA127" s="917"/>
      <c r="BB127" s="917"/>
      <c r="BC127" s="917"/>
      <c r="BD127" s="917"/>
      <c r="BE127" s="918"/>
      <c r="BF127" s="1071" t="s">
        <v>108</v>
      </c>
      <c r="BG127" s="1072"/>
      <c r="BH127" s="1072"/>
      <c r="BI127" s="1072"/>
      <c r="BJ127" s="1072"/>
      <c r="BK127" s="1072"/>
      <c r="BL127" s="1081"/>
      <c r="BM127" s="1071">
        <v>12.18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t="s">
        <v>462</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463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464</v>
      </c>
      <c r="X128" s="1103"/>
      <c r="Y128" s="1103"/>
      <c r="Z128" s="1104"/>
      <c r="AA128" s="1119">
        <v>190757</v>
      </c>
      <c r="AB128" s="1120"/>
      <c r="AC128" s="1120"/>
      <c r="AD128" s="1120"/>
      <c r="AE128" s="1121"/>
      <c r="AF128" s="1122">
        <v>166386</v>
      </c>
      <c r="AG128" s="1120"/>
      <c r="AH128" s="1120"/>
      <c r="AI128" s="1120"/>
      <c r="AJ128" s="1121"/>
      <c r="AK128" s="1122">
        <v>144250</v>
      </c>
      <c r="AL128" s="1120"/>
      <c r="AM128" s="1120"/>
      <c r="AN128" s="1120"/>
      <c r="AO128" s="1121"/>
      <c r="AP128" s="1123"/>
      <c r="AQ128" s="1124"/>
      <c r="AR128" s="1124"/>
      <c r="AS128" s="1124"/>
      <c r="AT128" s="1125"/>
      <c r="AU128" s="235"/>
      <c r="AV128" s="235"/>
      <c r="AW128" s="235"/>
      <c r="AX128" s="1084" t="s">
        <v>465</v>
      </c>
      <c r="AY128" s="980"/>
      <c r="AZ128" s="980"/>
      <c r="BA128" s="980"/>
      <c r="BB128" s="980"/>
      <c r="BC128" s="980"/>
      <c r="BD128" s="980"/>
      <c r="BE128" s="981"/>
      <c r="BF128" s="1096" t="s">
        <v>108</v>
      </c>
      <c r="BG128" s="1097"/>
      <c r="BH128" s="1097"/>
      <c r="BI128" s="1097"/>
      <c r="BJ128" s="1097"/>
      <c r="BK128" s="1097"/>
      <c r="BL128" s="1098"/>
      <c r="BM128" s="1096">
        <v>17.18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466</v>
      </c>
      <c r="X129" s="1091"/>
      <c r="Y129" s="1091"/>
      <c r="Z129" s="1092"/>
      <c r="AA129" s="988">
        <v>23461091</v>
      </c>
      <c r="AB129" s="989"/>
      <c r="AC129" s="989"/>
      <c r="AD129" s="989"/>
      <c r="AE129" s="990"/>
      <c r="AF129" s="991">
        <v>23376662</v>
      </c>
      <c r="AG129" s="989"/>
      <c r="AH129" s="989"/>
      <c r="AI129" s="989"/>
      <c r="AJ129" s="990"/>
      <c r="AK129" s="991">
        <v>23567130</v>
      </c>
      <c r="AL129" s="989"/>
      <c r="AM129" s="989"/>
      <c r="AN129" s="989"/>
      <c r="AO129" s="990"/>
      <c r="AP129" s="1093"/>
      <c r="AQ129" s="1094"/>
      <c r="AR129" s="1094"/>
      <c r="AS129" s="1094"/>
      <c r="AT129" s="1095"/>
      <c r="AU129" s="235"/>
      <c r="AV129" s="235"/>
      <c r="AW129" s="235"/>
      <c r="AX129" s="1084" t="s">
        <v>467</v>
      </c>
      <c r="AY129" s="980"/>
      <c r="AZ129" s="980"/>
      <c r="BA129" s="980"/>
      <c r="BB129" s="980"/>
      <c r="BC129" s="980"/>
      <c r="BD129" s="980"/>
      <c r="BE129" s="981"/>
      <c r="BF129" s="1085">
        <v>11.4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469</v>
      </c>
      <c r="X130" s="1091"/>
      <c r="Y130" s="1091"/>
      <c r="Z130" s="1092"/>
      <c r="AA130" s="988">
        <v>3701619</v>
      </c>
      <c r="AB130" s="989"/>
      <c r="AC130" s="989"/>
      <c r="AD130" s="989"/>
      <c r="AE130" s="990"/>
      <c r="AF130" s="991">
        <v>3875252</v>
      </c>
      <c r="AG130" s="989"/>
      <c r="AH130" s="989"/>
      <c r="AI130" s="989"/>
      <c r="AJ130" s="990"/>
      <c r="AK130" s="991">
        <v>3672298</v>
      </c>
      <c r="AL130" s="989"/>
      <c r="AM130" s="989"/>
      <c r="AN130" s="989"/>
      <c r="AO130" s="990"/>
      <c r="AP130" s="1093"/>
      <c r="AQ130" s="1094"/>
      <c r="AR130" s="1094"/>
      <c r="AS130" s="1094"/>
      <c r="AT130" s="1095"/>
      <c r="AU130" s="235"/>
      <c r="AV130" s="235"/>
      <c r="AW130" s="235"/>
      <c r="AX130" s="1143" t="s">
        <v>470</v>
      </c>
      <c r="AY130" s="1075"/>
      <c r="AZ130" s="1075"/>
      <c r="BA130" s="1075"/>
      <c r="BB130" s="1075"/>
      <c r="BC130" s="1075"/>
      <c r="BD130" s="1075"/>
      <c r="BE130" s="1076"/>
      <c r="BF130" s="1105">
        <v>110.9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19759472</v>
      </c>
      <c r="AB131" s="1028"/>
      <c r="AC131" s="1028"/>
      <c r="AD131" s="1028"/>
      <c r="AE131" s="1029"/>
      <c r="AF131" s="1030">
        <v>19501410</v>
      </c>
      <c r="AG131" s="1028"/>
      <c r="AH131" s="1028"/>
      <c r="AI131" s="1028"/>
      <c r="AJ131" s="1029"/>
      <c r="AK131" s="1030">
        <v>19894832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12.78396508</v>
      </c>
      <c r="AB132" s="1134"/>
      <c r="AC132" s="1134"/>
      <c r="AD132" s="1134"/>
      <c r="AE132" s="1135"/>
      <c r="AF132" s="1136">
        <v>11.732823420000001</v>
      </c>
      <c r="AG132" s="1134"/>
      <c r="AH132" s="1134"/>
      <c r="AI132" s="1134"/>
      <c r="AJ132" s="1135"/>
      <c r="AK132" s="1136">
        <v>9.9610893919999999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13.2</v>
      </c>
      <c r="AB133" s="1141"/>
      <c r="AC133" s="1141"/>
      <c r="AD133" s="1141"/>
      <c r="AE133" s="1142"/>
      <c r="AF133" s="1140">
        <v>12.6</v>
      </c>
      <c r="AG133" s="1141"/>
      <c r="AH133" s="1141"/>
      <c r="AI133" s="1141"/>
      <c r="AJ133" s="1142"/>
      <c r="AK133" s="1140">
        <v>11.4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4294967294"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7" t="s">
        <v>477</v>
      </c>
      <c r="L7" s="254"/>
      <c r="M7" s="255" t="s">
        <v>478</v>
      </c>
      <c r="N7" s="256"/>
    </row>
    <row r="8" spans="1:16">
      <c r="A8" s="248"/>
      <c r="B8" s="244"/>
      <c r="C8" s="244"/>
      <c r="D8" s="244"/>
      <c r="E8" s="244"/>
      <c r="F8" s="244"/>
      <c r="G8" s="257"/>
      <c r="H8" s="258"/>
      <c r="I8" s="258"/>
      <c r="J8" s="259"/>
      <c r="K8" s="1148"/>
      <c r="L8" s="260" t="s">
        <v>479</v>
      </c>
      <c r="M8" s="261" t="s">
        <v>480</v>
      </c>
      <c r="N8" s="262" t="s">
        <v>481</v>
      </c>
    </row>
    <row r="9" spans="1:16">
      <c r="A9" s="248"/>
      <c r="B9" s="244"/>
      <c r="C9" s="244"/>
      <c r="D9" s="244"/>
      <c r="E9" s="244"/>
      <c r="F9" s="244"/>
      <c r="G9" s="1149" t="s">
        <v>482</v>
      </c>
      <c r="H9" s="1150"/>
      <c r="I9" s="1150"/>
      <c r="J9" s="1151"/>
      <c r="K9" s="263">
        <v>6849842</v>
      </c>
      <c r="L9" s="264">
        <v>75905</v>
      </c>
      <c r="M9" s="265">
        <v>62416</v>
      </c>
      <c r="N9" s="266">
        <v>21.6</v>
      </c>
    </row>
    <row r="10" spans="1:16">
      <c r="A10" s="248"/>
      <c r="B10" s="244"/>
      <c r="C10" s="244"/>
      <c r="D10" s="244"/>
      <c r="E10" s="244"/>
      <c r="F10" s="244"/>
      <c r="G10" s="1149" t="s">
        <v>483</v>
      </c>
      <c r="H10" s="1150"/>
      <c r="I10" s="1150"/>
      <c r="J10" s="1151"/>
      <c r="K10" s="267">
        <v>568339</v>
      </c>
      <c r="L10" s="268">
        <v>6298</v>
      </c>
      <c r="M10" s="269">
        <v>5506</v>
      </c>
      <c r="N10" s="270">
        <v>14.4</v>
      </c>
    </row>
    <row r="11" spans="1:16" ht="13.5" customHeight="1">
      <c r="A11" s="248"/>
      <c r="B11" s="244"/>
      <c r="C11" s="244"/>
      <c r="D11" s="244"/>
      <c r="E11" s="244"/>
      <c r="F11" s="244"/>
      <c r="G11" s="1149" t="s">
        <v>484</v>
      </c>
      <c r="H11" s="1150"/>
      <c r="I11" s="1150"/>
      <c r="J11" s="1151"/>
      <c r="K11" s="267">
        <v>6542</v>
      </c>
      <c r="L11" s="268">
        <v>72</v>
      </c>
      <c r="M11" s="269">
        <v>5414</v>
      </c>
      <c r="N11" s="270">
        <v>-98.7</v>
      </c>
    </row>
    <row r="12" spans="1:16" ht="13.5" customHeight="1">
      <c r="A12" s="248"/>
      <c r="B12" s="244"/>
      <c r="C12" s="244"/>
      <c r="D12" s="244"/>
      <c r="E12" s="244"/>
      <c r="F12" s="244"/>
      <c r="G12" s="1149" t="s">
        <v>485</v>
      </c>
      <c r="H12" s="1150"/>
      <c r="I12" s="1150"/>
      <c r="J12" s="1151"/>
      <c r="K12" s="267" t="s">
        <v>486</v>
      </c>
      <c r="L12" s="268" t="s">
        <v>486</v>
      </c>
      <c r="M12" s="269">
        <v>1117</v>
      </c>
      <c r="N12" s="270" t="s">
        <v>486</v>
      </c>
    </row>
    <row r="13" spans="1:16" ht="13.5" customHeight="1">
      <c r="A13" s="248"/>
      <c r="B13" s="244"/>
      <c r="C13" s="244"/>
      <c r="D13" s="244"/>
      <c r="E13" s="244"/>
      <c r="F13" s="244"/>
      <c r="G13" s="1149" t="s">
        <v>487</v>
      </c>
      <c r="H13" s="1150"/>
      <c r="I13" s="1150"/>
      <c r="J13" s="1151"/>
      <c r="K13" s="267" t="s">
        <v>486</v>
      </c>
      <c r="L13" s="268" t="s">
        <v>486</v>
      </c>
      <c r="M13" s="269">
        <v>0</v>
      </c>
      <c r="N13" s="270" t="s">
        <v>486</v>
      </c>
    </row>
    <row r="14" spans="1:16" ht="13.5" customHeight="1">
      <c r="A14" s="248"/>
      <c r="B14" s="244"/>
      <c r="C14" s="244"/>
      <c r="D14" s="244"/>
      <c r="E14" s="244"/>
      <c r="F14" s="244"/>
      <c r="G14" s="1149" t="s">
        <v>488</v>
      </c>
      <c r="H14" s="1150"/>
      <c r="I14" s="1150"/>
      <c r="J14" s="1151"/>
      <c r="K14" s="267">
        <v>483232</v>
      </c>
      <c r="L14" s="268">
        <v>5355</v>
      </c>
      <c r="M14" s="269">
        <v>2298</v>
      </c>
      <c r="N14" s="270">
        <v>133</v>
      </c>
    </row>
    <row r="15" spans="1:16" ht="13.5" customHeight="1">
      <c r="A15" s="248"/>
      <c r="B15" s="244"/>
      <c r="C15" s="244"/>
      <c r="D15" s="244"/>
      <c r="E15" s="244"/>
      <c r="F15" s="244"/>
      <c r="G15" s="1149" t="s">
        <v>489</v>
      </c>
      <c r="H15" s="1150"/>
      <c r="I15" s="1150"/>
      <c r="J15" s="1151"/>
      <c r="K15" s="267">
        <v>285501</v>
      </c>
      <c r="L15" s="268">
        <v>3164</v>
      </c>
      <c r="M15" s="269">
        <v>1592</v>
      </c>
      <c r="N15" s="270">
        <v>98.7</v>
      </c>
    </row>
    <row r="16" spans="1:16">
      <c r="A16" s="248"/>
      <c r="B16" s="244"/>
      <c r="C16" s="244"/>
      <c r="D16" s="244"/>
      <c r="E16" s="244"/>
      <c r="F16" s="244"/>
      <c r="G16" s="1152" t="s">
        <v>490</v>
      </c>
      <c r="H16" s="1153"/>
      <c r="I16" s="1153"/>
      <c r="J16" s="1154"/>
      <c r="K16" s="268">
        <v>-809498</v>
      </c>
      <c r="L16" s="268">
        <v>-8970</v>
      </c>
      <c r="M16" s="269">
        <v>-6284</v>
      </c>
      <c r="N16" s="270">
        <v>42.7</v>
      </c>
    </row>
    <row r="17" spans="1:16">
      <c r="A17" s="248"/>
      <c r="B17" s="244"/>
      <c r="C17" s="244"/>
      <c r="D17" s="244"/>
      <c r="E17" s="244"/>
      <c r="F17" s="244"/>
      <c r="G17" s="1152" t="s">
        <v>167</v>
      </c>
      <c r="H17" s="1153"/>
      <c r="I17" s="1153"/>
      <c r="J17" s="1154"/>
      <c r="K17" s="268">
        <v>7383958</v>
      </c>
      <c r="L17" s="268">
        <v>81824</v>
      </c>
      <c r="M17" s="269">
        <v>72059</v>
      </c>
      <c r="N17" s="270">
        <v>13.6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4" t="s">
        <v>495</v>
      </c>
      <c r="H21" s="1145"/>
      <c r="I21" s="1145"/>
      <c r="J21" s="1146"/>
      <c r="K21" s="280">
        <v>8.65</v>
      </c>
      <c r="L21" s="281">
        <v>7.1</v>
      </c>
      <c r="M21" s="282">
        <v>1.55</v>
      </c>
      <c r="N21" s="249"/>
      <c r="O21" s="283"/>
      <c r="P21" s="279"/>
    </row>
    <row r="22" spans="1:16" s="284" customFormat="1">
      <c r="A22" s="279"/>
      <c r="B22" s="249"/>
      <c r="C22" s="249"/>
      <c r="D22" s="249"/>
      <c r="E22" s="249"/>
      <c r="F22" s="249"/>
      <c r="G22" s="1144" t="s">
        <v>496</v>
      </c>
      <c r="H22" s="1145"/>
      <c r="I22" s="1145"/>
      <c r="J22" s="1146"/>
      <c r="K22" s="285">
        <v>98.8</v>
      </c>
      <c r="L22" s="286">
        <v>98.4</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7" t="s">
        <v>477</v>
      </c>
      <c r="L30" s="254"/>
      <c r="M30" s="255" t="s">
        <v>478</v>
      </c>
      <c r="N30" s="256"/>
    </row>
    <row r="31" spans="1:16">
      <c r="A31" s="248"/>
      <c r="B31" s="244"/>
      <c r="C31" s="244"/>
      <c r="D31" s="244"/>
      <c r="E31" s="244"/>
      <c r="F31" s="244"/>
      <c r="G31" s="257"/>
      <c r="H31" s="258"/>
      <c r="I31" s="258"/>
      <c r="J31" s="259"/>
      <c r="K31" s="1148"/>
      <c r="L31" s="260" t="s">
        <v>479</v>
      </c>
      <c r="M31" s="261" t="s">
        <v>480</v>
      </c>
      <c r="N31" s="262" t="s">
        <v>481</v>
      </c>
    </row>
    <row r="32" spans="1:16" ht="27" customHeight="1">
      <c r="A32" s="248"/>
      <c r="B32" s="244"/>
      <c r="C32" s="244"/>
      <c r="D32" s="244"/>
      <c r="E32" s="244"/>
      <c r="F32" s="244"/>
      <c r="G32" s="1160" t="s">
        <v>500</v>
      </c>
      <c r="H32" s="1161"/>
      <c r="I32" s="1161"/>
      <c r="J32" s="1162"/>
      <c r="K32" s="294">
        <v>4592314</v>
      </c>
      <c r="L32" s="294">
        <v>50889</v>
      </c>
      <c r="M32" s="295">
        <v>39864</v>
      </c>
      <c r="N32" s="296">
        <v>27.7</v>
      </c>
    </row>
    <row r="33" spans="1:16" ht="13.5" customHeight="1">
      <c r="A33" s="248"/>
      <c r="B33" s="244"/>
      <c r="C33" s="244"/>
      <c r="D33" s="244"/>
      <c r="E33" s="244"/>
      <c r="F33" s="244"/>
      <c r="G33" s="1160" t="s">
        <v>501</v>
      </c>
      <c r="H33" s="1161"/>
      <c r="I33" s="1161"/>
      <c r="J33" s="1162"/>
      <c r="K33" s="294" t="s">
        <v>486</v>
      </c>
      <c r="L33" s="294" t="s">
        <v>486</v>
      </c>
      <c r="M33" s="295">
        <v>3</v>
      </c>
      <c r="N33" s="296" t="s">
        <v>486</v>
      </c>
    </row>
    <row r="34" spans="1:16" ht="27" customHeight="1">
      <c r="A34" s="248"/>
      <c r="B34" s="244"/>
      <c r="C34" s="244"/>
      <c r="D34" s="244"/>
      <c r="E34" s="244"/>
      <c r="F34" s="244"/>
      <c r="G34" s="1160" t="s">
        <v>502</v>
      </c>
      <c r="H34" s="1161"/>
      <c r="I34" s="1161"/>
      <c r="J34" s="1162"/>
      <c r="K34" s="294" t="s">
        <v>486</v>
      </c>
      <c r="L34" s="294" t="s">
        <v>486</v>
      </c>
      <c r="M34" s="295">
        <v>79</v>
      </c>
      <c r="N34" s="296" t="s">
        <v>486</v>
      </c>
    </row>
    <row r="35" spans="1:16" ht="27" customHeight="1">
      <c r="A35" s="248"/>
      <c r="B35" s="244"/>
      <c r="C35" s="244"/>
      <c r="D35" s="244"/>
      <c r="E35" s="244"/>
      <c r="F35" s="244"/>
      <c r="G35" s="1160" t="s">
        <v>503</v>
      </c>
      <c r="H35" s="1161"/>
      <c r="I35" s="1161"/>
      <c r="J35" s="1162"/>
      <c r="K35" s="294">
        <v>1092490</v>
      </c>
      <c r="L35" s="294">
        <v>12106</v>
      </c>
      <c r="M35" s="295">
        <v>14090</v>
      </c>
      <c r="N35" s="296">
        <v>-14.1</v>
      </c>
    </row>
    <row r="36" spans="1:16" ht="27" customHeight="1">
      <c r="A36" s="248"/>
      <c r="B36" s="244"/>
      <c r="C36" s="244"/>
      <c r="D36" s="244"/>
      <c r="E36" s="244"/>
      <c r="F36" s="244"/>
      <c r="G36" s="1160" t="s">
        <v>504</v>
      </c>
      <c r="H36" s="1161"/>
      <c r="I36" s="1161"/>
      <c r="J36" s="1162"/>
      <c r="K36" s="294" t="s">
        <v>486</v>
      </c>
      <c r="L36" s="294" t="s">
        <v>486</v>
      </c>
      <c r="M36" s="295">
        <v>1791</v>
      </c>
      <c r="N36" s="296" t="s">
        <v>486</v>
      </c>
    </row>
    <row r="37" spans="1:16" ht="13.5" customHeight="1">
      <c r="A37" s="248"/>
      <c r="B37" s="244"/>
      <c r="C37" s="244"/>
      <c r="D37" s="244"/>
      <c r="E37" s="244"/>
      <c r="F37" s="244"/>
      <c r="G37" s="1160" t="s">
        <v>505</v>
      </c>
      <c r="H37" s="1161"/>
      <c r="I37" s="1161"/>
      <c r="J37" s="1162"/>
      <c r="K37" s="294">
        <v>113313</v>
      </c>
      <c r="L37" s="294">
        <v>1256</v>
      </c>
      <c r="M37" s="295">
        <v>866</v>
      </c>
      <c r="N37" s="296">
        <v>45</v>
      </c>
    </row>
    <row r="38" spans="1:16" ht="27" customHeight="1">
      <c r="A38" s="248"/>
      <c r="B38" s="244"/>
      <c r="C38" s="244"/>
      <c r="D38" s="244"/>
      <c r="E38" s="244"/>
      <c r="F38" s="244"/>
      <c r="G38" s="1163" t="s">
        <v>506</v>
      </c>
      <c r="H38" s="1164"/>
      <c r="I38" s="1164"/>
      <c r="J38" s="1165"/>
      <c r="K38" s="297">
        <v>173</v>
      </c>
      <c r="L38" s="297">
        <v>2</v>
      </c>
      <c r="M38" s="298">
        <v>3</v>
      </c>
      <c r="N38" s="299">
        <v>-33.299999999999997</v>
      </c>
      <c r="O38" s="293"/>
    </row>
    <row r="39" spans="1:16">
      <c r="A39" s="248"/>
      <c r="B39" s="244"/>
      <c r="C39" s="244"/>
      <c r="D39" s="244"/>
      <c r="E39" s="244"/>
      <c r="F39" s="244"/>
      <c r="G39" s="1163" t="s">
        <v>507</v>
      </c>
      <c r="H39" s="1164"/>
      <c r="I39" s="1164"/>
      <c r="J39" s="1165"/>
      <c r="K39" s="300">
        <v>-144250</v>
      </c>
      <c r="L39" s="300">
        <v>-1598</v>
      </c>
      <c r="M39" s="301">
        <v>-5541</v>
      </c>
      <c r="N39" s="302">
        <v>-71.2</v>
      </c>
      <c r="O39" s="293"/>
    </row>
    <row r="40" spans="1:16" ht="27" customHeight="1">
      <c r="A40" s="248"/>
      <c r="B40" s="244"/>
      <c r="C40" s="244"/>
      <c r="D40" s="244"/>
      <c r="E40" s="244"/>
      <c r="F40" s="244"/>
      <c r="G40" s="1160" t="s">
        <v>508</v>
      </c>
      <c r="H40" s="1161"/>
      <c r="I40" s="1161"/>
      <c r="J40" s="1162"/>
      <c r="K40" s="300">
        <v>-3672298</v>
      </c>
      <c r="L40" s="300">
        <v>-40694</v>
      </c>
      <c r="M40" s="301">
        <v>-36202</v>
      </c>
      <c r="N40" s="302">
        <v>12.4</v>
      </c>
      <c r="O40" s="293"/>
    </row>
    <row r="41" spans="1:16">
      <c r="A41" s="248"/>
      <c r="B41" s="244"/>
      <c r="C41" s="244"/>
      <c r="D41" s="244"/>
      <c r="E41" s="244"/>
      <c r="F41" s="244"/>
      <c r="G41" s="1166" t="s">
        <v>278</v>
      </c>
      <c r="H41" s="1167"/>
      <c r="I41" s="1167"/>
      <c r="J41" s="1168"/>
      <c r="K41" s="294">
        <v>1981742</v>
      </c>
      <c r="L41" s="300">
        <v>21960</v>
      </c>
      <c r="M41" s="301">
        <v>14952</v>
      </c>
      <c r="N41" s="302">
        <v>46.9</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5" t="s">
        <v>477</v>
      </c>
      <c r="J49" s="1157" t="s">
        <v>512</v>
      </c>
      <c r="K49" s="1158"/>
      <c r="L49" s="1158"/>
      <c r="M49" s="1158"/>
      <c r="N49" s="1159"/>
    </row>
    <row r="50" spans="1:14">
      <c r="A50" s="248"/>
      <c r="B50" s="244"/>
      <c r="C50" s="244"/>
      <c r="D50" s="244"/>
      <c r="E50" s="244"/>
      <c r="F50" s="244"/>
      <c r="G50" s="312"/>
      <c r="H50" s="313"/>
      <c r="I50" s="1156"/>
      <c r="J50" s="314" t="s">
        <v>513</v>
      </c>
      <c r="K50" s="315" t="s">
        <v>514</v>
      </c>
      <c r="L50" s="316" t="s">
        <v>515</v>
      </c>
      <c r="M50" s="317" t="s">
        <v>516</v>
      </c>
      <c r="N50" s="318" t="s">
        <v>517</v>
      </c>
    </row>
    <row r="51" spans="1:14">
      <c r="A51" s="248"/>
      <c r="B51" s="244"/>
      <c r="C51" s="244"/>
      <c r="D51" s="244"/>
      <c r="E51" s="244"/>
      <c r="F51" s="244"/>
      <c r="G51" s="310" t="s">
        <v>518</v>
      </c>
      <c r="H51" s="311"/>
      <c r="I51" s="319">
        <v>5539326</v>
      </c>
      <c r="J51" s="320">
        <v>60183</v>
      </c>
      <c r="K51" s="321">
        <v>9.1</v>
      </c>
      <c r="L51" s="322">
        <v>51704</v>
      </c>
      <c r="M51" s="323">
        <v>-22.7</v>
      </c>
      <c r="N51" s="324">
        <v>31.8</v>
      </c>
    </row>
    <row r="52" spans="1:14">
      <c r="A52" s="248"/>
      <c r="B52" s="244"/>
      <c r="C52" s="244"/>
      <c r="D52" s="244"/>
      <c r="E52" s="244"/>
      <c r="F52" s="244"/>
      <c r="G52" s="325"/>
      <c r="H52" s="326" t="s">
        <v>519</v>
      </c>
      <c r="I52" s="327">
        <v>2032457</v>
      </c>
      <c r="J52" s="328">
        <v>22082</v>
      </c>
      <c r="K52" s="329">
        <v>-26.8</v>
      </c>
      <c r="L52" s="330">
        <v>26896</v>
      </c>
      <c r="M52" s="331">
        <v>-25.9</v>
      </c>
      <c r="N52" s="332">
        <v>-0.9</v>
      </c>
    </row>
    <row r="53" spans="1:14">
      <c r="A53" s="248"/>
      <c r="B53" s="244"/>
      <c r="C53" s="244"/>
      <c r="D53" s="244"/>
      <c r="E53" s="244"/>
      <c r="F53" s="244"/>
      <c r="G53" s="310" t="s">
        <v>520</v>
      </c>
      <c r="H53" s="311"/>
      <c r="I53" s="319">
        <v>6444399</v>
      </c>
      <c r="J53" s="320">
        <v>69949</v>
      </c>
      <c r="K53" s="321">
        <v>16.2</v>
      </c>
      <c r="L53" s="322">
        <v>52678</v>
      </c>
      <c r="M53" s="323">
        <v>1.9</v>
      </c>
      <c r="N53" s="324">
        <v>14.3</v>
      </c>
    </row>
    <row r="54" spans="1:14">
      <c r="A54" s="248"/>
      <c r="B54" s="244"/>
      <c r="C54" s="244"/>
      <c r="D54" s="244"/>
      <c r="E54" s="244"/>
      <c r="F54" s="244"/>
      <c r="G54" s="325"/>
      <c r="H54" s="326" t="s">
        <v>519</v>
      </c>
      <c r="I54" s="327">
        <v>3293391</v>
      </c>
      <c r="J54" s="328">
        <v>35747</v>
      </c>
      <c r="K54" s="329">
        <v>61.9</v>
      </c>
      <c r="L54" s="330">
        <v>30185</v>
      </c>
      <c r="M54" s="331">
        <v>12.2</v>
      </c>
      <c r="N54" s="332">
        <v>49.7</v>
      </c>
    </row>
    <row r="55" spans="1:14">
      <c r="A55" s="248"/>
      <c r="B55" s="244"/>
      <c r="C55" s="244"/>
      <c r="D55" s="244"/>
      <c r="E55" s="244"/>
      <c r="F55" s="244"/>
      <c r="G55" s="310" t="s">
        <v>521</v>
      </c>
      <c r="H55" s="311"/>
      <c r="I55" s="319">
        <v>7045736</v>
      </c>
      <c r="J55" s="320">
        <v>76859</v>
      </c>
      <c r="K55" s="321">
        <v>9.9</v>
      </c>
      <c r="L55" s="322">
        <v>69560</v>
      </c>
      <c r="M55" s="323">
        <v>32</v>
      </c>
      <c r="N55" s="324">
        <v>-22.1</v>
      </c>
    </row>
    <row r="56" spans="1:14">
      <c r="A56" s="248"/>
      <c r="B56" s="244"/>
      <c r="C56" s="244"/>
      <c r="D56" s="244"/>
      <c r="E56" s="244"/>
      <c r="F56" s="244"/>
      <c r="G56" s="325"/>
      <c r="H56" s="326" t="s">
        <v>519</v>
      </c>
      <c r="I56" s="327">
        <v>4316411</v>
      </c>
      <c r="J56" s="328">
        <v>47086</v>
      </c>
      <c r="K56" s="329">
        <v>31.7</v>
      </c>
      <c r="L56" s="330">
        <v>35305</v>
      </c>
      <c r="M56" s="331">
        <v>17</v>
      </c>
      <c r="N56" s="332">
        <v>14.7</v>
      </c>
    </row>
    <row r="57" spans="1:14">
      <c r="A57" s="248"/>
      <c r="B57" s="244"/>
      <c r="C57" s="244"/>
      <c r="D57" s="244"/>
      <c r="E57" s="244"/>
      <c r="F57" s="244"/>
      <c r="G57" s="310" t="s">
        <v>522</v>
      </c>
      <c r="H57" s="311"/>
      <c r="I57" s="319">
        <v>8518243</v>
      </c>
      <c r="J57" s="320">
        <v>93631</v>
      </c>
      <c r="K57" s="321">
        <v>21.8</v>
      </c>
      <c r="L57" s="322">
        <v>65988</v>
      </c>
      <c r="M57" s="323">
        <v>-5.0999999999999996</v>
      </c>
      <c r="N57" s="324">
        <v>26.9</v>
      </c>
    </row>
    <row r="58" spans="1:14">
      <c r="A58" s="248"/>
      <c r="B58" s="244"/>
      <c r="C58" s="244"/>
      <c r="D58" s="244"/>
      <c r="E58" s="244"/>
      <c r="F58" s="244"/>
      <c r="G58" s="325"/>
      <c r="H58" s="326" t="s">
        <v>519</v>
      </c>
      <c r="I58" s="327">
        <v>6007367</v>
      </c>
      <c r="J58" s="328">
        <v>66032</v>
      </c>
      <c r="K58" s="329">
        <v>40.200000000000003</v>
      </c>
      <c r="L58" s="330">
        <v>36473</v>
      </c>
      <c r="M58" s="331">
        <v>3.3</v>
      </c>
      <c r="N58" s="332">
        <v>36.9</v>
      </c>
    </row>
    <row r="59" spans="1:14">
      <c r="A59" s="248"/>
      <c r="B59" s="244"/>
      <c r="C59" s="244"/>
      <c r="D59" s="244"/>
      <c r="E59" s="244"/>
      <c r="F59" s="244"/>
      <c r="G59" s="310" t="s">
        <v>523</v>
      </c>
      <c r="H59" s="311"/>
      <c r="I59" s="319">
        <v>6156178</v>
      </c>
      <c r="J59" s="320">
        <v>68219</v>
      </c>
      <c r="K59" s="321">
        <v>-27.1</v>
      </c>
      <c r="L59" s="322">
        <v>54227</v>
      </c>
      <c r="M59" s="323">
        <v>-17.8</v>
      </c>
      <c r="N59" s="324">
        <v>-9.3000000000000007</v>
      </c>
    </row>
    <row r="60" spans="1:14">
      <c r="A60" s="248"/>
      <c r="B60" s="244"/>
      <c r="C60" s="244"/>
      <c r="D60" s="244"/>
      <c r="E60" s="244"/>
      <c r="F60" s="244"/>
      <c r="G60" s="325"/>
      <c r="H60" s="326" t="s">
        <v>519</v>
      </c>
      <c r="I60" s="333">
        <v>3088646</v>
      </c>
      <c r="J60" s="328">
        <v>34226</v>
      </c>
      <c r="K60" s="329">
        <v>-48.2</v>
      </c>
      <c r="L60" s="330">
        <v>29694</v>
      </c>
      <c r="M60" s="331">
        <v>-18.600000000000001</v>
      </c>
      <c r="N60" s="332">
        <v>-29.6</v>
      </c>
    </row>
    <row r="61" spans="1:14">
      <c r="A61" s="248"/>
      <c r="B61" s="244"/>
      <c r="C61" s="244"/>
      <c r="D61" s="244"/>
      <c r="E61" s="244"/>
      <c r="F61" s="244"/>
      <c r="G61" s="310" t="s">
        <v>524</v>
      </c>
      <c r="H61" s="334"/>
      <c r="I61" s="335">
        <v>6740776</v>
      </c>
      <c r="J61" s="336">
        <v>73768</v>
      </c>
      <c r="K61" s="337">
        <v>6</v>
      </c>
      <c r="L61" s="338">
        <v>58831</v>
      </c>
      <c r="M61" s="339">
        <v>-2.2999999999999998</v>
      </c>
      <c r="N61" s="324">
        <v>8.3000000000000007</v>
      </c>
    </row>
    <row r="62" spans="1:14">
      <c r="A62" s="248"/>
      <c r="B62" s="244"/>
      <c r="C62" s="244"/>
      <c r="D62" s="244"/>
      <c r="E62" s="244"/>
      <c r="F62" s="244"/>
      <c r="G62" s="325"/>
      <c r="H62" s="326" t="s">
        <v>519</v>
      </c>
      <c r="I62" s="327">
        <v>3747654</v>
      </c>
      <c r="J62" s="328">
        <v>41035</v>
      </c>
      <c r="K62" s="329">
        <v>11.8</v>
      </c>
      <c r="L62" s="330">
        <v>31711</v>
      </c>
      <c r="M62" s="331">
        <v>-2.4</v>
      </c>
      <c r="N62" s="332">
        <v>14.2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4294967294"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4294967294"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15.81</v>
      </c>
      <c r="G47" s="12">
        <v>22.73</v>
      </c>
      <c r="H47" s="12">
        <v>27.93</v>
      </c>
      <c r="I47" s="12">
        <v>29.11</v>
      </c>
      <c r="J47" s="13">
        <v>28.9</v>
      </c>
    </row>
    <row r="48" spans="2:10" ht="57.75" customHeight="1">
      <c r="B48" s="14"/>
      <c r="C48" s="1171" t="s">
        <v>4</v>
      </c>
      <c r="D48" s="1171"/>
      <c r="E48" s="1172"/>
      <c r="F48" s="15">
        <v>6.46</v>
      </c>
      <c r="G48" s="16">
        <v>4.84</v>
      </c>
      <c r="H48" s="16">
        <v>6.37</v>
      </c>
      <c r="I48" s="16">
        <v>7.93</v>
      </c>
      <c r="J48" s="17">
        <v>8.84</v>
      </c>
    </row>
    <row r="49" spans="2:10" ht="57.75" customHeight="1" thickBot="1">
      <c r="B49" s="18"/>
      <c r="C49" s="1173" t="s">
        <v>5</v>
      </c>
      <c r="D49" s="1173"/>
      <c r="E49" s="1174"/>
      <c r="F49" s="19">
        <v>4.3</v>
      </c>
      <c r="G49" s="20">
        <v>5.22</v>
      </c>
      <c r="H49" s="20">
        <v>6.92</v>
      </c>
      <c r="I49" s="20">
        <v>2.62</v>
      </c>
      <c r="J49" s="21">
        <v>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2017-03-07T02:37:46Z</cp:lastPrinted>
  <dcterms:created xsi:type="dcterms:W3CDTF">2017-02-15T22:07:54Z</dcterms:created>
  <dcterms:modified xsi:type="dcterms:W3CDTF">2017-05-25T00:13:11Z</dcterms:modified>
</cp:coreProperties>
</file>