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10" windowWidth="19230" windowHeight="60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目的別歳出決算分析表（住民一人当たりのコスト）" sheetId="16" r:id="rId7"/>
    <sheet name="性質別歳出決算分析表（住民一人当たりのコスト）" sheetId="15"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17" r:id="rId15"/>
    <sheet name="データシート" sheetId="8" state="hidden" r:id="rId16"/>
  </sheets>
  <calcPr calcId="145621"/>
</workbook>
</file>

<file path=xl/calcChain.xml><?xml version="1.0" encoding="utf-8"?>
<calcChain xmlns="http://schemas.openxmlformats.org/spreadsheetml/2006/main">
  <c r="CW102" i="11" l="1"/>
  <c r="DB102" i="11"/>
  <c r="DQ102" i="11"/>
  <c r="CR102" i="11"/>
  <c r="AF88" i="11"/>
  <c r="AU63" i="11"/>
  <c r="AP63" i="11"/>
  <c r="AA29" i="11" l="1"/>
  <c r="AA31" i="11"/>
  <c r="AA28" i="1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AM38" i="9"/>
  <c r="U38" i="9"/>
  <c r="AM37" i="9"/>
  <c r="AM36" i="9"/>
  <c r="CO34" i="9"/>
  <c r="CO35" i="9" s="1"/>
  <c r="CO36" i="9" s="1"/>
  <c r="CO37" i="9" s="1"/>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l="1"/>
  <c r="U35" i="9" s="1"/>
  <c r="U36" i="9" s="1"/>
  <c r="U37" i="9" s="1"/>
  <c r="AM34" i="9" l="1"/>
  <c r="AM35" i="9" s="1"/>
  <c r="BE34" i="9" l="1"/>
  <c r="BE35" i="9" s="1"/>
  <c r="BE36" i="9" s="1"/>
  <c r="BE37" i="9" s="1"/>
  <c r="BE38" i="9" s="1"/>
  <c r="BE39" i="9" s="1"/>
</calcChain>
</file>

<file path=xl/sharedStrings.xml><?xml version="1.0" encoding="utf-8"?>
<sst xmlns="http://schemas.openxmlformats.org/spreadsheetml/2006/main" count="1087" uniqueCount="572">
  <si>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</si>
  <si>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</si>
  <si>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</si>
  <si>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</si>
  <si>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</si>
  <si>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</si>
  <si>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</si>
  <si>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</si>
  <si>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</si>
  <si>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</si>
  <si>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</si>
  <si>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</si>
  <si>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</si>
  <si>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</si>
  <si>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</si>
  <si>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</si>
  <si>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</si>
  <si>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</si>
  <si>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</si>
  <si>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</si>
  <si>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</si>
  <si>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</si>
  <si>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</si>
  <si>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</si>
  <si>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</si>
  <si>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</si>
  <si>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</si>
  <si>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</si>
  <si>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</si>
  <si>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</si>
  <si>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</si>
  <si>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</si>
  <si>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</si>
  <si>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</si>
  <si>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</si>
  <si>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</si>
  <si>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</si>
  <si>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</si>
  <si>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</si>
  <si>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</si>
  <si>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</si>
  <si>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</si>
  <si>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</si>
  <si>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</si>
  <si>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</si>
  <si>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</si>
  <si>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</si>
  <si>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</si>
  <si>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</si>
  <si>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</si>
  <si>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</si>
  <si>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</si>
  <si>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</si>
  <si>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</si>
  <si>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</si>
  <si>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</si>
  <si>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</si>
  <si>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</si>
  <si>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</si>
  <si>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</si>
  <si>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</si>
  <si>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</si>
  <si>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</si>
  <si>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</si>
  <si>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</si>
  <si>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</si>
  <si>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</si>
  <si>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</si>
  <si>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</si>
  <si>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</si>
  <si>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</si>
  <si>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</si>
  <si>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</si>
  <si>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</si>
  <si>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</si>
  <si>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</si>
  <si>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</si>
  <si>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</si>
  <si>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</si>
  <si>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</si>
  <si>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</si>
  <si>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</si>
  <si>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</si>
  <si>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</si>
  <si>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</si>
  <si>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</si>
  <si>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</si>
  <si>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</si>
  <si>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</si>
  <si>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</si>
  <si>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</si>
  <si>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</si>
  <si>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</si>
  <si>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</si>
  <si>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</si>
  <si>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</si>
  <si>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</si>
  <si>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</si>
  <si>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</si>
  <si>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</si>
  <si>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</si>
  <si>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</si>
  <si>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</si>
  <si>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</si>
  <si>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</si>
  <si>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</si>
  <si>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</si>
  <si>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</si>
  <si>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</si>
  <si>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</si>
  <si>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</si>
  <si>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</si>
  <si>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</si>
  <si>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</si>
  <si>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</si>
  <si>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</si>
  <si>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</si>
  <si>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</si>
  <si>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</si>
  <si>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</si>
  <si>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</si>
  <si>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</si>
  <si>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</si>
  <si>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</si>
  <si>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</si>
  <si>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</si>
  <si>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</si>
  <si>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</si>
  <si>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</si>
  <si>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</si>
  <si>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</si>
  <si>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</si>
  <si>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</si>
  <si>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</si>
  <si>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</si>
  <si>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</si>
  <si>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</si>
  <si>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</si>
  <si>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</si>
  <si>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</si>
  <si>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</si>
  <si>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</si>
  <si>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</si>
  <si>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</si>
  <si>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</si>
  <si>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</si>
  <si>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</si>
  <si>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</si>
  <si>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</si>
  <si>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</si>
  <si>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</si>
  <si>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</si>
  <si>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</si>
  <si>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</si>
  <si>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</si>
  <si>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</si>
  <si>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</si>
  <si>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</si>
  <si>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</si>
  <si>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</si>
  <si>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</si>
  <si>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</si>
  <si>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</si>
  <si>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</si>
  <si>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</si>
  <si>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</si>
  <si>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</si>
  <si>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</si>
  <si>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</si>
  <si>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</si>
  <si>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</si>
  <si>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</si>
  <si>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</si>
  <si>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</si>
  <si>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</si>
  <si>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</si>
  <si>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</si>
  <si>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</si>
  <si>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</si>
  <si>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</si>
  <si>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</si>
  <si>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</si>
  <si>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</si>
  <si>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</si>
  <si>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</si>
  <si>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</si>
  <si>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</si>
  <si>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</si>
  <si>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</si>
  <si>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</si>
  <si>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</si>
  <si>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</si>
  <si>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</si>
  <si>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愛媛県西条市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</si>
  <si>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</si>
  <si>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</si>
  <si>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</si>
  <si>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</si>
  <si>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</si>
  <si>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</si>
  <si>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</si>
  <si>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</si>
  <si>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</si>
  <si>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</si>
  <si>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</si>
  <si>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</si>
  <si>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</si>
  <si>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</si>
  <si>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</si>
  <si>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</si>
  <si>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</si>
  <si>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</si>
  <si>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</si>
  <si>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</si>
  <si>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</si>
  <si>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</si>
  <si>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</si>
  <si>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</si>
  <si>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</si>
  <si>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</si>
  <si>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</si>
  <si>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</si>
  <si>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</si>
  <si>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</si>
  <si>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</si>
  <si>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</si>
  <si>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</si>
  <si>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</si>
  <si>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</si>
  <si>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</si>
  <si>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</si>
  <si>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</si>
  <si>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</si>
  <si>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</si>
  <si>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</si>
  <si>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</si>
  <si>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</si>
  <si>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</si>
  <si>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</si>
  <si>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</si>
  <si>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</si>
  <si>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</si>
  <si>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</si>
  <si>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</si>
  <si>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</si>
  <si>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</si>
  <si>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</si>
  <si>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</si>
  <si>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</si>
  <si>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</si>
  <si>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</si>
  <si>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</si>
  <si>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</si>
  <si>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</si>
  <si>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</si>
  <si>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</si>
  <si>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</si>
  <si>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</si>
  <si>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</si>
  <si>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</si>
  <si>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</si>
  <si>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</si>
  <si>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</si>
  <si>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</si>
  <si>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</si>
  <si>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</si>
  <si>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</si>
  <si>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</si>
  <si>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</si>
  <si>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</si>
  <si>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</si>
  <si>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</si>
  <si>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</si>
  <si>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</si>
  <si>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</si>
  <si>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</si>
  <si>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</si>
  <si>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</si>
  <si>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</si>
  <si>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</si>
  <si>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</si>
  <si>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</si>
  <si>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</si>
  <si>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</si>
  <si>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</si>
  <si>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</si>
  <si>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</si>
  <si>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</si>
  <si>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</si>
  <si>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</si>
  <si>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</si>
  <si>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</si>
  <si>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</si>
  <si>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</si>
  <si>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</si>
  <si>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</si>
  <si>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</si>
  <si>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</si>
  <si>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</si>
  <si>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</si>
  <si>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</si>
  <si>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</si>
  <si>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</si>
  <si>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</si>
  <si>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</si>
  <si>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</si>
  <si>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</si>
  <si>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</si>
  <si>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</si>
  <si>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</si>
  <si>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</si>
  <si>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</si>
  <si>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</si>
  <si>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</si>
  <si>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</si>
  <si>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</si>
  <si>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</si>
  <si>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</si>
  <si>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</si>
  <si>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</si>
  <si>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</si>
  <si>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</si>
  <si>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</si>
  <si>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</si>
  <si>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</si>
  <si>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</si>
  <si>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</si>
  <si>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</si>
  <si>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</si>
  <si>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</si>
  <si>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</si>
  <si>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</si>
  <si>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</si>
  <si>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</si>
  <si>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</si>
  <si>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</si>
  <si>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</si>
  <si>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</si>
  <si>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</si>
  <si>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</si>
  <si>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</si>
  <si>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愛媛県西条市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</si>
  <si>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</si>
  <si>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</si>
  <si>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</si>
  <si>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</si>
  <si>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</si>
  <si>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</si>
  <si>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</si>
  <si>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</si>
  <si>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</si>
  <si>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</si>
  <si>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</si>
  <si>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</si>
  <si>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</si>
  <si>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</si>
  <si>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</si>
  <si>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</si>
  <si>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</si>
  <si>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</si>
  <si>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</si>
  <si>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</si>
  <si>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</si>
  <si>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土地開発事業特別会計</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</si>
  <si>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</si>
  <si>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</si>
  <si>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</si>
  <si>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</si>
  <si>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</si>
  <si>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</si>
  <si>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</si>
  <si>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</si>
  <si>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</si>
  <si>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</si>
  <si>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</si>
  <si>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</si>
  <si>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</si>
  <si>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</si>
  <si>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</si>
  <si>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</si>
  <si>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</si>
  <si>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</si>
  <si>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</si>
  <si>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</si>
  <si>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</si>
  <si>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</si>
  <si>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</si>
  <si>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</si>
  <si>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</si>
  <si>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</si>
  <si>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</si>
  <si>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</si>
  <si>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</si>
  <si>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</si>
  <si>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</si>
  <si>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</si>
  <si>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</si>
  <si>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</si>
  <si>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</si>
  <si>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</si>
  <si>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</si>
  <si>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</si>
  <si>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</si>
  <si>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</si>
  <si>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</si>
  <si>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</si>
  <si>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</si>
  <si>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</si>
  <si>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</si>
  <si>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</si>
  <si>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</si>
  <si>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</si>
  <si>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</si>
  <si>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</si>
  <si>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</si>
  <si>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</si>
  <si>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</si>
  <si>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</si>
  <si>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</si>
  <si>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</si>
  <si>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</si>
  <si>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</si>
  <si>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</si>
  <si>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</si>
  <si>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</si>
  <si>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</si>
  <si>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</si>
  <si>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</si>
  <si>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</si>
  <si>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</si>
  <si>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</si>
  <si>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</si>
  <si>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</si>
  <si>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</si>
  <si>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</si>
  <si>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</si>
  <si>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</si>
  <si>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</si>
  <si>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</si>
  <si>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</si>
  <si>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</si>
  <si>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</si>
  <si>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</si>
  <si>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</si>
  <si>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</si>
  <si>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</si>
  <si>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</si>
  <si>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</si>
  <si>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</si>
  <si>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</si>
  <si>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</si>
  <si>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</si>
  <si>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</si>
  <si>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</si>
  <si>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</si>
  <si>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</si>
  <si>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</si>
  <si>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</si>
  <si>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</si>
  <si>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</si>
  <si>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</si>
  <si>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</si>
  <si>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</si>
  <si>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</si>
  <si>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</si>
  <si>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</si>
  <si>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</si>
  <si>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</si>
  <si>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</si>
  <si>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</si>
  <si>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</si>
  <si>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</si>
  <si>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</si>
  <si>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</si>
  <si>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</si>
  <si>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</si>
  <si>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</si>
  <si>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</si>
  <si>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</si>
  <si>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</si>
  <si>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</si>
  <si>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</si>
  <si>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</si>
  <si>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</si>
  <si>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</si>
  <si>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</si>
  <si>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</si>
  <si>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</si>
  <si>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</si>
  <si>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</si>
  <si>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</si>
  <si>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</si>
  <si>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</si>
  <si>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</si>
  <si>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</si>
  <si>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</si>
  <si>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</si>
  <si>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</si>
  <si>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</si>
  <si>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</si>
  <si>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</si>
  <si>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</si>
  <si>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</si>
  <si>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</si>
  <si>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</si>
  <si>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</si>
  <si>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</si>
  <si>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</si>
  <si>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</si>
  <si>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</si>
  <si>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</si>
  <si>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</si>
  <si>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</si>
  <si>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</si>
  <si>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</si>
  <si>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</si>
  <si>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</si>
  <si>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</si>
  <si>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</si>
  <si>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</si>
  <si>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</si>
  <si>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</si>
  <si>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</si>
  <si>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</si>
  <si>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</si>
  <si>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</si>
  <si>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</si>
  <si>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</si>
  <si>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</si>
  <si>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</si>
  <si>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2.06</t>
  </si>
  <si>
    <t>▲ 0.80</t>
  </si>
  <si>
    <t>一般会計</t>
  </si>
  <si>
    <t>水道事業会計</t>
  </si>
  <si>
    <t>介護保険特別会計（介護保険事業勘定）</t>
  </si>
  <si>
    <t>国民健康保険特別会計</t>
  </si>
  <si>
    <t>▲ 1.06</t>
  </si>
  <si>
    <t>▲ 0.86</t>
  </si>
  <si>
    <t>介護保険特別会計（介護サービス事業勘定）</t>
  </si>
  <si>
    <t>後期高齢者医療保険特別会計</t>
  </si>
  <si>
    <t>病院事業会計</t>
  </si>
  <si>
    <t>畑地かん水事業特別会計</t>
  </si>
  <si>
    <t>その他会計（赤字）</t>
  </si>
  <si>
    <t>その他会計（黒字）</t>
  </si>
  <si>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</si>
  <si>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</si>
  <si>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</si>
  <si>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</si>
  <si>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</si>
  <si>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</si>
  <si>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</si>
  <si>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</si>
  <si>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</si>
  <si>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</si>
  <si>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</si>
  <si>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</si>
  <si>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</si>
  <si>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</si>
  <si>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</si>
  <si>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</si>
  <si>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</si>
  <si>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</si>
  <si>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</si>
  <si>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</si>
  <si>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実質公債費比率、将来負担比率ともに類似団体と比較して高い数字となっている。将来負担比率は横ばいとなっているが、実質公債費比率は下降傾向にある。この主な原因は、減税補てん
債の元利償還金が減少したことや、病院事業に係る公営企業債等繰入見込み額が減少したためである。今後は、合併特例債に係る償還額が増加することから、これまで以上に公債費の適
正化に取り組んでいく必要がある。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タカ</t>
    </rPh>
    <rPh sb="28" eb="30">
      <t>スウジ</t>
    </rPh>
    <rPh sb="37" eb="39">
      <t>ショウライ</t>
    </rPh>
    <rPh sb="39" eb="41">
      <t>フタン</t>
    </rPh>
    <rPh sb="41" eb="43">
      <t>ヒリツ</t>
    </rPh>
    <rPh sb="44" eb="45">
      <t>ヨコ</t>
    </rPh>
    <rPh sb="55" eb="57">
      <t>ジッシツ</t>
    </rPh>
    <rPh sb="57" eb="60">
      <t>コウサイヒ</t>
    </rPh>
    <rPh sb="60" eb="62">
      <t>ヒリツ</t>
    </rPh>
    <rPh sb="63" eb="65">
      <t>カコウ</t>
    </rPh>
    <rPh sb="65" eb="67">
      <t>ケイコウ</t>
    </rPh>
    <rPh sb="73" eb="74">
      <t>オモ</t>
    </rPh>
    <rPh sb="75" eb="77">
      <t>ゲンイン</t>
    </rPh>
    <rPh sb="79" eb="81">
      <t>ゲンゼイ</t>
    </rPh>
    <rPh sb="81" eb="82">
      <t>ホ</t>
    </rPh>
    <rPh sb="85" eb="86">
      <t>サイ</t>
    </rPh>
    <rPh sb="87" eb="89">
      <t>ガンリ</t>
    </rPh>
    <rPh sb="89" eb="92">
      <t>ショウカンキン</t>
    </rPh>
    <rPh sb="93" eb="95">
      <t>ゲンショウ</t>
    </rPh>
    <rPh sb="101" eb="103">
      <t>ビョウイン</t>
    </rPh>
    <rPh sb="103" eb="105">
      <t>ジギョウ</t>
    </rPh>
    <rPh sb="106" eb="107">
      <t>カカ</t>
    </rPh>
    <rPh sb="108" eb="110">
      <t>コウエイ</t>
    </rPh>
    <rPh sb="110" eb="112">
      <t>キギョウ</t>
    </rPh>
    <rPh sb="112" eb="113">
      <t>サイ</t>
    </rPh>
    <rPh sb="113" eb="114">
      <t>トウ</t>
    </rPh>
    <rPh sb="114" eb="116">
      <t>クリイレ</t>
    </rPh>
    <rPh sb="116" eb="118">
      <t>ミコ</t>
    </rPh>
    <rPh sb="119" eb="120">
      <t>ガク</t>
    </rPh>
    <rPh sb="121" eb="123">
      <t>ゲンショウ</t>
    </rPh>
    <rPh sb="131" eb="133">
      <t>コンゴ</t>
    </rPh>
    <rPh sb="135" eb="137">
      <t>ガッペイ</t>
    </rPh>
    <rPh sb="137" eb="139">
      <t>トクレイ</t>
    </rPh>
    <rPh sb="139" eb="140">
      <t>サイ</t>
    </rPh>
    <rPh sb="141" eb="142">
      <t>カカ</t>
    </rPh>
    <rPh sb="143" eb="145">
      <t>ショウカン</t>
    </rPh>
    <rPh sb="145" eb="146">
      <t>ガク</t>
    </rPh>
    <rPh sb="147" eb="149">
      <t>ゾウカ</t>
    </rPh>
    <rPh sb="160" eb="162">
      <t>イジョウ</t>
    </rPh>
    <rPh sb="163" eb="165">
      <t>コウサイ</t>
    </rPh>
    <rPh sb="165" eb="166">
      <t>ヒ</t>
    </rPh>
    <rPh sb="172" eb="173">
      <t>ト</t>
    </rPh>
    <rPh sb="174" eb="175">
      <t>ク</t>
    </rPh>
    <rPh sb="179" eb="18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</si>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</sst>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51231</c:v>
                </c:pt>
                <c:pt idx="1">
                  <c:v>56629</c:v>
                </c:pt>
                <c:pt idx="2">
                  <c:v>79223</c:v>
                </c:pt>
                <c:pt idx="3">
                  <c:v>77155</c:v>
                </c:pt>
                <c:pt idx="4">
                  <c:v>67600</c:v>
                </c:pt>
              </c:numCache>
            </c:numRef>
          </c:val>
          <c:smooth val="0"/>
        </c:ser>
        <c:dLbls>
          <c:showLegendKey val="0"/>
          <c:showVal val="0"/>
          <c:showCatName val="0"/>
          <c:showSerName val="0"/>
          <c:showPercent val="0"/>
          <c:showBubbleSize val="0"/>
        </c:dLbls>
        <c:marker val="1"/>
        <c:smooth val="0"/>
        <c:axId val="153010560"/>
        <c:axId val="153012480"/>
      </c:lineChart>
      <c:catAx>
        <c:axId val="153010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012480"/>
        <c:crosses val="autoZero"/>
        <c:auto val="1"/>
        <c:lblAlgn val="ctr"/>
        <c:lblOffset val="100"/>
        <c:tickLblSkip val="1"/>
        <c:tickMarkSkip val="1"/>
        <c:noMultiLvlLbl val="0"/>
      </c:catAx>
      <c:valAx>
        <c:axId val="153012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01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8.5500000000000007</c:v>
                </c:pt>
                <c:pt idx="1">
                  <c:v>8.1199999999999992</c:v>
                </c:pt>
                <c:pt idx="2">
                  <c:v>7.47</c:v>
                </c:pt>
                <c:pt idx="3">
                  <c:v>9.1300000000000008</c:v>
                </c:pt>
                <c:pt idx="4">
                  <c:v>11.78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21.11</c:v>
                </c:pt>
                <c:pt idx="1">
                  <c:v>19.57</c:v>
                </c:pt>
                <c:pt idx="2">
                  <c:v>20.59</c:v>
                </c:pt>
                <c:pt idx="3">
                  <c:v>18.149999999999999</c:v>
                </c:pt>
                <c:pt idx="4">
                  <c:v>18.73</c:v>
                </c:pt>
              </c:numCache>
            </c:numRef>
          </c:val>
        </c:ser>
        <c:dLbls>
          <c:showLegendKey val="0"/>
          <c:showVal val="0"/>
          <c:showCatName val="0"/>
          <c:showSerName val="0"/>
          <c:showPercent val="0"/>
          <c:showBubbleSize val="0"/>
        </c:dLbls>
        <c:gapWidth val="250"/>
        <c:overlap val="100"/>
        <c:axId val="155193728"/>
        <c:axId val="15519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0.96</c:v>
                </c:pt>
                <c:pt idx="1">
                  <c:v>-2.06</c:v>
                </c:pt>
                <c:pt idx="2">
                  <c:v>0.82</c:v>
                </c:pt>
                <c:pt idx="3">
                  <c:v>-0.8</c:v>
                </c:pt>
                <c:pt idx="4">
                  <c:v>3.17</c:v>
                </c:pt>
              </c:numCache>
            </c:numRef>
          </c:val>
          <c:smooth val="0"/>
        </c:ser>
        <c:dLbls>
          <c:showLegendKey val="0"/>
          <c:showVal val="0"/>
          <c:showCatName val="0"/>
          <c:showSerName val="0"/>
          <c:showPercent val="0"/>
          <c:showBubbleSize val="0"/>
        </c:dLbls>
        <c:marker val="1"/>
        <c:smooth val="0"/>
        <c:axId val="155193728"/>
        <c:axId val="155194880"/>
      </c:lineChart>
      <c:catAx>
        <c:axId val="15519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194880"/>
        <c:crosses val="autoZero"/>
        <c:auto val="1"/>
        <c:lblAlgn val="ctr"/>
        <c:lblOffset val="100"/>
        <c:tickLblSkip val="1"/>
        <c:tickMarkSkip val="1"/>
        <c:noMultiLvlLbl val="0"/>
      </c:catAx>
      <c:valAx>
        <c:axId val="15519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19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畑地かん水事業特別会計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c:v>
                </c:pt>
                <c:pt idx="4">
                  <c:v>#N/A</c:v>
                </c:pt>
                <c:pt idx="5">
                  <c:v>0.1</c:v>
                </c:pt>
                <c:pt idx="6">
                  <c:v>#N/A</c:v>
                </c:pt>
                <c:pt idx="7">
                  <c:v>0.1</c:v>
                </c:pt>
                <c:pt idx="8">
                  <c:v>#N/A</c:v>
                </c:pt>
                <c:pt idx="9">
                  <c:v>0.09</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0.38</c:v>
                </c:pt>
                <c:pt idx="4">
                  <c:v>#N/A</c:v>
                </c:pt>
                <c:pt idx="5">
                  <c:v>0.36</c:v>
                </c:pt>
                <c:pt idx="6">
                  <c:v>#N/A</c:v>
                </c:pt>
                <c:pt idx="7">
                  <c:v>0.34</c:v>
                </c:pt>
                <c:pt idx="8">
                  <c:v>#N/A</c:v>
                </c:pt>
                <c:pt idx="9">
                  <c:v>0.33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1.06</c:v>
                </c:pt>
                <c:pt idx="1">
                  <c:v>#N/A</c:v>
                </c:pt>
                <c:pt idx="2">
                  <c:v>#N/A</c:v>
                </c:pt>
                <c:pt idx="3">
                  <c:v>0.72</c:v>
                </c:pt>
                <c:pt idx="4">
                  <c:v>#N/A</c:v>
                </c:pt>
                <c:pt idx="5">
                  <c:v>0.87</c:v>
                </c:pt>
                <c:pt idx="6">
                  <c:v>0.86</c:v>
                </c:pt>
                <c:pt idx="7">
                  <c:v>#N/A</c:v>
                </c:pt>
                <c:pt idx="8">
                  <c:v>#N/A</c:v>
                </c:pt>
                <c:pt idx="9">
                  <c:v>0.67</c:v>
                </c:pt>
              </c:numCache>
            </c:numRef>
          </c:val>
        </c:ser>
        <c:ser>
          <c:idx val="7"/>
          <c:order val="7"/>
          <c:tx>
            <c:strRef>
              <c:f>データシート!$A$34</c:f>
              <c:strCache>
                <c:ptCount val="1"/>
                <c:pt idx="0">
                  <c:v>介護保険特別会計（介護保険事業勘定）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0.42</c:v>
                </c:pt>
                <c:pt idx="4">
                  <c:v>#N/A</c:v>
                </c:pt>
                <c:pt idx="5">
                  <c:v>0.42</c:v>
                </c:pt>
                <c:pt idx="6">
                  <c:v>#N/A</c:v>
                </c:pt>
                <c:pt idx="7">
                  <c:v>0.54</c:v>
                </c:pt>
                <c:pt idx="8">
                  <c:v>#N/A</c:v>
                </c:pt>
                <c:pt idx="9">
                  <c:v>0.77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5.78</c:v>
                </c:pt>
                <c:pt idx="2">
                  <c:v>#N/A</c:v>
                </c:pt>
                <c:pt idx="3">
                  <c:v>5.34</c:v>
                </c:pt>
                <c:pt idx="4">
                  <c:v>#N/A</c:v>
                </c:pt>
                <c:pt idx="5">
                  <c:v>5.45</c:v>
                </c:pt>
                <c:pt idx="6">
                  <c:v>#N/A</c:v>
                </c:pt>
                <c:pt idx="7">
                  <c:v>5.26</c:v>
                </c:pt>
                <c:pt idx="8">
                  <c:v>#N/A</c:v>
                </c:pt>
                <c:pt idx="9">
                  <c:v>5.27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c:v>
                </c:pt>
                <c:pt idx="2">
                  <c:v>#N/A</c:v>
                </c:pt>
                <c:pt idx="3">
                  <c:v>8.07</c:v>
                </c:pt>
                <c:pt idx="4">
                  <c:v>#N/A</c:v>
                </c:pt>
                <c:pt idx="5">
                  <c:v>7.42</c:v>
                </c:pt>
                <c:pt idx="6">
                  <c:v>#N/A</c:v>
                </c:pt>
                <c:pt idx="7">
                  <c:v>9.08</c:v>
                </c:pt>
                <c:pt idx="8">
                  <c:v>#N/A</c:v>
                </c:pt>
                <c:pt idx="9">
                  <c:v>11.71</c:v>
                </c:pt>
              </c:numCache>
            </c:numRef>
          </c:val>
        </c:ser>
        <c:dLbls>
          <c:showLegendKey val="0"/>
          <c:showVal val="0"/>
          <c:showCatName val="0"/>
          <c:showSerName val="0"/>
          <c:showPercent val="0"/>
          <c:showBubbleSize val="0"/>
        </c:dLbls>
        <c:gapWidth val="150"/>
        <c:overlap val="100"/>
        <c:axId val="166753792"/>
        <c:axId val="166755328"/>
      </c:barChart>
      <c:catAx>
        <c:axId val="1667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755328"/>
        <c:crosses val="autoZero"/>
        <c:auto val="1"/>
        <c:lblAlgn val="ctr"/>
        <c:lblOffset val="100"/>
        <c:tickLblSkip val="1"/>
        <c:tickMarkSkip val="1"/>
        <c:noMultiLvlLbl val="0"/>
      </c:catAx>
      <c:valAx>
        <c:axId val="16675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5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3580</c:v>
                </c:pt>
                <c:pt idx="5">
                  <c:v>3632</c:v>
                </c:pt>
                <c:pt idx="8">
                  <c:v>3700</c:v>
                </c:pt>
                <c:pt idx="11">
                  <c:v>3847</c:v>
                </c:pt>
                <c:pt idx="14">
                  <c:v>3779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10</c:v>
                </c:pt>
                <c:pt idx="6">
                  <c:v>10</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1506</c:v>
                </c:pt>
                <c:pt idx="3">
                  <c:v>1568</c:v>
                </c:pt>
                <c:pt idx="6">
                  <c:v>1508</c:v>
                </c:pt>
                <c:pt idx="9">
                  <c:v>1523</c:v>
                </c:pt>
                <c:pt idx="12">
                  <c:v>1341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5008</c:v>
                </c:pt>
                <c:pt idx="3">
                  <c:v>4827</c:v>
                </c:pt>
                <c:pt idx="6">
                  <c:v>4739</c:v>
                </c:pt>
                <c:pt idx="9">
                  <c:v>4749</c:v>
                </c:pt>
                <c:pt idx="12">
                  <c:v>4310</c:v>
                </c:pt>
              </c:numCache>
            </c:numRef>
          </c:val>
        </c:ser>
        <c:dLbls>
          <c:showLegendKey val="0"/>
          <c:showVal val="0"/>
          <c:showCatName val="0"/>
          <c:showSerName val="0"/>
          <c:showPercent val="0"/>
          <c:showBubbleSize val="0"/>
        </c:dLbls>
        <c:gapWidth val="100"/>
        <c:overlap val="100"/>
        <c:axId val="152892544"/>
        <c:axId val="15289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2955</c:v>
                </c:pt>
                <c:pt idx="2">
                  <c:v>#N/A</c:v>
                </c:pt>
                <c:pt idx="3">
                  <c:v>#N/A</c:v>
                </c:pt>
                <c:pt idx="4">
                  <c:v>2773</c:v>
                </c:pt>
                <c:pt idx="5">
                  <c:v>#N/A</c:v>
                </c:pt>
                <c:pt idx="6">
                  <c:v>#N/A</c:v>
                </c:pt>
                <c:pt idx="7">
                  <c:v>2557</c:v>
                </c:pt>
                <c:pt idx="8">
                  <c:v>#N/A</c:v>
                </c:pt>
                <c:pt idx="9">
                  <c:v>#N/A</c:v>
                </c:pt>
                <c:pt idx="10">
                  <c:v>2434</c:v>
                </c:pt>
                <c:pt idx="11">
                  <c:v>#N/A</c:v>
                </c:pt>
                <c:pt idx="12">
                  <c:v>#N/A</c:v>
                </c:pt>
                <c:pt idx="13">
                  <c:v>1881</c:v>
                </c:pt>
                <c:pt idx="14">
                  <c:v>#N/A</c:v>
                </c:pt>
              </c:numCache>
            </c:numRef>
          </c:val>
          <c:smooth val="0"/>
        </c:ser>
        <c:dLbls>
          <c:showLegendKey val="0"/>
          <c:showVal val="0"/>
          <c:showCatName val="0"/>
          <c:showSerName val="0"/>
          <c:showPercent val="0"/>
          <c:showBubbleSize val="0"/>
        </c:dLbls>
        <c:marker val="1"/>
        <c:smooth val="0"/>
        <c:axId val="152892544"/>
        <c:axId val="152894464"/>
      </c:lineChart>
      <c:catAx>
        <c:axId val="15289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894464"/>
        <c:crosses val="autoZero"/>
        <c:auto val="1"/>
        <c:lblAlgn val="ctr"/>
        <c:lblOffset val="100"/>
        <c:tickLblSkip val="1"/>
        <c:tickMarkSkip val="1"/>
        <c:noMultiLvlLbl val="0"/>
      </c:catAx>
      <c:valAx>
        <c:axId val="15289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89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43425</c:v>
                </c:pt>
                <c:pt idx="5">
                  <c:v>45211</c:v>
                </c:pt>
                <c:pt idx="8">
                  <c:v>46827</c:v>
                </c:pt>
                <c:pt idx="11">
                  <c:v>48640</c:v>
                </c:pt>
                <c:pt idx="14">
                  <c:v>50039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1439</c:v>
                </c:pt>
                <c:pt idx="5">
                  <c:v>1285</c:v>
                </c:pt>
                <c:pt idx="8">
                  <c:v>1151</c:v>
                </c:pt>
                <c:pt idx="11">
                  <c:v>1040</c:v>
                </c:pt>
                <c:pt idx="14">
                  <c:v>936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10976</c:v>
                </c:pt>
                <c:pt idx="5">
                  <c:v>10402</c:v>
                </c:pt>
                <c:pt idx="8">
                  <c:v>10433</c:v>
                </c:pt>
                <c:pt idx="11">
                  <c:v>9511</c:v>
                </c:pt>
                <c:pt idx="14">
                  <c:v>9546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8780</c:v>
                </c:pt>
                <c:pt idx="3">
                  <c:v>8347</c:v>
                </c:pt>
                <c:pt idx="6">
                  <c:v>7741</c:v>
                </c:pt>
                <c:pt idx="9">
                  <c:v>7185</c:v>
                </c:pt>
                <c:pt idx="12">
                  <c:v>7069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21613</c:v>
                </c:pt>
                <c:pt idx="3">
                  <c:v>21134</c:v>
                </c:pt>
                <c:pt idx="6">
                  <c:v>20672</c:v>
                </c:pt>
                <c:pt idx="9">
                  <c:v>20079</c:v>
                </c:pt>
                <c:pt idx="12">
                  <c:v>19257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59</c:v>
                </c:pt>
                <c:pt idx="3">
                  <c:v>45</c:v>
                </c:pt>
                <c:pt idx="6">
                  <c:v>38</c:v>
                </c:pt>
                <c:pt idx="9">
                  <c:v>30</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42847</c:v>
                </c:pt>
                <c:pt idx="3">
                  <c:v>43908</c:v>
                </c:pt>
                <c:pt idx="6">
                  <c:v>44912</c:v>
                </c:pt>
                <c:pt idx="9">
                  <c:v>46589</c:v>
                </c:pt>
                <c:pt idx="12">
                  <c:v>49338</c:v>
                </c:pt>
              </c:numCache>
            </c:numRef>
          </c:val>
        </c:ser>
        <c:dLbls>
          <c:showLegendKey val="0"/>
          <c:showVal val="0"/>
          <c:showCatName val="0"/>
          <c:showSerName val="0"/>
          <c:showPercent val="0"/>
          <c:showBubbleSize val="0"/>
        </c:dLbls>
        <c:gapWidth val="100"/>
        <c:overlap val="100"/>
        <c:axId val="23550976"/>
        <c:axId val="2356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17460</c:v>
                </c:pt>
                <c:pt idx="2">
                  <c:v>#N/A</c:v>
                </c:pt>
                <c:pt idx="3">
                  <c:v>#N/A</c:v>
                </c:pt>
                <c:pt idx="4">
                  <c:v>16537</c:v>
                </c:pt>
                <c:pt idx="5">
                  <c:v>#N/A</c:v>
                </c:pt>
                <c:pt idx="6">
                  <c:v>#N/A</c:v>
                </c:pt>
                <c:pt idx="7">
                  <c:v>14952</c:v>
                </c:pt>
                <c:pt idx="8">
                  <c:v>#N/A</c:v>
                </c:pt>
                <c:pt idx="9">
                  <c:v>#N/A</c:v>
                </c:pt>
                <c:pt idx="10">
                  <c:v>14693</c:v>
                </c:pt>
                <c:pt idx="11">
                  <c:v>#N/A</c:v>
                </c:pt>
                <c:pt idx="12">
                  <c:v>#N/A</c:v>
                </c:pt>
                <c:pt idx="13">
                  <c:v>15177</c:v>
                </c:pt>
                <c:pt idx="14">
                  <c:v>#N/A</c:v>
                </c:pt>
              </c:numCache>
            </c:numRef>
          </c:val>
          <c:smooth val="0"/>
        </c:ser>
        <c:dLbls>
          <c:showLegendKey val="0"/>
          <c:showVal val="0"/>
          <c:showCatName val="0"/>
          <c:showSerName val="0"/>
          <c:showPercent val="0"/>
          <c:showBubbleSize val="0"/>
        </c:dLbls>
        <c:marker val="1"/>
        <c:smooth val="0"/>
        <c:axId val="23550976"/>
        <c:axId val="23561344"/>
      </c:lineChart>
      <c:catAx>
        <c:axId val="235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61344"/>
        <c:crosses val="autoZero"/>
        <c:auto val="1"/>
        <c:lblAlgn val="ctr"/>
        <c:lblOffset val="100"/>
        <c:tickLblSkip val="1"/>
        <c:tickMarkSkip val="1"/>
        <c:noMultiLvlLbl val="0"/>
      </c:catAx>
      <c:valAx>
        <c:axId val="2356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5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269120"/>
        <c:axId val="167271040"/>
      </c:scatterChart>
      <c:valAx>
        <c:axId val="167269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71040"/>
        <c:crosses val="autoZero"/>
        <c:crossBetween val="midCat"/>
      </c:valAx>
      <c:valAx>
        <c:axId val="167271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269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12.9</c:v>
                </c:pt>
                <c:pt idx="1">
                  <c:v>12.4</c:v>
                </c:pt>
                <c:pt idx="2">
                  <c:v>11.6</c:v>
                </c:pt>
                <c:pt idx="3">
                  <c:v>10.9</c:v>
                </c:pt>
                <c:pt idx="4">
                  <c:v>9.6</c:v>
                </c:pt>
              </c:numCache>
            </c:numRef>
          </c:xVal>
          <c:yVal>
            <c:numRef>
              <c:f>公会計指標分析・財政指標組合せ分析表!$K$73:$O$73</c:f>
              <c:numCache>
                <c:formatCode>#,##0.0;"▲ "#,##0.0</c:formatCode>
                <c:ptCount val="5"/>
                <c:pt idx="0">
                  <c:v>73.7</c:v>
                </c:pt>
                <c:pt idx="1">
                  <c:v>70.3</c:v>
                </c:pt>
                <c:pt idx="2">
                  <c:v>62.7</c:v>
                </c:pt>
                <c:pt idx="3">
                  <c:v>62.1</c:v>
                </c:pt>
                <c:pt idx="4">
                  <c:v>64.2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884981203614939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456111248747805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67300480"/>
        <c:axId val="167888384"/>
      </c:scatterChart>
      <c:valAx>
        <c:axId val="167300480"/>
        <c:scaling>
          <c:orientation val="minMax"/>
          <c:max val="13.4"/>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88384"/>
        <c:crosses val="autoZero"/>
        <c:crossBetween val="midCat"/>
      </c:valAx>
      <c:valAx>
        <c:axId val="167888384"/>
        <c:scaling>
          <c:orientation val="minMax"/>
          <c:max val="8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300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改善要素である</a:t>
          </a:r>
          <a:r>
            <a:rPr kumimoji="1" lang="ja-JP" altLang="ja-JP" sz="1400">
              <a:solidFill>
                <a:schemeClr val="dk1"/>
              </a:solidFill>
              <a:effectLst/>
              <a:latin typeface="+mn-lt"/>
              <a:ea typeface="+mn-ea"/>
              <a:cs typeface="+mn-cs"/>
            </a:rPr>
            <a:t>算入公債費等が減少しているものの、それ以上に</a:t>
          </a:r>
          <a:r>
            <a:rPr kumimoji="1" lang="ja-JP" altLang="en-US" sz="1400">
              <a:solidFill>
                <a:schemeClr val="dk1"/>
              </a:solidFill>
              <a:effectLst/>
              <a:latin typeface="+mn-lt"/>
              <a:ea typeface="+mn-ea"/>
              <a:cs typeface="+mn-cs"/>
            </a:rPr>
            <a:t>悪化要素である</a:t>
          </a:r>
          <a:r>
            <a:rPr kumimoji="1" lang="ja-JP" altLang="ja-JP" sz="1400">
              <a:solidFill>
                <a:schemeClr val="dk1"/>
              </a:solidFill>
              <a:effectLst/>
              <a:latin typeface="+mn-lt"/>
              <a:ea typeface="+mn-ea"/>
              <a:cs typeface="+mn-cs"/>
            </a:rPr>
            <a:t>元利償還金</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が減少しているため、実質公債費比率の分子額、実質公債費比率ともに改善している。今後も後年度交付税措置のある起債を厳選して活用するとともに、起債の抑制に努める。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a:solidFill>
                <a:schemeClr val="dk1"/>
              </a:solidFill>
              <a:effectLst/>
              <a:latin typeface="+mn-lt"/>
              <a:ea typeface="+mn-ea"/>
              <a:cs typeface="+mn-cs"/>
            </a:rPr>
            <a:t>　建設事業実施による合併特例債や、地方交付税の代替財源である臨時財政対策債の</a:t>
          </a:r>
          <a:r>
            <a:rPr kumimoji="1" lang="ja-JP" altLang="en-US" sz="1400" b="0">
              <a:solidFill>
                <a:schemeClr val="dk1"/>
              </a:solidFill>
              <a:effectLst/>
              <a:latin typeface="+mn-lt"/>
              <a:ea typeface="+mn-ea"/>
              <a:cs typeface="+mn-cs"/>
            </a:rPr>
            <a:t>借入</a:t>
          </a:r>
          <a:r>
            <a:rPr kumimoji="1" lang="ja-JP" altLang="ja-JP" sz="1400" b="0">
              <a:solidFill>
                <a:schemeClr val="dk1"/>
              </a:solidFill>
              <a:effectLst/>
              <a:latin typeface="+mn-lt"/>
              <a:ea typeface="+mn-ea"/>
              <a:cs typeface="+mn-cs"/>
            </a:rPr>
            <a:t>により地方債残高が増加している</a:t>
          </a:r>
          <a:r>
            <a:rPr kumimoji="1" lang="ja-JP" altLang="en-US"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臨時財政対策債は、改善要素である基準財政需要算入見込額に全額算入されるものの、合併特例債の算入率は</a:t>
          </a:r>
          <a:r>
            <a:rPr kumimoji="1" lang="en-US" altLang="ja-JP" sz="1400" b="0">
              <a:solidFill>
                <a:schemeClr val="dk1"/>
              </a:solidFill>
              <a:effectLst/>
              <a:latin typeface="+mn-lt"/>
              <a:ea typeface="+mn-ea"/>
              <a:cs typeface="+mn-cs"/>
            </a:rPr>
            <a:t>70</a:t>
          </a:r>
          <a:r>
            <a:rPr kumimoji="1" lang="ja-JP" altLang="ja-JP" sz="1400" b="0">
              <a:solidFill>
                <a:schemeClr val="dk1"/>
              </a:solidFill>
              <a:effectLst/>
              <a:latin typeface="+mn-lt"/>
              <a:ea typeface="+mn-ea"/>
              <a:cs typeface="+mn-cs"/>
            </a:rPr>
            <a:t>％で</a:t>
          </a:r>
          <a:r>
            <a:rPr kumimoji="1" lang="ja-JP" altLang="en-US" sz="1400" b="0">
              <a:solidFill>
                <a:schemeClr val="dk1"/>
              </a:solidFill>
              <a:effectLst/>
              <a:latin typeface="+mn-lt"/>
              <a:ea typeface="+mn-ea"/>
              <a:cs typeface="+mn-cs"/>
            </a:rPr>
            <a:t>あり</a:t>
          </a:r>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多額の</a:t>
          </a:r>
          <a:r>
            <a:rPr kumimoji="1" lang="ja-JP" altLang="ja-JP" sz="1400" b="0">
              <a:solidFill>
                <a:schemeClr val="dk1"/>
              </a:solidFill>
              <a:effectLst/>
              <a:latin typeface="+mn-lt"/>
              <a:ea typeface="+mn-ea"/>
              <a:cs typeface="+mn-cs"/>
            </a:rPr>
            <a:t>借入は将来負担比率の悪化要因となるため、注意する必要がある。</a:t>
          </a:r>
          <a:r>
            <a:rPr kumimoji="1" lang="ja-JP" altLang="en-US" sz="1400" b="0">
              <a:solidFill>
                <a:schemeClr val="dk1"/>
              </a:solidFill>
              <a:effectLst/>
              <a:latin typeface="+mn-lt"/>
              <a:ea typeface="+mn-ea"/>
              <a:cs typeface="+mn-cs"/>
            </a:rPr>
            <a:t>また、</a:t>
          </a:r>
          <a:r>
            <a:rPr kumimoji="1" lang="ja-JP" altLang="ja-JP" sz="1400" b="0">
              <a:solidFill>
                <a:schemeClr val="dk1"/>
              </a:solidFill>
              <a:effectLst/>
              <a:latin typeface="+mn-lt"/>
              <a:ea typeface="+mn-ea"/>
              <a:cs typeface="+mn-cs"/>
            </a:rPr>
            <a:t>退職手当負担等見込額は、職員の新陳代謝等により減少している。</a:t>
          </a:r>
          <a:endParaRPr lang="ja-JP" altLang="ja-JP" sz="1400">
            <a:effectLst/>
          </a:endParaRPr>
        </a:p>
        <a:p>
          <a:r>
            <a:rPr kumimoji="1" lang="ja-JP" altLang="ja-JP" sz="1400" b="0">
              <a:solidFill>
                <a:schemeClr val="dk1"/>
              </a:solidFill>
              <a:effectLst/>
              <a:latin typeface="+mn-lt"/>
              <a:ea typeface="+mn-ea"/>
              <a:cs typeface="+mn-cs"/>
            </a:rPr>
            <a:t>　今後もひうちクリーンセンター整備事業等の大型事業により地方債現在高の増嵩が見込まれることから、比率に留意し、起債の抑制を図っていく必要がある。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市税収入の減収等により、対前年比で</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下回っており</a:t>
          </a:r>
          <a:r>
            <a:rPr kumimoji="1" lang="ja-JP" altLang="ja-JP" sz="1300">
              <a:solidFill>
                <a:schemeClr val="dk1"/>
              </a:solidFill>
              <a:effectLst/>
              <a:latin typeface="+mn-lt"/>
              <a:ea typeface="+mn-ea"/>
              <a:cs typeface="+mn-cs"/>
            </a:rPr>
            <a:t>、類似団体平均と比較</a:t>
          </a:r>
          <a:r>
            <a:rPr kumimoji="1" lang="ja-JP" altLang="en-US" sz="1300">
              <a:solidFill>
                <a:schemeClr val="dk1"/>
              </a:solidFill>
              <a:effectLst/>
              <a:latin typeface="+mn-lt"/>
              <a:ea typeface="+mn-ea"/>
              <a:cs typeface="+mn-cs"/>
            </a:rPr>
            <a:t>した場合も</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ポイント下回る。引き続き企業誘致や産業振興策を通じた市税収入等自主財源の確保に努め、</a:t>
          </a:r>
          <a:r>
            <a:rPr kumimoji="1" lang="ja-JP" altLang="en-US" sz="1300">
              <a:solidFill>
                <a:schemeClr val="dk1"/>
              </a:solidFill>
              <a:effectLst/>
              <a:latin typeface="+mn-lt"/>
              <a:ea typeface="+mn-ea"/>
              <a:cs typeface="+mn-cs"/>
            </a:rPr>
            <a:t>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38805</xdr:rowOff>
    </xdr:to>
    <xdr:cxnSp macro="">
      <xdr:nvCxnSpPr>
        <xdr:cNvPr id="68" name="直線コネクタ 67"/>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38805</xdr:rowOff>
    </xdr:to>
    <xdr:cxnSp macro="">
      <xdr:nvCxnSpPr>
        <xdr:cNvPr id="74" name="直線コネクタ 73"/>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38805</xdr:rowOff>
    </xdr:to>
    <xdr:cxnSp macro="">
      <xdr:nvCxnSpPr>
        <xdr:cNvPr id="77" name="直線コネクタ 76"/>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131532</xdr:rowOff>
    </xdr:from>
    <xdr:ext cx="762000" cy="259045"/>
    <xdr:sp macro="" textlink="">
      <xdr:nvSpPr>
        <xdr:cNvPr id="88"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159455</xdr:rowOff>
    </xdr:from>
    <xdr:to>
      <xdr:col>3</xdr:col>
      <xdr:colOff>330200</xdr:colOff>
      <xdr:row>42</xdr:row>
      <xdr:rowOff>89605</xdr:rowOff>
    </xdr:to>
    <xdr:sp macro="" textlink="">
      <xdr:nvSpPr>
        <xdr:cNvPr id="93" name="円/楕円 92"/>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74382</xdr:rowOff>
    </xdr:from>
    <xdr:ext cx="762000" cy="259045"/>
    <xdr:sp macro="" textlink="">
      <xdr:nvSpPr>
        <xdr:cNvPr id="94" name="テキスト ボックス 93"/>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扶助費が増加したものの人件費等が減少し、また臨時財政対策債など経常的な一般財源が増加したため、前年度比率と比較すると</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ポイント改善しており、全国、県内市町及び類似団体平均値よりも良い状況である。今後も市税などの一般財源の確保や経常経費の圧縮を図り、財政構造の改善に努める。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61</xdr:row>
      <xdr:rowOff>87206</xdr:rowOff>
    </xdr:to>
    <xdr:cxnSp macro="">
      <xdr:nvCxnSpPr>
        <xdr:cNvPr id="131" name="直線コネクタ 130"/>
        <xdr:cNvCxnSpPr/>
      </xdr:nvCxnSpPr>
      <xdr:spPr>
        <a:xfrm flipV="1">
          <a:off x="4114800" y="10360660"/>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132504</xdr:rowOff>
    </xdr:from>
    <xdr:to>
      <xdr:col>6</xdr:col>
      <xdr:colOff>0</xdr:colOff>
      <xdr:row>61</xdr:row>
      <xdr:rowOff>87206</xdr:rowOff>
    </xdr:to>
    <xdr:cxnSp macro="">
      <xdr:nvCxnSpPr>
        <xdr:cNvPr id="134" name="直線コネクタ 133"/>
        <xdr:cNvCxnSpPr/>
      </xdr:nvCxnSpPr>
      <xdr:spPr>
        <a:xfrm>
          <a:off x="3225800" y="1024805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60</xdr:row>
      <xdr:rowOff>121920</xdr:rowOff>
    </xdr:to>
    <xdr:cxnSp macro="">
      <xdr:nvCxnSpPr>
        <xdr:cNvPr id="137" name="直線コネクタ 136"/>
        <xdr:cNvCxnSpPr/>
      </xdr:nvCxnSpPr>
      <xdr:spPr>
        <a:xfrm flipV="1">
          <a:off x="2336800" y="102480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41487</xdr:rowOff>
    </xdr:from>
    <xdr:to>
      <xdr:col>3</xdr:col>
      <xdr:colOff>279400</xdr:colOff>
      <xdr:row>60</xdr:row>
      <xdr:rowOff>121920</xdr:rowOff>
    </xdr:to>
    <xdr:cxnSp macro="">
      <xdr:nvCxnSpPr>
        <xdr:cNvPr id="140" name="直線コネクタ 139"/>
        <xdr:cNvCxnSpPr/>
      </xdr:nvCxnSpPr>
      <xdr:spPr>
        <a:xfrm>
          <a:off x="1447800" y="103284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0" name="円/楕円 149"/>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1"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2" name="円/楕円 151"/>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3" name="テキスト ボックス 152"/>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81704</xdr:rowOff>
    </xdr:from>
    <xdr:to>
      <xdr:col>4</xdr:col>
      <xdr:colOff>533400</xdr:colOff>
      <xdr:row>60</xdr:row>
      <xdr:rowOff>11854</xdr:rowOff>
    </xdr:to>
    <xdr:sp macro="" textlink="">
      <xdr:nvSpPr>
        <xdr:cNvPr id="154" name="円/楕円 153"/>
        <xdr:cNvSpPr/>
      </xdr:nvSpPr>
      <xdr:spPr>
        <a:xfrm>
          <a:off x="3175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22031</xdr:rowOff>
    </xdr:from>
    <xdr:ext cx="762000" cy="259045"/>
    <xdr:sp macro="" textlink="">
      <xdr:nvSpPr>
        <xdr:cNvPr id="155" name="テキスト ボックス 154"/>
        <xdr:cNvSpPr txBox="1"/>
      </xdr:nvSpPr>
      <xdr:spPr>
        <a:xfrm>
          <a:off x="2844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6" name="円/楕円 155"/>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7" name="テキスト ボックス 156"/>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162137</xdr:rowOff>
    </xdr:from>
    <xdr:to>
      <xdr:col>2</xdr:col>
      <xdr:colOff>127000</xdr:colOff>
      <xdr:row>60</xdr:row>
      <xdr:rowOff>92287</xdr:rowOff>
    </xdr:to>
    <xdr:sp macro="" textlink="">
      <xdr:nvSpPr>
        <xdr:cNvPr id="158" name="円/楕円 157"/>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102464</xdr:rowOff>
    </xdr:from>
    <xdr:ext cx="762000" cy="259045"/>
    <xdr:sp macro="" textlink="">
      <xdr:nvSpPr>
        <xdr:cNvPr id="159" name="テキスト ボックス 158"/>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人件費については減少したものの、社会保障・税番号制度システム整備事業等により物件費が増加したため、  前年度と比較すると</a:t>
          </a:r>
          <a:r>
            <a:rPr kumimoji="1" lang="en-US" altLang="ja-JP" sz="1300">
              <a:solidFill>
                <a:schemeClr val="dk1"/>
              </a:solidFill>
              <a:effectLst/>
              <a:latin typeface="+mn-lt"/>
              <a:ea typeface="+mn-ea"/>
              <a:cs typeface="+mn-cs"/>
            </a:rPr>
            <a:t>730</a:t>
          </a:r>
          <a:r>
            <a:rPr kumimoji="1" lang="ja-JP" altLang="ja-JP" sz="1300">
              <a:solidFill>
                <a:schemeClr val="dk1"/>
              </a:solidFill>
              <a:effectLst/>
              <a:latin typeface="+mn-lt"/>
              <a:ea typeface="+mn-ea"/>
              <a:cs typeface="+mn-cs"/>
            </a:rPr>
            <a:t>円の増となった。物件費は、全国、県内市町平均を下回るものの、人口当たりの職員数が多いことから人件費が類似団体平均を上回っており、今後とも人件費の削減や施設の維持管理にかかるコストの低減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122422</xdr:rowOff>
    </xdr:from>
    <xdr:to>
      <xdr:col>7</xdr:col>
      <xdr:colOff>152400</xdr:colOff>
      <xdr:row>83</xdr:row>
      <xdr:rowOff>135004</xdr:rowOff>
    </xdr:to>
    <xdr:cxnSp macro="">
      <xdr:nvCxnSpPr>
        <xdr:cNvPr id="196" name="直線コネクタ 195"/>
        <xdr:cNvCxnSpPr/>
      </xdr:nvCxnSpPr>
      <xdr:spPr>
        <a:xfrm>
          <a:off x="4114800" y="14352772"/>
          <a:ext cx="8382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57014</xdr:rowOff>
    </xdr:from>
    <xdr:to>
      <xdr:col>6</xdr:col>
      <xdr:colOff>0</xdr:colOff>
      <xdr:row>83</xdr:row>
      <xdr:rowOff>122422</xdr:rowOff>
    </xdr:to>
    <xdr:cxnSp macro="">
      <xdr:nvCxnSpPr>
        <xdr:cNvPr id="199" name="直線コネクタ 198"/>
        <xdr:cNvCxnSpPr/>
      </xdr:nvCxnSpPr>
      <xdr:spPr>
        <a:xfrm>
          <a:off x="3225800" y="14287364"/>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43035</xdr:rowOff>
    </xdr:from>
    <xdr:to>
      <xdr:col>4</xdr:col>
      <xdr:colOff>482600</xdr:colOff>
      <xdr:row>83</xdr:row>
      <xdr:rowOff>57014</xdr:rowOff>
    </xdr:to>
    <xdr:cxnSp macro="">
      <xdr:nvCxnSpPr>
        <xdr:cNvPr id="202" name="直線コネクタ 201"/>
        <xdr:cNvCxnSpPr/>
      </xdr:nvCxnSpPr>
      <xdr:spPr>
        <a:xfrm>
          <a:off x="2336800" y="14273385"/>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43035</xdr:rowOff>
    </xdr:from>
    <xdr:to>
      <xdr:col>3</xdr:col>
      <xdr:colOff>279400</xdr:colOff>
      <xdr:row>83</xdr:row>
      <xdr:rowOff>92588</xdr:rowOff>
    </xdr:to>
    <xdr:cxnSp macro="">
      <xdr:nvCxnSpPr>
        <xdr:cNvPr id="205" name="直線コネクタ 204"/>
        <xdr:cNvCxnSpPr/>
      </xdr:nvCxnSpPr>
      <xdr:spPr>
        <a:xfrm flipV="1">
          <a:off x="1447800" y="14273385"/>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84204</xdr:rowOff>
    </xdr:from>
    <xdr:to>
      <xdr:col>7</xdr:col>
      <xdr:colOff>203200</xdr:colOff>
      <xdr:row>84</xdr:row>
      <xdr:rowOff>14354</xdr:rowOff>
    </xdr:to>
    <xdr:sp macro="" textlink="">
      <xdr:nvSpPr>
        <xdr:cNvPr id="215" name="円/楕円 214"/>
        <xdr:cNvSpPr/>
      </xdr:nvSpPr>
      <xdr:spPr>
        <a:xfrm>
          <a:off x="4902200" y="143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56281</xdr:rowOff>
    </xdr:from>
    <xdr:ext cx="762000" cy="259045"/>
    <xdr:sp macro="" textlink="">
      <xdr:nvSpPr>
        <xdr:cNvPr id="216" name="人件費・物件費等の状況該当値テキスト"/>
        <xdr:cNvSpPr txBox="1"/>
      </xdr:nvSpPr>
      <xdr:spPr>
        <a:xfrm>
          <a:off x="5041900" y="142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71622</xdr:rowOff>
    </xdr:from>
    <xdr:to>
      <xdr:col>6</xdr:col>
      <xdr:colOff>50800</xdr:colOff>
      <xdr:row>84</xdr:row>
      <xdr:rowOff>1772</xdr:rowOff>
    </xdr:to>
    <xdr:sp macro="" textlink="">
      <xdr:nvSpPr>
        <xdr:cNvPr id="217" name="円/楕円 216"/>
        <xdr:cNvSpPr/>
      </xdr:nvSpPr>
      <xdr:spPr>
        <a:xfrm>
          <a:off x="4064000" y="143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157999</xdr:rowOff>
    </xdr:from>
    <xdr:ext cx="736600" cy="259045"/>
    <xdr:sp macro="" textlink="">
      <xdr:nvSpPr>
        <xdr:cNvPr id="218" name="テキスト ボックス 217"/>
        <xdr:cNvSpPr txBox="1"/>
      </xdr:nvSpPr>
      <xdr:spPr>
        <a:xfrm>
          <a:off x="3733800" y="143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6214</xdr:rowOff>
    </xdr:from>
    <xdr:to>
      <xdr:col>4</xdr:col>
      <xdr:colOff>533400</xdr:colOff>
      <xdr:row>83</xdr:row>
      <xdr:rowOff>107814</xdr:rowOff>
    </xdr:to>
    <xdr:sp macro="" textlink="">
      <xdr:nvSpPr>
        <xdr:cNvPr id="219" name="円/楕円 218"/>
        <xdr:cNvSpPr/>
      </xdr:nvSpPr>
      <xdr:spPr>
        <a:xfrm>
          <a:off x="3175000" y="142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92591</xdr:rowOff>
    </xdr:from>
    <xdr:ext cx="762000" cy="259045"/>
    <xdr:sp macro="" textlink="">
      <xdr:nvSpPr>
        <xdr:cNvPr id="220" name="テキスト ボックス 219"/>
        <xdr:cNvSpPr txBox="1"/>
      </xdr:nvSpPr>
      <xdr:spPr>
        <a:xfrm>
          <a:off x="2844800" y="1432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163685</xdr:rowOff>
    </xdr:from>
    <xdr:to>
      <xdr:col>3</xdr:col>
      <xdr:colOff>330200</xdr:colOff>
      <xdr:row>83</xdr:row>
      <xdr:rowOff>93835</xdr:rowOff>
    </xdr:to>
    <xdr:sp macro="" textlink="">
      <xdr:nvSpPr>
        <xdr:cNvPr id="221" name="円/楕円 220"/>
        <xdr:cNvSpPr/>
      </xdr:nvSpPr>
      <xdr:spPr>
        <a:xfrm>
          <a:off x="2286000" y="142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78612</xdr:rowOff>
    </xdr:from>
    <xdr:ext cx="762000" cy="259045"/>
    <xdr:sp macro="" textlink="">
      <xdr:nvSpPr>
        <xdr:cNvPr id="222" name="テキスト ボックス 221"/>
        <xdr:cNvSpPr txBox="1"/>
      </xdr:nvSpPr>
      <xdr:spPr>
        <a:xfrm>
          <a:off x="1955800" y="1430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41788</xdr:rowOff>
    </xdr:from>
    <xdr:to>
      <xdr:col>2</xdr:col>
      <xdr:colOff>127000</xdr:colOff>
      <xdr:row>83</xdr:row>
      <xdr:rowOff>143388</xdr:rowOff>
    </xdr:to>
    <xdr:sp macro="" textlink="">
      <xdr:nvSpPr>
        <xdr:cNvPr id="223" name="円/楕円 222"/>
        <xdr:cNvSpPr/>
      </xdr:nvSpPr>
      <xdr:spPr>
        <a:xfrm>
          <a:off x="1397000" y="142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128165</xdr:rowOff>
    </xdr:from>
    <xdr:ext cx="762000" cy="259045"/>
    <xdr:sp macro="" textlink="">
      <xdr:nvSpPr>
        <xdr:cNvPr id="224" name="テキスト ボックス 223"/>
        <xdr:cNvSpPr txBox="1"/>
      </xdr:nvSpPr>
      <xdr:spPr>
        <a:xfrm>
          <a:off x="1066800" y="1435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給与の適正管理により、類似団体の中では最低水準にあるため、引き続き適正管理に努める。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130629</xdr:rowOff>
    </xdr:from>
    <xdr:to>
      <xdr:col>24</xdr:col>
      <xdr:colOff>558800</xdr:colOff>
      <xdr:row>80</xdr:row>
      <xdr:rowOff>142118</xdr:rowOff>
    </xdr:to>
    <xdr:cxnSp macro="">
      <xdr:nvCxnSpPr>
        <xdr:cNvPr id="260" name="直線コネクタ 259"/>
        <xdr:cNvCxnSpPr/>
      </xdr:nvCxnSpPr>
      <xdr:spPr>
        <a:xfrm>
          <a:off x="16179800" y="138466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96157</xdr:rowOff>
    </xdr:from>
    <xdr:to>
      <xdr:col>23</xdr:col>
      <xdr:colOff>406400</xdr:colOff>
      <xdr:row>80</xdr:row>
      <xdr:rowOff>130629</xdr:rowOff>
    </xdr:to>
    <xdr:cxnSp macro="">
      <xdr:nvCxnSpPr>
        <xdr:cNvPr id="263" name="直線コネクタ 262"/>
        <xdr:cNvCxnSpPr/>
      </xdr:nvCxnSpPr>
      <xdr:spPr>
        <a:xfrm>
          <a:off x="15290800" y="138121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96157</xdr:rowOff>
    </xdr:from>
    <xdr:to>
      <xdr:col>22</xdr:col>
      <xdr:colOff>203200</xdr:colOff>
      <xdr:row>85</xdr:row>
      <xdr:rowOff>146655</xdr:rowOff>
    </xdr:to>
    <xdr:cxnSp macro="">
      <xdr:nvCxnSpPr>
        <xdr:cNvPr id="266" name="直線コネクタ 265"/>
        <xdr:cNvCxnSpPr/>
      </xdr:nvCxnSpPr>
      <xdr:spPr>
        <a:xfrm flipV="1">
          <a:off x="14401800" y="13812157"/>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146655</xdr:rowOff>
    </xdr:from>
    <xdr:to>
      <xdr:col>21</xdr:col>
      <xdr:colOff>0</xdr:colOff>
      <xdr:row>86</xdr:row>
      <xdr:rowOff>90109</xdr:rowOff>
    </xdr:to>
    <xdr:cxnSp macro="">
      <xdr:nvCxnSpPr>
        <xdr:cNvPr id="269" name="直線コネクタ 268"/>
        <xdr:cNvCxnSpPr/>
      </xdr:nvCxnSpPr>
      <xdr:spPr>
        <a:xfrm flipV="1">
          <a:off x="13512800" y="1471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91318</xdr:rowOff>
    </xdr:from>
    <xdr:to>
      <xdr:col>24</xdr:col>
      <xdr:colOff>609600</xdr:colOff>
      <xdr:row>81</xdr:row>
      <xdr:rowOff>21468</xdr:rowOff>
    </xdr:to>
    <xdr:sp macro="" textlink="">
      <xdr:nvSpPr>
        <xdr:cNvPr id="279" name="円/楕円 278"/>
        <xdr:cNvSpPr/>
      </xdr:nvSpPr>
      <xdr:spPr>
        <a:xfrm>
          <a:off x="169672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12595</xdr:rowOff>
    </xdr:from>
    <xdr:ext cx="762000" cy="259045"/>
    <xdr:sp macro="" textlink="">
      <xdr:nvSpPr>
        <xdr:cNvPr id="280" name="給与水準   （国との比較）該当値テキスト"/>
        <xdr:cNvSpPr txBox="1"/>
      </xdr:nvSpPr>
      <xdr:spPr>
        <a:xfrm>
          <a:off x="17106900" y="137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79829</xdr:rowOff>
    </xdr:from>
    <xdr:to>
      <xdr:col>23</xdr:col>
      <xdr:colOff>457200</xdr:colOff>
      <xdr:row>81</xdr:row>
      <xdr:rowOff>9979</xdr:rowOff>
    </xdr:to>
    <xdr:sp macro="" textlink="">
      <xdr:nvSpPr>
        <xdr:cNvPr id="281" name="円/楕円 280"/>
        <xdr:cNvSpPr/>
      </xdr:nvSpPr>
      <xdr:spPr>
        <a:xfrm>
          <a:off x="16129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20156</xdr:rowOff>
    </xdr:from>
    <xdr:ext cx="736600" cy="259045"/>
    <xdr:sp macro="" textlink="">
      <xdr:nvSpPr>
        <xdr:cNvPr id="282" name="テキスト ボックス 281"/>
        <xdr:cNvSpPr txBox="1"/>
      </xdr:nvSpPr>
      <xdr:spPr>
        <a:xfrm>
          <a:off x="15798800" y="135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45357</xdr:rowOff>
    </xdr:from>
    <xdr:to>
      <xdr:col>22</xdr:col>
      <xdr:colOff>254000</xdr:colOff>
      <xdr:row>80</xdr:row>
      <xdr:rowOff>146957</xdr:rowOff>
    </xdr:to>
    <xdr:sp macro="" textlink="">
      <xdr:nvSpPr>
        <xdr:cNvPr id="283" name="円/楕円 282"/>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157134</xdr:rowOff>
    </xdr:from>
    <xdr:ext cx="762000" cy="259045"/>
    <xdr:sp macro="" textlink="">
      <xdr:nvSpPr>
        <xdr:cNvPr id="284" name="テキスト ボックス 283"/>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95855</xdr:rowOff>
    </xdr:from>
    <xdr:to>
      <xdr:col>21</xdr:col>
      <xdr:colOff>50800</xdr:colOff>
      <xdr:row>86</xdr:row>
      <xdr:rowOff>26005</xdr:rowOff>
    </xdr:to>
    <xdr:sp macro="" textlink="">
      <xdr:nvSpPr>
        <xdr:cNvPr id="285" name="円/楕円 284"/>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36182</xdr:rowOff>
    </xdr:from>
    <xdr:ext cx="762000" cy="259045"/>
    <xdr:sp macro="" textlink="">
      <xdr:nvSpPr>
        <xdr:cNvPr id="286" name="テキスト ボックス 285"/>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7" name="円/楕円 286"/>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8" name="テキスト ボックス 287"/>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mn-lt"/>
              <a:ea typeface="+mn-ea"/>
              <a:cs typeface="+mn-cs"/>
            </a:rPr>
            <a:t>市町村合併に伴い旧市町に総合支所を設置し、地域の拠点としてその機能を維持していることから、類似団体平均を上回っている。</a:t>
          </a:r>
          <a:endParaRPr lang="en-US" altLang="ja-JP" sz="1300">
            <a:solidFill>
              <a:schemeClr val="dk1"/>
            </a:solidFill>
            <a:effectLst/>
            <a:latin typeface="+mn-lt"/>
            <a:ea typeface="+mn-ea"/>
            <a:cs typeface="+mn-cs"/>
          </a:endParaRPr>
        </a:p>
        <a:p>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指定管理者制度の導入や民間委譲、業務の委託化等に取り組んできたところであるが、今後とも西条市の現状や地域特性を考慮しながら、組織機構、職員配置の再編・見直しを進め、簡素で効率的な執行体制の実現と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29718</xdr:rowOff>
    </xdr:from>
    <xdr:to>
      <xdr:col>24</xdr:col>
      <xdr:colOff>558800</xdr:colOff>
      <xdr:row>64</xdr:row>
      <xdr:rowOff>44196</xdr:rowOff>
    </xdr:to>
    <xdr:cxnSp macro="">
      <xdr:nvCxnSpPr>
        <xdr:cNvPr id="321" name="直線コネクタ 320"/>
        <xdr:cNvCxnSpPr/>
      </xdr:nvCxnSpPr>
      <xdr:spPr>
        <a:xfrm>
          <a:off x="16179800" y="110025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12827</xdr:rowOff>
    </xdr:from>
    <xdr:to>
      <xdr:col>23</xdr:col>
      <xdr:colOff>406400</xdr:colOff>
      <xdr:row>64</xdr:row>
      <xdr:rowOff>29718</xdr:rowOff>
    </xdr:to>
    <xdr:cxnSp macro="">
      <xdr:nvCxnSpPr>
        <xdr:cNvPr id="324" name="直線コネクタ 323"/>
        <xdr:cNvCxnSpPr/>
      </xdr:nvCxnSpPr>
      <xdr:spPr>
        <a:xfrm>
          <a:off x="15290800" y="1098562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12827</xdr:rowOff>
    </xdr:from>
    <xdr:to>
      <xdr:col>22</xdr:col>
      <xdr:colOff>203200</xdr:colOff>
      <xdr:row>64</xdr:row>
      <xdr:rowOff>27305</xdr:rowOff>
    </xdr:to>
    <xdr:cxnSp macro="">
      <xdr:nvCxnSpPr>
        <xdr:cNvPr id="327" name="直線コネクタ 326"/>
        <xdr:cNvCxnSpPr/>
      </xdr:nvCxnSpPr>
      <xdr:spPr>
        <a:xfrm flipV="1">
          <a:off x="14401800" y="109856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27305</xdr:rowOff>
    </xdr:from>
    <xdr:to>
      <xdr:col>21</xdr:col>
      <xdr:colOff>0</xdr:colOff>
      <xdr:row>64</xdr:row>
      <xdr:rowOff>63500</xdr:rowOff>
    </xdr:to>
    <xdr:cxnSp macro="">
      <xdr:nvCxnSpPr>
        <xdr:cNvPr id="330" name="直線コネクタ 329"/>
        <xdr:cNvCxnSpPr/>
      </xdr:nvCxnSpPr>
      <xdr:spPr>
        <a:xfrm flipV="1">
          <a:off x="13512800" y="11000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164846</xdr:rowOff>
    </xdr:from>
    <xdr:to>
      <xdr:col>24</xdr:col>
      <xdr:colOff>609600</xdr:colOff>
      <xdr:row>64</xdr:row>
      <xdr:rowOff>94996</xdr:rowOff>
    </xdr:to>
    <xdr:sp macro="" textlink="">
      <xdr:nvSpPr>
        <xdr:cNvPr id="340" name="円/楕円 339"/>
        <xdr:cNvSpPr/>
      </xdr:nvSpPr>
      <xdr:spPr>
        <a:xfrm>
          <a:off x="16967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136923</xdr:rowOff>
    </xdr:from>
    <xdr:ext cx="762000" cy="259045"/>
    <xdr:sp macro="" textlink="">
      <xdr:nvSpPr>
        <xdr:cNvPr id="341" name="定員管理の状況該当値テキスト"/>
        <xdr:cNvSpPr txBox="1"/>
      </xdr:nvSpPr>
      <xdr:spPr>
        <a:xfrm>
          <a:off x="17106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150368</xdr:rowOff>
    </xdr:from>
    <xdr:to>
      <xdr:col>23</xdr:col>
      <xdr:colOff>457200</xdr:colOff>
      <xdr:row>64</xdr:row>
      <xdr:rowOff>80518</xdr:rowOff>
    </xdr:to>
    <xdr:sp macro="" textlink="">
      <xdr:nvSpPr>
        <xdr:cNvPr id="342" name="円/楕円 341"/>
        <xdr:cNvSpPr/>
      </xdr:nvSpPr>
      <xdr:spPr>
        <a:xfrm>
          <a:off x="16129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65295</xdr:rowOff>
    </xdr:from>
    <xdr:ext cx="736600" cy="259045"/>
    <xdr:sp macro="" textlink="">
      <xdr:nvSpPr>
        <xdr:cNvPr id="343" name="テキスト ボックス 342"/>
        <xdr:cNvSpPr txBox="1"/>
      </xdr:nvSpPr>
      <xdr:spPr>
        <a:xfrm>
          <a:off x="15798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133477</xdr:rowOff>
    </xdr:from>
    <xdr:to>
      <xdr:col>22</xdr:col>
      <xdr:colOff>254000</xdr:colOff>
      <xdr:row>64</xdr:row>
      <xdr:rowOff>63627</xdr:rowOff>
    </xdr:to>
    <xdr:sp macro="" textlink="">
      <xdr:nvSpPr>
        <xdr:cNvPr id="344" name="円/楕円 343"/>
        <xdr:cNvSpPr/>
      </xdr:nvSpPr>
      <xdr:spPr>
        <a:xfrm>
          <a:off x="15240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48404</xdr:rowOff>
    </xdr:from>
    <xdr:ext cx="762000" cy="259045"/>
    <xdr:sp macro="" textlink="">
      <xdr:nvSpPr>
        <xdr:cNvPr id="345" name="テキスト ボックス 344"/>
        <xdr:cNvSpPr txBox="1"/>
      </xdr:nvSpPr>
      <xdr:spPr>
        <a:xfrm>
          <a:off x="14909800" y="1102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147955</xdr:rowOff>
    </xdr:from>
    <xdr:to>
      <xdr:col>21</xdr:col>
      <xdr:colOff>50800</xdr:colOff>
      <xdr:row>64</xdr:row>
      <xdr:rowOff>78105</xdr:rowOff>
    </xdr:to>
    <xdr:sp macro="" textlink="">
      <xdr:nvSpPr>
        <xdr:cNvPr id="346" name="円/楕円 345"/>
        <xdr:cNvSpPr/>
      </xdr:nvSpPr>
      <xdr:spPr>
        <a:xfrm>
          <a:off x="14351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62882</xdr:rowOff>
    </xdr:from>
    <xdr:ext cx="762000" cy="259045"/>
    <xdr:sp macro="" textlink="">
      <xdr:nvSpPr>
        <xdr:cNvPr id="347" name="テキスト ボックス 346"/>
        <xdr:cNvSpPr txBox="1"/>
      </xdr:nvSpPr>
      <xdr:spPr>
        <a:xfrm>
          <a:off x="14020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12700</xdr:rowOff>
    </xdr:from>
    <xdr:to>
      <xdr:col>19</xdr:col>
      <xdr:colOff>533400</xdr:colOff>
      <xdr:row>64</xdr:row>
      <xdr:rowOff>114300</xdr:rowOff>
    </xdr:to>
    <xdr:sp macro="" textlink="">
      <xdr:nvSpPr>
        <xdr:cNvPr id="348" name="円/楕円 347"/>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99077</xdr:rowOff>
    </xdr:from>
    <xdr:ext cx="762000" cy="259045"/>
    <xdr:sp macro="" textlink="">
      <xdr:nvSpPr>
        <xdr:cNvPr id="349" name="テキスト ボックス 348"/>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地方債元利償還金の減少等により、昨年度より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ポイント改善しているが、全国、県内市町及び類似団体平均</a:t>
          </a:r>
          <a:r>
            <a:rPr kumimoji="1" lang="ja-JP" altLang="en-US" sz="1300">
              <a:solidFill>
                <a:schemeClr val="dk1"/>
              </a:solidFill>
              <a:effectLst/>
              <a:latin typeface="+mn-lt"/>
              <a:ea typeface="+mn-ea"/>
              <a:cs typeface="+mn-cs"/>
            </a:rPr>
            <a:t>を上回る</a:t>
          </a:r>
          <a:r>
            <a:rPr kumimoji="1" lang="ja-JP" altLang="ja-JP" sz="1300">
              <a:solidFill>
                <a:schemeClr val="dk1"/>
              </a:solidFill>
              <a:effectLst/>
              <a:latin typeface="+mn-lt"/>
              <a:ea typeface="+mn-ea"/>
              <a:cs typeface="+mn-cs"/>
            </a:rPr>
            <a:t>状況にあるため、起債の厳選・抑制を図り、起債を行う場合も交付税措置の</a:t>
          </a:r>
          <a:r>
            <a:rPr kumimoji="1" lang="ja-JP" altLang="en-US" sz="1300">
              <a:solidFill>
                <a:schemeClr val="dk1"/>
              </a:solidFill>
              <a:effectLst/>
              <a:latin typeface="+mn-lt"/>
              <a:ea typeface="+mn-ea"/>
              <a:cs typeface="+mn-cs"/>
            </a:rPr>
            <a:t>ある起債を活用する等、財政の健全化に努める。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112268</xdr:rowOff>
    </xdr:to>
    <xdr:cxnSp macro="">
      <xdr:nvCxnSpPr>
        <xdr:cNvPr id="381" name="直線コネクタ 380"/>
        <xdr:cNvCxnSpPr/>
      </xdr:nvCxnSpPr>
      <xdr:spPr>
        <a:xfrm flipV="1">
          <a:off x="16179800" y="718769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112268</xdr:rowOff>
    </xdr:from>
    <xdr:to>
      <xdr:col>23</xdr:col>
      <xdr:colOff>406400</xdr:colOff>
      <xdr:row>43</xdr:row>
      <xdr:rowOff>8382</xdr:rowOff>
    </xdr:to>
    <xdr:cxnSp macro="">
      <xdr:nvCxnSpPr>
        <xdr:cNvPr id="384" name="直線コネクタ 383"/>
        <xdr:cNvCxnSpPr/>
      </xdr:nvCxnSpPr>
      <xdr:spPr>
        <a:xfrm flipV="1">
          <a:off x="15290800" y="731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85598</xdr:rowOff>
    </xdr:to>
    <xdr:cxnSp macro="">
      <xdr:nvCxnSpPr>
        <xdr:cNvPr id="387" name="直線コネクタ 386"/>
        <xdr:cNvCxnSpPr/>
      </xdr:nvCxnSpPr>
      <xdr:spPr>
        <a:xfrm flipV="1">
          <a:off x="14401800" y="73807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133858</xdr:rowOff>
    </xdr:to>
    <xdr:cxnSp macro="">
      <xdr:nvCxnSpPr>
        <xdr:cNvPr id="390" name="直線コネクタ 389"/>
        <xdr:cNvCxnSpPr/>
      </xdr:nvCxnSpPr>
      <xdr:spPr>
        <a:xfrm flipV="1">
          <a:off x="13512800" y="74579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400" name="円/楕円 399"/>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401"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61468</xdr:rowOff>
    </xdr:from>
    <xdr:to>
      <xdr:col>23</xdr:col>
      <xdr:colOff>457200</xdr:colOff>
      <xdr:row>42</xdr:row>
      <xdr:rowOff>163068</xdr:rowOff>
    </xdr:to>
    <xdr:sp macro="" textlink="">
      <xdr:nvSpPr>
        <xdr:cNvPr id="402" name="円/楕円 401"/>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147845</xdr:rowOff>
    </xdr:from>
    <xdr:ext cx="736600" cy="259045"/>
    <xdr:sp macro="" textlink="">
      <xdr:nvSpPr>
        <xdr:cNvPr id="403" name="テキスト ボックス 402"/>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404" name="円/楕円 403"/>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405" name="テキスト ボックス 404"/>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34798</xdr:rowOff>
    </xdr:from>
    <xdr:to>
      <xdr:col>21</xdr:col>
      <xdr:colOff>50800</xdr:colOff>
      <xdr:row>43</xdr:row>
      <xdr:rowOff>136398</xdr:rowOff>
    </xdr:to>
    <xdr:sp macro="" textlink="">
      <xdr:nvSpPr>
        <xdr:cNvPr id="406" name="円/楕円 405"/>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121175</xdr:rowOff>
    </xdr:from>
    <xdr:ext cx="762000" cy="259045"/>
    <xdr:sp macro="" textlink="">
      <xdr:nvSpPr>
        <xdr:cNvPr id="407" name="テキスト ボックス 406"/>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8" name="円/楕円 407"/>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9" name="テキスト ボックス 408"/>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基準財政需要額算入見込額が増加したものの、 地方債残高が増加したため、前年度と比較する</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悪化した</a:t>
          </a:r>
          <a:r>
            <a:rPr kumimoji="1" lang="ja-JP" altLang="ja-JP" sz="1300">
              <a:solidFill>
                <a:schemeClr val="dk1"/>
              </a:solidFill>
              <a:effectLst/>
              <a:latin typeface="+mn-lt"/>
              <a:ea typeface="+mn-ea"/>
              <a:cs typeface="+mn-cs"/>
            </a:rPr>
            <a:t>。全国、県内市町、類似団体平均のいずれをも上回ることから、起債事業の厳選と残高の削減を図る必要がある。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135839</xdr:rowOff>
    </xdr:from>
    <xdr:to>
      <xdr:col>24</xdr:col>
      <xdr:colOff>558800</xdr:colOff>
      <xdr:row>17</xdr:row>
      <xdr:rowOff>156108</xdr:rowOff>
    </xdr:to>
    <xdr:cxnSp macro="">
      <xdr:nvCxnSpPr>
        <xdr:cNvPr id="441" name="直線コネクタ 440"/>
        <xdr:cNvCxnSpPr/>
      </xdr:nvCxnSpPr>
      <xdr:spPr>
        <a:xfrm>
          <a:off x="16179800" y="3050489"/>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135839</xdr:rowOff>
    </xdr:from>
    <xdr:to>
      <xdr:col>23</xdr:col>
      <xdr:colOff>406400</xdr:colOff>
      <xdr:row>17</xdr:row>
      <xdr:rowOff>141630</xdr:rowOff>
    </xdr:to>
    <xdr:cxnSp macro="">
      <xdr:nvCxnSpPr>
        <xdr:cNvPr id="444" name="直線コネクタ 443"/>
        <xdr:cNvCxnSpPr/>
      </xdr:nvCxnSpPr>
      <xdr:spPr>
        <a:xfrm flipV="1">
          <a:off x="15290800" y="305048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141630</xdr:rowOff>
    </xdr:from>
    <xdr:to>
      <xdr:col>22</xdr:col>
      <xdr:colOff>203200</xdr:colOff>
      <xdr:row>18</xdr:row>
      <xdr:rowOff>43536</xdr:rowOff>
    </xdr:to>
    <xdr:cxnSp macro="">
      <xdr:nvCxnSpPr>
        <xdr:cNvPr id="447" name="直線コネクタ 446"/>
        <xdr:cNvCxnSpPr/>
      </xdr:nvCxnSpPr>
      <xdr:spPr>
        <a:xfrm flipV="1">
          <a:off x="14401800" y="3056280"/>
          <a:ext cx="8890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43536</xdr:rowOff>
    </xdr:from>
    <xdr:to>
      <xdr:col>21</xdr:col>
      <xdr:colOff>0</xdr:colOff>
      <xdr:row>18</xdr:row>
      <xdr:rowOff>76352</xdr:rowOff>
    </xdr:to>
    <xdr:cxnSp macro="">
      <xdr:nvCxnSpPr>
        <xdr:cNvPr id="450" name="直線コネクタ 449"/>
        <xdr:cNvCxnSpPr/>
      </xdr:nvCxnSpPr>
      <xdr:spPr>
        <a:xfrm flipV="1">
          <a:off x="13512800" y="3129636"/>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105308</xdr:rowOff>
    </xdr:from>
    <xdr:to>
      <xdr:col>24</xdr:col>
      <xdr:colOff>609600</xdr:colOff>
      <xdr:row>18</xdr:row>
      <xdr:rowOff>35458</xdr:rowOff>
    </xdr:to>
    <xdr:sp macro="" textlink="">
      <xdr:nvSpPr>
        <xdr:cNvPr id="460" name="円/楕円 459"/>
        <xdr:cNvSpPr/>
      </xdr:nvSpPr>
      <xdr:spPr>
        <a:xfrm>
          <a:off x="169672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77385</xdr:rowOff>
    </xdr:from>
    <xdr:ext cx="762000" cy="259045"/>
    <xdr:sp macro="" textlink="">
      <xdr:nvSpPr>
        <xdr:cNvPr id="461" name="将来負担の状況該当値テキスト"/>
        <xdr:cNvSpPr txBox="1"/>
      </xdr:nvSpPr>
      <xdr:spPr>
        <a:xfrm>
          <a:off x="17106900" y="29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85039</xdr:rowOff>
    </xdr:from>
    <xdr:to>
      <xdr:col>23</xdr:col>
      <xdr:colOff>457200</xdr:colOff>
      <xdr:row>18</xdr:row>
      <xdr:rowOff>15189</xdr:rowOff>
    </xdr:to>
    <xdr:sp macro="" textlink="">
      <xdr:nvSpPr>
        <xdr:cNvPr id="462" name="円/楕円 461"/>
        <xdr:cNvSpPr/>
      </xdr:nvSpPr>
      <xdr:spPr>
        <a:xfrm>
          <a:off x="16129000" y="29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63" name="テキスト ボックス 462"/>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90830</xdr:rowOff>
    </xdr:from>
    <xdr:to>
      <xdr:col>22</xdr:col>
      <xdr:colOff>254000</xdr:colOff>
      <xdr:row>18</xdr:row>
      <xdr:rowOff>20980</xdr:rowOff>
    </xdr:to>
    <xdr:sp macro="" textlink="">
      <xdr:nvSpPr>
        <xdr:cNvPr id="464" name="円/楕円 463"/>
        <xdr:cNvSpPr/>
      </xdr:nvSpPr>
      <xdr:spPr>
        <a:xfrm>
          <a:off x="15240000" y="3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5757</xdr:rowOff>
    </xdr:from>
    <xdr:ext cx="762000" cy="259045"/>
    <xdr:sp macro="" textlink="">
      <xdr:nvSpPr>
        <xdr:cNvPr id="465" name="テキスト ボックス 464"/>
        <xdr:cNvSpPr txBox="1"/>
      </xdr:nvSpPr>
      <xdr:spPr>
        <a:xfrm>
          <a:off x="14909800" y="309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164186</xdr:rowOff>
    </xdr:from>
    <xdr:to>
      <xdr:col>21</xdr:col>
      <xdr:colOff>50800</xdr:colOff>
      <xdr:row>18</xdr:row>
      <xdr:rowOff>94336</xdr:rowOff>
    </xdr:to>
    <xdr:sp macro="" textlink="">
      <xdr:nvSpPr>
        <xdr:cNvPr id="466" name="円/楕円 465"/>
        <xdr:cNvSpPr/>
      </xdr:nvSpPr>
      <xdr:spPr>
        <a:xfrm>
          <a:off x="14351000" y="30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79113</xdr:rowOff>
    </xdr:from>
    <xdr:ext cx="762000" cy="259045"/>
    <xdr:sp macro="" textlink="">
      <xdr:nvSpPr>
        <xdr:cNvPr id="467" name="テキスト ボックス 466"/>
        <xdr:cNvSpPr txBox="1"/>
      </xdr:nvSpPr>
      <xdr:spPr>
        <a:xfrm>
          <a:off x="14020800" y="31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25552</xdr:rowOff>
    </xdr:from>
    <xdr:to>
      <xdr:col>19</xdr:col>
      <xdr:colOff>533400</xdr:colOff>
      <xdr:row>18</xdr:row>
      <xdr:rowOff>127152</xdr:rowOff>
    </xdr:to>
    <xdr:sp macro="" textlink="">
      <xdr:nvSpPr>
        <xdr:cNvPr id="468" name="円/楕円 467"/>
        <xdr:cNvSpPr/>
      </xdr:nvSpPr>
      <xdr:spPr>
        <a:xfrm>
          <a:off x="13462000" y="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111929</xdr:rowOff>
    </xdr:from>
    <xdr:ext cx="762000" cy="259045"/>
    <xdr:sp macro="" textlink="">
      <xdr:nvSpPr>
        <xdr:cNvPr id="469" name="テキスト ボックス 468"/>
        <xdr:cNvSpPr txBox="1"/>
      </xdr:nvSpPr>
      <xdr:spPr>
        <a:xfrm>
          <a:off x="13131800" y="31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人件費の減少</a:t>
          </a:r>
          <a:r>
            <a:rPr kumimoji="1" lang="ja-JP" altLang="ja-JP" sz="1300">
              <a:solidFill>
                <a:schemeClr val="dk1"/>
              </a:solidFill>
              <a:effectLst/>
              <a:latin typeface="+mn-lt"/>
              <a:ea typeface="+mn-ea"/>
              <a:cs typeface="+mn-cs"/>
            </a:rPr>
            <a:t>により昨年度と比較して</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改善しているが、全国、県内市町及び類似団体平均を上回っており、今後も事務事業の見直しや指定管理者制度の導入、執務体制の効率化等により、適切な定員管理に努め、引き続き人件費関係経費全体について抑制していく必要が</a:t>
          </a:r>
          <a:r>
            <a:rPr kumimoji="1" lang="ja-JP" altLang="ja-JP" sz="1100">
              <a:solidFill>
                <a:schemeClr val="dk1"/>
              </a:solidFill>
              <a:effectLst/>
              <a:latin typeface="+mn-lt"/>
              <a:ea typeface="+mn-ea"/>
              <a:cs typeface="+mn-cs"/>
            </a:rPr>
            <a:t>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127000</xdr:rowOff>
    </xdr:to>
    <xdr:cxnSp macro="">
      <xdr:nvCxnSpPr>
        <xdr:cNvPr id="63" name="直線コネクタ 62"/>
        <xdr:cNvCxnSpPr/>
      </xdr:nvCxnSpPr>
      <xdr:spPr>
        <a:xfrm flipV="1">
          <a:off x="4826000" y="56950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4"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5" name="直線コネクタ 64"/>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40</xdr:row>
      <xdr:rowOff>78015</xdr:rowOff>
    </xdr:to>
    <xdr:cxnSp macro="">
      <xdr:nvCxnSpPr>
        <xdr:cNvPr id="68" name="直線コネクタ 67"/>
        <xdr:cNvCxnSpPr/>
      </xdr:nvCxnSpPr>
      <xdr:spPr>
        <a:xfrm flipV="1">
          <a:off x="3987800" y="6805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70" name="フローチャート :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40</xdr:row>
      <xdr:rowOff>78015</xdr:rowOff>
    </xdr:to>
    <xdr:cxnSp macro="">
      <xdr:nvCxnSpPr>
        <xdr:cNvPr id="71" name="直線コネクタ 70"/>
        <xdr:cNvCxnSpPr/>
      </xdr:nvCxnSpPr>
      <xdr:spPr>
        <a:xfrm>
          <a:off x="3098800" y="6756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110672</xdr:rowOff>
    </xdr:to>
    <xdr:cxnSp macro="">
      <xdr:nvCxnSpPr>
        <xdr:cNvPr id="74" name="直線コネクタ 73"/>
        <xdr:cNvCxnSpPr/>
      </xdr:nvCxnSpPr>
      <xdr:spPr>
        <a:xfrm flipV="1">
          <a:off x="2209800" y="67564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69850</xdr:rowOff>
    </xdr:to>
    <xdr:cxnSp macro="">
      <xdr:nvCxnSpPr>
        <xdr:cNvPr id="77" name="直線コネクタ 76"/>
        <xdr:cNvCxnSpPr/>
      </xdr:nvCxnSpPr>
      <xdr:spPr>
        <a:xfrm flipV="1">
          <a:off x="1320800" y="6968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8" name="フローチャート : 判断 77"/>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9" name="テキスト ボックス 78"/>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80" name="フローチャート : 判断 79"/>
        <xdr:cNvSpPr/>
      </xdr:nvSpPr>
      <xdr:spPr>
        <a:xfrm>
          <a:off x="1270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106334</xdr:rowOff>
    </xdr:from>
    <xdr:ext cx="762000" cy="259045"/>
    <xdr:sp macro="" textlink="">
      <xdr:nvSpPr>
        <xdr:cNvPr id="81" name="テキスト ボックス 80"/>
        <xdr:cNvSpPr txBox="1"/>
      </xdr:nvSpPr>
      <xdr:spPr>
        <a:xfrm>
          <a:off x="939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68035</xdr:rowOff>
    </xdr:from>
    <xdr:to>
      <xdr:col>7</xdr:col>
      <xdr:colOff>66675</xdr:colOff>
      <xdr:row>39</xdr:row>
      <xdr:rowOff>169635</xdr:rowOff>
    </xdr:to>
    <xdr:sp macro="" textlink="">
      <xdr:nvSpPr>
        <xdr:cNvPr id="87" name="円/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27215</xdr:rowOff>
    </xdr:from>
    <xdr:to>
      <xdr:col>5</xdr:col>
      <xdr:colOff>600075</xdr:colOff>
      <xdr:row>40</xdr:row>
      <xdr:rowOff>128815</xdr:rowOff>
    </xdr:to>
    <xdr:sp macro="" textlink="">
      <xdr:nvSpPr>
        <xdr:cNvPr id="89" name="円/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1" name="円/楕円 90"/>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2" name="テキスト ボックス 91"/>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5" name="円/楕円 94"/>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6" name="テキスト ボックス 95"/>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予防事業費等に充当した一般財源の増加により、前年度と比較すると</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ポイント悪化している。類似団体の平均よりはよいものの、全国、県内市町平均よりは状況が悪化しているため、指定管理者制度等民間委託化を推進し、業務の効率化、コスト削減に努める。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15</xdr:row>
      <xdr:rowOff>156718</xdr:rowOff>
    </xdr:to>
    <xdr:cxnSp macro="">
      <xdr:nvCxnSpPr>
        <xdr:cNvPr id="127" name="直線コネクタ 126"/>
        <xdr:cNvCxnSpPr/>
      </xdr:nvCxnSpPr>
      <xdr:spPr>
        <a:xfrm>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8"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120142</xdr:rowOff>
    </xdr:to>
    <xdr:cxnSp macro="">
      <xdr:nvCxnSpPr>
        <xdr:cNvPr id="130" name="直線コネクタ 129"/>
        <xdr:cNvCxnSpPr/>
      </xdr:nvCxnSpPr>
      <xdr:spPr>
        <a:xfrm>
          <a:off x="14782800" y="2609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31" name="フローチャート : 判断 130"/>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2" name="テキスト ボックス 131"/>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37846</xdr:rowOff>
    </xdr:to>
    <xdr:cxnSp macro="">
      <xdr:nvCxnSpPr>
        <xdr:cNvPr id="133" name="直線コネクタ 132"/>
        <xdr:cNvCxnSpPr/>
      </xdr:nvCxnSpPr>
      <xdr:spPr>
        <a:xfrm>
          <a:off x="13893800" y="2609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37846</xdr:rowOff>
    </xdr:to>
    <xdr:cxnSp macro="">
      <xdr:nvCxnSpPr>
        <xdr:cNvPr id="136" name="直線コネクタ 135"/>
        <xdr:cNvCxnSpPr/>
      </xdr:nvCxnSpPr>
      <xdr:spPr>
        <a:xfrm>
          <a:off x="13004800" y="2563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7" name="フローチャート : 判断 136"/>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8" name="テキスト ボックス 137"/>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9" name="フローチャート : 判断 138"/>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40" name="テキスト ボックス 139"/>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6" name="円/楕円 145"/>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7"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69342</xdr:rowOff>
    </xdr:from>
    <xdr:to>
      <xdr:col>22</xdr:col>
      <xdr:colOff>615950</xdr:colOff>
      <xdr:row>15</xdr:row>
      <xdr:rowOff>170942</xdr:rowOff>
    </xdr:to>
    <xdr:sp macro="" textlink="">
      <xdr:nvSpPr>
        <xdr:cNvPr id="148" name="円/楕円 147"/>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49" name="テキスト ボックス 148"/>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158496</xdr:rowOff>
    </xdr:from>
    <xdr:to>
      <xdr:col>21</xdr:col>
      <xdr:colOff>412750</xdr:colOff>
      <xdr:row>15</xdr:row>
      <xdr:rowOff>88646</xdr:rowOff>
    </xdr:to>
    <xdr:sp macro="" textlink="">
      <xdr:nvSpPr>
        <xdr:cNvPr id="150" name="円/楕円 149"/>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98823</xdr:rowOff>
    </xdr:from>
    <xdr:ext cx="762000" cy="259045"/>
    <xdr:sp macro="" textlink="">
      <xdr:nvSpPr>
        <xdr:cNvPr id="151" name="テキスト ボックス 150"/>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2" name="円/楕円 151"/>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3" name="テキスト ボックス 152"/>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54" name="円/楕円 153"/>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5" name="テキスト ボックス 154"/>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昨年度と比較して同じポイントとなている。県内市町平均と同水準、全国及び類似団体平均よりは良い状態にある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今後も事業効果やサービス水準を検討し、適正化に努める。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118835</xdr:rowOff>
    </xdr:to>
    <xdr:cxnSp macro="">
      <xdr:nvCxnSpPr>
        <xdr:cNvPr id="190" name="直線コネクタ 189"/>
        <xdr:cNvCxnSpPr/>
      </xdr:nvCxnSpPr>
      <xdr:spPr>
        <a:xfrm>
          <a:off x="3987800" y="9548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118835</xdr:rowOff>
    </xdr:to>
    <xdr:cxnSp macro="">
      <xdr:nvCxnSpPr>
        <xdr:cNvPr id="193" name="直線コネクタ 192"/>
        <xdr:cNvCxnSpPr/>
      </xdr:nvCxnSpPr>
      <xdr:spPr>
        <a:xfrm>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5" name="テキスト ボックス 194"/>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53522</xdr:rowOff>
    </xdr:to>
    <xdr:cxnSp macro="">
      <xdr:nvCxnSpPr>
        <xdr:cNvPr id="196" name="直線コネクタ 195"/>
        <xdr:cNvCxnSpPr/>
      </xdr:nvCxnSpPr>
      <xdr:spPr>
        <a:xfrm>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55</xdr:row>
      <xdr:rowOff>42635</xdr:rowOff>
    </xdr:to>
    <xdr:cxnSp macro="">
      <xdr:nvCxnSpPr>
        <xdr:cNvPr id="199" name="直線コネクタ 198"/>
        <xdr:cNvCxnSpPr/>
      </xdr:nvCxnSpPr>
      <xdr:spPr>
        <a:xfrm>
          <a:off x="1320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01" name="テキスト ボックス 200"/>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7" name="円/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特別会計への繰出金等に充当した一般財源が増加し、昨年度と比較し</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ポイント悪化しており、全国、県内市町及び類似団体平均を上回る状態である。繰出金の抑制や、事業の緊急性や重要性を見極めたうえで選択的、計画的に事業を実施し、事業費の抑制に努めていく。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6" name="直線コネクタ 245"/>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57150</xdr:rowOff>
    </xdr:from>
    <xdr:to>
      <xdr:col>24</xdr:col>
      <xdr:colOff>31750</xdr:colOff>
      <xdr:row>57</xdr:row>
      <xdr:rowOff>120650</xdr:rowOff>
    </xdr:to>
    <xdr:cxnSp macro="">
      <xdr:nvCxnSpPr>
        <xdr:cNvPr id="251" name="直線コネクタ 250"/>
        <xdr:cNvCxnSpPr/>
      </xdr:nvCxnSpPr>
      <xdr:spPr>
        <a:xfrm>
          <a:off x="15671800" y="9829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2"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3" name="フローチャート :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57150</xdr:rowOff>
    </xdr:to>
    <xdr:cxnSp macro="">
      <xdr:nvCxnSpPr>
        <xdr:cNvPr id="254" name="直線コネクタ 253"/>
        <xdr:cNvCxnSpPr/>
      </xdr:nvCxnSpPr>
      <xdr:spPr>
        <a:xfrm>
          <a:off x="14782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31750</xdr:rowOff>
    </xdr:to>
    <xdr:cxnSp macro="">
      <xdr:nvCxnSpPr>
        <xdr:cNvPr id="257" name="直線コネクタ 256"/>
        <xdr:cNvCxnSpPr/>
      </xdr:nvCxnSpPr>
      <xdr:spPr>
        <a:xfrm flipV="1">
          <a:off x="13893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8" name="フローチャート : 判断 257"/>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9" name="テキスト ボックス 258"/>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31750</xdr:rowOff>
    </xdr:to>
    <xdr:cxnSp macro="">
      <xdr:nvCxnSpPr>
        <xdr:cNvPr id="260" name="直線コネクタ 259"/>
        <xdr:cNvCxnSpPr/>
      </xdr:nvCxnSpPr>
      <xdr:spPr>
        <a:xfrm>
          <a:off x="13004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2" name="テキスト ボックス 261"/>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3" name="フローチャート : 判断 262"/>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4" name="テキスト ボックス 263"/>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69850</xdr:rowOff>
    </xdr:from>
    <xdr:to>
      <xdr:col>24</xdr:col>
      <xdr:colOff>82550</xdr:colOff>
      <xdr:row>58</xdr:row>
      <xdr:rowOff>0</xdr:rowOff>
    </xdr:to>
    <xdr:sp macro="" textlink="">
      <xdr:nvSpPr>
        <xdr:cNvPr id="270" name="円/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41927</xdr:rowOff>
    </xdr:from>
    <xdr:ext cx="762000" cy="259045"/>
    <xdr:sp macro="" textlink="">
      <xdr:nvSpPr>
        <xdr:cNvPr id="271"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6350</xdr:rowOff>
    </xdr:from>
    <xdr:to>
      <xdr:col>22</xdr:col>
      <xdr:colOff>615950</xdr:colOff>
      <xdr:row>57</xdr:row>
      <xdr:rowOff>107950</xdr:rowOff>
    </xdr:to>
    <xdr:sp macro="" textlink="">
      <xdr:nvSpPr>
        <xdr:cNvPr id="272" name="円/楕円 271"/>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92727</xdr:rowOff>
    </xdr:from>
    <xdr:ext cx="736600" cy="259045"/>
    <xdr:sp macro="" textlink="">
      <xdr:nvSpPr>
        <xdr:cNvPr id="273" name="テキスト ボックス 272"/>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4" name="円/楕円 273"/>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5" name="テキスト ボックス 274"/>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a:solidFill>
                <a:schemeClr val="dk1"/>
              </a:solidFill>
              <a:effectLst/>
              <a:latin typeface="+mn-lt"/>
              <a:ea typeface="+mn-ea"/>
              <a:cs typeface="+mn-cs"/>
            </a:rPr>
            <a:t>　平成</a:t>
          </a:r>
          <a:r>
            <a:rPr lang="en-US" altLang="ja-JP" sz="1300" b="0">
              <a:solidFill>
                <a:schemeClr val="dk1"/>
              </a:solidFill>
              <a:effectLst/>
              <a:latin typeface="+mn-lt"/>
              <a:ea typeface="+mn-ea"/>
              <a:cs typeface="+mn-cs"/>
            </a:rPr>
            <a:t>27</a:t>
          </a:r>
          <a:r>
            <a:rPr lang="ja-JP" altLang="ja-JP" sz="1300" b="0">
              <a:solidFill>
                <a:schemeClr val="dk1"/>
              </a:solidFill>
              <a:effectLst/>
              <a:latin typeface="+mn-lt"/>
              <a:ea typeface="+mn-ea"/>
              <a:cs typeface="+mn-cs"/>
            </a:rPr>
            <a:t>年度から市税の前納報奨金制度を廃止したことに伴い、昨年度と比較して</a:t>
          </a:r>
          <a:r>
            <a:rPr lang="en-US" altLang="ja-JP" sz="1300" b="0">
              <a:solidFill>
                <a:schemeClr val="dk1"/>
              </a:solidFill>
              <a:effectLst/>
              <a:latin typeface="+mn-lt"/>
              <a:ea typeface="+mn-ea"/>
              <a:cs typeface="+mn-cs"/>
            </a:rPr>
            <a:t>0.5</a:t>
          </a:r>
          <a:r>
            <a:rPr lang="ja-JP" altLang="ja-JP" sz="1300" b="0">
              <a:solidFill>
                <a:schemeClr val="dk1"/>
              </a:solidFill>
              <a:effectLst/>
              <a:latin typeface="+mn-lt"/>
              <a:ea typeface="+mn-ea"/>
              <a:cs typeface="+mn-cs"/>
            </a:rPr>
            <a:t>ポイント改善しており、全国、県内市町及び類似団体平均よりもかなり低く推移している。引き続き、事業の必要性を精査し、事業の廃止、縮小、統合や補助率の見直し等、効率的な運用に努める。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9" name="直線コネクタ 308"/>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0"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1" name="直線コネクタ 310"/>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2"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3" name="直線コネクタ 312"/>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154214</xdr:rowOff>
    </xdr:from>
    <xdr:to>
      <xdr:col>24</xdr:col>
      <xdr:colOff>31750</xdr:colOff>
      <xdr:row>33</xdr:row>
      <xdr:rowOff>37193</xdr:rowOff>
    </xdr:to>
    <xdr:cxnSp macro="">
      <xdr:nvCxnSpPr>
        <xdr:cNvPr id="314" name="直線コネクタ 313"/>
        <xdr:cNvCxnSpPr/>
      </xdr:nvCxnSpPr>
      <xdr:spPr>
        <a:xfrm flipV="1">
          <a:off x="15671800" y="5640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5"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6" name="フローチャート : 判断 315"/>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26307</xdr:rowOff>
    </xdr:from>
    <xdr:to>
      <xdr:col>22</xdr:col>
      <xdr:colOff>565150</xdr:colOff>
      <xdr:row>33</xdr:row>
      <xdr:rowOff>37193</xdr:rowOff>
    </xdr:to>
    <xdr:cxnSp macro="">
      <xdr:nvCxnSpPr>
        <xdr:cNvPr id="317" name="直線コネクタ 316"/>
        <xdr:cNvCxnSpPr/>
      </xdr:nvCxnSpPr>
      <xdr:spPr>
        <a:xfrm>
          <a:off x="14782800" y="568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8" name="フローチャート : 判断 317"/>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9" name="テキスト ボックス 318"/>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4536</xdr:rowOff>
    </xdr:from>
    <xdr:to>
      <xdr:col>21</xdr:col>
      <xdr:colOff>361950</xdr:colOff>
      <xdr:row>33</xdr:row>
      <xdr:rowOff>26307</xdr:rowOff>
    </xdr:to>
    <xdr:cxnSp macro="">
      <xdr:nvCxnSpPr>
        <xdr:cNvPr id="320" name="直線コネクタ 319"/>
        <xdr:cNvCxnSpPr/>
      </xdr:nvCxnSpPr>
      <xdr:spPr>
        <a:xfrm>
          <a:off x="13893800" y="566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21" name="フローチャート : 判断 320"/>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2" name="テキスト ボックス 321"/>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4536</xdr:rowOff>
    </xdr:from>
    <xdr:to>
      <xdr:col>20</xdr:col>
      <xdr:colOff>158750</xdr:colOff>
      <xdr:row>33</xdr:row>
      <xdr:rowOff>15422</xdr:rowOff>
    </xdr:to>
    <xdr:cxnSp macro="">
      <xdr:nvCxnSpPr>
        <xdr:cNvPr id="323" name="直線コネクタ 322"/>
        <xdr:cNvCxnSpPr/>
      </xdr:nvCxnSpPr>
      <xdr:spPr>
        <a:xfrm flipV="1">
          <a:off x="13004800" y="56623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4" name="フローチャート : 判断 323"/>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5" name="テキスト ボックス 324"/>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6" name="フローチャート : 判断 325"/>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7" name="テキスト ボックス 326"/>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103414</xdr:rowOff>
    </xdr:from>
    <xdr:to>
      <xdr:col>24</xdr:col>
      <xdr:colOff>82550</xdr:colOff>
      <xdr:row>33</xdr:row>
      <xdr:rowOff>33564</xdr:rowOff>
    </xdr:to>
    <xdr:sp macro="" textlink="">
      <xdr:nvSpPr>
        <xdr:cNvPr id="333" name="円/楕円 332"/>
        <xdr:cNvSpPr/>
      </xdr:nvSpPr>
      <xdr:spPr>
        <a:xfrm>
          <a:off x="16459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11991</xdr:rowOff>
    </xdr:from>
    <xdr:ext cx="762000" cy="259045"/>
    <xdr:sp macro="" textlink="">
      <xdr:nvSpPr>
        <xdr:cNvPr id="334" name="補助費等該当値テキスト"/>
        <xdr:cNvSpPr txBox="1"/>
      </xdr:nvSpPr>
      <xdr:spPr>
        <a:xfrm>
          <a:off x="16598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157843</xdr:rowOff>
    </xdr:from>
    <xdr:to>
      <xdr:col>22</xdr:col>
      <xdr:colOff>615950</xdr:colOff>
      <xdr:row>33</xdr:row>
      <xdr:rowOff>87993</xdr:rowOff>
    </xdr:to>
    <xdr:sp macro="" textlink="">
      <xdr:nvSpPr>
        <xdr:cNvPr id="335" name="円/楕円 334"/>
        <xdr:cNvSpPr/>
      </xdr:nvSpPr>
      <xdr:spPr>
        <a:xfrm>
          <a:off x="15621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98170</xdr:rowOff>
    </xdr:from>
    <xdr:ext cx="736600" cy="259045"/>
    <xdr:sp macro="" textlink="">
      <xdr:nvSpPr>
        <xdr:cNvPr id="336" name="テキスト ボックス 335"/>
        <xdr:cNvSpPr txBox="1"/>
      </xdr:nvSpPr>
      <xdr:spPr>
        <a:xfrm>
          <a:off x="15290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146957</xdr:rowOff>
    </xdr:from>
    <xdr:to>
      <xdr:col>21</xdr:col>
      <xdr:colOff>412750</xdr:colOff>
      <xdr:row>33</xdr:row>
      <xdr:rowOff>77107</xdr:rowOff>
    </xdr:to>
    <xdr:sp macro="" textlink="">
      <xdr:nvSpPr>
        <xdr:cNvPr id="337" name="円/楕円 336"/>
        <xdr:cNvSpPr/>
      </xdr:nvSpPr>
      <xdr:spPr>
        <a:xfrm>
          <a:off x="14732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87284</xdr:rowOff>
    </xdr:from>
    <xdr:ext cx="762000" cy="259045"/>
    <xdr:sp macro="" textlink="">
      <xdr:nvSpPr>
        <xdr:cNvPr id="338" name="テキスト ボックス 337"/>
        <xdr:cNvSpPr txBox="1"/>
      </xdr:nvSpPr>
      <xdr:spPr>
        <a:xfrm>
          <a:off x="14401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125186</xdr:rowOff>
    </xdr:from>
    <xdr:to>
      <xdr:col>20</xdr:col>
      <xdr:colOff>209550</xdr:colOff>
      <xdr:row>33</xdr:row>
      <xdr:rowOff>55336</xdr:rowOff>
    </xdr:to>
    <xdr:sp macro="" textlink="">
      <xdr:nvSpPr>
        <xdr:cNvPr id="339" name="円/楕円 338"/>
        <xdr:cNvSpPr/>
      </xdr:nvSpPr>
      <xdr:spPr>
        <a:xfrm>
          <a:off x="13843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65513</xdr:rowOff>
    </xdr:from>
    <xdr:ext cx="762000" cy="259045"/>
    <xdr:sp macro="" textlink="">
      <xdr:nvSpPr>
        <xdr:cNvPr id="340" name="テキスト ボックス 339"/>
        <xdr:cNvSpPr txBox="1"/>
      </xdr:nvSpPr>
      <xdr:spPr>
        <a:xfrm>
          <a:off x="13512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136072</xdr:rowOff>
    </xdr:from>
    <xdr:to>
      <xdr:col>19</xdr:col>
      <xdr:colOff>6350</xdr:colOff>
      <xdr:row>33</xdr:row>
      <xdr:rowOff>66222</xdr:rowOff>
    </xdr:to>
    <xdr:sp macro="" textlink="">
      <xdr:nvSpPr>
        <xdr:cNvPr id="341" name="円/楕円 340"/>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76399</xdr:rowOff>
    </xdr:from>
    <xdr:ext cx="762000" cy="259045"/>
    <xdr:sp macro="" textlink="">
      <xdr:nvSpPr>
        <xdr:cNvPr id="342" name="テキスト ボックス 341"/>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公債費が減額したことにより昨年度から</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ポイント改善しており、全国、県内市町、類似団体平均よりも良い状態である。今後も起債事業の厳選、発行額の抑制等により公債費の削減に努める。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0" name="直線コネクタ 369"/>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1"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2" name="直線コネクタ 371"/>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4" name="直線コネクタ 37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78</xdr:row>
      <xdr:rowOff>35561</xdr:rowOff>
    </xdr:to>
    <xdr:cxnSp macro="">
      <xdr:nvCxnSpPr>
        <xdr:cNvPr id="375" name="直線コネクタ 374"/>
        <xdr:cNvCxnSpPr/>
      </xdr:nvCxnSpPr>
      <xdr:spPr>
        <a:xfrm flipV="1">
          <a:off x="3987800" y="132638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6"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7" name="フローチャート :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35561</xdr:rowOff>
    </xdr:to>
    <xdr:cxnSp macro="">
      <xdr:nvCxnSpPr>
        <xdr:cNvPr id="378" name="直線コネクタ 377"/>
        <xdr:cNvCxnSpPr/>
      </xdr:nvCxnSpPr>
      <xdr:spPr>
        <a:xfrm>
          <a:off x="3098800" y="13378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9" name="フローチャート : 判断 378"/>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80" name="テキスト ボックス 379"/>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50800</xdr:rowOff>
    </xdr:to>
    <xdr:cxnSp macro="">
      <xdr:nvCxnSpPr>
        <xdr:cNvPr id="381" name="直線コネクタ 380"/>
        <xdr:cNvCxnSpPr/>
      </xdr:nvCxnSpPr>
      <xdr:spPr>
        <a:xfrm flipV="1">
          <a:off x="2209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2" name="フローチャート : 判断 381"/>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3" name="テキスト ボックス 382"/>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81280</xdr:rowOff>
    </xdr:to>
    <xdr:cxnSp macro="">
      <xdr:nvCxnSpPr>
        <xdr:cNvPr id="384" name="直線コネクタ 383"/>
        <xdr:cNvCxnSpPr/>
      </xdr:nvCxnSpPr>
      <xdr:spPr>
        <a:xfrm flipV="1">
          <a:off x="1320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5" name="フローチャート :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7" name="フローチャート : 判断 386"/>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8" name="テキスト ボックス 387"/>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94" name="円/楕円 393"/>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27957</xdr:rowOff>
    </xdr:from>
    <xdr:ext cx="762000" cy="259045"/>
    <xdr:sp macro="" textlink="">
      <xdr:nvSpPr>
        <xdr:cNvPr id="395"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6" name="円/楕円 395"/>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7" name="テキスト ボックス 39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8" name="円/楕円 397"/>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9" name="テキスト ボックス 398"/>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400" name="円/楕円 399"/>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401" name="テキスト ボックス 40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402" name="円/楕円 40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403" name="テキスト ボックス 40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昨年度と比較し</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ポイント改善し、類似団体、全国市町村平均を下回っている。しかし県内市町平均を上回っており、今後も各事業の経費について精査を行い削減に努めていく。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1" name="直線コネクタ 430"/>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2"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3" name="直線コネクタ 432"/>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4"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5" name="直線コネクタ 434"/>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xdr:rowOff>
    </xdr:from>
    <xdr:to>
      <xdr:col>24</xdr:col>
      <xdr:colOff>31750</xdr:colOff>
      <xdr:row>75</xdr:row>
      <xdr:rowOff>39370</xdr:rowOff>
    </xdr:to>
    <xdr:cxnSp macro="">
      <xdr:nvCxnSpPr>
        <xdr:cNvPr id="436" name="直線コネクタ 435"/>
        <xdr:cNvCxnSpPr/>
      </xdr:nvCxnSpPr>
      <xdr:spPr>
        <a:xfrm flipV="1">
          <a:off x="15671800" y="12867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7"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8" name="フローチャート : 判断 437"/>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130810</xdr:rowOff>
    </xdr:from>
    <xdr:to>
      <xdr:col>22</xdr:col>
      <xdr:colOff>565150</xdr:colOff>
      <xdr:row>75</xdr:row>
      <xdr:rowOff>39370</xdr:rowOff>
    </xdr:to>
    <xdr:cxnSp macro="">
      <xdr:nvCxnSpPr>
        <xdr:cNvPr id="439" name="直線コネクタ 438"/>
        <xdr:cNvCxnSpPr/>
      </xdr:nvCxnSpPr>
      <xdr:spPr>
        <a:xfrm>
          <a:off x="14782800" y="126466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40" name="フローチャート : 判断 439"/>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41" name="テキスト ボックス 440"/>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130810</xdr:rowOff>
    </xdr:from>
    <xdr:to>
      <xdr:col>21</xdr:col>
      <xdr:colOff>361950</xdr:colOff>
      <xdr:row>74</xdr:row>
      <xdr:rowOff>66040</xdr:rowOff>
    </xdr:to>
    <xdr:cxnSp macro="">
      <xdr:nvCxnSpPr>
        <xdr:cNvPr id="442" name="直線コネクタ 441"/>
        <xdr:cNvCxnSpPr/>
      </xdr:nvCxnSpPr>
      <xdr:spPr>
        <a:xfrm flipV="1">
          <a:off x="13893800" y="12646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3" name="フローチャート : 判断 44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4" name="テキスト ボックス 443"/>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130810</xdr:rowOff>
    </xdr:from>
    <xdr:to>
      <xdr:col>20</xdr:col>
      <xdr:colOff>158750</xdr:colOff>
      <xdr:row>74</xdr:row>
      <xdr:rowOff>66040</xdr:rowOff>
    </xdr:to>
    <xdr:cxnSp macro="">
      <xdr:nvCxnSpPr>
        <xdr:cNvPr id="445" name="直線コネクタ 444"/>
        <xdr:cNvCxnSpPr/>
      </xdr:nvCxnSpPr>
      <xdr:spPr>
        <a:xfrm>
          <a:off x="13004800" y="12646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6" name="フローチャート : 判断 445"/>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7" name="テキスト ボックス 446"/>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8" name="フローチャート : 判断 447"/>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9" name="テキスト ボックス 448"/>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5" name="円/楕円 454"/>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56"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57" name="円/楕円 456"/>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58" name="テキスト ボックス 457"/>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80010</xdr:rowOff>
    </xdr:from>
    <xdr:to>
      <xdr:col>21</xdr:col>
      <xdr:colOff>412750</xdr:colOff>
      <xdr:row>74</xdr:row>
      <xdr:rowOff>10160</xdr:rowOff>
    </xdr:to>
    <xdr:sp macro="" textlink="">
      <xdr:nvSpPr>
        <xdr:cNvPr id="459" name="円/楕円 458"/>
        <xdr:cNvSpPr/>
      </xdr:nvSpPr>
      <xdr:spPr>
        <a:xfrm>
          <a:off x="14732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20337</xdr:rowOff>
    </xdr:from>
    <xdr:ext cx="762000" cy="259045"/>
    <xdr:sp macro="" textlink="">
      <xdr:nvSpPr>
        <xdr:cNvPr id="460" name="テキスト ボックス 459"/>
        <xdr:cNvSpPr txBox="1"/>
      </xdr:nvSpPr>
      <xdr:spPr>
        <a:xfrm>
          <a:off x="14401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61" name="円/楕円 460"/>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127017</xdr:rowOff>
    </xdr:from>
    <xdr:ext cx="762000" cy="259045"/>
    <xdr:sp macro="" textlink="">
      <xdr:nvSpPr>
        <xdr:cNvPr id="462" name="テキスト ボックス 461"/>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80010</xdr:rowOff>
    </xdr:from>
    <xdr:to>
      <xdr:col>19</xdr:col>
      <xdr:colOff>6350</xdr:colOff>
      <xdr:row>74</xdr:row>
      <xdr:rowOff>10160</xdr:rowOff>
    </xdr:to>
    <xdr:sp macro="" textlink="">
      <xdr:nvSpPr>
        <xdr:cNvPr id="463" name="円/楕円 462"/>
        <xdr:cNvSpPr/>
      </xdr:nvSpPr>
      <xdr:spPr>
        <a:xfrm>
          <a:off x="12954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20337</xdr:rowOff>
    </xdr:from>
    <xdr:ext cx="762000" cy="259045"/>
    <xdr:sp macro="" textlink="">
      <xdr:nvSpPr>
        <xdr:cNvPr id="464" name="テキスト ボックス 463"/>
        <xdr:cNvSpPr txBox="1"/>
      </xdr:nvSpPr>
      <xdr:spPr>
        <a:xfrm>
          <a:off x="12623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148587</xdr:rowOff>
    </xdr:from>
    <xdr:to>
      <xdr:col>4</xdr:col>
      <xdr:colOff>1117600</xdr:colOff>
      <xdr:row>15</xdr:row>
      <xdr:rowOff>152885</xdr:rowOff>
    </xdr:to>
    <xdr:cxnSp macro="">
      <xdr:nvCxnSpPr>
        <xdr:cNvPr id="48" name="直線コネクタ 47"/>
        <xdr:cNvCxnSpPr/>
      </xdr:nvCxnSpPr>
      <xdr:spPr bwMode="auto">
        <a:xfrm>
          <a:off x="5003800" y="2767962"/>
          <a:ext cx="6477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148587</xdr:rowOff>
    </xdr:from>
    <xdr:to>
      <xdr:col>4</xdr:col>
      <xdr:colOff>469900</xdr:colOff>
      <xdr:row>16</xdr:row>
      <xdr:rowOff>24732</xdr:rowOff>
    </xdr:to>
    <xdr:cxnSp macro="">
      <xdr:nvCxnSpPr>
        <xdr:cNvPr id="51" name="直線コネクタ 50"/>
        <xdr:cNvCxnSpPr/>
      </xdr:nvCxnSpPr>
      <xdr:spPr bwMode="auto">
        <a:xfrm flipV="1">
          <a:off x="4305300" y="2767962"/>
          <a:ext cx="698500" cy="4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157251</xdr:rowOff>
    </xdr:from>
    <xdr:to>
      <xdr:col>3</xdr:col>
      <xdr:colOff>904875</xdr:colOff>
      <xdr:row>16</xdr:row>
      <xdr:rowOff>24732</xdr:rowOff>
    </xdr:to>
    <xdr:cxnSp macro="">
      <xdr:nvCxnSpPr>
        <xdr:cNvPr id="54" name="直線コネクタ 53"/>
        <xdr:cNvCxnSpPr/>
      </xdr:nvCxnSpPr>
      <xdr:spPr bwMode="auto">
        <a:xfrm>
          <a:off x="3606800" y="2776626"/>
          <a:ext cx="698500" cy="3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133546</xdr:rowOff>
    </xdr:from>
    <xdr:to>
      <xdr:col>3</xdr:col>
      <xdr:colOff>206375</xdr:colOff>
      <xdr:row>15</xdr:row>
      <xdr:rowOff>157251</xdr:rowOff>
    </xdr:to>
    <xdr:cxnSp macro="">
      <xdr:nvCxnSpPr>
        <xdr:cNvPr id="57" name="直線コネクタ 56"/>
        <xdr:cNvCxnSpPr/>
      </xdr:nvCxnSpPr>
      <xdr:spPr bwMode="auto">
        <a:xfrm>
          <a:off x="2908300" y="2752921"/>
          <a:ext cx="698500" cy="2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102085</xdr:rowOff>
    </xdr:from>
    <xdr:to>
      <xdr:col>5</xdr:col>
      <xdr:colOff>34925</xdr:colOff>
      <xdr:row>16</xdr:row>
      <xdr:rowOff>32235</xdr:rowOff>
    </xdr:to>
    <xdr:sp macro="" textlink="">
      <xdr:nvSpPr>
        <xdr:cNvPr id="67" name="円/楕円 66"/>
        <xdr:cNvSpPr/>
      </xdr:nvSpPr>
      <xdr:spPr bwMode="auto">
        <a:xfrm>
          <a:off x="5600700" y="272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118612</xdr:rowOff>
    </xdr:from>
    <xdr:ext cx="762000" cy="259045"/>
    <xdr:sp macro="" textlink="">
      <xdr:nvSpPr>
        <xdr:cNvPr id="68" name="人口1人当たり決算額の推移該当値テキスト130"/>
        <xdr:cNvSpPr txBox="1"/>
      </xdr:nvSpPr>
      <xdr:spPr>
        <a:xfrm>
          <a:off x="5740400" y="256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97787</xdr:rowOff>
    </xdr:from>
    <xdr:to>
      <xdr:col>4</xdr:col>
      <xdr:colOff>520700</xdr:colOff>
      <xdr:row>16</xdr:row>
      <xdr:rowOff>27937</xdr:rowOff>
    </xdr:to>
    <xdr:sp macro="" textlink="">
      <xdr:nvSpPr>
        <xdr:cNvPr id="69" name="円/楕円 68"/>
        <xdr:cNvSpPr/>
      </xdr:nvSpPr>
      <xdr:spPr bwMode="auto">
        <a:xfrm>
          <a:off x="4953000" y="271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38114</xdr:rowOff>
    </xdr:from>
    <xdr:ext cx="736600" cy="259045"/>
    <xdr:sp macro="" textlink="">
      <xdr:nvSpPr>
        <xdr:cNvPr id="70" name="テキスト ボックス 69"/>
        <xdr:cNvSpPr txBox="1"/>
      </xdr:nvSpPr>
      <xdr:spPr>
        <a:xfrm>
          <a:off x="4622800" y="248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145382</xdr:rowOff>
    </xdr:from>
    <xdr:to>
      <xdr:col>3</xdr:col>
      <xdr:colOff>955675</xdr:colOff>
      <xdr:row>16</xdr:row>
      <xdr:rowOff>75532</xdr:rowOff>
    </xdr:to>
    <xdr:sp macro="" textlink="">
      <xdr:nvSpPr>
        <xdr:cNvPr id="71" name="円/楕円 70"/>
        <xdr:cNvSpPr/>
      </xdr:nvSpPr>
      <xdr:spPr bwMode="auto">
        <a:xfrm>
          <a:off x="4254500" y="276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85709</xdr:rowOff>
    </xdr:from>
    <xdr:ext cx="762000" cy="259045"/>
    <xdr:sp macro="" textlink="">
      <xdr:nvSpPr>
        <xdr:cNvPr id="72" name="テキスト ボックス 71"/>
        <xdr:cNvSpPr txBox="1"/>
      </xdr:nvSpPr>
      <xdr:spPr>
        <a:xfrm>
          <a:off x="3924300" y="253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69,057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106451</xdr:rowOff>
    </xdr:from>
    <xdr:to>
      <xdr:col>3</xdr:col>
      <xdr:colOff>257175</xdr:colOff>
      <xdr:row>16</xdr:row>
      <xdr:rowOff>36601</xdr:rowOff>
    </xdr:to>
    <xdr:sp macro="" textlink="">
      <xdr:nvSpPr>
        <xdr:cNvPr id="73" name="円/楕円 72"/>
        <xdr:cNvSpPr/>
      </xdr:nvSpPr>
      <xdr:spPr bwMode="auto">
        <a:xfrm>
          <a:off x="3556000" y="27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46778</xdr:rowOff>
    </xdr:from>
    <xdr:ext cx="762000" cy="259045"/>
    <xdr:sp macro="" textlink="">
      <xdr:nvSpPr>
        <xdr:cNvPr id="74" name="テキスト ボックス 73"/>
        <xdr:cNvSpPr txBox="1"/>
      </xdr:nvSpPr>
      <xdr:spPr>
        <a:xfrm>
          <a:off x="3225800" y="249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82746</xdr:rowOff>
    </xdr:from>
    <xdr:to>
      <xdr:col>2</xdr:col>
      <xdr:colOff>692150</xdr:colOff>
      <xdr:row>16</xdr:row>
      <xdr:rowOff>12896</xdr:rowOff>
    </xdr:to>
    <xdr:sp macro="" textlink="">
      <xdr:nvSpPr>
        <xdr:cNvPr id="75" name="円/楕円 74"/>
        <xdr:cNvSpPr/>
      </xdr:nvSpPr>
      <xdr:spPr bwMode="auto">
        <a:xfrm>
          <a:off x="2857500" y="270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23073</xdr:rowOff>
    </xdr:from>
    <xdr:ext cx="762000" cy="259045"/>
    <xdr:sp macro="" textlink="">
      <xdr:nvSpPr>
        <xdr:cNvPr id="76" name="テキスト ボックス 75"/>
        <xdr:cNvSpPr txBox="1"/>
      </xdr:nvSpPr>
      <xdr:spPr>
        <a:xfrm>
          <a:off x="2527300" y="247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86804</xdr:rowOff>
    </xdr:from>
    <xdr:to>
      <xdr:col>4</xdr:col>
      <xdr:colOff>1117600</xdr:colOff>
      <xdr:row>34</xdr:row>
      <xdr:rowOff>269494</xdr:rowOff>
    </xdr:to>
    <xdr:cxnSp macro="">
      <xdr:nvCxnSpPr>
        <xdr:cNvPr id="109" name="直線コネクタ 108"/>
        <xdr:cNvCxnSpPr/>
      </xdr:nvCxnSpPr>
      <xdr:spPr bwMode="auto">
        <a:xfrm>
          <a:off x="5003800" y="6354254"/>
          <a:ext cx="647700" cy="18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51600</xdr:rowOff>
    </xdr:from>
    <xdr:to>
      <xdr:col>4</xdr:col>
      <xdr:colOff>469900</xdr:colOff>
      <xdr:row>34</xdr:row>
      <xdr:rowOff>86804</xdr:rowOff>
    </xdr:to>
    <xdr:cxnSp macro="">
      <xdr:nvCxnSpPr>
        <xdr:cNvPr id="112" name="直線コネクタ 111"/>
        <xdr:cNvCxnSpPr/>
      </xdr:nvCxnSpPr>
      <xdr:spPr bwMode="auto">
        <a:xfrm>
          <a:off x="4305300" y="6319050"/>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325577</xdr:rowOff>
    </xdr:from>
    <xdr:to>
      <xdr:col>3</xdr:col>
      <xdr:colOff>904875</xdr:colOff>
      <xdr:row>34</xdr:row>
      <xdr:rowOff>51600</xdr:rowOff>
    </xdr:to>
    <xdr:cxnSp macro="">
      <xdr:nvCxnSpPr>
        <xdr:cNvPr id="115" name="直線コネクタ 114"/>
        <xdr:cNvCxnSpPr/>
      </xdr:nvCxnSpPr>
      <xdr:spPr bwMode="auto">
        <a:xfrm>
          <a:off x="3606800" y="6250127"/>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263703</xdr:rowOff>
    </xdr:from>
    <xdr:to>
      <xdr:col>3</xdr:col>
      <xdr:colOff>206375</xdr:colOff>
      <xdr:row>33</xdr:row>
      <xdr:rowOff>325577</xdr:rowOff>
    </xdr:to>
    <xdr:cxnSp macro="">
      <xdr:nvCxnSpPr>
        <xdr:cNvPr id="118" name="直線コネクタ 117"/>
        <xdr:cNvCxnSpPr/>
      </xdr:nvCxnSpPr>
      <xdr:spPr bwMode="auto">
        <a:xfrm>
          <a:off x="2908300" y="6188253"/>
          <a:ext cx="698500" cy="6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218694</xdr:rowOff>
    </xdr:from>
    <xdr:to>
      <xdr:col>5</xdr:col>
      <xdr:colOff>34925</xdr:colOff>
      <xdr:row>34</xdr:row>
      <xdr:rowOff>320294</xdr:rowOff>
    </xdr:to>
    <xdr:sp macro="" textlink="">
      <xdr:nvSpPr>
        <xdr:cNvPr id="128" name="円/楕円 127"/>
        <xdr:cNvSpPr/>
      </xdr:nvSpPr>
      <xdr:spPr bwMode="auto">
        <a:xfrm>
          <a:off x="5600700" y="648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63771</xdr:rowOff>
    </xdr:from>
    <xdr:ext cx="762000" cy="259045"/>
    <xdr:sp macro="" textlink="">
      <xdr:nvSpPr>
        <xdr:cNvPr id="129" name="人口1人当たり決算額の推移該当値テキスト445"/>
        <xdr:cNvSpPr txBox="1"/>
      </xdr:nvSpPr>
      <xdr:spPr>
        <a:xfrm>
          <a:off x="5740400" y="63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36004</xdr:rowOff>
    </xdr:from>
    <xdr:to>
      <xdr:col>4</xdr:col>
      <xdr:colOff>520700</xdr:colOff>
      <xdr:row>34</xdr:row>
      <xdr:rowOff>137604</xdr:rowOff>
    </xdr:to>
    <xdr:sp macro="" textlink="">
      <xdr:nvSpPr>
        <xdr:cNvPr id="130" name="円/楕円 129"/>
        <xdr:cNvSpPr/>
      </xdr:nvSpPr>
      <xdr:spPr bwMode="auto">
        <a:xfrm>
          <a:off x="4953000" y="630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147781</xdr:rowOff>
    </xdr:from>
    <xdr:ext cx="736600" cy="259045"/>
    <xdr:sp macro="" textlink="">
      <xdr:nvSpPr>
        <xdr:cNvPr id="131" name="テキスト ボックス 130"/>
        <xdr:cNvSpPr txBox="1"/>
      </xdr:nvSpPr>
      <xdr:spPr>
        <a:xfrm>
          <a:off x="4622800" y="607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800</xdr:rowOff>
    </xdr:from>
    <xdr:to>
      <xdr:col>3</xdr:col>
      <xdr:colOff>955675</xdr:colOff>
      <xdr:row>34</xdr:row>
      <xdr:rowOff>102400</xdr:rowOff>
    </xdr:to>
    <xdr:sp macro="" textlink="">
      <xdr:nvSpPr>
        <xdr:cNvPr id="132" name="円/楕円 131"/>
        <xdr:cNvSpPr/>
      </xdr:nvSpPr>
      <xdr:spPr bwMode="auto">
        <a:xfrm>
          <a:off x="4254500" y="626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112577</xdr:rowOff>
    </xdr:from>
    <xdr:ext cx="762000" cy="259045"/>
    <xdr:sp macro="" textlink="">
      <xdr:nvSpPr>
        <xdr:cNvPr id="133" name="テキスト ボックス 132"/>
        <xdr:cNvSpPr txBox="1"/>
      </xdr:nvSpPr>
      <xdr:spPr>
        <a:xfrm>
          <a:off x="3924300" y="60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274777</xdr:rowOff>
    </xdr:from>
    <xdr:to>
      <xdr:col>3</xdr:col>
      <xdr:colOff>257175</xdr:colOff>
      <xdr:row>34</xdr:row>
      <xdr:rowOff>33477</xdr:rowOff>
    </xdr:to>
    <xdr:sp macro="" textlink="">
      <xdr:nvSpPr>
        <xdr:cNvPr id="134" name="円/楕円 133"/>
        <xdr:cNvSpPr/>
      </xdr:nvSpPr>
      <xdr:spPr bwMode="auto">
        <a:xfrm>
          <a:off x="3556000" y="619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43654</xdr:rowOff>
    </xdr:from>
    <xdr:ext cx="762000" cy="259045"/>
    <xdr:sp macro="" textlink="">
      <xdr:nvSpPr>
        <xdr:cNvPr id="135" name="テキスト ボックス 134"/>
        <xdr:cNvSpPr txBox="1"/>
      </xdr:nvSpPr>
      <xdr:spPr>
        <a:xfrm>
          <a:off x="3225800" y="596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212903</xdr:rowOff>
    </xdr:from>
    <xdr:to>
      <xdr:col>2</xdr:col>
      <xdr:colOff>692150</xdr:colOff>
      <xdr:row>33</xdr:row>
      <xdr:rowOff>314503</xdr:rowOff>
    </xdr:to>
    <xdr:sp macro="" textlink="">
      <xdr:nvSpPr>
        <xdr:cNvPr id="136" name="円/楕円 135"/>
        <xdr:cNvSpPr/>
      </xdr:nvSpPr>
      <xdr:spPr bwMode="auto">
        <a:xfrm>
          <a:off x="2857500" y="613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153230</xdr:rowOff>
    </xdr:from>
    <xdr:ext cx="762000" cy="259045"/>
    <xdr:sp macro="" textlink="">
      <xdr:nvSpPr>
        <xdr:cNvPr id="137" name="テキスト ボックス 136"/>
        <xdr:cNvSpPr txBox="1"/>
      </xdr:nvSpPr>
      <xdr:spPr>
        <a:xfrm>
          <a:off x="2527300" y="590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95123</xdr:rowOff>
    </xdr:from>
    <xdr:to>
      <xdr:col>6</xdr:col>
      <xdr:colOff>511175</xdr:colOff>
      <xdr:row>34</xdr:row>
      <xdr:rowOff>119126</xdr:rowOff>
    </xdr:to>
    <xdr:cxnSp macro="">
      <xdr:nvCxnSpPr>
        <xdr:cNvPr id="57" name="直線コネクタ 56"/>
        <xdr:cNvCxnSpPr/>
      </xdr:nvCxnSpPr>
      <xdr:spPr>
        <a:xfrm flipV="1">
          <a:off x="3797300" y="592442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119126</xdr:rowOff>
    </xdr:from>
    <xdr:to>
      <xdr:col>5</xdr:col>
      <xdr:colOff>358775</xdr:colOff>
      <xdr:row>35</xdr:row>
      <xdr:rowOff>26543</xdr:rowOff>
    </xdr:to>
    <xdr:cxnSp macro="">
      <xdr:nvCxnSpPr>
        <xdr:cNvPr id="60" name="直線コネクタ 59"/>
        <xdr:cNvCxnSpPr/>
      </xdr:nvCxnSpPr>
      <xdr:spPr>
        <a:xfrm flipV="1">
          <a:off x="2908300" y="594842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26543</xdr:rowOff>
    </xdr:from>
    <xdr:to>
      <xdr:col>4</xdr:col>
      <xdr:colOff>155575</xdr:colOff>
      <xdr:row>35</xdr:row>
      <xdr:rowOff>57976</xdr:rowOff>
    </xdr:to>
    <xdr:cxnSp macro="">
      <xdr:nvCxnSpPr>
        <xdr:cNvPr id="63" name="直線コネクタ 62"/>
        <xdr:cNvCxnSpPr/>
      </xdr:nvCxnSpPr>
      <xdr:spPr>
        <a:xfrm flipV="1">
          <a:off x="2019300" y="6027293"/>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127698</xdr:rowOff>
    </xdr:from>
    <xdr:to>
      <xdr:col>2</xdr:col>
      <xdr:colOff>638175</xdr:colOff>
      <xdr:row>35</xdr:row>
      <xdr:rowOff>57976</xdr:rowOff>
    </xdr:to>
    <xdr:cxnSp macro="">
      <xdr:nvCxnSpPr>
        <xdr:cNvPr id="66" name="直線コネクタ 65"/>
        <xdr:cNvCxnSpPr/>
      </xdr:nvCxnSpPr>
      <xdr:spPr>
        <a:xfrm>
          <a:off x="1130300" y="5785548"/>
          <a:ext cx="889000" cy="27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76" name="円/楕円 75"/>
        <xdr:cNvSpPr/>
      </xdr:nvSpPr>
      <xdr:spPr>
        <a:xfrm>
          <a:off x="45847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67200</xdr:rowOff>
    </xdr:from>
    <xdr:ext cx="469744" cy="259045"/>
    <xdr:sp macro="" textlink="">
      <xdr:nvSpPr>
        <xdr:cNvPr id="77" name="議会費該当値テキスト"/>
        <xdr:cNvSpPr txBox="1"/>
      </xdr:nvSpPr>
      <xdr:spPr>
        <a:xfrm>
          <a:off x="4686300" y="572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68326</xdr:rowOff>
    </xdr:from>
    <xdr:to>
      <xdr:col>5</xdr:col>
      <xdr:colOff>409575</xdr:colOff>
      <xdr:row>34</xdr:row>
      <xdr:rowOff>169926</xdr:rowOff>
    </xdr:to>
    <xdr:sp macro="" textlink="">
      <xdr:nvSpPr>
        <xdr:cNvPr id="78" name="円/楕円 77"/>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15003</xdr:rowOff>
    </xdr:from>
    <xdr:ext cx="469744" cy="259045"/>
    <xdr:sp macro="" textlink="">
      <xdr:nvSpPr>
        <xdr:cNvPr id="79" name="テキスト ボックス 78"/>
        <xdr:cNvSpPr txBox="1"/>
      </xdr:nvSpPr>
      <xdr:spPr>
        <a:xfrm>
          <a:off x="3562427"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147193</xdr:rowOff>
    </xdr:from>
    <xdr:to>
      <xdr:col>4</xdr:col>
      <xdr:colOff>206375</xdr:colOff>
      <xdr:row>35</xdr:row>
      <xdr:rowOff>77343</xdr:rowOff>
    </xdr:to>
    <xdr:sp macro="" textlink="">
      <xdr:nvSpPr>
        <xdr:cNvPr id="80" name="円/楕円 79"/>
        <xdr:cNvSpPr/>
      </xdr:nvSpPr>
      <xdr:spPr>
        <a:xfrm>
          <a:off x="2857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93870</xdr:rowOff>
    </xdr:from>
    <xdr:ext cx="469744" cy="259045"/>
    <xdr:sp macro="" textlink="">
      <xdr:nvSpPr>
        <xdr:cNvPr id="81" name="テキスト ボックス 80"/>
        <xdr:cNvSpPr txBox="1"/>
      </xdr:nvSpPr>
      <xdr:spPr>
        <a:xfrm>
          <a:off x="2673427"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7176</xdr:rowOff>
    </xdr:from>
    <xdr:to>
      <xdr:col>3</xdr:col>
      <xdr:colOff>3175</xdr:colOff>
      <xdr:row>35</xdr:row>
      <xdr:rowOff>108776</xdr:rowOff>
    </xdr:to>
    <xdr:sp macro="" textlink="">
      <xdr:nvSpPr>
        <xdr:cNvPr id="82" name="円/楕円 81"/>
        <xdr:cNvSpPr/>
      </xdr:nvSpPr>
      <xdr:spPr>
        <a:xfrm>
          <a:off x="1968500" y="60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99903</xdr:rowOff>
    </xdr:from>
    <xdr:ext cx="469744" cy="259045"/>
    <xdr:sp macro="" textlink="">
      <xdr:nvSpPr>
        <xdr:cNvPr id="83" name="テキスト ボックス 82"/>
        <xdr:cNvSpPr txBox="1"/>
      </xdr:nvSpPr>
      <xdr:spPr>
        <a:xfrm>
          <a:off x="1784427" y="610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76898</xdr:rowOff>
    </xdr:from>
    <xdr:to>
      <xdr:col>1</xdr:col>
      <xdr:colOff>485775</xdr:colOff>
      <xdr:row>34</xdr:row>
      <xdr:rowOff>7048</xdr:rowOff>
    </xdr:to>
    <xdr:sp macro="" textlink="">
      <xdr:nvSpPr>
        <xdr:cNvPr id="84" name="円/楕円 83"/>
        <xdr:cNvSpPr/>
      </xdr:nvSpPr>
      <xdr:spPr>
        <a:xfrm>
          <a:off x="1079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169625</xdr:rowOff>
    </xdr:from>
    <xdr:ext cx="469744" cy="259045"/>
    <xdr:sp macro="" textlink="">
      <xdr:nvSpPr>
        <xdr:cNvPr id="85" name="テキスト ボックス 84"/>
        <xdr:cNvSpPr txBox="1"/>
      </xdr:nvSpPr>
      <xdr:spPr>
        <a:xfrm>
          <a:off x="895427" y="582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149934</xdr:rowOff>
    </xdr:from>
    <xdr:to>
      <xdr:col>6</xdr:col>
      <xdr:colOff>511175</xdr:colOff>
      <xdr:row>58</xdr:row>
      <xdr:rowOff>19365</xdr:rowOff>
    </xdr:to>
    <xdr:cxnSp macro="">
      <xdr:nvCxnSpPr>
        <xdr:cNvPr id="112" name="直線コネクタ 111"/>
        <xdr:cNvCxnSpPr/>
      </xdr:nvCxnSpPr>
      <xdr:spPr>
        <a:xfrm flipV="1">
          <a:off x="3797300" y="9922584"/>
          <a:ext cx="8382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138516</xdr:rowOff>
    </xdr:from>
    <xdr:to>
      <xdr:col>5</xdr:col>
      <xdr:colOff>358775</xdr:colOff>
      <xdr:row>58</xdr:row>
      <xdr:rowOff>19365</xdr:rowOff>
    </xdr:to>
    <xdr:cxnSp macro="">
      <xdr:nvCxnSpPr>
        <xdr:cNvPr id="115" name="直線コネクタ 114"/>
        <xdr:cNvCxnSpPr/>
      </xdr:nvCxnSpPr>
      <xdr:spPr>
        <a:xfrm>
          <a:off x="2908300" y="9911166"/>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138516</xdr:rowOff>
    </xdr:from>
    <xdr:to>
      <xdr:col>4</xdr:col>
      <xdr:colOff>155575</xdr:colOff>
      <xdr:row>57</xdr:row>
      <xdr:rowOff>167372</xdr:rowOff>
    </xdr:to>
    <xdr:cxnSp macro="">
      <xdr:nvCxnSpPr>
        <xdr:cNvPr id="118" name="直線コネクタ 117"/>
        <xdr:cNvCxnSpPr/>
      </xdr:nvCxnSpPr>
      <xdr:spPr>
        <a:xfrm flipV="1">
          <a:off x="2019300" y="9911166"/>
          <a:ext cx="889000" cy="2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167372</xdr:rowOff>
    </xdr:from>
    <xdr:to>
      <xdr:col>2</xdr:col>
      <xdr:colOff>638175</xdr:colOff>
      <xdr:row>58</xdr:row>
      <xdr:rowOff>25012</xdr:rowOff>
    </xdr:to>
    <xdr:cxnSp macro="">
      <xdr:nvCxnSpPr>
        <xdr:cNvPr id="121" name="直線コネクタ 120"/>
        <xdr:cNvCxnSpPr/>
      </xdr:nvCxnSpPr>
      <xdr:spPr>
        <a:xfrm flipV="1">
          <a:off x="1130300" y="994002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99134</xdr:rowOff>
    </xdr:from>
    <xdr:to>
      <xdr:col>6</xdr:col>
      <xdr:colOff>561975</xdr:colOff>
      <xdr:row>58</xdr:row>
      <xdr:rowOff>29284</xdr:rowOff>
    </xdr:to>
    <xdr:sp macro="" textlink="">
      <xdr:nvSpPr>
        <xdr:cNvPr id="131" name="円/楕円 130"/>
        <xdr:cNvSpPr/>
      </xdr:nvSpPr>
      <xdr:spPr>
        <a:xfrm>
          <a:off x="4584700" y="98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58511</xdr:rowOff>
    </xdr:from>
    <xdr:ext cx="534377" cy="259045"/>
    <xdr:sp macro="" textlink="">
      <xdr:nvSpPr>
        <xdr:cNvPr id="132" name="総務費該当値テキスト"/>
        <xdr:cNvSpPr txBox="1"/>
      </xdr:nvSpPr>
      <xdr:spPr>
        <a:xfrm>
          <a:off x="4686300" y="96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140015</xdr:rowOff>
    </xdr:from>
    <xdr:to>
      <xdr:col>5</xdr:col>
      <xdr:colOff>409575</xdr:colOff>
      <xdr:row>58</xdr:row>
      <xdr:rowOff>70165</xdr:rowOff>
    </xdr:to>
    <xdr:sp macro="" textlink="">
      <xdr:nvSpPr>
        <xdr:cNvPr id="133" name="円/楕円 132"/>
        <xdr:cNvSpPr/>
      </xdr:nvSpPr>
      <xdr:spPr>
        <a:xfrm>
          <a:off x="3746500" y="99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86692</xdr:rowOff>
    </xdr:from>
    <xdr:ext cx="534377" cy="259045"/>
    <xdr:sp macro="" textlink="">
      <xdr:nvSpPr>
        <xdr:cNvPr id="134" name="テキスト ボックス 133"/>
        <xdr:cNvSpPr txBox="1"/>
      </xdr:nvSpPr>
      <xdr:spPr>
        <a:xfrm>
          <a:off x="3530111" y="96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87716</xdr:rowOff>
    </xdr:from>
    <xdr:to>
      <xdr:col>4</xdr:col>
      <xdr:colOff>206375</xdr:colOff>
      <xdr:row>58</xdr:row>
      <xdr:rowOff>17866</xdr:rowOff>
    </xdr:to>
    <xdr:sp macro="" textlink="">
      <xdr:nvSpPr>
        <xdr:cNvPr id="135" name="円/楕円 134"/>
        <xdr:cNvSpPr/>
      </xdr:nvSpPr>
      <xdr:spPr>
        <a:xfrm>
          <a:off x="2857500" y="9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34393</xdr:rowOff>
    </xdr:from>
    <xdr:ext cx="534377" cy="259045"/>
    <xdr:sp macro="" textlink="">
      <xdr:nvSpPr>
        <xdr:cNvPr id="136" name="テキスト ボックス 135"/>
        <xdr:cNvSpPr txBox="1"/>
      </xdr:nvSpPr>
      <xdr:spPr>
        <a:xfrm>
          <a:off x="2641111" y="963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116572</xdr:rowOff>
    </xdr:from>
    <xdr:to>
      <xdr:col>3</xdr:col>
      <xdr:colOff>3175</xdr:colOff>
      <xdr:row>58</xdr:row>
      <xdr:rowOff>46722</xdr:rowOff>
    </xdr:to>
    <xdr:sp macro="" textlink="">
      <xdr:nvSpPr>
        <xdr:cNvPr id="137" name="円/楕円 136"/>
        <xdr:cNvSpPr/>
      </xdr:nvSpPr>
      <xdr:spPr>
        <a:xfrm>
          <a:off x="1968500" y="9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63249</xdr:rowOff>
    </xdr:from>
    <xdr:ext cx="534377" cy="259045"/>
    <xdr:sp macro="" textlink="">
      <xdr:nvSpPr>
        <xdr:cNvPr id="138" name="テキスト ボックス 137"/>
        <xdr:cNvSpPr txBox="1"/>
      </xdr:nvSpPr>
      <xdr:spPr>
        <a:xfrm>
          <a:off x="1752111" y="96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145662</xdr:rowOff>
    </xdr:from>
    <xdr:to>
      <xdr:col>1</xdr:col>
      <xdr:colOff>485775</xdr:colOff>
      <xdr:row>58</xdr:row>
      <xdr:rowOff>75812</xdr:rowOff>
    </xdr:to>
    <xdr:sp macro="" textlink="">
      <xdr:nvSpPr>
        <xdr:cNvPr id="139" name="円/楕円 138"/>
        <xdr:cNvSpPr/>
      </xdr:nvSpPr>
      <xdr:spPr>
        <a:xfrm>
          <a:off x="1079500" y="99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92339</xdr:rowOff>
    </xdr:from>
    <xdr:ext cx="534377" cy="259045"/>
    <xdr:sp macro="" textlink="">
      <xdr:nvSpPr>
        <xdr:cNvPr id="140" name="テキスト ボックス 139"/>
        <xdr:cNvSpPr txBox="1"/>
      </xdr:nvSpPr>
      <xdr:spPr>
        <a:xfrm>
          <a:off x="863111" y="96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15278</xdr:rowOff>
    </xdr:from>
    <xdr:to>
      <xdr:col>6</xdr:col>
      <xdr:colOff>511175</xdr:colOff>
      <xdr:row>77</xdr:row>
      <xdr:rowOff>106959</xdr:rowOff>
    </xdr:to>
    <xdr:cxnSp macro="">
      <xdr:nvCxnSpPr>
        <xdr:cNvPr id="170" name="直線コネクタ 169"/>
        <xdr:cNvCxnSpPr/>
      </xdr:nvCxnSpPr>
      <xdr:spPr>
        <a:xfrm flipV="1">
          <a:off x="3797300" y="13216928"/>
          <a:ext cx="838200" cy="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106959</xdr:rowOff>
    </xdr:from>
    <xdr:to>
      <xdr:col>5</xdr:col>
      <xdr:colOff>358775</xdr:colOff>
      <xdr:row>78</xdr:row>
      <xdr:rowOff>104508</xdr:rowOff>
    </xdr:to>
    <xdr:cxnSp macro="">
      <xdr:nvCxnSpPr>
        <xdr:cNvPr id="173" name="直線コネクタ 172"/>
        <xdr:cNvCxnSpPr/>
      </xdr:nvCxnSpPr>
      <xdr:spPr>
        <a:xfrm flipV="1">
          <a:off x="2908300" y="13308609"/>
          <a:ext cx="889000" cy="1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76645</xdr:rowOff>
    </xdr:from>
    <xdr:to>
      <xdr:col>4</xdr:col>
      <xdr:colOff>155575</xdr:colOff>
      <xdr:row>78</xdr:row>
      <xdr:rowOff>104508</xdr:rowOff>
    </xdr:to>
    <xdr:cxnSp macro="">
      <xdr:nvCxnSpPr>
        <xdr:cNvPr id="176" name="直線コネクタ 175"/>
        <xdr:cNvCxnSpPr/>
      </xdr:nvCxnSpPr>
      <xdr:spPr>
        <a:xfrm>
          <a:off x="2019300" y="13449745"/>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130294</xdr:rowOff>
    </xdr:from>
    <xdr:ext cx="599010" cy="259045"/>
    <xdr:sp macro="" textlink="">
      <xdr:nvSpPr>
        <xdr:cNvPr id="178" name="テキスト ボックス 177"/>
        <xdr:cNvSpPr txBox="1"/>
      </xdr:nvSpPr>
      <xdr:spPr>
        <a:xfrm>
          <a:off x="2608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76645</xdr:rowOff>
    </xdr:from>
    <xdr:to>
      <xdr:col>2</xdr:col>
      <xdr:colOff>638175</xdr:colOff>
      <xdr:row>79</xdr:row>
      <xdr:rowOff>14249</xdr:rowOff>
    </xdr:to>
    <xdr:cxnSp macro="">
      <xdr:nvCxnSpPr>
        <xdr:cNvPr id="179" name="直線コネクタ 178"/>
        <xdr:cNvCxnSpPr/>
      </xdr:nvCxnSpPr>
      <xdr:spPr>
        <a:xfrm flipV="1">
          <a:off x="1130300" y="13449745"/>
          <a:ext cx="889000" cy="1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19308</xdr:rowOff>
    </xdr:from>
    <xdr:ext cx="599010" cy="259045"/>
    <xdr:sp macro="" textlink="">
      <xdr:nvSpPr>
        <xdr:cNvPr id="183" name="テキスト ボックス 182"/>
        <xdr:cNvSpPr txBox="1"/>
      </xdr:nvSpPr>
      <xdr:spPr>
        <a:xfrm>
          <a:off x="830794" y="1322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135928</xdr:rowOff>
    </xdr:from>
    <xdr:to>
      <xdr:col>6</xdr:col>
      <xdr:colOff>561975</xdr:colOff>
      <xdr:row>77</xdr:row>
      <xdr:rowOff>66078</xdr:rowOff>
    </xdr:to>
    <xdr:sp macro="" textlink="">
      <xdr:nvSpPr>
        <xdr:cNvPr id="189" name="円/楕円 188"/>
        <xdr:cNvSpPr/>
      </xdr:nvSpPr>
      <xdr:spPr>
        <a:xfrm>
          <a:off x="4584700" y="131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114355</xdr:rowOff>
    </xdr:from>
    <xdr:ext cx="599010" cy="259045"/>
    <xdr:sp macro="" textlink="">
      <xdr:nvSpPr>
        <xdr:cNvPr id="190" name="民生費該当値テキスト"/>
        <xdr:cNvSpPr txBox="1"/>
      </xdr:nvSpPr>
      <xdr:spPr>
        <a:xfrm>
          <a:off x="4686300" y="1314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56159</xdr:rowOff>
    </xdr:from>
    <xdr:to>
      <xdr:col>5</xdr:col>
      <xdr:colOff>409575</xdr:colOff>
      <xdr:row>77</xdr:row>
      <xdr:rowOff>157759</xdr:rowOff>
    </xdr:to>
    <xdr:sp macro="" textlink="">
      <xdr:nvSpPr>
        <xdr:cNvPr id="191" name="円/楕円 190"/>
        <xdr:cNvSpPr/>
      </xdr:nvSpPr>
      <xdr:spPr>
        <a:xfrm>
          <a:off x="3746500" y="132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2836</xdr:rowOff>
    </xdr:from>
    <xdr:ext cx="599010" cy="259045"/>
    <xdr:sp macro="" textlink="">
      <xdr:nvSpPr>
        <xdr:cNvPr id="192" name="テキスト ボックス 191"/>
        <xdr:cNvSpPr txBox="1"/>
      </xdr:nvSpPr>
      <xdr:spPr>
        <a:xfrm>
          <a:off x="3497794" y="1303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53708</xdr:rowOff>
    </xdr:from>
    <xdr:to>
      <xdr:col>4</xdr:col>
      <xdr:colOff>206375</xdr:colOff>
      <xdr:row>78</xdr:row>
      <xdr:rowOff>155308</xdr:rowOff>
    </xdr:to>
    <xdr:sp macro="" textlink="">
      <xdr:nvSpPr>
        <xdr:cNvPr id="193" name="円/楕円 192"/>
        <xdr:cNvSpPr/>
      </xdr:nvSpPr>
      <xdr:spPr>
        <a:xfrm>
          <a:off x="2857500" y="134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146435</xdr:rowOff>
    </xdr:from>
    <xdr:ext cx="599010" cy="259045"/>
    <xdr:sp macro="" textlink="">
      <xdr:nvSpPr>
        <xdr:cNvPr id="194" name="テキスト ボックス 193"/>
        <xdr:cNvSpPr txBox="1"/>
      </xdr:nvSpPr>
      <xdr:spPr>
        <a:xfrm>
          <a:off x="2608794" y="135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25845</xdr:rowOff>
    </xdr:from>
    <xdr:to>
      <xdr:col>3</xdr:col>
      <xdr:colOff>3175</xdr:colOff>
      <xdr:row>78</xdr:row>
      <xdr:rowOff>127445</xdr:rowOff>
    </xdr:to>
    <xdr:sp macro="" textlink="">
      <xdr:nvSpPr>
        <xdr:cNvPr id="195" name="円/楕円 194"/>
        <xdr:cNvSpPr/>
      </xdr:nvSpPr>
      <xdr:spPr>
        <a:xfrm>
          <a:off x="1968500" y="133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143972</xdr:rowOff>
    </xdr:from>
    <xdr:ext cx="599010" cy="259045"/>
    <xdr:sp macro="" textlink="">
      <xdr:nvSpPr>
        <xdr:cNvPr id="196" name="テキスト ボックス 195"/>
        <xdr:cNvSpPr txBox="1"/>
      </xdr:nvSpPr>
      <xdr:spPr>
        <a:xfrm>
          <a:off x="1719794" y="1317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134899</xdr:rowOff>
    </xdr:from>
    <xdr:to>
      <xdr:col>1</xdr:col>
      <xdr:colOff>485775</xdr:colOff>
      <xdr:row>79</xdr:row>
      <xdr:rowOff>65049</xdr:rowOff>
    </xdr:to>
    <xdr:sp macro="" textlink="">
      <xdr:nvSpPr>
        <xdr:cNvPr id="197" name="円/楕円 196"/>
        <xdr:cNvSpPr/>
      </xdr:nvSpPr>
      <xdr:spPr>
        <a:xfrm>
          <a:off x="10795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56176</xdr:rowOff>
    </xdr:from>
    <xdr:ext cx="599010" cy="259045"/>
    <xdr:sp macro="" textlink="">
      <xdr:nvSpPr>
        <xdr:cNvPr id="198" name="テキスト ボックス 197"/>
        <xdr:cNvSpPr txBox="1"/>
      </xdr:nvSpPr>
      <xdr:spPr>
        <a:xfrm>
          <a:off x="830794" y="136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25772</xdr:rowOff>
    </xdr:from>
    <xdr:to>
      <xdr:col>6</xdr:col>
      <xdr:colOff>511175</xdr:colOff>
      <xdr:row>97</xdr:row>
      <xdr:rowOff>104924</xdr:rowOff>
    </xdr:to>
    <xdr:cxnSp macro="">
      <xdr:nvCxnSpPr>
        <xdr:cNvPr id="232" name="直線コネクタ 231"/>
        <xdr:cNvCxnSpPr/>
      </xdr:nvCxnSpPr>
      <xdr:spPr>
        <a:xfrm>
          <a:off x="3797300" y="16656422"/>
          <a:ext cx="838200" cy="7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25772</xdr:rowOff>
    </xdr:from>
    <xdr:to>
      <xdr:col>5</xdr:col>
      <xdr:colOff>358775</xdr:colOff>
      <xdr:row>97</xdr:row>
      <xdr:rowOff>32059</xdr:rowOff>
    </xdr:to>
    <xdr:cxnSp macro="">
      <xdr:nvCxnSpPr>
        <xdr:cNvPr id="235" name="直線コネクタ 234"/>
        <xdr:cNvCxnSpPr/>
      </xdr:nvCxnSpPr>
      <xdr:spPr>
        <a:xfrm flipV="1">
          <a:off x="2908300" y="1665642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17314</xdr:rowOff>
    </xdr:from>
    <xdr:to>
      <xdr:col>4</xdr:col>
      <xdr:colOff>155575</xdr:colOff>
      <xdr:row>97</xdr:row>
      <xdr:rowOff>32059</xdr:rowOff>
    </xdr:to>
    <xdr:cxnSp macro="">
      <xdr:nvCxnSpPr>
        <xdr:cNvPr id="238" name="直線コネクタ 237"/>
        <xdr:cNvCxnSpPr/>
      </xdr:nvCxnSpPr>
      <xdr:spPr>
        <a:xfrm>
          <a:off x="2019300" y="1664796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74806</xdr:rowOff>
    </xdr:from>
    <xdr:to>
      <xdr:col>2</xdr:col>
      <xdr:colOff>638175</xdr:colOff>
      <xdr:row>97</xdr:row>
      <xdr:rowOff>17314</xdr:rowOff>
    </xdr:to>
    <xdr:cxnSp macro="">
      <xdr:nvCxnSpPr>
        <xdr:cNvPr id="241" name="直線コネクタ 240"/>
        <xdr:cNvCxnSpPr/>
      </xdr:nvCxnSpPr>
      <xdr:spPr>
        <a:xfrm>
          <a:off x="1130300" y="16362556"/>
          <a:ext cx="889000" cy="2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71728</xdr:rowOff>
    </xdr:from>
    <xdr:ext cx="534377" cy="259045"/>
    <xdr:sp macro="" textlink="">
      <xdr:nvSpPr>
        <xdr:cNvPr id="245" name="テキスト ボックス 244"/>
        <xdr:cNvSpPr txBox="1"/>
      </xdr:nvSpPr>
      <xdr:spPr>
        <a:xfrm>
          <a:off x="863111"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54124</xdr:rowOff>
    </xdr:from>
    <xdr:to>
      <xdr:col>6</xdr:col>
      <xdr:colOff>561975</xdr:colOff>
      <xdr:row>97</xdr:row>
      <xdr:rowOff>155724</xdr:rowOff>
    </xdr:to>
    <xdr:sp macro="" textlink="">
      <xdr:nvSpPr>
        <xdr:cNvPr id="251" name="円/楕円 250"/>
        <xdr:cNvSpPr/>
      </xdr:nvSpPr>
      <xdr:spPr>
        <a:xfrm>
          <a:off x="4584700" y="166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32551</xdr:rowOff>
    </xdr:from>
    <xdr:ext cx="534377" cy="259045"/>
    <xdr:sp macro="" textlink="">
      <xdr:nvSpPr>
        <xdr:cNvPr id="252" name="衛生費該当値テキスト"/>
        <xdr:cNvSpPr txBox="1"/>
      </xdr:nvSpPr>
      <xdr:spPr>
        <a:xfrm>
          <a:off x="4686300" y="166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146422</xdr:rowOff>
    </xdr:from>
    <xdr:to>
      <xdr:col>5</xdr:col>
      <xdr:colOff>409575</xdr:colOff>
      <xdr:row>97</xdr:row>
      <xdr:rowOff>76572</xdr:rowOff>
    </xdr:to>
    <xdr:sp macro="" textlink="">
      <xdr:nvSpPr>
        <xdr:cNvPr id="253" name="円/楕円 252"/>
        <xdr:cNvSpPr/>
      </xdr:nvSpPr>
      <xdr:spPr>
        <a:xfrm>
          <a:off x="3746500" y="166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67699</xdr:rowOff>
    </xdr:from>
    <xdr:ext cx="534377" cy="259045"/>
    <xdr:sp macro="" textlink="">
      <xdr:nvSpPr>
        <xdr:cNvPr id="254" name="テキスト ボックス 253"/>
        <xdr:cNvSpPr txBox="1"/>
      </xdr:nvSpPr>
      <xdr:spPr>
        <a:xfrm>
          <a:off x="3530111" y="166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152709</xdr:rowOff>
    </xdr:from>
    <xdr:to>
      <xdr:col>4</xdr:col>
      <xdr:colOff>206375</xdr:colOff>
      <xdr:row>97</xdr:row>
      <xdr:rowOff>82859</xdr:rowOff>
    </xdr:to>
    <xdr:sp macro="" textlink="">
      <xdr:nvSpPr>
        <xdr:cNvPr id="255" name="円/楕円 254"/>
        <xdr:cNvSpPr/>
      </xdr:nvSpPr>
      <xdr:spPr>
        <a:xfrm>
          <a:off x="2857500" y="166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73986</xdr:rowOff>
    </xdr:from>
    <xdr:ext cx="534377" cy="259045"/>
    <xdr:sp macro="" textlink="">
      <xdr:nvSpPr>
        <xdr:cNvPr id="256" name="テキスト ボックス 255"/>
        <xdr:cNvSpPr txBox="1"/>
      </xdr:nvSpPr>
      <xdr:spPr>
        <a:xfrm>
          <a:off x="2641111" y="16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137964</xdr:rowOff>
    </xdr:from>
    <xdr:to>
      <xdr:col>3</xdr:col>
      <xdr:colOff>3175</xdr:colOff>
      <xdr:row>97</xdr:row>
      <xdr:rowOff>68114</xdr:rowOff>
    </xdr:to>
    <xdr:sp macro="" textlink="">
      <xdr:nvSpPr>
        <xdr:cNvPr id="257" name="円/楕円 256"/>
        <xdr:cNvSpPr/>
      </xdr:nvSpPr>
      <xdr:spPr>
        <a:xfrm>
          <a:off x="1968500" y="16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59241</xdr:rowOff>
    </xdr:from>
    <xdr:ext cx="534377" cy="259045"/>
    <xdr:sp macro="" textlink="">
      <xdr:nvSpPr>
        <xdr:cNvPr id="258" name="テキスト ボックス 257"/>
        <xdr:cNvSpPr txBox="1"/>
      </xdr:nvSpPr>
      <xdr:spPr>
        <a:xfrm>
          <a:off x="175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24006</xdr:rowOff>
    </xdr:from>
    <xdr:to>
      <xdr:col>1</xdr:col>
      <xdr:colOff>485775</xdr:colOff>
      <xdr:row>95</xdr:row>
      <xdr:rowOff>125606</xdr:rowOff>
    </xdr:to>
    <xdr:sp macro="" textlink="">
      <xdr:nvSpPr>
        <xdr:cNvPr id="259" name="円/楕円 258"/>
        <xdr:cNvSpPr/>
      </xdr:nvSpPr>
      <xdr:spPr>
        <a:xfrm>
          <a:off x="1079500" y="163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142133</xdr:rowOff>
    </xdr:from>
    <xdr:ext cx="534377" cy="259045"/>
    <xdr:sp macro="" textlink="">
      <xdr:nvSpPr>
        <xdr:cNvPr id="260" name="テキスト ボックス 259"/>
        <xdr:cNvSpPr txBox="1"/>
      </xdr:nvSpPr>
      <xdr:spPr>
        <a:xfrm>
          <a:off x="863111" y="1608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58674</xdr:rowOff>
    </xdr:from>
    <xdr:to>
      <xdr:col>15</xdr:col>
      <xdr:colOff>180975</xdr:colOff>
      <xdr:row>37</xdr:row>
      <xdr:rowOff>115189</xdr:rowOff>
    </xdr:to>
    <xdr:cxnSp macro="">
      <xdr:nvCxnSpPr>
        <xdr:cNvPr id="289" name="直線コネクタ 288"/>
        <xdr:cNvCxnSpPr/>
      </xdr:nvCxnSpPr>
      <xdr:spPr>
        <a:xfrm>
          <a:off x="9639300" y="6402324"/>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90"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124841</xdr:rowOff>
    </xdr:from>
    <xdr:to>
      <xdr:col>14</xdr:col>
      <xdr:colOff>28575</xdr:colOff>
      <xdr:row>37</xdr:row>
      <xdr:rowOff>58674</xdr:rowOff>
    </xdr:to>
    <xdr:cxnSp macro="">
      <xdr:nvCxnSpPr>
        <xdr:cNvPr id="292" name="直線コネクタ 291"/>
        <xdr:cNvCxnSpPr/>
      </xdr:nvCxnSpPr>
      <xdr:spPr>
        <a:xfrm>
          <a:off x="8750300" y="6297041"/>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4" name="テキスト ボックス 293"/>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124841</xdr:rowOff>
    </xdr:from>
    <xdr:to>
      <xdr:col>12</xdr:col>
      <xdr:colOff>511175</xdr:colOff>
      <xdr:row>37</xdr:row>
      <xdr:rowOff>58293</xdr:rowOff>
    </xdr:to>
    <xdr:cxnSp macro="">
      <xdr:nvCxnSpPr>
        <xdr:cNvPr id="295" name="直線コネクタ 294"/>
        <xdr:cNvCxnSpPr/>
      </xdr:nvCxnSpPr>
      <xdr:spPr>
        <a:xfrm flipV="1">
          <a:off x="7861300" y="6297041"/>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7" name="テキスト ボックス 296"/>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41402</xdr:rowOff>
    </xdr:from>
    <xdr:to>
      <xdr:col>11</xdr:col>
      <xdr:colOff>307975</xdr:colOff>
      <xdr:row>37</xdr:row>
      <xdr:rowOff>58293</xdr:rowOff>
    </xdr:to>
    <xdr:cxnSp macro="">
      <xdr:nvCxnSpPr>
        <xdr:cNvPr id="298" name="直線コネクタ 297"/>
        <xdr:cNvCxnSpPr/>
      </xdr:nvCxnSpPr>
      <xdr:spPr>
        <a:xfrm>
          <a:off x="6972300" y="6213602"/>
          <a:ext cx="889000" cy="1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0" name="テキスト ボックス 299"/>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2" name="テキスト ボックス 301"/>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64389</xdr:rowOff>
    </xdr:from>
    <xdr:to>
      <xdr:col>15</xdr:col>
      <xdr:colOff>231775</xdr:colOff>
      <xdr:row>37</xdr:row>
      <xdr:rowOff>165989</xdr:rowOff>
    </xdr:to>
    <xdr:sp macro="" textlink="">
      <xdr:nvSpPr>
        <xdr:cNvPr id="308" name="円/楕円 307"/>
        <xdr:cNvSpPr/>
      </xdr:nvSpPr>
      <xdr:spPr>
        <a:xfrm>
          <a:off x="104267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87266</xdr:rowOff>
    </xdr:from>
    <xdr:ext cx="469744" cy="259045"/>
    <xdr:sp macro="" textlink="">
      <xdr:nvSpPr>
        <xdr:cNvPr id="309" name="労働費該当値テキスト"/>
        <xdr:cNvSpPr txBox="1"/>
      </xdr:nvSpPr>
      <xdr:spPr>
        <a:xfrm>
          <a:off x="10528300"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7874</xdr:rowOff>
    </xdr:from>
    <xdr:to>
      <xdr:col>14</xdr:col>
      <xdr:colOff>79375</xdr:colOff>
      <xdr:row>37</xdr:row>
      <xdr:rowOff>109474</xdr:rowOff>
    </xdr:to>
    <xdr:sp macro="" textlink="">
      <xdr:nvSpPr>
        <xdr:cNvPr id="310" name="円/楕円 309"/>
        <xdr:cNvSpPr/>
      </xdr:nvSpPr>
      <xdr:spPr>
        <a:xfrm>
          <a:off x="9588500" y="63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126001</xdr:rowOff>
    </xdr:from>
    <xdr:ext cx="469744" cy="259045"/>
    <xdr:sp macro="" textlink="">
      <xdr:nvSpPr>
        <xdr:cNvPr id="311" name="テキスト ボックス 310"/>
        <xdr:cNvSpPr txBox="1"/>
      </xdr:nvSpPr>
      <xdr:spPr>
        <a:xfrm>
          <a:off x="9404427"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74041</xdr:rowOff>
    </xdr:from>
    <xdr:to>
      <xdr:col>12</xdr:col>
      <xdr:colOff>561975</xdr:colOff>
      <xdr:row>37</xdr:row>
      <xdr:rowOff>4191</xdr:rowOff>
    </xdr:to>
    <xdr:sp macro="" textlink="">
      <xdr:nvSpPr>
        <xdr:cNvPr id="312" name="円/楕円 311"/>
        <xdr:cNvSpPr/>
      </xdr:nvSpPr>
      <xdr:spPr>
        <a:xfrm>
          <a:off x="869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20718</xdr:rowOff>
    </xdr:from>
    <xdr:ext cx="469744" cy="259045"/>
    <xdr:sp macro="" textlink="">
      <xdr:nvSpPr>
        <xdr:cNvPr id="313" name="テキスト ボックス 312"/>
        <xdr:cNvSpPr txBox="1"/>
      </xdr:nvSpPr>
      <xdr:spPr>
        <a:xfrm>
          <a:off x="8515427"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7493</xdr:rowOff>
    </xdr:from>
    <xdr:to>
      <xdr:col>11</xdr:col>
      <xdr:colOff>358775</xdr:colOff>
      <xdr:row>37</xdr:row>
      <xdr:rowOff>109093</xdr:rowOff>
    </xdr:to>
    <xdr:sp macro="" textlink="">
      <xdr:nvSpPr>
        <xdr:cNvPr id="314" name="円/楕円 313"/>
        <xdr:cNvSpPr/>
      </xdr:nvSpPr>
      <xdr:spPr>
        <a:xfrm>
          <a:off x="7810500" y="6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125620</xdr:rowOff>
    </xdr:from>
    <xdr:ext cx="469744" cy="259045"/>
    <xdr:sp macro="" textlink="">
      <xdr:nvSpPr>
        <xdr:cNvPr id="315" name="テキスト ボックス 314"/>
        <xdr:cNvSpPr txBox="1"/>
      </xdr:nvSpPr>
      <xdr:spPr>
        <a:xfrm>
          <a:off x="7626427" y="61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162052</xdr:rowOff>
    </xdr:from>
    <xdr:to>
      <xdr:col>10</xdr:col>
      <xdr:colOff>155575</xdr:colOff>
      <xdr:row>36</xdr:row>
      <xdr:rowOff>92202</xdr:rowOff>
    </xdr:to>
    <xdr:sp macro="" textlink="">
      <xdr:nvSpPr>
        <xdr:cNvPr id="316" name="円/楕円 315"/>
        <xdr:cNvSpPr/>
      </xdr:nvSpPr>
      <xdr:spPr>
        <a:xfrm>
          <a:off x="6921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108729</xdr:rowOff>
    </xdr:from>
    <xdr:ext cx="469744" cy="259045"/>
    <xdr:sp macro="" textlink="">
      <xdr:nvSpPr>
        <xdr:cNvPr id="317" name="テキスト ボックス 316"/>
        <xdr:cNvSpPr txBox="1"/>
      </xdr:nvSpPr>
      <xdr:spPr>
        <a:xfrm>
          <a:off x="6737427" y="59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138769</xdr:rowOff>
    </xdr:from>
    <xdr:to>
      <xdr:col>15</xdr:col>
      <xdr:colOff>180975</xdr:colOff>
      <xdr:row>57</xdr:row>
      <xdr:rowOff>151130</xdr:rowOff>
    </xdr:to>
    <xdr:cxnSp macro="">
      <xdr:nvCxnSpPr>
        <xdr:cNvPr id="348" name="直線コネクタ 347"/>
        <xdr:cNvCxnSpPr/>
      </xdr:nvCxnSpPr>
      <xdr:spPr>
        <a:xfrm flipV="1">
          <a:off x="9639300" y="9911419"/>
          <a:ext cx="8382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49"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151130</xdr:rowOff>
    </xdr:from>
    <xdr:to>
      <xdr:col>14</xdr:col>
      <xdr:colOff>28575</xdr:colOff>
      <xdr:row>57</xdr:row>
      <xdr:rowOff>154510</xdr:rowOff>
    </xdr:to>
    <xdr:cxnSp macro="">
      <xdr:nvCxnSpPr>
        <xdr:cNvPr id="351" name="直線コネクタ 350"/>
        <xdr:cNvCxnSpPr/>
      </xdr:nvCxnSpPr>
      <xdr:spPr>
        <a:xfrm flipV="1">
          <a:off x="8750300" y="9923780"/>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154510</xdr:rowOff>
    </xdr:from>
    <xdr:to>
      <xdr:col>12</xdr:col>
      <xdr:colOff>511175</xdr:colOff>
      <xdr:row>58</xdr:row>
      <xdr:rowOff>16893</xdr:rowOff>
    </xdr:to>
    <xdr:cxnSp macro="">
      <xdr:nvCxnSpPr>
        <xdr:cNvPr id="354" name="直線コネクタ 353"/>
        <xdr:cNvCxnSpPr/>
      </xdr:nvCxnSpPr>
      <xdr:spPr>
        <a:xfrm flipV="1">
          <a:off x="7861300" y="9927160"/>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16893</xdr:rowOff>
    </xdr:from>
    <xdr:to>
      <xdr:col>11</xdr:col>
      <xdr:colOff>307975</xdr:colOff>
      <xdr:row>58</xdr:row>
      <xdr:rowOff>51297</xdr:rowOff>
    </xdr:to>
    <xdr:cxnSp macro="">
      <xdr:nvCxnSpPr>
        <xdr:cNvPr id="357" name="直線コネクタ 356"/>
        <xdr:cNvCxnSpPr/>
      </xdr:nvCxnSpPr>
      <xdr:spPr>
        <a:xfrm flipV="1">
          <a:off x="6972300" y="9960993"/>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9" name="テキスト ボックス 358"/>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87969</xdr:rowOff>
    </xdr:from>
    <xdr:to>
      <xdr:col>15</xdr:col>
      <xdr:colOff>231775</xdr:colOff>
      <xdr:row>58</xdr:row>
      <xdr:rowOff>18119</xdr:rowOff>
    </xdr:to>
    <xdr:sp macro="" textlink="">
      <xdr:nvSpPr>
        <xdr:cNvPr id="367" name="円/楕円 366"/>
        <xdr:cNvSpPr/>
      </xdr:nvSpPr>
      <xdr:spPr>
        <a:xfrm>
          <a:off x="10426700" y="98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110846</xdr:rowOff>
    </xdr:from>
    <xdr:ext cx="534377" cy="259045"/>
    <xdr:sp macro="" textlink="">
      <xdr:nvSpPr>
        <xdr:cNvPr id="368" name="農林水産業費該当値テキスト"/>
        <xdr:cNvSpPr txBox="1"/>
      </xdr:nvSpPr>
      <xdr:spPr>
        <a:xfrm>
          <a:off x="10528300" y="97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100330</xdr:rowOff>
    </xdr:from>
    <xdr:to>
      <xdr:col>14</xdr:col>
      <xdr:colOff>79375</xdr:colOff>
      <xdr:row>58</xdr:row>
      <xdr:rowOff>30480</xdr:rowOff>
    </xdr:to>
    <xdr:sp macro="" textlink="">
      <xdr:nvSpPr>
        <xdr:cNvPr id="369" name="円/楕円 368"/>
        <xdr:cNvSpPr/>
      </xdr:nvSpPr>
      <xdr:spPr>
        <a:xfrm>
          <a:off x="9588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47007</xdr:rowOff>
    </xdr:from>
    <xdr:ext cx="534377" cy="259045"/>
    <xdr:sp macro="" textlink="">
      <xdr:nvSpPr>
        <xdr:cNvPr id="370" name="テキスト ボックス 369"/>
        <xdr:cNvSpPr txBox="1"/>
      </xdr:nvSpPr>
      <xdr:spPr>
        <a:xfrm>
          <a:off x="9372111" y="96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103710</xdr:rowOff>
    </xdr:from>
    <xdr:to>
      <xdr:col>12</xdr:col>
      <xdr:colOff>561975</xdr:colOff>
      <xdr:row>58</xdr:row>
      <xdr:rowOff>33860</xdr:rowOff>
    </xdr:to>
    <xdr:sp macro="" textlink="">
      <xdr:nvSpPr>
        <xdr:cNvPr id="371" name="円/楕円 370"/>
        <xdr:cNvSpPr/>
      </xdr:nvSpPr>
      <xdr:spPr>
        <a:xfrm>
          <a:off x="8699500" y="98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50387</xdr:rowOff>
    </xdr:from>
    <xdr:ext cx="534377" cy="259045"/>
    <xdr:sp macro="" textlink="">
      <xdr:nvSpPr>
        <xdr:cNvPr id="372" name="テキスト ボックス 371"/>
        <xdr:cNvSpPr txBox="1"/>
      </xdr:nvSpPr>
      <xdr:spPr>
        <a:xfrm>
          <a:off x="8483111" y="96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137543</xdr:rowOff>
    </xdr:from>
    <xdr:to>
      <xdr:col>11</xdr:col>
      <xdr:colOff>358775</xdr:colOff>
      <xdr:row>58</xdr:row>
      <xdr:rowOff>67693</xdr:rowOff>
    </xdr:to>
    <xdr:sp macro="" textlink="">
      <xdr:nvSpPr>
        <xdr:cNvPr id="373" name="円/楕円 372"/>
        <xdr:cNvSpPr/>
      </xdr:nvSpPr>
      <xdr:spPr>
        <a:xfrm>
          <a:off x="7810500" y="99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84220</xdr:rowOff>
    </xdr:from>
    <xdr:ext cx="534377" cy="259045"/>
    <xdr:sp macro="" textlink="">
      <xdr:nvSpPr>
        <xdr:cNvPr id="374" name="テキスト ボックス 373"/>
        <xdr:cNvSpPr txBox="1"/>
      </xdr:nvSpPr>
      <xdr:spPr>
        <a:xfrm>
          <a:off x="7594111" y="96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497</xdr:rowOff>
    </xdr:from>
    <xdr:to>
      <xdr:col>10</xdr:col>
      <xdr:colOff>155575</xdr:colOff>
      <xdr:row>58</xdr:row>
      <xdr:rowOff>102097</xdr:rowOff>
    </xdr:to>
    <xdr:sp macro="" textlink="">
      <xdr:nvSpPr>
        <xdr:cNvPr id="375" name="円/楕円 374"/>
        <xdr:cNvSpPr/>
      </xdr:nvSpPr>
      <xdr:spPr>
        <a:xfrm>
          <a:off x="6921500" y="99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118624</xdr:rowOff>
    </xdr:from>
    <xdr:ext cx="534377" cy="259045"/>
    <xdr:sp macro="" textlink="">
      <xdr:nvSpPr>
        <xdr:cNvPr id="376" name="テキスト ボックス 375"/>
        <xdr:cNvSpPr txBox="1"/>
      </xdr:nvSpPr>
      <xdr:spPr>
        <a:xfrm>
          <a:off x="6705111" y="971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62336</xdr:rowOff>
    </xdr:from>
    <xdr:to>
      <xdr:col>15</xdr:col>
      <xdr:colOff>180975</xdr:colOff>
      <xdr:row>77</xdr:row>
      <xdr:rowOff>74941</xdr:rowOff>
    </xdr:to>
    <xdr:cxnSp macro="">
      <xdr:nvCxnSpPr>
        <xdr:cNvPr id="407" name="直線コネクタ 406"/>
        <xdr:cNvCxnSpPr/>
      </xdr:nvCxnSpPr>
      <xdr:spPr>
        <a:xfrm>
          <a:off x="9639300" y="13263986"/>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5251</xdr:rowOff>
    </xdr:from>
    <xdr:to>
      <xdr:col>14</xdr:col>
      <xdr:colOff>28575</xdr:colOff>
      <xdr:row>77</xdr:row>
      <xdr:rowOff>62336</xdr:rowOff>
    </xdr:to>
    <xdr:cxnSp macro="">
      <xdr:nvCxnSpPr>
        <xdr:cNvPr id="410" name="直線コネクタ 409"/>
        <xdr:cNvCxnSpPr/>
      </xdr:nvCxnSpPr>
      <xdr:spPr>
        <a:xfrm>
          <a:off x="8750300" y="13206901"/>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2" name="テキスト ボックス 411"/>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5251</xdr:rowOff>
    </xdr:from>
    <xdr:to>
      <xdr:col>12</xdr:col>
      <xdr:colOff>511175</xdr:colOff>
      <xdr:row>77</xdr:row>
      <xdr:rowOff>25040</xdr:rowOff>
    </xdr:to>
    <xdr:cxnSp macro="">
      <xdr:nvCxnSpPr>
        <xdr:cNvPr id="413" name="直線コネクタ 412"/>
        <xdr:cNvCxnSpPr/>
      </xdr:nvCxnSpPr>
      <xdr:spPr>
        <a:xfrm flipV="1">
          <a:off x="7861300" y="13206901"/>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5" name="テキスト ボックス 414"/>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25040</xdr:rowOff>
    </xdr:from>
    <xdr:to>
      <xdr:col>11</xdr:col>
      <xdr:colOff>307975</xdr:colOff>
      <xdr:row>77</xdr:row>
      <xdr:rowOff>36471</xdr:rowOff>
    </xdr:to>
    <xdr:cxnSp macro="">
      <xdr:nvCxnSpPr>
        <xdr:cNvPr id="416" name="直線コネクタ 415"/>
        <xdr:cNvCxnSpPr/>
      </xdr:nvCxnSpPr>
      <xdr:spPr>
        <a:xfrm flipV="1">
          <a:off x="6972300" y="1322669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8" name="テキスト ボックス 417"/>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20" name="テキスト ボックス 419"/>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24141</xdr:rowOff>
    </xdr:from>
    <xdr:to>
      <xdr:col>15</xdr:col>
      <xdr:colOff>231775</xdr:colOff>
      <xdr:row>77</xdr:row>
      <xdr:rowOff>125741</xdr:rowOff>
    </xdr:to>
    <xdr:sp macro="" textlink="">
      <xdr:nvSpPr>
        <xdr:cNvPr id="426" name="円/楕円 425"/>
        <xdr:cNvSpPr/>
      </xdr:nvSpPr>
      <xdr:spPr>
        <a:xfrm>
          <a:off x="10426700" y="132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2568</xdr:rowOff>
    </xdr:from>
    <xdr:ext cx="534377" cy="259045"/>
    <xdr:sp macro="" textlink="">
      <xdr:nvSpPr>
        <xdr:cNvPr id="427" name="商工費該当値テキスト"/>
        <xdr:cNvSpPr txBox="1"/>
      </xdr:nvSpPr>
      <xdr:spPr>
        <a:xfrm>
          <a:off x="10528300" y="132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11536</xdr:rowOff>
    </xdr:from>
    <xdr:to>
      <xdr:col>14</xdr:col>
      <xdr:colOff>79375</xdr:colOff>
      <xdr:row>77</xdr:row>
      <xdr:rowOff>113136</xdr:rowOff>
    </xdr:to>
    <xdr:sp macro="" textlink="">
      <xdr:nvSpPr>
        <xdr:cNvPr id="428" name="円/楕円 427"/>
        <xdr:cNvSpPr/>
      </xdr:nvSpPr>
      <xdr:spPr>
        <a:xfrm>
          <a:off x="9588500" y="132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129663</xdr:rowOff>
    </xdr:from>
    <xdr:ext cx="534377" cy="259045"/>
    <xdr:sp macro="" textlink="">
      <xdr:nvSpPr>
        <xdr:cNvPr id="429" name="テキスト ボックス 428"/>
        <xdr:cNvSpPr txBox="1"/>
      </xdr:nvSpPr>
      <xdr:spPr>
        <a:xfrm>
          <a:off x="9372111" y="129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125901</xdr:rowOff>
    </xdr:from>
    <xdr:to>
      <xdr:col>12</xdr:col>
      <xdr:colOff>561975</xdr:colOff>
      <xdr:row>77</xdr:row>
      <xdr:rowOff>56051</xdr:rowOff>
    </xdr:to>
    <xdr:sp macro="" textlink="">
      <xdr:nvSpPr>
        <xdr:cNvPr id="430" name="円/楕円 429"/>
        <xdr:cNvSpPr/>
      </xdr:nvSpPr>
      <xdr:spPr>
        <a:xfrm>
          <a:off x="8699500" y="131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72578</xdr:rowOff>
    </xdr:from>
    <xdr:ext cx="534377" cy="259045"/>
    <xdr:sp macro="" textlink="">
      <xdr:nvSpPr>
        <xdr:cNvPr id="431" name="テキスト ボックス 430"/>
        <xdr:cNvSpPr txBox="1"/>
      </xdr:nvSpPr>
      <xdr:spPr>
        <a:xfrm>
          <a:off x="8483111" y="129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145690</xdr:rowOff>
    </xdr:from>
    <xdr:to>
      <xdr:col>11</xdr:col>
      <xdr:colOff>358775</xdr:colOff>
      <xdr:row>77</xdr:row>
      <xdr:rowOff>75840</xdr:rowOff>
    </xdr:to>
    <xdr:sp macro="" textlink="">
      <xdr:nvSpPr>
        <xdr:cNvPr id="432" name="円/楕円 431"/>
        <xdr:cNvSpPr/>
      </xdr:nvSpPr>
      <xdr:spPr>
        <a:xfrm>
          <a:off x="7810500" y="131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92368</xdr:rowOff>
    </xdr:from>
    <xdr:ext cx="534377" cy="259045"/>
    <xdr:sp macro="" textlink="">
      <xdr:nvSpPr>
        <xdr:cNvPr id="433" name="テキスト ボックス 432"/>
        <xdr:cNvSpPr txBox="1"/>
      </xdr:nvSpPr>
      <xdr:spPr>
        <a:xfrm>
          <a:off x="7594111" y="12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157121</xdr:rowOff>
    </xdr:from>
    <xdr:to>
      <xdr:col>10</xdr:col>
      <xdr:colOff>155575</xdr:colOff>
      <xdr:row>77</xdr:row>
      <xdr:rowOff>87271</xdr:rowOff>
    </xdr:to>
    <xdr:sp macro="" textlink="">
      <xdr:nvSpPr>
        <xdr:cNvPr id="434" name="円/楕円 433"/>
        <xdr:cNvSpPr/>
      </xdr:nvSpPr>
      <xdr:spPr>
        <a:xfrm>
          <a:off x="6921500" y="131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103798</xdr:rowOff>
    </xdr:from>
    <xdr:ext cx="534377" cy="259045"/>
    <xdr:sp macro="" textlink="">
      <xdr:nvSpPr>
        <xdr:cNvPr id="435" name="テキスト ボックス 434"/>
        <xdr:cNvSpPr txBox="1"/>
      </xdr:nvSpPr>
      <xdr:spPr>
        <a:xfrm>
          <a:off x="6705111" y="129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116677</xdr:rowOff>
    </xdr:from>
    <xdr:to>
      <xdr:col>15</xdr:col>
      <xdr:colOff>180975</xdr:colOff>
      <xdr:row>98</xdr:row>
      <xdr:rowOff>126612</xdr:rowOff>
    </xdr:to>
    <xdr:cxnSp macro="">
      <xdr:nvCxnSpPr>
        <xdr:cNvPr id="464" name="直線コネクタ 463"/>
        <xdr:cNvCxnSpPr/>
      </xdr:nvCxnSpPr>
      <xdr:spPr>
        <a:xfrm>
          <a:off x="9639300" y="16918777"/>
          <a:ext cx="8382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5"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111117</xdr:rowOff>
    </xdr:from>
    <xdr:to>
      <xdr:col>14</xdr:col>
      <xdr:colOff>28575</xdr:colOff>
      <xdr:row>98</xdr:row>
      <xdr:rowOff>116677</xdr:rowOff>
    </xdr:to>
    <xdr:cxnSp macro="">
      <xdr:nvCxnSpPr>
        <xdr:cNvPr id="467" name="直線コネクタ 466"/>
        <xdr:cNvCxnSpPr/>
      </xdr:nvCxnSpPr>
      <xdr:spPr>
        <a:xfrm>
          <a:off x="8750300" y="16913217"/>
          <a:ext cx="889000" cy="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9" name="テキスト ボックス 468"/>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111117</xdr:rowOff>
    </xdr:from>
    <xdr:to>
      <xdr:col>12</xdr:col>
      <xdr:colOff>511175</xdr:colOff>
      <xdr:row>98</xdr:row>
      <xdr:rowOff>132708</xdr:rowOff>
    </xdr:to>
    <xdr:cxnSp macro="">
      <xdr:nvCxnSpPr>
        <xdr:cNvPr id="470" name="直線コネクタ 469"/>
        <xdr:cNvCxnSpPr/>
      </xdr:nvCxnSpPr>
      <xdr:spPr>
        <a:xfrm flipV="1">
          <a:off x="7861300" y="16913217"/>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2" name="テキスト ボックス 471"/>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132708</xdr:rowOff>
    </xdr:from>
    <xdr:to>
      <xdr:col>11</xdr:col>
      <xdr:colOff>307975</xdr:colOff>
      <xdr:row>98</xdr:row>
      <xdr:rowOff>132745</xdr:rowOff>
    </xdr:to>
    <xdr:cxnSp macro="">
      <xdr:nvCxnSpPr>
        <xdr:cNvPr id="473" name="直線コネクタ 472"/>
        <xdr:cNvCxnSpPr/>
      </xdr:nvCxnSpPr>
      <xdr:spPr>
        <a:xfrm flipV="1">
          <a:off x="6972300" y="1693480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5" name="テキスト ボックス 474"/>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7" name="テキスト ボックス 476"/>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75812</xdr:rowOff>
    </xdr:from>
    <xdr:to>
      <xdr:col>15</xdr:col>
      <xdr:colOff>231775</xdr:colOff>
      <xdr:row>99</xdr:row>
      <xdr:rowOff>5962</xdr:rowOff>
    </xdr:to>
    <xdr:sp macro="" textlink="">
      <xdr:nvSpPr>
        <xdr:cNvPr id="483" name="円/楕円 482"/>
        <xdr:cNvSpPr/>
      </xdr:nvSpPr>
      <xdr:spPr>
        <a:xfrm>
          <a:off x="10426700" y="168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35189</xdr:rowOff>
    </xdr:from>
    <xdr:ext cx="534377" cy="259045"/>
    <xdr:sp macro="" textlink="">
      <xdr:nvSpPr>
        <xdr:cNvPr id="484" name="土木費該当値テキスト"/>
        <xdr:cNvSpPr txBox="1"/>
      </xdr:nvSpPr>
      <xdr:spPr>
        <a:xfrm>
          <a:off x="10528300" y="166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65877</xdr:rowOff>
    </xdr:from>
    <xdr:to>
      <xdr:col>14</xdr:col>
      <xdr:colOff>79375</xdr:colOff>
      <xdr:row>98</xdr:row>
      <xdr:rowOff>167477</xdr:rowOff>
    </xdr:to>
    <xdr:sp macro="" textlink="">
      <xdr:nvSpPr>
        <xdr:cNvPr id="485" name="円/楕円 484"/>
        <xdr:cNvSpPr/>
      </xdr:nvSpPr>
      <xdr:spPr>
        <a:xfrm>
          <a:off x="9588500" y="168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12554</xdr:rowOff>
    </xdr:from>
    <xdr:ext cx="534377" cy="259045"/>
    <xdr:sp macro="" textlink="">
      <xdr:nvSpPr>
        <xdr:cNvPr id="486" name="テキスト ボックス 485"/>
        <xdr:cNvSpPr txBox="1"/>
      </xdr:nvSpPr>
      <xdr:spPr>
        <a:xfrm>
          <a:off x="9372111" y="166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60317</xdr:rowOff>
    </xdr:from>
    <xdr:to>
      <xdr:col>12</xdr:col>
      <xdr:colOff>561975</xdr:colOff>
      <xdr:row>98</xdr:row>
      <xdr:rowOff>161917</xdr:rowOff>
    </xdr:to>
    <xdr:sp macro="" textlink="">
      <xdr:nvSpPr>
        <xdr:cNvPr id="487" name="円/楕円 486"/>
        <xdr:cNvSpPr/>
      </xdr:nvSpPr>
      <xdr:spPr>
        <a:xfrm>
          <a:off x="8699500" y="168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6994</xdr:rowOff>
    </xdr:from>
    <xdr:ext cx="534377" cy="259045"/>
    <xdr:sp macro="" textlink="">
      <xdr:nvSpPr>
        <xdr:cNvPr id="488" name="テキスト ボックス 487"/>
        <xdr:cNvSpPr txBox="1"/>
      </xdr:nvSpPr>
      <xdr:spPr>
        <a:xfrm>
          <a:off x="8483111" y="166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81908</xdr:rowOff>
    </xdr:from>
    <xdr:to>
      <xdr:col>11</xdr:col>
      <xdr:colOff>358775</xdr:colOff>
      <xdr:row>99</xdr:row>
      <xdr:rowOff>12058</xdr:rowOff>
    </xdr:to>
    <xdr:sp macro="" textlink="">
      <xdr:nvSpPr>
        <xdr:cNvPr id="489" name="円/楕円 488"/>
        <xdr:cNvSpPr/>
      </xdr:nvSpPr>
      <xdr:spPr>
        <a:xfrm>
          <a:off x="7810500" y="168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28585</xdr:rowOff>
    </xdr:from>
    <xdr:ext cx="534377" cy="259045"/>
    <xdr:sp macro="" textlink="">
      <xdr:nvSpPr>
        <xdr:cNvPr id="490" name="テキスト ボックス 489"/>
        <xdr:cNvSpPr txBox="1"/>
      </xdr:nvSpPr>
      <xdr:spPr>
        <a:xfrm>
          <a:off x="7594111" y="166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81945</xdr:rowOff>
    </xdr:from>
    <xdr:to>
      <xdr:col>10</xdr:col>
      <xdr:colOff>155575</xdr:colOff>
      <xdr:row>99</xdr:row>
      <xdr:rowOff>12095</xdr:rowOff>
    </xdr:to>
    <xdr:sp macro="" textlink="">
      <xdr:nvSpPr>
        <xdr:cNvPr id="491" name="円/楕円 490"/>
        <xdr:cNvSpPr/>
      </xdr:nvSpPr>
      <xdr:spPr>
        <a:xfrm>
          <a:off x="6921500" y="168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28622</xdr:rowOff>
    </xdr:from>
    <xdr:ext cx="534377" cy="259045"/>
    <xdr:sp macro="" textlink="">
      <xdr:nvSpPr>
        <xdr:cNvPr id="492" name="テキスト ボックス 491"/>
        <xdr:cNvSpPr txBox="1"/>
      </xdr:nvSpPr>
      <xdr:spPr>
        <a:xfrm>
          <a:off x="6705111" y="1665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7169</xdr:rowOff>
    </xdr:from>
    <xdr:to>
      <xdr:col>23</xdr:col>
      <xdr:colOff>517525</xdr:colOff>
      <xdr:row>35</xdr:row>
      <xdr:rowOff>75978</xdr:rowOff>
    </xdr:to>
    <xdr:cxnSp macro="">
      <xdr:nvCxnSpPr>
        <xdr:cNvPr id="518" name="直線コネクタ 517"/>
        <xdr:cNvCxnSpPr/>
      </xdr:nvCxnSpPr>
      <xdr:spPr>
        <a:xfrm>
          <a:off x="15481300" y="6007919"/>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9"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7169</xdr:rowOff>
    </xdr:from>
    <xdr:to>
      <xdr:col>22</xdr:col>
      <xdr:colOff>365125</xdr:colOff>
      <xdr:row>36</xdr:row>
      <xdr:rowOff>78321</xdr:rowOff>
    </xdr:to>
    <xdr:cxnSp macro="">
      <xdr:nvCxnSpPr>
        <xdr:cNvPr id="521" name="直線コネクタ 520"/>
        <xdr:cNvCxnSpPr/>
      </xdr:nvCxnSpPr>
      <xdr:spPr>
        <a:xfrm flipV="1">
          <a:off x="14592300" y="6007919"/>
          <a:ext cx="889000" cy="2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3" name="テキスト ボックス 522"/>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78321</xdr:rowOff>
    </xdr:from>
    <xdr:to>
      <xdr:col>21</xdr:col>
      <xdr:colOff>161925</xdr:colOff>
      <xdr:row>37</xdr:row>
      <xdr:rowOff>16370</xdr:rowOff>
    </xdr:to>
    <xdr:cxnSp macro="">
      <xdr:nvCxnSpPr>
        <xdr:cNvPr id="524" name="直線コネクタ 523"/>
        <xdr:cNvCxnSpPr/>
      </xdr:nvCxnSpPr>
      <xdr:spPr>
        <a:xfrm flipV="1">
          <a:off x="13703300" y="6250521"/>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16370</xdr:rowOff>
    </xdr:from>
    <xdr:to>
      <xdr:col>19</xdr:col>
      <xdr:colOff>644525</xdr:colOff>
      <xdr:row>37</xdr:row>
      <xdr:rowOff>120669</xdr:rowOff>
    </xdr:to>
    <xdr:cxnSp macro="">
      <xdr:nvCxnSpPr>
        <xdr:cNvPr id="527" name="直線コネクタ 526"/>
        <xdr:cNvCxnSpPr/>
      </xdr:nvCxnSpPr>
      <xdr:spPr>
        <a:xfrm flipV="1">
          <a:off x="12814300" y="6360020"/>
          <a:ext cx="889000" cy="1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67181</xdr:rowOff>
    </xdr:from>
    <xdr:ext cx="534377" cy="259045"/>
    <xdr:sp macro="" textlink="">
      <xdr:nvSpPr>
        <xdr:cNvPr id="529" name="テキスト ボックス 528"/>
        <xdr:cNvSpPr txBox="1"/>
      </xdr:nvSpPr>
      <xdr:spPr>
        <a:xfrm>
          <a:off x="13436111" y="606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100042</xdr:rowOff>
    </xdr:from>
    <xdr:ext cx="534377" cy="259045"/>
    <xdr:sp macro="" textlink="">
      <xdr:nvSpPr>
        <xdr:cNvPr id="531" name="テキスト ボックス 530"/>
        <xdr:cNvSpPr txBox="1"/>
      </xdr:nvSpPr>
      <xdr:spPr>
        <a:xfrm>
          <a:off x="12547111" y="61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25178</xdr:rowOff>
    </xdr:from>
    <xdr:to>
      <xdr:col>23</xdr:col>
      <xdr:colOff>568325</xdr:colOff>
      <xdr:row>35</xdr:row>
      <xdr:rowOff>126778</xdr:rowOff>
    </xdr:to>
    <xdr:sp macro="" textlink="">
      <xdr:nvSpPr>
        <xdr:cNvPr id="537" name="円/楕円 536"/>
        <xdr:cNvSpPr/>
      </xdr:nvSpPr>
      <xdr:spPr>
        <a:xfrm>
          <a:off x="16268700" y="60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48055</xdr:rowOff>
    </xdr:from>
    <xdr:ext cx="534377" cy="259045"/>
    <xdr:sp macro="" textlink="">
      <xdr:nvSpPr>
        <xdr:cNvPr id="538" name="消防費該当値テキスト"/>
        <xdr:cNvSpPr txBox="1"/>
      </xdr:nvSpPr>
      <xdr:spPr>
        <a:xfrm>
          <a:off x="16370300" y="58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127819</xdr:rowOff>
    </xdr:from>
    <xdr:to>
      <xdr:col>22</xdr:col>
      <xdr:colOff>415925</xdr:colOff>
      <xdr:row>35</xdr:row>
      <xdr:rowOff>57969</xdr:rowOff>
    </xdr:to>
    <xdr:sp macro="" textlink="">
      <xdr:nvSpPr>
        <xdr:cNvPr id="539" name="円/楕円 538"/>
        <xdr:cNvSpPr/>
      </xdr:nvSpPr>
      <xdr:spPr>
        <a:xfrm>
          <a:off x="15430500" y="59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74496</xdr:rowOff>
    </xdr:from>
    <xdr:ext cx="534377" cy="259045"/>
    <xdr:sp macro="" textlink="">
      <xdr:nvSpPr>
        <xdr:cNvPr id="540" name="テキスト ボックス 539"/>
        <xdr:cNvSpPr txBox="1"/>
      </xdr:nvSpPr>
      <xdr:spPr>
        <a:xfrm>
          <a:off x="15214111" y="57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27521</xdr:rowOff>
    </xdr:from>
    <xdr:to>
      <xdr:col>21</xdr:col>
      <xdr:colOff>212725</xdr:colOff>
      <xdr:row>36</xdr:row>
      <xdr:rowOff>129121</xdr:rowOff>
    </xdr:to>
    <xdr:sp macro="" textlink="">
      <xdr:nvSpPr>
        <xdr:cNvPr id="541" name="円/楕円 540"/>
        <xdr:cNvSpPr/>
      </xdr:nvSpPr>
      <xdr:spPr>
        <a:xfrm>
          <a:off x="14541500" y="61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145648</xdr:rowOff>
    </xdr:from>
    <xdr:ext cx="534377" cy="259045"/>
    <xdr:sp macro="" textlink="">
      <xdr:nvSpPr>
        <xdr:cNvPr id="542" name="テキスト ボックス 541"/>
        <xdr:cNvSpPr txBox="1"/>
      </xdr:nvSpPr>
      <xdr:spPr>
        <a:xfrm>
          <a:off x="14325111" y="59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137020</xdr:rowOff>
    </xdr:from>
    <xdr:to>
      <xdr:col>20</xdr:col>
      <xdr:colOff>9525</xdr:colOff>
      <xdr:row>37</xdr:row>
      <xdr:rowOff>67170</xdr:rowOff>
    </xdr:to>
    <xdr:sp macro="" textlink="">
      <xdr:nvSpPr>
        <xdr:cNvPr id="543" name="円/楕円 542"/>
        <xdr:cNvSpPr/>
      </xdr:nvSpPr>
      <xdr:spPr>
        <a:xfrm>
          <a:off x="13652500" y="63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58297</xdr:rowOff>
    </xdr:from>
    <xdr:ext cx="534377" cy="259045"/>
    <xdr:sp macro="" textlink="">
      <xdr:nvSpPr>
        <xdr:cNvPr id="544" name="テキスト ボックス 543"/>
        <xdr:cNvSpPr txBox="1"/>
      </xdr:nvSpPr>
      <xdr:spPr>
        <a:xfrm>
          <a:off x="13436111" y="64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69869</xdr:rowOff>
    </xdr:from>
    <xdr:to>
      <xdr:col>18</xdr:col>
      <xdr:colOff>492125</xdr:colOff>
      <xdr:row>38</xdr:row>
      <xdr:rowOff>19</xdr:rowOff>
    </xdr:to>
    <xdr:sp macro="" textlink="">
      <xdr:nvSpPr>
        <xdr:cNvPr id="545" name="円/楕円 544"/>
        <xdr:cNvSpPr/>
      </xdr:nvSpPr>
      <xdr:spPr>
        <a:xfrm>
          <a:off x="12763500" y="64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162596</xdr:rowOff>
    </xdr:from>
    <xdr:ext cx="534377" cy="259045"/>
    <xdr:sp macro="" textlink="">
      <xdr:nvSpPr>
        <xdr:cNvPr id="546" name="テキスト ボックス 545"/>
        <xdr:cNvSpPr txBox="1"/>
      </xdr:nvSpPr>
      <xdr:spPr>
        <a:xfrm>
          <a:off x="12547111" y="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76435</xdr:rowOff>
    </xdr:from>
    <xdr:to>
      <xdr:col>23</xdr:col>
      <xdr:colOff>517525</xdr:colOff>
      <xdr:row>56</xdr:row>
      <xdr:rowOff>156349</xdr:rowOff>
    </xdr:to>
    <xdr:cxnSp macro="">
      <xdr:nvCxnSpPr>
        <xdr:cNvPr id="576" name="直線コネクタ 575"/>
        <xdr:cNvCxnSpPr/>
      </xdr:nvCxnSpPr>
      <xdr:spPr>
        <a:xfrm flipV="1">
          <a:off x="15481300" y="9677635"/>
          <a:ext cx="838200" cy="7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156349</xdr:rowOff>
    </xdr:from>
    <xdr:to>
      <xdr:col>22</xdr:col>
      <xdr:colOff>365125</xdr:colOff>
      <xdr:row>58</xdr:row>
      <xdr:rowOff>18676</xdr:rowOff>
    </xdr:to>
    <xdr:cxnSp macro="">
      <xdr:nvCxnSpPr>
        <xdr:cNvPr id="579" name="直線コネクタ 578"/>
        <xdr:cNvCxnSpPr/>
      </xdr:nvCxnSpPr>
      <xdr:spPr>
        <a:xfrm flipV="1">
          <a:off x="14592300" y="9757549"/>
          <a:ext cx="889000" cy="20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1" name="テキスト ボックス 580"/>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6903</xdr:rowOff>
    </xdr:from>
    <xdr:to>
      <xdr:col>21</xdr:col>
      <xdr:colOff>161925</xdr:colOff>
      <xdr:row>58</xdr:row>
      <xdr:rowOff>18676</xdr:rowOff>
    </xdr:to>
    <xdr:cxnSp macro="">
      <xdr:nvCxnSpPr>
        <xdr:cNvPr id="582" name="直線コネクタ 581"/>
        <xdr:cNvCxnSpPr/>
      </xdr:nvCxnSpPr>
      <xdr:spPr>
        <a:xfrm>
          <a:off x="13703300" y="995100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9593</xdr:rowOff>
    </xdr:from>
    <xdr:ext cx="534377" cy="259045"/>
    <xdr:sp macro="" textlink="">
      <xdr:nvSpPr>
        <xdr:cNvPr id="584" name="テキスト ボックス 583"/>
        <xdr:cNvSpPr txBox="1"/>
      </xdr:nvSpPr>
      <xdr:spPr>
        <a:xfrm>
          <a:off x="14325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5397</xdr:rowOff>
    </xdr:from>
    <xdr:to>
      <xdr:col>19</xdr:col>
      <xdr:colOff>644525</xdr:colOff>
      <xdr:row>58</xdr:row>
      <xdr:rowOff>6903</xdr:rowOff>
    </xdr:to>
    <xdr:cxnSp macro="">
      <xdr:nvCxnSpPr>
        <xdr:cNvPr id="585" name="直線コネクタ 584"/>
        <xdr:cNvCxnSpPr/>
      </xdr:nvCxnSpPr>
      <xdr:spPr>
        <a:xfrm>
          <a:off x="12814300" y="9949497"/>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67448</xdr:rowOff>
    </xdr:from>
    <xdr:ext cx="534377" cy="259045"/>
    <xdr:sp macro="" textlink="">
      <xdr:nvSpPr>
        <xdr:cNvPr id="587" name="テキスト ボックス 586"/>
        <xdr:cNvSpPr txBox="1"/>
      </xdr:nvSpPr>
      <xdr:spPr>
        <a:xfrm>
          <a:off x="13436111" y="94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53370</xdr:rowOff>
    </xdr:from>
    <xdr:ext cx="534377" cy="259045"/>
    <xdr:sp macro="" textlink="">
      <xdr:nvSpPr>
        <xdr:cNvPr id="589" name="テキスト ボックス 588"/>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25635</xdr:rowOff>
    </xdr:from>
    <xdr:to>
      <xdr:col>23</xdr:col>
      <xdr:colOff>568325</xdr:colOff>
      <xdr:row>56</xdr:row>
      <xdr:rowOff>127235</xdr:rowOff>
    </xdr:to>
    <xdr:sp macro="" textlink="">
      <xdr:nvSpPr>
        <xdr:cNvPr id="595" name="円/楕円 594"/>
        <xdr:cNvSpPr/>
      </xdr:nvSpPr>
      <xdr:spPr>
        <a:xfrm>
          <a:off x="16268700" y="96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4062</xdr:rowOff>
    </xdr:from>
    <xdr:ext cx="534377" cy="259045"/>
    <xdr:sp macro="" textlink="">
      <xdr:nvSpPr>
        <xdr:cNvPr id="596" name="教育費該当値テキスト"/>
        <xdr:cNvSpPr txBox="1"/>
      </xdr:nvSpPr>
      <xdr:spPr>
        <a:xfrm>
          <a:off x="16370300" y="96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105549</xdr:rowOff>
    </xdr:from>
    <xdr:to>
      <xdr:col>22</xdr:col>
      <xdr:colOff>415925</xdr:colOff>
      <xdr:row>57</xdr:row>
      <xdr:rowOff>35699</xdr:rowOff>
    </xdr:to>
    <xdr:sp macro="" textlink="">
      <xdr:nvSpPr>
        <xdr:cNvPr id="597" name="円/楕円 596"/>
        <xdr:cNvSpPr/>
      </xdr:nvSpPr>
      <xdr:spPr>
        <a:xfrm>
          <a:off x="15430500" y="97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26826</xdr:rowOff>
    </xdr:from>
    <xdr:ext cx="534377" cy="259045"/>
    <xdr:sp macro="" textlink="">
      <xdr:nvSpPr>
        <xdr:cNvPr id="598" name="テキスト ボックス 597"/>
        <xdr:cNvSpPr txBox="1"/>
      </xdr:nvSpPr>
      <xdr:spPr>
        <a:xfrm>
          <a:off x="15214111" y="97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139326</xdr:rowOff>
    </xdr:from>
    <xdr:to>
      <xdr:col>21</xdr:col>
      <xdr:colOff>212725</xdr:colOff>
      <xdr:row>58</xdr:row>
      <xdr:rowOff>69476</xdr:rowOff>
    </xdr:to>
    <xdr:sp macro="" textlink="">
      <xdr:nvSpPr>
        <xdr:cNvPr id="599" name="円/楕円 598"/>
        <xdr:cNvSpPr/>
      </xdr:nvSpPr>
      <xdr:spPr>
        <a:xfrm>
          <a:off x="14541500" y="99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60603</xdr:rowOff>
    </xdr:from>
    <xdr:ext cx="534377" cy="259045"/>
    <xdr:sp macro="" textlink="">
      <xdr:nvSpPr>
        <xdr:cNvPr id="600" name="テキスト ボックス 599"/>
        <xdr:cNvSpPr txBox="1"/>
      </xdr:nvSpPr>
      <xdr:spPr>
        <a:xfrm>
          <a:off x="14325111" y="100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127553</xdr:rowOff>
    </xdr:from>
    <xdr:to>
      <xdr:col>20</xdr:col>
      <xdr:colOff>9525</xdr:colOff>
      <xdr:row>58</xdr:row>
      <xdr:rowOff>57703</xdr:rowOff>
    </xdr:to>
    <xdr:sp macro="" textlink="">
      <xdr:nvSpPr>
        <xdr:cNvPr id="601" name="円/楕円 600"/>
        <xdr:cNvSpPr/>
      </xdr:nvSpPr>
      <xdr:spPr>
        <a:xfrm>
          <a:off x="13652500" y="99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48830</xdr:rowOff>
    </xdr:from>
    <xdr:ext cx="534377" cy="259045"/>
    <xdr:sp macro="" textlink="">
      <xdr:nvSpPr>
        <xdr:cNvPr id="602" name="テキスト ボックス 601"/>
        <xdr:cNvSpPr txBox="1"/>
      </xdr:nvSpPr>
      <xdr:spPr>
        <a:xfrm>
          <a:off x="13436111" y="99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126047</xdr:rowOff>
    </xdr:from>
    <xdr:to>
      <xdr:col>18</xdr:col>
      <xdr:colOff>492125</xdr:colOff>
      <xdr:row>58</xdr:row>
      <xdr:rowOff>56197</xdr:rowOff>
    </xdr:to>
    <xdr:sp macro="" textlink="">
      <xdr:nvSpPr>
        <xdr:cNvPr id="603" name="円/楕円 602"/>
        <xdr:cNvSpPr/>
      </xdr:nvSpPr>
      <xdr:spPr>
        <a:xfrm>
          <a:off x="12763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47324</xdr:rowOff>
    </xdr:from>
    <xdr:ext cx="534377" cy="259045"/>
    <xdr:sp macro="" textlink="">
      <xdr:nvSpPr>
        <xdr:cNvPr id="604" name="テキスト ボックス 603"/>
        <xdr:cNvSpPr txBox="1"/>
      </xdr:nvSpPr>
      <xdr:spPr>
        <a:xfrm>
          <a:off x="12547111" y="99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63739</xdr:rowOff>
    </xdr:from>
    <xdr:to>
      <xdr:col>23</xdr:col>
      <xdr:colOff>517525</xdr:colOff>
      <xdr:row>79</xdr:row>
      <xdr:rowOff>92576</xdr:rowOff>
    </xdr:to>
    <xdr:cxnSp macro="">
      <xdr:nvCxnSpPr>
        <xdr:cNvPr id="635" name="直線コネクタ 634"/>
        <xdr:cNvCxnSpPr/>
      </xdr:nvCxnSpPr>
      <xdr:spPr>
        <a:xfrm>
          <a:off x="15481300" y="13608289"/>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6"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53795</xdr:rowOff>
    </xdr:from>
    <xdr:to>
      <xdr:col>22</xdr:col>
      <xdr:colOff>365125</xdr:colOff>
      <xdr:row>79</xdr:row>
      <xdr:rowOff>63739</xdr:rowOff>
    </xdr:to>
    <xdr:cxnSp macro="">
      <xdr:nvCxnSpPr>
        <xdr:cNvPr id="638" name="直線コネクタ 637"/>
        <xdr:cNvCxnSpPr/>
      </xdr:nvCxnSpPr>
      <xdr:spPr>
        <a:xfrm>
          <a:off x="14592300" y="1359834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40" name="テキスト ボックス 639"/>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34789</xdr:rowOff>
    </xdr:from>
    <xdr:to>
      <xdr:col>21</xdr:col>
      <xdr:colOff>161925</xdr:colOff>
      <xdr:row>79</xdr:row>
      <xdr:rowOff>53795</xdr:rowOff>
    </xdr:to>
    <xdr:cxnSp macro="">
      <xdr:nvCxnSpPr>
        <xdr:cNvPr id="641" name="直線コネクタ 640"/>
        <xdr:cNvCxnSpPr/>
      </xdr:nvCxnSpPr>
      <xdr:spPr>
        <a:xfrm>
          <a:off x="13703300" y="13579339"/>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3" name="テキスト ボックス 642"/>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34789</xdr:rowOff>
    </xdr:from>
    <xdr:to>
      <xdr:col>19</xdr:col>
      <xdr:colOff>644525</xdr:colOff>
      <xdr:row>79</xdr:row>
      <xdr:rowOff>44276</xdr:rowOff>
    </xdr:to>
    <xdr:cxnSp macro="">
      <xdr:nvCxnSpPr>
        <xdr:cNvPr id="644" name="直線コネクタ 643"/>
        <xdr:cNvCxnSpPr/>
      </xdr:nvCxnSpPr>
      <xdr:spPr>
        <a:xfrm flipV="1">
          <a:off x="12814300" y="1357933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6" name="テキスト ボックス 645"/>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8" name="テキスト ボックス 647"/>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41776</xdr:rowOff>
    </xdr:from>
    <xdr:to>
      <xdr:col>23</xdr:col>
      <xdr:colOff>568325</xdr:colOff>
      <xdr:row>79</xdr:row>
      <xdr:rowOff>143376</xdr:rowOff>
    </xdr:to>
    <xdr:sp macro="" textlink="">
      <xdr:nvSpPr>
        <xdr:cNvPr id="654" name="円/楕円 653"/>
        <xdr:cNvSpPr/>
      </xdr:nvSpPr>
      <xdr:spPr>
        <a:xfrm>
          <a:off x="16268700" y="13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378565" cy="259045"/>
    <xdr:sp macro="" textlink="">
      <xdr:nvSpPr>
        <xdr:cNvPr id="655" name="災害復旧費該当値テキスト"/>
        <xdr:cNvSpPr txBox="1"/>
      </xdr:nvSpPr>
      <xdr:spPr>
        <a:xfrm>
          <a:off x="16370300" y="13558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12939</xdr:rowOff>
    </xdr:from>
    <xdr:to>
      <xdr:col>22</xdr:col>
      <xdr:colOff>415925</xdr:colOff>
      <xdr:row>79</xdr:row>
      <xdr:rowOff>114539</xdr:rowOff>
    </xdr:to>
    <xdr:sp macro="" textlink="">
      <xdr:nvSpPr>
        <xdr:cNvPr id="656" name="円/楕円 655"/>
        <xdr:cNvSpPr/>
      </xdr:nvSpPr>
      <xdr:spPr>
        <a:xfrm>
          <a:off x="15430500" y="13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131066</xdr:rowOff>
    </xdr:from>
    <xdr:ext cx="469744" cy="259045"/>
    <xdr:sp macro="" textlink="">
      <xdr:nvSpPr>
        <xdr:cNvPr id="657" name="テキスト ボックス 656"/>
        <xdr:cNvSpPr txBox="1"/>
      </xdr:nvSpPr>
      <xdr:spPr>
        <a:xfrm>
          <a:off x="15246427" y="1333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2995</xdr:rowOff>
    </xdr:from>
    <xdr:to>
      <xdr:col>21</xdr:col>
      <xdr:colOff>212725</xdr:colOff>
      <xdr:row>79</xdr:row>
      <xdr:rowOff>104595</xdr:rowOff>
    </xdr:to>
    <xdr:sp macro="" textlink="">
      <xdr:nvSpPr>
        <xdr:cNvPr id="658" name="円/楕円 657"/>
        <xdr:cNvSpPr/>
      </xdr:nvSpPr>
      <xdr:spPr>
        <a:xfrm>
          <a:off x="14541500" y="13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121122</xdr:rowOff>
    </xdr:from>
    <xdr:ext cx="469744" cy="259045"/>
    <xdr:sp macro="" textlink="">
      <xdr:nvSpPr>
        <xdr:cNvPr id="659" name="テキスト ボックス 658"/>
        <xdr:cNvSpPr txBox="1"/>
      </xdr:nvSpPr>
      <xdr:spPr>
        <a:xfrm>
          <a:off x="14357427" y="133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155439</xdr:rowOff>
    </xdr:from>
    <xdr:to>
      <xdr:col>20</xdr:col>
      <xdr:colOff>9525</xdr:colOff>
      <xdr:row>79</xdr:row>
      <xdr:rowOff>85589</xdr:rowOff>
    </xdr:to>
    <xdr:sp macro="" textlink="">
      <xdr:nvSpPr>
        <xdr:cNvPr id="660" name="円/楕円 659"/>
        <xdr:cNvSpPr/>
      </xdr:nvSpPr>
      <xdr:spPr>
        <a:xfrm>
          <a:off x="13652500" y="13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102116</xdr:rowOff>
    </xdr:from>
    <xdr:ext cx="469744" cy="259045"/>
    <xdr:sp macro="" textlink="">
      <xdr:nvSpPr>
        <xdr:cNvPr id="661" name="テキスト ボックス 660"/>
        <xdr:cNvSpPr txBox="1"/>
      </xdr:nvSpPr>
      <xdr:spPr>
        <a:xfrm>
          <a:off x="13468427" y="13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164926</xdr:rowOff>
    </xdr:from>
    <xdr:to>
      <xdr:col>18</xdr:col>
      <xdr:colOff>492125</xdr:colOff>
      <xdr:row>79</xdr:row>
      <xdr:rowOff>95076</xdr:rowOff>
    </xdr:to>
    <xdr:sp macro="" textlink="">
      <xdr:nvSpPr>
        <xdr:cNvPr id="662" name="円/楕円 661"/>
        <xdr:cNvSpPr/>
      </xdr:nvSpPr>
      <xdr:spPr>
        <a:xfrm>
          <a:off x="12763500" y="13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111603</xdr:rowOff>
    </xdr:from>
    <xdr:ext cx="469744" cy="259045"/>
    <xdr:sp macro="" textlink="">
      <xdr:nvSpPr>
        <xdr:cNvPr id="663" name="テキスト ボックス 662"/>
        <xdr:cNvSpPr txBox="1"/>
      </xdr:nvSpPr>
      <xdr:spPr>
        <a:xfrm>
          <a:off x="12579427" y="13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100837</xdr:rowOff>
    </xdr:from>
    <xdr:to>
      <xdr:col>23</xdr:col>
      <xdr:colOff>517525</xdr:colOff>
      <xdr:row>94</xdr:row>
      <xdr:rowOff>170180</xdr:rowOff>
    </xdr:to>
    <xdr:cxnSp macro="">
      <xdr:nvCxnSpPr>
        <xdr:cNvPr id="692" name="直線コネクタ 691"/>
        <xdr:cNvCxnSpPr/>
      </xdr:nvCxnSpPr>
      <xdr:spPr>
        <a:xfrm>
          <a:off x="15481300" y="16217137"/>
          <a:ext cx="8382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3"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100837</xdr:rowOff>
    </xdr:from>
    <xdr:to>
      <xdr:col>22</xdr:col>
      <xdr:colOff>365125</xdr:colOff>
      <xdr:row>94</xdr:row>
      <xdr:rowOff>106438</xdr:rowOff>
    </xdr:to>
    <xdr:cxnSp macro="">
      <xdr:nvCxnSpPr>
        <xdr:cNvPr id="695" name="直線コネクタ 694"/>
        <xdr:cNvCxnSpPr/>
      </xdr:nvCxnSpPr>
      <xdr:spPr>
        <a:xfrm flipV="1">
          <a:off x="14592300" y="16217137"/>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96323</xdr:rowOff>
    </xdr:from>
    <xdr:to>
      <xdr:col>21</xdr:col>
      <xdr:colOff>161925</xdr:colOff>
      <xdr:row>94</xdr:row>
      <xdr:rowOff>106438</xdr:rowOff>
    </xdr:to>
    <xdr:cxnSp macro="">
      <xdr:nvCxnSpPr>
        <xdr:cNvPr id="698" name="直線コネクタ 697"/>
        <xdr:cNvCxnSpPr/>
      </xdr:nvCxnSpPr>
      <xdr:spPr>
        <a:xfrm>
          <a:off x="13703300" y="16212623"/>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34029</xdr:rowOff>
    </xdr:from>
    <xdr:to>
      <xdr:col>19</xdr:col>
      <xdr:colOff>644525</xdr:colOff>
      <xdr:row>94</xdr:row>
      <xdr:rowOff>96323</xdr:rowOff>
    </xdr:to>
    <xdr:cxnSp macro="">
      <xdr:nvCxnSpPr>
        <xdr:cNvPr id="701" name="直線コネクタ 700"/>
        <xdr:cNvCxnSpPr/>
      </xdr:nvCxnSpPr>
      <xdr:spPr>
        <a:xfrm>
          <a:off x="12814300" y="16150329"/>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3" name="テキスト ボックス 702"/>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5" name="テキスト ボックス 704"/>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119380</xdr:rowOff>
    </xdr:from>
    <xdr:to>
      <xdr:col>23</xdr:col>
      <xdr:colOff>568325</xdr:colOff>
      <xdr:row>95</xdr:row>
      <xdr:rowOff>49530</xdr:rowOff>
    </xdr:to>
    <xdr:sp macro="" textlink="">
      <xdr:nvSpPr>
        <xdr:cNvPr id="711" name="円/楕円 710"/>
        <xdr:cNvSpPr/>
      </xdr:nvSpPr>
      <xdr:spPr>
        <a:xfrm>
          <a:off x="162687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97807</xdr:rowOff>
    </xdr:from>
    <xdr:ext cx="534377" cy="259045"/>
    <xdr:sp macro="" textlink="">
      <xdr:nvSpPr>
        <xdr:cNvPr id="712" name="公債費該当値テキスト"/>
        <xdr:cNvSpPr txBox="1"/>
      </xdr:nvSpPr>
      <xdr:spPr>
        <a:xfrm>
          <a:off x="16370300" y="162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50037</xdr:rowOff>
    </xdr:from>
    <xdr:to>
      <xdr:col>22</xdr:col>
      <xdr:colOff>415925</xdr:colOff>
      <xdr:row>94</xdr:row>
      <xdr:rowOff>151637</xdr:rowOff>
    </xdr:to>
    <xdr:sp macro="" textlink="">
      <xdr:nvSpPr>
        <xdr:cNvPr id="713" name="円/楕円 712"/>
        <xdr:cNvSpPr/>
      </xdr:nvSpPr>
      <xdr:spPr>
        <a:xfrm>
          <a:off x="15430500" y="161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168164</xdr:rowOff>
    </xdr:from>
    <xdr:ext cx="534377" cy="259045"/>
    <xdr:sp macro="" textlink="">
      <xdr:nvSpPr>
        <xdr:cNvPr id="714" name="テキスト ボックス 713"/>
        <xdr:cNvSpPr txBox="1"/>
      </xdr:nvSpPr>
      <xdr:spPr>
        <a:xfrm>
          <a:off x="15214111" y="159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55638</xdr:rowOff>
    </xdr:from>
    <xdr:to>
      <xdr:col>21</xdr:col>
      <xdr:colOff>212725</xdr:colOff>
      <xdr:row>94</xdr:row>
      <xdr:rowOff>157238</xdr:rowOff>
    </xdr:to>
    <xdr:sp macro="" textlink="">
      <xdr:nvSpPr>
        <xdr:cNvPr id="715" name="円/楕円 714"/>
        <xdr:cNvSpPr/>
      </xdr:nvSpPr>
      <xdr:spPr>
        <a:xfrm>
          <a:off x="14541500" y="161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2315</xdr:rowOff>
    </xdr:from>
    <xdr:ext cx="534377" cy="259045"/>
    <xdr:sp macro="" textlink="">
      <xdr:nvSpPr>
        <xdr:cNvPr id="716" name="テキスト ボックス 715"/>
        <xdr:cNvSpPr txBox="1"/>
      </xdr:nvSpPr>
      <xdr:spPr>
        <a:xfrm>
          <a:off x="14325111" y="159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45523</xdr:rowOff>
    </xdr:from>
    <xdr:to>
      <xdr:col>20</xdr:col>
      <xdr:colOff>9525</xdr:colOff>
      <xdr:row>94</xdr:row>
      <xdr:rowOff>147123</xdr:rowOff>
    </xdr:to>
    <xdr:sp macro="" textlink="">
      <xdr:nvSpPr>
        <xdr:cNvPr id="717" name="円/楕円 716"/>
        <xdr:cNvSpPr/>
      </xdr:nvSpPr>
      <xdr:spPr>
        <a:xfrm>
          <a:off x="13652500" y="161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163650</xdr:rowOff>
    </xdr:from>
    <xdr:ext cx="534377" cy="259045"/>
    <xdr:sp macro="" textlink="">
      <xdr:nvSpPr>
        <xdr:cNvPr id="718" name="テキスト ボックス 717"/>
        <xdr:cNvSpPr txBox="1"/>
      </xdr:nvSpPr>
      <xdr:spPr>
        <a:xfrm>
          <a:off x="13436111" y="159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154679</xdr:rowOff>
    </xdr:from>
    <xdr:to>
      <xdr:col>18</xdr:col>
      <xdr:colOff>492125</xdr:colOff>
      <xdr:row>94</xdr:row>
      <xdr:rowOff>84829</xdr:rowOff>
    </xdr:to>
    <xdr:sp macro="" textlink="">
      <xdr:nvSpPr>
        <xdr:cNvPr id="719" name="円/楕円 718"/>
        <xdr:cNvSpPr/>
      </xdr:nvSpPr>
      <xdr:spPr>
        <a:xfrm>
          <a:off x="12763500" y="160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101356</xdr:rowOff>
    </xdr:from>
    <xdr:ext cx="534377" cy="259045"/>
    <xdr:sp macro="" textlink="">
      <xdr:nvSpPr>
        <xdr:cNvPr id="720" name="テキスト ボックス 719"/>
        <xdr:cNvSpPr txBox="1"/>
      </xdr:nvSpPr>
      <xdr:spPr>
        <a:xfrm>
          <a:off x="12547111" y="158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総務費は住民一人当たり</a:t>
          </a:r>
          <a:r>
            <a:rPr lang="en-US" altLang="ja-JP" sz="1600">
              <a:solidFill>
                <a:schemeClr val="dk1"/>
              </a:solidFill>
              <a:effectLst/>
              <a:latin typeface="+mn-lt"/>
              <a:ea typeface="+mn-ea"/>
              <a:cs typeface="+mn-cs"/>
            </a:rPr>
            <a:t>70,523</a:t>
          </a:r>
          <a:r>
            <a:rPr lang="ja-JP" altLang="ja-JP" sz="1600">
              <a:solidFill>
                <a:schemeClr val="dk1"/>
              </a:solidFill>
              <a:effectLst/>
              <a:latin typeface="+mn-lt"/>
              <a:ea typeface="+mn-ea"/>
              <a:cs typeface="+mn-cs"/>
            </a:rPr>
            <a:t>円となっており、平成</a:t>
          </a:r>
          <a:r>
            <a:rPr lang="en-US" altLang="ja-JP" sz="1600">
              <a:solidFill>
                <a:schemeClr val="dk1"/>
              </a:solidFill>
              <a:effectLst/>
              <a:latin typeface="+mn-lt"/>
              <a:ea typeface="+mn-ea"/>
              <a:cs typeface="+mn-cs"/>
            </a:rPr>
            <a:t>26</a:t>
          </a:r>
          <a:r>
            <a:rPr lang="ja-JP" altLang="ja-JP" sz="1600">
              <a:solidFill>
                <a:schemeClr val="dk1"/>
              </a:solidFill>
              <a:effectLst/>
              <a:latin typeface="+mn-lt"/>
              <a:ea typeface="+mn-ea"/>
              <a:cs typeface="+mn-cs"/>
            </a:rPr>
            <a:t>年度から</a:t>
          </a:r>
          <a:r>
            <a:rPr lang="en-US" altLang="ja-JP" sz="1600">
              <a:solidFill>
                <a:schemeClr val="dk1"/>
              </a:solidFill>
              <a:effectLst/>
              <a:latin typeface="+mn-lt"/>
              <a:ea typeface="+mn-ea"/>
              <a:cs typeface="+mn-cs"/>
            </a:rPr>
            <a:t>17,823</a:t>
          </a:r>
          <a:r>
            <a:rPr lang="ja-JP" altLang="ja-JP" sz="1600">
              <a:solidFill>
                <a:schemeClr val="dk1"/>
              </a:solidFill>
              <a:effectLst/>
              <a:latin typeface="+mn-lt"/>
              <a:ea typeface="+mn-ea"/>
              <a:cs typeface="+mn-cs"/>
            </a:rPr>
            <a:t>円の増となっているが、これは財政調整基金への積立額が約</a:t>
          </a:r>
          <a:r>
            <a:rPr lang="en-US" altLang="ja-JP" sz="1600">
              <a:solidFill>
                <a:schemeClr val="dk1"/>
              </a:solidFill>
              <a:effectLst/>
              <a:latin typeface="+mn-lt"/>
              <a:ea typeface="+mn-ea"/>
              <a:cs typeface="+mn-cs"/>
            </a:rPr>
            <a:t>10</a:t>
          </a:r>
          <a:r>
            <a:rPr lang="ja-JP" altLang="ja-JP" sz="1600">
              <a:solidFill>
                <a:schemeClr val="dk1"/>
              </a:solidFill>
              <a:effectLst/>
              <a:latin typeface="+mn-lt"/>
              <a:ea typeface="+mn-ea"/>
              <a:cs typeface="+mn-cs"/>
            </a:rPr>
            <a:t>億</a:t>
          </a:r>
          <a:r>
            <a:rPr lang="en-US" altLang="ja-JP" sz="1600">
              <a:solidFill>
                <a:schemeClr val="dk1"/>
              </a:solidFill>
              <a:effectLst/>
              <a:latin typeface="+mn-lt"/>
              <a:ea typeface="+mn-ea"/>
              <a:cs typeface="+mn-cs"/>
            </a:rPr>
            <a:t>9,800</a:t>
          </a:r>
          <a:r>
            <a:rPr lang="ja-JP" altLang="ja-JP" sz="1600">
              <a:solidFill>
                <a:schemeClr val="dk1"/>
              </a:solidFill>
              <a:effectLst/>
              <a:latin typeface="+mn-lt"/>
              <a:ea typeface="+mn-ea"/>
              <a:cs typeface="+mn-cs"/>
            </a:rPr>
            <a:t>万円</a:t>
          </a:r>
          <a:r>
            <a:rPr lang="ja-JP" altLang="en-US" sz="1600">
              <a:solidFill>
                <a:schemeClr val="dk1"/>
              </a:solidFill>
              <a:effectLst/>
              <a:latin typeface="+mn-lt"/>
              <a:ea typeface="+mn-ea"/>
              <a:cs typeface="+mn-cs"/>
            </a:rPr>
            <a:t>の増額となった</a:t>
          </a:r>
          <a:r>
            <a:rPr lang="ja-JP" altLang="ja-JP" sz="1600">
              <a:solidFill>
                <a:schemeClr val="dk1"/>
              </a:solidFill>
              <a:effectLst/>
              <a:latin typeface="+mn-lt"/>
              <a:ea typeface="+mn-ea"/>
              <a:cs typeface="+mn-cs"/>
            </a:rPr>
            <a:t>ことや、地域総合整備資金貸付事業として</a:t>
          </a:r>
          <a:r>
            <a:rPr lang="en-US" altLang="ja-JP" sz="1600">
              <a:solidFill>
                <a:schemeClr val="dk1"/>
              </a:solidFill>
              <a:effectLst/>
              <a:latin typeface="+mn-lt"/>
              <a:ea typeface="+mn-ea"/>
              <a:cs typeface="+mn-cs"/>
            </a:rPr>
            <a:t>8</a:t>
          </a:r>
          <a:r>
            <a:rPr lang="ja-JP" altLang="ja-JP" sz="1600">
              <a:solidFill>
                <a:schemeClr val="dk1"/>
              </a:solidFill>
              <a:effectLst/>
              <a:latin typeface="+mn-lt"/>
              <a:ea typeface="+mn-ea"/>
              <a:cs typeface="+mn-cs"/>
            </a:rPr>
            <a:t>億</a:t>
          </a:r>
          <a:r>
            <a:rPr lang="en-US" altLang="ja-JP" sz="1600">
              <a:solidFill>
                <a:schemeClr val="dk1"/>
              </a:solidFill>
              <a:effectLst/>
              <a:latin typeface="+mn-lt"/>
              <a:ea typeface="+mn-ea"/>
              <a:cs typeface="+mn-cs"/>
            </a:rPr>
            <a:t>8,200</a:t>
          </a:r>
          <a:r>
            <a:rPr lang="ja-JP" altLang="ja-JP" sz="1600">
              <a:solidFill>
                <a:schemeClr val="dk1"/>
              </a:solidFill>
              <a:effectLst/>
              <a:latin typeface="+mn-lt"/>
              <a:ea typeface="+mn-ea"/>
              <a:cs typeface="+mn-cs"/>
            </a:rPr>
            <a:t>万円の貸付を新たに行ったことなどによるものである。</a:t>
          </a:r>
          <a:r>
            <a:rPr lang="ja-JP" altLang="en-US" sz="1600">
              <a:solidFill>
                <a:schemeClr val="dk1"/>
              </a:solidFill>
              <a:effectLst/>
              <a:latin typeface="+mn-lt"/>
              <a:ea typeface="+mn-ea"/>
              <a:cs typeface="+mn-cs"/>
            </a:rPr>
            <a:t>また、</a:t>
          </a:r>
          <a:r>
            <a:rPr kumimoji="1" lang="ja-JP" altLang="ja-JP" sz="1600">
              <a:solidFill>
                <a:schemeClr val="dk1"/>
              </a:solidFill>
              <a:effectLst/>
              <a:latin typeface="+mn-lt"/>
              <a:ea typeface="+mn-ea"/>
              <a:cs typeface="+mn-cs"/>
            </a:rPr>
            <a:t>教育費が住民一人当たり</a:t>
          </a:r>
          <a:r>
            <a:rPr kumimoji="1" lang="en-US" altLang="ja-JP" sz="1600">
              <a:solidFill>
                <a:schemeClr val="dk1"/>
              </a:solidFill>
              <a:effectLst/>
              <a:latin typeface="+mn-lt"/>
              <a:ea typeface="+mn-ea"/>
              <a:cs typeface="+mn-cs"/>
            </a:rPr>
            <a:t>45,321</a:t>
          </a:r>
          <a:r>
            <a:rPr kumimoji="1" lang="ja-JP" altLang="ja-JP" sz="1600">
              <a:solidFill>
                <a:schemeClr val="dk1"/>
              </a:solidFill>
              <a:effectLst/>
              <a:latin typeface="+mn-lt"/>
              <a:ea typeface="+mn-ea"/>
              <a:cs typeface="+mn-cs"/>
            </a:rPr>
            <a:t>円となっており、平成</a:t>
          </a:r>
          <a:r>
            <a:rPr kumimoji="1" lang="en-US" altLang="ja-JP" sz="1600">
              <a:solidFill>
                <a:schemeClr val="dk1"/>
              </a:solidFill>
              <a:effectLst/>
              <a:latin typeface="+mn-lt"/>
              <a:ea typeface="+mn-ea"/>
              <a:cs typeface="+mn-cs"/>
            </a:rPr>
            <a:t>26</a:t>
          </a:r>
          <a:r>
            <a:rPr kumimoji="1" lang="ja-JP" altLang="ja-JP" sz="1600">
              <a:solidFill>
                <a:schemeClr val="dk1"/>
              </a:solidFill>
              <a:effectLst/>
              <a:latin typeface="+mn-lt"/>
              <a:ea typeface="+mn-ea"/>
              <a:cs typeface="+mn-cs"/>
            </a:rPr>
            <a:t>年度から増加傾向にある。これは小中学校校舎等耐震改修事業や小学校ＩＣＴ教育推進事業、国民体育大会開催に向けた体育施設の改修等に積極的に取り組んだことによるものである。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112,230
111,169
509.98
51,183,100
47,937,776
3,213,266
27,278,895
49,337,925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23963</xdr:rowOff>
    </xdr:from>
    <xdr:to>
      <xdr:col>6</xdr:col>
      <xdr:colOff>511175</xdr:colOff>
      <xdr:row>34</xdr:row>
      <xdr:rowOff>34577</xdr:rowOff>
    </xdr:to>
    <xdr:cxnSp macro="">
      <xdr:nvCxnSpPr>
        <xdr:cNvPr id="63" name="直線コネクタ 62"/>
        <xdr:cNvCxnSpPr/>
      </xdr:nvCxnSpPr>
      <xdr:spPr>
        <a:xfrm>
          <a:off x="3797300" y="5853263"/>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23963</xdr:rowOff>
    </xdr:from>
    <xdr:to>
      <xdr:col>5</xdr:col>
      <xdr:colOff>358775</xdr:colOff>
      <xdr:row>34</xdr:row>
      <xdr:rowOff>79186</xdr:rowOff>
    </xdr:to>
    <xdr:cxnSp macro="">
      <xdr:nvCxnSpPr>
        <xdr:cNvPr id="66" name="直線コネクタ 65"/>
        <xdr:cNvCxnSpPr/>
      </xdr:nvCxnSpPr>
      <xdr:spPr>
        <a:xfrm flipV="1">
          <a:off x="2908300" y="5853263"/>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148615</xdr:rowOff>
    </xdr:from>
    <xdr:to>
      <xdr:col>4</xdr:col>
      <xdr:colOff>155575</xdr:colOff>
      <xdr:row>34</xdr:row>
      <xdr:rowOff>79186</xdr:rowOff>
    </xdr:to>
    <xdr:cxnSp macro="">
      <xdr:nvCxnSpPr>
        <xdr:cNvPr id="69" name="直線コネクタ 68"/>
        <xdr:cNvCxnSpPr/>
      </xdr:nvCxnSpPr>
      <xdr:spPr>
        <a:xfrm>
          <a:off x="2019300" y="5806465"/>
          <a:ext cx="889000" cy="10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91825</xdr:rowOff>
    </xdr:from>
    <xdr:to>
      <xdr:col>2</xdr:col>
      <xdr:colOff>638175</xdr:colOff>
      <xdr:row>33</xdr:row>
      <xdr:rowOff>148615</xdr:rowOff>
    </xdr:to>
    <xdr:cxnSp macro="">
      <xdr:nvCxnSpPr>
        <xdr:cNvPr id="72" name="直線コネクタ 71"/>
        <xdr:cNvCxnSpPr/>
      </xdr:nvCxnSpPr>
      <xdr:spPr>
        <a:xfrm>
          <a:off x="1130300" y="5749675"/>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155227</xdr:rowOff>
    </xdr:from>
    <xdr:to>
      <xdr:col>6</xdr:col>
      <xdr:colOff>561975</xdr:colOff>
      <xdr:row>34</xdr:row>
      <xdr:rowOff>85377</xdr:rowOff>
    </xdr:to>
    <xdr:sp macro="" textlink="">
      <xdr:nvSpPr>
        <xdr:cNvPr id="82" name="円/楕円 81"/>
        <xdr:cNvSpPr/>
      </xdr:nvSpPr>
      <xdr:spPr>
        <a:xfrm>
          <a:off x="4584700" y="5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6654</xdr:rowOff>
    </xdr:from>
    <xdr:ext cx="534377" cy="259045"/>
    <xdr:sp macro="" textlink="">
      <xdr:nvSpPr>
        <xdr:cNvPr id="83" name="人件費該当値テキスト"/>
        <xdr:cNvSpPr txBox="1"/>
      </xdr:nvSpPr>
      <xdr:spPr>
        <a:xfrm>
          <a:off x="4686300" y="5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144613</xdr:rowOff>
    </xdr:from>
    <xdr:to>
      <xdr:col>5</xdr:col>
      <xdr:colOff>409575</xdr:colOff>
      <xdr:row>34</xdr:row>
      <xdr:rowOff>74763</xdr:rowOff>
    </xdr:to>
    <xdr:sp macro="" textlink="">
      <xdr:nvSpPr>
        <xdr:cNvPr id="84" name="円/楕円 83"/>
        <xdr:cNvSpPr/>
      </xdr:nvSpPr>
      <xdr:spPr>
        <a:xfrm>
          <a:off x="3746500" y="5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91290</xdr:rowOff>
    </xdr:from>
    <xdr:ext cx="534377" cy="259045"/>
    <xdr:sp macro="" textlink="">
      <xdr:nvSpPr>
        <xdr:cNvPr id="85" name="テキスト ボックス 84"/>
        <xdr:cNvSpPr txBox="1"/>
      </xdr:nvSpPr>
      <xdr:spPr>
        <a:xfrm>
          <a:off x="3530111" y="5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28386</xdr:rowOff>
    </xdr:from>
    <xdr:to>
      <xdr:col>4</xdr:col>
      <xdr:colOff>206375</xdr:colOff>
      <xdr:row>34</xdr:row>
      <xdr:rowOff>129986</xdr:rowOff>
    </xdr:to>
    <xdr:sp macro="" textlink="">
      <xdr:nvSpPr>
        <xdr:cNvPr id="86" name="円/楕円 85"/>
        <xdr:cNvSpPr/>
      </xdr:nvSpPr>
      <xdr:spPr>
        <a:xfrm>
          <a:off x="2857500" y="58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146513</xdr:rowOff>
    </xdr:from>
    <xdr:ext cx="534377" cy="259045"/>
    <xdr:sp macro="" textlink="">
      <xdr:nvSpPr>
        <xdr:cNvPr id="87" name="テキスト ボックス 86"/>
        <xdr:cNvSpPr txBox="1"/>
      </xdr:nvSpPr>
      <xdr:spPr>
        <a:xfrm>
          <a:off x="2641111" y="56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97815</xdr:rowOff>
    </xdr:from>
    <xdr:to>
      <xdr:col>3</xdr:col>
      <xdr:colOff>3175</xdr:colOff>
      <xdr:row>34</xdr:row>
      <xdr:rowOff>27965</xdr:rowOff>
    </xdr:to>
    <xdr:sp macro="" textlink="">
      <xdr:nvSpPr>
        <xdr:cNvPr id="88" name="円/楕円 87"/>
        <xdr:cNvSpPr/>
      </xdr:nvSpPr>
      <xdr:spPr>
        <a:xfrm>
          <a:off x="1968500" y="5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44492</xdr:rowOff>
    </xdr:from>
    <xdr:ext cx="534377" cy="259045"/>
    <xdr:sp macro="" textlink="">
      <xdr:nvSpPr>
        <xdr:cNvPr id="89" name="テキスト ボックス 88"/>
        <xdr:cNvSpPr txBox="1"/>
      </xdr:nvSpPr>
      <xdr:spPr>
        <a:xfrm>
          <a:off x="1752111" y="55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41025</xdr:rowOff>
    </xdr:from>
    <xdr:to>
      <xdr:col>1</xdr:col>
      <xdr:colOff>485775</xdr:colOff>
      <xdr:row>33</xdr:row>
      <xdr:rowOff>142625</xdr:rowOff>
    </xdr:to>
    <xdr:sp macro="" textlink="">
      <xdr:nvSpPr>
        <xdr:cNvPr id="90" name="円/楕円 89"/>
        <xdr:cNvSpPr/>
      </xdr:nvSpPr>
      <xdr:spPr>
        <a:xfrm>
          <a:off x="1079500" y="56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159152</xdr:rowOff>
    </xdr:from>
    <xdr:ext cx="534377" cy="259045"/>
    <xdr:sp macro="" textlink="">
      <xdr:nvSpPr>
        <xdr:cNvPr id="91" name="テキスト ボックス 90"/>
        <xdr:cNvSpPr txBox="1"/>
      </xdr:nvSpPr>
      <xdr:spPr>
        <a:xfrm>
          <a:off x="863111" y="54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144752</xdr:rowOff>
    </xdr:from>
    <xdr:to>
      <xdr:col>6</xdr:col>
      <xdr:colOff>511175</xdr:colOff>
      <xdr:row>57</xdr:row>
      <xdr:rowOff>154628</xdr:rowOff>
    </xdr:to>
    <xdr:cxnSp macro="">
      <xdr:nvCxnSpPr>
        <xdr:cNvPr id="119" name="直線コネクタ 118"/>
        <xdr:cNvCxnSpPr/>
      </xdr:nvCxnSpPr>
      <xdr:spPr>
        <a:xfrm flipV="1">
          <a:off x="3797300" y="9917402"/>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154628</xdr:rowOff>
    </xdr:from>
    <xdr:to>
      <xdr:col>5</xdr:col>
      <xdr:colOff>358775</xdr:colOff>
      <xdr:row>58</xdr:row>
      <xdr:rowOff>28029</xdr:rowOff>
    </xdr:to>
    <xdr:cxnSp macro="">
      <xdr:nvCxnSpPr>
        <xdr:cNvPr id="122" name="直線コネクタ 121"/>
        <xdr:cNvCxnSpPr/>
      </xdr:nvCxnSpPr>
      <xdr:spPr>
        <a:xfrm flipV="1">
          <a:off x="2908300" y="9927278"/>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28029</xdr:rowOff>
    </xdr:from>
    <xdr:to>
      <xdr:col>4</xdr:col>
      <xdr:colOff>155575</xdr:colOff>
      <xdr:row>58</xdr:row>
      <xdr:rowOff>86322</xdr:rowOff>
    </xdr:to>
    <xdr:cxnSp macro="">
      <xdr:nvCxnSpPr>
        <xdr:cNvPr id="125" name="直線コネクタ 124"/>
        <xdr:cNvCxnSpPr/>
      </xdr:nvCxnSpPr>
      <xdr:spPr>
        <a:xfrm flipV="1">
          <a:off x="2019300" y="997212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50935</xdr:rowOff>
    </xdr:from>
    <xdr:to>
      <xdr:col>2</xdr:col>
      <xdr:colOff>638175</xdr:colOff>
      <xdr:row>58</xdr:row>
      <xdr:rowOff>86322</xdr:rowOff>
    </xdr:to>
    <xdr:cxnSp macro="">
      <xdr:nvCxnSpPr>
        <xdr:cNvPr id="128" name="直線コネクタ 127"/>
        <xdr:cNvCxnSpPr/>
      </xdr:nvCxnSpPr>
      <xdr:spPr>
        <a:xfrm>
          <a:off x="1130300" y="9995035"/>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24695</xdr:rowOff>
    </xdr:from>
    <xdr:ext cx="534377" cy="259045"/>
    <xdr:sp macro="" textlink="">
      <xdr:nvSpPr>
        <xdr:cNvPr id="132" name="テキスト ボックス 131"/>
        <xdr:cNvSpPr txBox="1"/>
      </xdr:nvSpPr>
      <xdr:spPr>
        <a:xfrm>
          <a:off x="863111" y="96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93952</xdr:rowOff>
    </xdr:from>
    <xdr:to>
      <xdr:col>6</xdr:col>
      <xdr:colOff>561975</xdr:colOff>
      <xdr:row>58</xdr:row>
      <xdr:rowOff>24102</xdr:rowOff>
    </xdr:to>
    <xdr:sp macro="" textlink="">
      <xdr:nvSpPr>
        <xdr:cNvPr id="138" name="円/楕円 137"/>
        <xdr:cNvSpPr/>
      </xdr:nvSpPr>
      <xdr:spPr>
        <a:xfrm>
          <a:off x="4584700" y="986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72379</xdr:rowOff>
    </xdr:from>
    <xdr:ext cx="534377" cy="259045"/>
    <xdr:sp macro="" textlink="">
      <xdr:nvSpPr>
        <xdr:cNvPr id="139" name="物件費該当値テキスト"/>
        <xdr:cNvSpPr txBox="1"/>
      </xdr:nvSpPr>
      <xdr:spPr>
        <a:xfrm>
          <a:off x="4686300" y="98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103828</xdr:rowOff>
    </xdr:from>
    <xdr:to>
      <xdr:col>5</xdr:col>
      <xdr:colOff>409575</xdr:colOff>
      <xdr:row>58</xdr:row>
      <xdr:rowOff>33978</xdr:rowOff>
    </xdr:to>
    <xdr:sp macro="" textlink="">
      <xdr:nvSpPr>
        <xdr:cNvPr id="140" name="円/楕円 139"/>
        <xdr:cNvSpPr/>
      </xdr:nvSpPr>
      <xdr:spPr>
        <a:xfrm>
          <a:off x="3746500" y="98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25105</xdr:rowOff>
    </xdr:from>
    <xdr:ext cx="534377" cy="259045"/>
    <xdr:sp macro="" textlink="">
      <xdr:nvSpPr>
        <xdr:cNvPr id="141" name="テキスト ボックス 140"/>
        <xdr:cNvSpPr txBox="1"/>
      </xdr:nvSpPr>
      <xdr:spPr>
        <a:xfrm>
          <a:off x="3530111" y="99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148679</xdr:rowOff>
    </xdr:from>
    <xdr:to>
      <xdr:col>4</xdr:col>
      <xdr:colOff>206375</xdr:colOff>
      <xdr:row>58</xdr:row>
      <xdr:rowOff>78829</xdr:rowOff>
    </xdr:to>
    <xdr:sp macro="" textlink="">
      <xdr:nvSpPr>
        <xdr:cNvPr id="142" name="円/楕円 141"/>
        <xdr:cNvSpPr/>
      </xdr:nvSpPr>
      <xdr:spPr>
        <a:xfrm>
          <a:off x="2857500" y="99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69956</xdr:rowOff>
    </xdr:from>
    <xdr:ext cx="534377" cy="259045"/>
    <xdr:sp macro="" textlink="">
      <xdr:nvSpPr>
        <xdr:cNvPr id="143" name="テキスト ボックス 142"/>
        <xdr:cNvSpPr txBox="1"/>
      </xdr:nvSpPr>
      <xdr:spPr>
        <a:xfrm>
          <a:off x="2641111" y="10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35522</xdr:rowOff>
    </xdr:from>
    <xdr:to>
      <xdr:col>3</xdr:col>
      <xdr:colOff>3175</xdr:colOff>
      <xdr:row>58</xdr:row>
      <xdr:rowOff>137122</xdr:rowOff>
    </xdr:to>
    <xdr:sp macro="" textlink="">
      <xdr:nvSpPr>
        <xdr:cNvPr id="144" name="円/楕円 143"/>
        <xdr:cNvSpPr/>
      </xdr:nvSpPr>
      <xdr:spPr>
        <a:xfrm>
          <a:off x="1968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128249</xdr:rowOff>
    </xdr:from>
    <xdr:ext cx="534377" cy="259045"/>
    <xdr:sp macro="" textlink="">
      <xdr:nvSpPr>
        <xdr:cNvPr id="145" name="テキスト ボックス 144"/>
        <xdr:cNvSpPr txBox="1"/>
      </xdr:nvSpPr>
      <xdr:spPr>
        <a:xfrm>
          <a:off x="1752111" y="100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xdr:rowOff>
    </xdr:from>
    <xdr:to>
      <xdr:col>1</xdr:col>
      <xdr:colOff>485775</xdr:colOff>
      <xdr:row>58</xdr:row>
      <xdr:rowOff>101735</xdr:rowOff>
    </xdr:to>
    <xdr:sp macro="" textlink="">
      <xdr:nvSpPr>
        <xdr:cNvPr id="146" name="円/楕円 145"/>
        <xdr:cNvSpPr/>
      </xdr:nvSpPr>
      <xdr:spPr>
        <a:xfrm>
          <a:off x="1079500" y="9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92862</xdr:rowOff>
    </xdr:from>
    <xdr:ext cx="534377" cy="259045"/>
    <xdr:sp macro="" textlink="">
      <xdr:nvSpPr>
        <xdr:cNvPr id="147" name="テキスト ボックス 146"/>
        <xdr:cNvSpPr txBox="1"/>
      </xdr:nvSpPr>
      <xdr:spPr>
        <a:xfrm>
          <a:off x="863111" y="100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98952</xdr:rowOff>
    </xdr:from>
    <xdr:to>
      <xdr:col>6</xdr:col>
      <xdr:colOff>511175</xdr:colOff>
      <xdr:row>76</xdr:row>
      <xdr:rowOff>130214</xdr:rowOff>
    </xdr:to>
    <xdr:cxnSp macro="">
      <xdr:nvCxnSpPr>
        <xdr:cNvPr id="172" name="直線コネクタ 171"/>
        <xdr:cNvCxnSpPr/>
      </xdr:nvCxnSpPr>
      <xdr:spPr>
        <a:xfrm flipV="1">
          <a:off x="3797300" y="13129152"/>
          <a:ext cx="8382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3"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130214</xdr:rowOff>
    </xdr:from>
    <xdr:to>
      <xdr:col>5</xdr:col>
      <xdr:colOff>358775</xdr:colOff>
      <xdr:row>76</xdr:row>
      <xdr:rowOff>130614</xdr:rowOff>
    </xdr:to>
    <xdr:cxnSp macro="">
      <xdr:nvCxnSpPr>
        <xdr:cNvPr id="175" name="直線コネクタ 174"/>
        <xdr:cNvCxnSpPr/>
      </xdr:nvCxnSpPr>
      <xdr:spPr>
        <a:xfrm flipV="1">
          <a:off x="2908300" y="1316041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11892</xdr:rowOff>
    </xdr:from>
    <xdr:ext cx="469744" cy="259045"/>
    <xdr:sp macro="" textlink="">
      <xdr:nvSpPr>
        <xdr:cNvPr id="177" name="テキスト ボックス 176"/>
        <xdr:cNvSpPr txBox="1"/>
      </xdr:nvSpPr>
      <xdr:spPr>
        <a:xfrm>
          <a:off x="3562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130614</xdr:rowOff>
    </xdr:from>
    <xdr:to>
      <xdr:col>4</xdr:col>
      <xdr:colOff>155575</xdr:colOff>
      <xdr:row>76</xdr:row>
      <xdr:rowOff>136613</xdr:rowOff>
    </xdr:to>
    <xdr:cxnSp macro="">
      <xdr:nvCxnSpPr>
        <xdr:cNvPr id="178" name="直線コネクタ 177"/>
        <xdr:cNvCxnSpPr/>
      </xdr:nvCxnSpPr>
      <xdr:spPr>
        <a:xfrm flipV="1">
          <a:off x="2019300" y="13160814"/>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24692</xdr:rowOff>
    </xdr:from>
    <xdr:ext cx="469744" cy="259045"/>
    <xdr:sp macro="" textlink="">
      <xdr:nvSpPr>
        <xdr:cNvPr id="180" name="テキスト ボックス 179"/>
        <xdr:cNvSpPr txBox="1"/>
      </xdr:nvSpPr>
      <xdr:spPr>
        <a:xfrm>
          <a:off x="2673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134956</xdr:rowOff>
    </xdr:from>
    <xdr:to>
      <xdr:col>2</xdr:col>
      <xdr:colOff>638175</xdr:colOff>
      <xdr:row>76</xdr:row>
      <xdr:rowOff>136613</xdr:rowOff>
    </xdr:to>
    <xdr:cxnSp macro="">
      <xdr:nvCxnSpPr>
        <xdr:cNvPr id="181" name="直線コネクタ 180"/>
        <xdr:cNvCxnSpPr/>
      </xdr:nvCxnSpPr>
      <xdr:spPr>
        <a:xfrm>
          <a:off x="1130300" y="13165156"/>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21950</xdr:rowOff>
    </xdr:from>
    <xdr:ext cx="469744" cy="259045"/>
    <xdr:sp macro="" textlink="">
      <xdr:nvSpPr>
        <xdr:cNvPr id="183" name="テキスト ボックス 182"/>
        <xdr:cNvSpPr txBox="1"/>
      </xdr:nvSpPr>
      <xdr:spPr>
        <a:xfrm>
          <a:off x="1784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21265</xdr:rowOff>
    </xdr:from>
    <xdr:ext cx="469744" cy="259045"/>
    <xdr:sp macro="" textlink="">
      <xdr:nvSpPr>
        <xdr:cNvPr id="185" name="テキスト ボックス 184"/>
        <xdr:cNvSpPr txBox="1"/>
      </xdr:nvSpPr>
      <xdr:spPr>
        <a:xfrm>
          <a:off x="895427" y="13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48152</xdr:rowOff>
    </xdr:from>
    <xdr:to>
      <xdr:col>6</xdr:col>
      <xdr:colOff>561975</xdr:colOff>
      <xdr:row>76</xdr:row>
      <xdr:rowOff>149752</xdr:rowOff>
    </xdr:to>
    <xdr:sp macro="" textlink="">
      <xdr:nvSpPr>
        <xdr:cNvPr id="191" name="円/楕円 190"/>
        <xdr:cNvSpPr/>
      </xdr:nvSpPr>
      <xdr:spPr>
        <a:xfrm>
          <a:off x="4584700" y="130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71029</xdr:rowOff>
    </xdr:from>
    <xdr:ext cx="469744" cy="259045"/>
    <xdr:sp macro="" textlink="">
      <xdr:nvSpPr>
        <xdr:cNvPr id="192" name="維持補修費該当値テキスト"/>
        <xdr:cNvSpPr txBox="1"/>
      </xdr:nvSpPr>
      <xdr:spPr>
        <a:xfrm>
          <a:off x="4686300" y="1292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79414</xdr:rowOff>
    </xdr:from>
    <xdr:to>
      <xdr:col>5</xdr:col>
      <xdr:colOff>409575</xdr:colOff>
      <xdr:row>77</xdr:row>
      <xdr:rowOff>9564</xdr:rowOff>
    </xdr:to>
    <xdr:sp macro="" textlink="">
      <xdr:nvSpPr>
        <xdr:cNvPr id="193" name="円/楕円 192"/>
        <xdr:cNvSpPr/>
      </xdr:nvSpPr>
      <xdr:spPr>
        <a:xfrm>
          <a:off x="3746500" y="13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26090</xdr:rowOff>
    </xdr:from>
    <xdr:ext cx="469744" cy="259045"/>
    <xdr:sp macro="" textlink="">
      <xdr:nvSpPr>
        <xdr:cNvPr id="194" name="テキスト ボックス 193"/>
        <xdr:cNvSpPr txBox="1"/>
      </xdr:nvSpPr>
      <xdr:spPr>
        <a:xfrm>
          <a:off x="3562427" y="128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79814</xdr:rowOff>
    </xdr:from>
    <xdr:to>
      <xdr:col>4</xdr:col>
      <xdr:colOff>206375</xdr:colOff>
      <xdr:row>77</xdr:row>
      <xdr:rowOff>9964</xdr:rowOff>
    </xdr:to>
    <xdr:sp macro="" textlink="">
      <xdr:nvSpPr>
        <xdr:cNvPr id="195" name="円/楕円 194"/>
        <xdr:cNvSpPr/>
      </xdr:nvSpPr>
      <xdr:spPr>
        <a:xfrm>
          <a:off x="2857500" y="131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26490</xdr:rowOff>
    </xdr:from>
    <xdr:ext cx="469744" cy="259045"/>
    <xdr:sp macro="" textlink="">
      <xdr:nvSpPr>
        <xdr:cNvPr id="196" name="テキスト ボックス 195"/>
        <xdr:cNvSpPr txBox="1"/>
      </xdr:nvSpPr>
      <xdr:spPr>
        <a:xfrm>
          <a:off x="2673427" y="12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85813</xdr:rowOff>
    </xdr:from>
    <xdr:to>
      <xdr:col>3</xdr:col>
      <xdr:colOff>3175</xdr:colOff>
      <xdr:row>77</xdr:row>
      <xdr:rowOff>15963</xdr:rowOff>
    </xdr:to>
    <xdr:sp macro="" textlink="">
      <xdr:nvSpPr>
        <xdr:cNvPr id="197" name="円/楕円 196"/>
        <xdr:cNvSpPr/>
      </xdr:nvSpPr>
      <xdr:spPr>
        <a:xfrm>
          <a:off x="1968500" y="13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32491</xdr:rowOff>
    </xdr:from>
    <xdr:ext cx="469744" cy="259045"/>
    <xdr:sp macro="" textlink="">
      <xdr:nvSpPr>
        <xdr:cNvPr id="198" name="テキスト ボックス 197"/>
        <xdr:cNvSpPr txBox="1"/>
      </xdr:nvSpPr>
      <xdr:spPr>
        <a:xfrm>
          <a:off x="1784427" y="128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84156</xdr:rowOff>
    </xdr:from>
    <xdr:to>
      <xdr:col>1</xdr:col>
      <xdr:colOff>485775</xdr:colOff>
      <xdr:row>77</xdr:row>
      <xdr:rowOff>14306</xdr:rowOff>
    </xdr:to>
    <xdr:sp macro="" textlink="">
      <xdr:nvSpPr>
        <xdr:cNvPr id="199" name="円/楕円 198"/>
        <xdr:cNvSpPr/>
      </xdr:nvSpPr>
      <xdr:spPr>
        <a:xfrm>
          <a:off x="1079500" y="131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30834</xdr:rowOff>
    </xdr:from>
    <xdr:ext cx="469744" cy="259045"/>
    <xdr:sp macro="" textlink="">
      <xdr:nvSpPr>
        <xdr:cNvPr id="200" name="テキスト ボックス 199"/>
        <xdr:cNvSpPr txBox="1"/>
      </xdr:nvSpPr>
      <xdr:spPr>
        <a:xfrm>
          <a:off x="895427" y="128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149171</xdr:rowOff>
    </xdr:from>
    <xdr:to>
      <xdr:col>6</xdr:col>
      <xdr:colOff>511175</xdr:colOff>
      <xdr:row>96</xdr:row>
      <xdr:rowOff>169745</xdr:rowOff>
    </xdr:to>
    <xdr:cxnSp macro="">
      <xdr:nvCxnSpPr>
        <xdr:cNvPr id="232" name="直線コネクタ 231"/>
        <xdr:cNvCxnSpPr/>
      </xdr:nvCxnSpPr>
      <xdr:spPr>
        <a:xfrm flipV="1">
          <a:off x="3797300" y="1660837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169745</xdr:rowOff>
    </xdr:from>
    <xdr:to>
      <xdr:col>5</xdr:col>
      <xdr:colOff>358775</xdr:colOff>
      <xdr:row>97</xdr:row>
      <xdr:rowOff>116007</xdr:rowOff>
    </xdr:to>
    <xdr:cxnSp macro="">
      <xdr:nvCxnSpPr>
        <xdr:cNvPr id="235" name="直線コネクタ 234"/>
        <xdr:cNvCxnSpPr/>
      </xdr:nvCxnSpPr>
      <xdr:spPr>
        <a:xfrm flipV="1">
          <a:off x="2908300" y="16628945"/>
          <a:ext cx="889000" cy="1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116007</xdr:rowOff>
    </xdr:from>
    <xdr:to>
      <xdr:col>4</xdr:col>
      <xdr:colOff>155575</xdr:colOff>
      <xdr:row>97</xdr:row>
      <xdr:rowOff>166870</xdr:rowOff>
    </xdr:to>
    <xdr:cxnSp macro="">
      <xdr:nvCxnSpPr>
        <xdr:cNvPr id="238" name="直線コネクタ 237"/>
        <xdr:cNvCxnSpPr/>
      </xdr:nvCxnSpPr>
      <xdr:spPr>
        <a:xfrm flipV="1">
          <a:off x="2019300" y="16746657"/>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0" name="テキスト ボックス 239"/>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166870</xdr:rowOff>
    </xdr:from>
    <xdr:to>
      <xdr:col>2</xdr:col>
      <xdr:colOff>638175</xdr:colOff>
      <xdr:row>98</xdr:row>
      <xdr:rowOff>19619</xdr:rowOff>
    </xdr:to>
    <xdr:cxnSp macro="">
      <xdr:nvCxnSpPr>
        <xdr:cNvPr id="241" name="直線コネクタ 240"/>
        <xdr:cNvCxnSpPr/>
      </xdr:nvCxnSpPr>
      <xdr:spPr>
        <a:xfrm flipV="1">
          <a:off x="1130300" y="16797520"/>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3" name="テキスト ボックス 242"/>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5" name="テキスト ボックス 244"/>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98371</xdr:rowOff>
    </xdr:from>
    <xdr:to>
      <xdr:col>6</xdr:col>
      <xdr:colOff>561975</xdr:colOff>
      <xdr:row>97</xdr:row>
      <xdr:rowOff>28521</xdr:rowOff>
    </xdr:to>
    <xdr:sp macro="" textlink="">
      <xdr:nvSpPr>
        <xdr:cNvPr id="251" name="円/楕円 250"/>
        <xdr:cNvSpPr/>
      </xdr:nvSpPr>
      <xdr:spPr>
        <a:xfrm>
          <a:off x="4584700" y="16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76798</xdr:rowOff>
    </xdr:from>
    <xdr:ext cx="534377" cy="259045"/>
    <xdr:sp macro="" textlink="">
      <xdr:nvSpPr>
        <xdr:cNvPr id="252" name="扶助費該当値テキスト"/>
        <xdr:cNvSpPr txBox="1"/>
      </xdr:nvSpPr>
      <xdr:spPr>
        <a:xfrm>
          <a:off x="4686300" y="165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118945</xdr:rowOff>
    </xdr:from>
    <xdr:to>
      <xdr:col>5</xdr:col>
      <xdr:colOff>409575</xdr:colOff>
      <xdr:row>97</xdr:row>
      <xdr:rowOff>49095</xdr:rowOff>
    </xdr:to>
    <xdr:sp macro="" textlink="">
      <xdr:nvSpPr>
        <xdr:cNvPr id="253" name="円/楕円 252"/>
        <xdr:cNvSpPr/>
      </xdr:nvSpPr>
      <xdr:spPr>
        <a:xfrm>
          <a:off x="3746500" y="16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65622</xdr:rowOff>
    </xdr:from>
    <xdr:ext cx="534377" cy="259045"/>
    <xdr:sp macro="" textlink="">
      <xdr:nvSpPr>
        <xdr:cNvPr id="254" name="テキスト ボックス 253"/>
        <xdr:cNvSpPr txBox="1"/>
      </xdr:nvSpPr>
      <xdr:spPr>
        <a:xfrm>
          <a:off x="3530111" y="163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65207</xdr:rowOff>
    </xdr:from>
    <xdr:to>
      <xdr:col>4</xdr:col>
      <xdr:colOff>206375</xdr:colOff>
      <xdr:row>97</xdr:row>
      <xdr:rowOff>166807</xdr:rowOff>
    </xdr:to>
    <xdr:sp macro="" textlink="">
      <xdr:nvSpPr>
        <xdr:cNvPr id="255" name="円/楕円 254"/>
        <xdr:cNvSpPr/>
      </xdr:nvSpPr>
      <xdr:spPr>
        <a:xfrm>
          <a:off x="2857500" y="166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157934</xdr:rowOff>
    </xdr:from>
    <xdr:ext cx="534377" cy="259045"/>
    <xdr:sp macro="" textlink="">
      <xdr:nvSpPr>
        <xdr:cNvPr id="256" name="テキスト ボックス 255"/>
        <xdr:cNvSpPr txBox="1"/>
      </xdr:nvSpPr>
      <xdr:spPr>
        <a:xfrm>
          <a:off x="2641111" y="1678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116070</xdr:rowOff>
    </xdr:from>
    <xdr:to>
      <xdr:col>3</xdr:col>
      <xdr:colOff>3175</xdr:colOff>
      <xdr:row>98</xdr:row>
      <xdr:rowOff>46220</xdr:rowOff>
    </xdr:to>
    <xdr:sp macro="" textlink="">
      <xdr:nvSpPr>
        <xdr:cNvPr id="257" name="円/楕円 256"/>
        <xdr:cNvSpPr/>
      </xdr:nvSpPr>
      <xdr:spPr>
        <a:xfrm>
          <a:off x="1968500" y="167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37347</xdr:rowOff>
    </xdr:from>
    <xdr:ext cx="534377" cy="259045"/>
    <xdr:sp macro="" textlink="">
      <xdr:nvSpPr>
        <xdr:cNvPr id="258" name="テキスト ボックス 257"/>
        <xdr:cNvSpPr txBox="1"/>
      </xdr:nvSpPr>
      <xdr:spPr>
        <a:xfrm>
          <a:off x="1752111" y="168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140269</xdr:rowOff>
    </xdr:from>
    <xdr:to>
      <xdr:col>1</xdr:col>
      <xdr:colOff>485775</xdr:colOff>
      <xdr:row>98</xdr:row>
      <xdr:rowOff>70419</xdr:rowOff>
    </xdr:to>
    <xdr:sp macro="" textlink="">
      <xdr:nvSpPr>
        <xdr:cNvPr id="259" name="円/楕円 258"/>
        <xdr:cNvSpPr/>
      </xdr:nvSpPr>
      <xdr:spPr>
        <a:xfrm>
          <a:off x="1079500" y="167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61546</xdr:rowOff>
    </xdr:from>
    <xdr:ext cx="534377" cy="259045"/>
    <xdr:sp macro="" textlink="">
      <xdr:nvSpPr>
        <xdr:cNvPr id="260" name="テキスト ボックス 259"/>
        <xdr:cNvSpPr txBox="1"/>
      </xdr:nvSpPr>
      <xdr:spPr>
        <a:xfrm>
          <a:off x="863111" y="168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127546</xdr:rowOff>
    </xdr:from>
    <xdr:to>
      <xdr:col>15</xdr:col>
      <xdr:colOff>180975</xdr:colOff>
      <xdr:row>37</xdr:row>
      <xdr:rowOff>130137</xdr:rowOff>
    </xdr:to>
    <xdr:cxnSp macro="">
      <xdr:nvCxnSpPr>
        <xdr:cNvPr id="289" name="直線コネクタ 288"/>
        <xdr:cNvCxnSpPr/>
      </xdr:nvCxnSpPr>
      <xdr:spPr>
        <a:xfrm>
          <a:off x="9639300" y="6471196"/>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127546</xdr:rowOff>
    </xdr:from>
    <xdr:to>
      <xdr:col>14</xdr:col>
      <xdr:colOff>28575</xdr:colOff>
      <xdr:row>37</xdr:row>
      <xdr:rowOff>140741</xdr:rowOff>
    </xdr:to>
    <xdr:cxnSp macro="">
      <xdr:nvCxnSpPr>
        <xdr:cNvPr id="292" name="直線コネクタ 291"/>
        <xdr:cNvCxnSpPr/>
      </xdr:nvCxnSpPr>
      <xdr:spPr>
        <a:xfrm flipV="1">
          <a:off x="8750300" y="6471196"/>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127229</xdr:rowOff>
    </xdr:from>
    <xdr:to>
      <xdr:col>12</xdr:col>
      <xdr:colOff>511175</xdr:colOff>
      <xdr:row>37</xdr:row>
      <xdr:rowOff>140741</xdr:rowOff>
    </xdr:to>
    <xdr:cxnSp macro="">
      <xdr:nvCxnSpPr>
        <xdr:cNvPr id="295" name="直線コネクタ 294"/>
        <xdr:cNvCxnSpPr/>
      </xdr:nvCxnSpPr>
      <xdr:spPr>
        <a:xfrm>
          <a:off x="7861300" y="647087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127229</xdr:rowOff>
    </xdr:from>
    <xdr:to>
      <xdr:col>11</xdr:col>
      <xdr:colOff>307975</xdr:colOff>
      <xdr:row>37</xdr:row>
      <xdr:rowOff>157125</xdr:rowOff>
    </xdr:to>
    <xdr:cxnSp macro="">
      <xdr:nvCxnSpPr>
        <xdr:cNvPr id="298" name="直線コネクタ 297"/>
        <xdr:cNvCxnSpPr/>
      </xdr:nvCxnSpPr>
      <xdr:spPr>
        <a:xfrm flipV="1">
          <a:off x="6972300" y="6470879"/>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79337</xdr:rowOff>
    </xdr:from>
    <xdr:to>
      <xdr:col>15</xdr:col>
      <xdr:colOff>231775</xdr:colOff>
      <xdr:row>38</xdr:row>
      <xdr:rowOff>9487</xdr:rowOff>
    </xdr:to>
    <xdr:sp macro="" textlink="">
      <xdr:nvSpPr>
        <xdr:cNvPr id="308" name="円/楕円 307"/>
        <xdr:cNvSpPr/>
      </xdr:nvSpPr>
      <xdr:spPr>
        <a:xfrm>
          <a:off x="104267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165714</xdr:rowOff>
    </xdr:from>
    <xdr:ext cx="534377" cy="259045"/>
    <xdr:sp macro="" textlink="">
      <xdr:nvSpPr>
        <xdr:cNvPr id="309" name="補助費等該当値テキスト"/>
        <xdr:cNvSpPr txBox="1"/>
      </xdr:nvSpPr>
      <xdr:spPr>
        <a:xfrm>
          <a:off x="10528300" y="63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76746</xdr:rowOff>
    </xdr:from>
    <xdr:to>
      <xdr:col>14</xdr:col>
      <xdr:colOff>79375</xdr:colOff>
      <xdr:row>38</xdr:row>
      <xdr:rowOff>6896</xdr:rowOff>
    </xdr:to>
    <xdr:sp macro="" textlink="">
      <xdr:nvSpPr>
        <xdr:cNvPr id="310" name="円/楕円 309"/>
        <xdr:cNvSpPr/>
      </xdr:nvSpPr>
      <xdr:spPr>
        <a:xfrm>
          <a:off x="95885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169473</xdr:rowOff>
    </xdr:from>
    <xdr:ext cx="534377" cy="259045"/>
    <xdr:sp macro="" textlink="">
      <xdr:nvSpPr>
        <xdr:cNvPr id="311" name="テキスト ボックス 310"/>
        <xdr:cNvSpPr txBox="1"/>
      </xdr:nvSpPr>
      <xdr:spPr>
        <a:xfrm>
          <a:off x="9372111" y="65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89941</xdr:rowOff>
    </xdr:from>
    <xdr:to>
      <xdr:col>12</xdr:col>
      <xdr:colOff>561975</xdr:colOff>
      <xdr:row>38</xdr:row>
      <xdr:rowOff>20092</xdr:rowOff>
    </xdr:to>
    <xdr:sp macro="" textlink="">
      <xdr:nvSpPr>
        <xdr:cNvPr id="312" name="円/楕円 311"/>
        <xdr:cNvSpPr/>
      </xdr:nvSpPr>
      <xdr:spPr>
        <a:xfrm>
          <a:off x="8699500" y="643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11218</xdr:rowOff>
    </xdr:from>
    <xdr:ext cx="534377" cy="259045"/>
    <xdr:sp macro="" textlink="">
      <xdr:nvSpPr>
        <xdr:cNvPr id="313" name="テキスト ボックス 312"/>
        <xdr:cNvSpPr txBox="1"/>
      </xdr:nvSpPr>
      <xdr:spPr>
        <a:xfrm>
          <a:off x="8483111" y="65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76429</xdr:rowOff>
    </xdr:from>
    <xdr:to>
      <xdr:col>11</xdr:col>
      <xdr:colOff>358775</xdr:colOff>
      <xdr:row>38</xdr:row>
      <xdr:rowOff>6579</xdr:rowOff>
    </xdr:to>
    <xdr:sp macro="" textlink="">
      <xdr:nvSpPr>
        <xdr:cNvPr id="314" name="円/楕円 313"/>
        <xdr:cNvSpPr/>
      </xdr:nvSpPr>
      <xdr:spPr>
        <a:xfrm>
          <a:off x="7810500" y="64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169156</xdr:rowOff>
    </xdr:from>
    <xdr:ext cx="534377" cy="259045"/>
    <xdr:sp macro="" textlink="">
      <xdr:nvSpPr>
        <xdr:cNvPr id="315" name="テキスト ボックス 314"/>
        <xdr:cNvSpPr txBox="1"/>
      </xdr:nvSpPr>
      <xdr:spPr>
        <a:xfrm>
          <a:off x="7594111" y="65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106325</xdr:rowOff>
    </xdr:from>
    <xdr:to>
      <xdr:col>10</xdr:col>
      <xdr:colOff>155575</xdr:colOff>
      <xdr:row>38</xdr:row>
      <xdr:rowOff>36475</xdr:rowOff>
    </xdr:to>
    <xdr:sp macro="" textlink="">
      <xdr:nvSpPr>
        <xdr:cNvPr id="316" name="円/楕円 315"/>
        <xdr:cNvSpPr/>
      </xdr:nvSpPr>
      <xdr:spPr>
        <a:xfrm>
          <a:off x="6921500" y="64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27602</xdr:rowOff>
    </xdr:from>
    <xdr:ext cx="534377" cy="259045"/>
    <xdr:sp macro="" textlink="">
      <xdr:nvSpPr>
        <xdr:cNvPr id="317" name="テキスト ボックス 316"/>
        <xdr:cNvSpPr txBox="1"/>
      </xdr:nvSpPr>
      <xdr:spPr>
        <a:xfrm>
          <a:off x="6705111" y="6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68920</xdr:rowOff>
    </xdr:from>
    <xdr:to>
      <xdr:col>15</xdr:col>
      <xdr:colOff>180975</xdr:colOff>
      <xdr:row>58</xdr:row>
      <xdr:rowOff>87122</xdr:rowOff>
    </xdr:to>
    <xdr:cxnSp macro="">
      <xdr:nvCxnSpPr>
        <xdr:cNvPr id="346" name="直線コネクタ 345"/>
        <xdr:cNvCxnSpPr/>
      </xdr:nvCxnSpPr>
      <xdr:spPr>
        <a:xfrm>
          <a:off x="9639300" y="10013020"/>
          <a:ext cx="8382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64981</xdr:rowOff>
    </xdr:from>
    <xdr:to>
      <xdr:col>14</xdr:col>
      <xdr:colOff>28575</xdr:colOff>
      <xdr:row>58</xdr:row>
      <xdr:rowOff>68920</xdr:rowOff>
    </xdr:to>
    <xdr:cxnSp macro="">
      <xdr:nvCxnSpPr>
        <xdr:cNvPr id="349" name="直線コネクタ 348"/>
        <xdr:cNvCxnSpPr/>
      </xdr:nvCxnSpPr>
      <xdr:spPr>
        <a:xfrm>
          <a:off x="8750300" y="10009081"/>
          <a:ext cx="8890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64981</xdr:rowOff>
    </xdr:from>
    <xdr:to>
      <xdr:col>12</xdr:col>
      <xdr:colOff>511175</xdr:colOff>
      <xdr:row>58</xdr:row>
      <xdr:rowOff>108022</xdr:rowOff>
    </xdr:to>
    <xdr:cxnSp macro="">
      <xdr:nvCxnSpPr>
        <xdr:cNvPr id="352" name="直線コネクタ 351"/>
        <xdr:cNvCxnSpPr/>
      </xdr:nvCxnSpPr>
      <xdr:spPr>
        <a:xfrm flipV="1">
          <a:off x="7861300" y="10009081"/>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108022</xdr:rowOff>
    </xdr:from>
    <xdr:to>
      <xdr:col>11</xdr:col>
      <xdr:colOff>307975</xdr:colOff>
      <xdr:row>58</xdr:row>
      <xdr:rowOff>118305</xdr:rowOff>
    </xdr:to>
    <xdr:cxnSp macro="">
      <xdr:nvCxnSpPr>
        <xdr:cNvPr id="355" name="直線コネクタ 354"/>
        <xdr:cNvCxnSpPr/>
      </xdr:nvCxnSpPr>
      <xdr:spPr>
        <a:xfrm flipV="1">
          <a:off x="6972300" y="10052122"/>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36322</xdr:rowOff>
    </xdr:from>
    <xdr:to>
      <xdr:col>15</xdr:col>
      <xdr:colOff>231775</xdr:colOff>
      <xdr:row>58</xdr:row>
      <xdr:rowOff>137922</xdr:rowOff>
    </xdr:to>
    <xdr:sp macro="" textlink="">
      <xdr:nvSpPr>
        <xdr:cNvPr id="365" name="円/楕円 364"/>
        <xdr:cNvSpPr/>
      </xdr:nvSpPr>
      <xdr:spPr>
        <a:xfrm>
          <a:off x="10426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167149</xdr:rowOff>
    </xdr:from>
    <xdr:ext cx="534377" cy="259045"/>
    <xdr:sp macro="" textlink="">
      <xdr:nvSpPr>
        <xdr:cNvPr id="366" name="普通建設事業費該当値テキスト"/>
        <xdr:cNvSpPr txBox="1"/>
      </xdr:nvSpPr>
      <xdr:spPr>
        <a:xfrm>
          <a:off x="10528300" y="97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18120</xdr:rowOff>
    </xdr:from>
    <xdr:to>
      <xdr:col>14</xdr:col>
      <xdr:colOff>79375</xdr:colOff>
      <xdr:row>58</xdr:row>
      <xdr:rowOff>119720</xdr:rowOff>
    </xdr:to>
    <xdr:sp macro="" textlink="">
      <xdr:nvSpPr>
        <xdr:cNvPr id="367" name="円/楕円 366"/>
        <xdr:cNvSpPr/>
      </xdr:nvSpPr>
      <xdr:spPr>
        <a:xfrm>
          <a:off x="9588500" y="99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136247</xdr:rowOff>
    </xdr:from>
    <xdr:ext cx="534377" cy="259045"/>
    <xdr:sp macro="" textlink="">
      <xdr:nvSpPr>
        <xdr:cNvPr id="368" name="テキスト ボックス 367"/>
        <xdr:cNvSpPr txBox="1"/>
      </xdr:nvSpPr>
      <xdr:spPr>
        <a:xfrm>
          <a:off x="9372111" y="97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14181</xdr:rowOff>
    </xdr:from>
    <xdr:to>
      <xdr:col>12</xdr:col>
      <xdr:colOff>561975</xdr:colOff>
      <xdr:row>58</xdr:row>
      <xdr:rowOff>115781</xdr:rowOff>
    </xdr:to>
    <xdr:sp macro="" textlink="">
      <xdr:nvSpPr>
        <xdr:cNvPr id="369" name="円/楕円 368"/>
        <xdr:cNvSpPr/>
      </xdr:nvSpPr>
      <xdr:spPr>
        <a:xfrm>
          <a:off x="8699500" y="99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132308</xdr:rowOff>
    </xdr:from>
    <xdr:ext cx="534377" cy="259045"/>
    <xdr:sp macro="" textlink="">
      <xdr:nvSpPr>
        <xdr:cNvPr id="370" name="テキスト ボックス 369"/>
        <xdr:cNvSpPr txBox="1"/>
      </xdr:nvSpPr>
      <xdr:spPr>
        <a:xfrm>
          <a:off x="8483111" y="97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57222</xdr:rowOff>
    </xdr:from>
    <xdr:to>
      <xdr:col>11</xdr:col>
      <xdr:colOff>358775</xdr:colOff>
      <xdr:row>58</xdr:row>
      <xdr:rowOff>158822</xdr:rowOff>
    </xdr:to>
    <xdr:sp macro="" textlink="">
      <xdr:nvSpPr>
        <xdr:cNvPr id="371" name="円/楕円 370"/>
        <xdr:cNvSpPr/>
      </xdr:nvSpPr>
      <xdr:spPr>
        <a:xfrm>
          <a:off x="7810500" y="100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3899</xdr:rowOff>
    </xdr:from>
    <xdr:ext cx="534377" cy="259045"/>
    <xdr:sp macro="" textlink="">
      <xdr:nvSpPr>
        <xdr:cNvPr id="372" name="テキスト ボックス 371"/>
        <xdr:cNvSpPr txBox="1"/>
      </xdr:nvSpPr>
      <xdr:spPr>
        <a:xfrm>
          <a:off x="7594111" y="97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67505</xdr:rowOff>
    </xdr:from>
    <xdr:to>
      <xdr:col>10</xdr:col>
      <xdr:colOff>155575</xdr:colOff>
      <xdr:row>58</xdr:row>
      <xdr:rowOff>169105</xdr:rowOff>
    </xdr:to>
    <xdr:sp macro="" textlink="">
      <xdr:nvSpPr>
        <xdr:cNvPr id="373" name="円/楕円 372"/>
        <xdr:cNvSpPr/>
      </xdr:nvSpPr>
      <xdr:spPr>
        <a:xfrm>
          <a:off x="6921500" y="100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14182</xdr:rowOff>
    </xdr:from>
    <xdr:ext cx="534377" cy="259045"/>
    <xdr:sp macro="" textlink="">
      <xdr:nvSpPr>
        <xdr:cNvPr id="374" name="テキスト ボックス 373"/>
        <xdr:cNvSpPr txBox="1"/>
      </xdr:nvSpPr>
      <xdr:spPr>
        <a:xfrm>
          <a:off x="6705111" y="97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61838</xdr:rowOff>
    </xdr:from>
    <xdr:to>
      <xdr:col>15</xdr:col>
      <xdr:colOff>180975</xdr:colOff>
      <xdr:row>78</xdr:row>
      <xdr:rowOff>75402</xdr:rowOff>
    </xdr:to>
    <xdr:cxnSp macro="">
      <xdr:nvCxnSpPr>
        <xdr:cNvPr id="401" name="直線コネクタ 400"/>
        <xdr:cNvCxnSpPr/>
      </xdr:nvCxnSpPr>
      <xdr:spPr>
        <a:xfrm>
          <a:off x="9639300" y="13434938"/>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24602</xdr:rowOff>
    </xdr:from>
    <xdr:to>
      <xdr:col>15</xdr:col>
      <xdr:colOff>231775</xdr:colOff>
      <xdr:row>78</xdr:row>
      <xdr:rowOff>126202</xdr:rowOff>
    </xdr:to>
    <xdr:sp macro="" textlink="">
      <xdr:nvSpPr>
        <xdr:cNvPr id="411" name="円/楕円 410"/>
        <xdr:cNvSpPr/>
      </xdr:nvSpPr>
      <xdr:spPr>
        <a:xfrm>
          <a:off x="10426700" y="133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155429</xdr:rowOff>
    </xdr:from>
    <xdr:ext cx="534377" cy="259045"/>
    <xdr:sp macro="" textlink="">
      <xdr:nvSpPr>
        <xdr:cNvPr id="412" name="普通建設事業費 （ うち新規整備　）該当値テキスト"/>
        <xdr:cNvSpPr txBox="1"/>
      </xdr:nvSpPr>
      <xdr:spPr>
        <a:xfrm>
          <a:off x="10528300" y="1318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11038</xdr:rowOff>
    </xdr:from>
    <xdr:to>
      <xdr:col>14</xdr:col>
      <xdr:colOff>79375</xdr:colOff>
      <xdr:row>78</xdr:row>
      <xdr:rowOff>112638</xdr:rowOff>
    </xdr:to>
    <xdr:sp macro="" textlink="">
      <xdr:nvSpPr>
        <xdr:cNvPr id="413" name="円/楕円 412"/>
        <xdr:cNvSpPr/>
      </xdr:nvSpPr>
      <xdr:spPr>
        <a:xfrm>
          <a:off x="9588500" y="133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129165</xdr:rowOff>
    </xdr:from>
    <xdr:ext cx="534377" cy="259045"/>
    <xdr:sp macro="" textlink="">
      <xdr:nvSpPr>
        <xdr:cNvPr id="414" name="テキスト ボックス 413"/>
        <xdr:cNvSpPr txBox="1"/>
      </xdr:nvSpPr>
      <xdr:spPr>
        <a:xfrm>
          <a:off x="9372111" y="131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158347</xdr:rowOff>
    </xdr:from>
    <xdr:to>
      <xdr:col>15</xdr:col>
      <xdr:colOff>180975</xdr:colOff>
      <xdr:row>95</xdr:row>
      <xdr:rowOff>91563</xdr:rowOff>
    </xdr:to>
    <xdr:cxnSp macro="">
      <xdr:nvCxnSpPr>
        <xdr:cNvPr id="445" name="直線コネクタ 444"/>
        <xdr:cNvCxnSpPr/>
      </xdr:nvCxnSpPr>
      <xdr:spPr>
        <a:xfrm>
          <a:off x="9639300" y="16274647"/>
          <a:ext cx="8382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40763</xdr:rowOff>
    </xdr:from>
    <xdr:to>
      <xdr:col>15</xdr:col>
      <xdr:colOff>231775</xdr:colOff>
      <xdr:row>95</xdr:row>
      <xdr:rowOff>142363</xdr:rowOff>
    </xdr:to>
    <xdr:sp macro="" textlink="">
      <xdr:nvSpPr>
        <xdr:cNvPr id="455" name="円/楕円 454"/>
        <xdr:cNvSpPr/>
      </xdr:nvSpPr>
      <xdr:spPr>
        <a:xfrm>
          <a:off x="10426700" y="163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19190</xdr:rowOff>
    </xdr:from>
    <xdr:ext cx="534377" cy="259045"/>
    <xdr:sp macro="" textlink="">
      <xdr:nvSpPr>
        <xdr:cNvPr id="456" name="普通建設事業費 （ うち更新整備　）該当値テキスト"/>
        <xdr:cNvSpPr txBox="1"/>
      </xdr:nvSpPr>
      <xdr:spPr>
        <a:xfrm>
          <a:off x="10528300" y="163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107547</xdr:rowOff>
    </xdr:from>
    <xdr:to>
      <xdr:col>14</xdr:col>
      <xdr:colOff>79375</xdr:colOff>
      <xdr:row>95</xdr:row>
      <xdr:rowOff>37697</xdr:rowOff>
    </xdr:to>
    <xdr:sp macro="" textlink="">
      <xdr:nvSpPr>
        <xdr:cNvPr id="457" name="円/楕円 456"/>
        <xdr:cNvSpPr/>
      </xdr:nvSpPr>
      <xdr:spPr>
        <a:xfrm>
          <a:off x="9588500" y="162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54224</xdr:rowOff>
    </xdr:from>
    <xdr:ext cx="534377" cy="259045"/>
    <xdr:sp macro="" textlink="">
      <xdr:nvSpPr>
        <xdr:cNvPr id="458" name="テキスト ボックス 457"/>
        <xdr:cNvSpPr txBox="1"/>
      </xdr:nvSpPr>
      <xdr:spPr>
        <a:xfrm>
          <a:off x="9372111" y="159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63740</xdr:rowOff>
    </xdr:from>
    <xdr:to>
      <xdr:col>23</xdr:col>
      <xdr:colOff>517525</xdr:colOff>
      <xdr:row>39</xdr:row>
      <xdr:rowOff>92576</xdr:rowOff>
    </xdr:to>
    <xdr:cxnSp macro="">
      <xdr:nvCxnSpPr>
        <xdr:cNvPr id="489" name="直線コネクタ 488"/>
        <xdr:cNvCxnSpPr/>
      </xdr:nvCxnSpPr>
      <xdr:spPr>
        <a:xfrm>
          <a:off x="15481300" y="6750290"/>
          <a:ext cx="8382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53795</xdr:rowOff>
    </xdr:from>
    <xdr:to>
      <xdr:col>22</xdr:col>
      <xdr:colOff>365125</xdr:colOff>
      <xdr:row>39</xdr:row>
      <xdr:rowOff>63740</xdr:rowOff>
    </xdr:to>
    <xdr:cxnSp macro="">
      <xdr:nvCxnSpPr>
        <xdr:cNvPr id="492" name="直線コネクタ 491"/>
        <xdr:cNvCxnSpPr/>
      </xdr:nvCxnSpPr>
      <xdr:spPr>
        <a:xfrm>
          <a:off x="14592300" y="674034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34789</xdr:rowOff>
    </xdr:from>
    <xdr:to>
      <xdr:col>21</xdr:col>
      <xdr:colOff>161925</xdr:colOff>
      <xdr:row>39</xdr:row>
      <xdr:rowOff>53795</xdr:rowOff>
    </xdr:to>
    <xdr:cxnSp macro="">
      <xdr:nvCxnSpPr>
        <xdr:cNvPr id="495" name="直線コネクタ 494"/>
        <xdr:cNvCxnSpPr/>
      </xdr:nvCxnSpPr>
      <xdr:spPr>
        <a:xfrm>
          <a:off x="13703300" y="6721339"/>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34789</xdr:rowOff>
    </xdr:from>
    <xdr:to>
      <xdr:col>19</xdr:col>
      <xdr:colOff>644525</xdr:colOff>
      <xdr:row>39</xdr:row>
      <xdr:rowOff>44276</xdr:rowOff>
    </xdr:to>
    <xdr:cxnSp macro="">
      <xdr:nvCxnSpPr>
        <xdr:cNvPr id="498" name="直線コネクタ 497"/>
        <xdr:cNvCxnSpPr/>
      </xdr:nvCxnSpPr>
      <xdr:spPr>
        <a:xfrm flipV="1">
          <a:off x="12814300" y="672133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500" name="テキスト ボックス 499"/>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41776</xdr:rowOff>
    </xdr:from>
    <xdr:to>
      <xdr:col>23</xdr:col>
      <xdr:colOff>568325</xdr:colOff>
      <xdr:row>39</xdr:row>
      <xdr:rowOff>143376</xdr:rowOff>
    </xdr:to>
    <xdr:sp macro="" textlink="">
      <xdr:nvSpPr>
        <xdr:cNvPr id="508" name="円/楕円 507"/>
        <xdr:cNvSpPr/>
      </xdr:nvSpPr>
      <xdr:spPr>
        <a:xfrm>
          <a:off x="162687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13802</xdr:rowOff>
    </xdr:from>
    <xdr:ext cx="378565" cy="259045"/>
    <xdr:sp macro="" textlink="">
      <xdr:nvSpPr>
        <xdr:cNvPr id="509" name="災害復旧事業費該当値テキスト"/>
        <xdr:cNvSpPr txBox="1"/>
      </xdr:nvSpPr>
      <xdr:spPr>
        <a:xfrm>
          <a:off x="16370300" y="670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12940</xdr:rowOff>
    </xdr:from>
    <xdr:to>
      <xdr:col>22</xdr:col>
      <xdr:colOff>415925</xdr:colOff>
      <xdr:row>39</xdr:row>
      <xdr:rowOff>114540</xdr:rowOff>
    </xdr:to>
    <xdr:sp macro="" textlink="">
      <xdr:nvSpPr>
        <xdr:cNvPr id="510" name="円/楕円 509"/>
        <xdr:cNvSpPr/>
      </xdr:nvSpPr>
      <xdr:spPr>
        <a:xfrm>
          <a:off x="15430500" y="66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131067</xdr:rowOff>
    </xdr:from>
    <xdr:ext cx="469744" cy="259045"/>
    <xdr:sp macro="" textlink="">
      <xdr:nvSpPr>
        <xdr:cNvPr id="511" name="テキスト ボックス 510"/>
        <xdr:cNvSpPr txBox="1"/>
      </xdr:nvSpPr>
      <xdr:spPr>
        <a:xfrm>
          <a:off x="15246427" y="647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2995</xdr:rowOff>
    </xdr:from>
    <xdr:to>
      <xdr:col>21</xdr:col>
      <xdr:colOff>212725</xdr:colOff>
      <xdr:row>39</xdr:row>
      <xdr:rowOff>104595</xdr:rowOff>
    </xdr:to>
    <xdr:sp macro="" textlink="">
      <xdr:nvSpPr>
        <xdr:cNvPr id="512" name="円/楕円 511"/>
        <xdr:cNvSpPr/>
      </xdr:nvSpPr>
      <xdr:spPr>
        <a:xfrm>
          <a:off x="14541500" y="6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121123</xdr:rowOff>
    </xdr:from>
    <xdr:ext cx="469744" cy="259045"/>
    <xdr:sp macro="" textlink="">
      <xdr:nvSpPr>
        <xdr:cNvPr id="513" name="テキスト ボックス 512"/>
        <xdr:cNvSpPr txBox="1"/>
      </xdr:nvSpPr>
      <xdr:spPr>
        <a:xfrm>
          <a:off x="14357427" y="646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155439</xdr:rowOff>
    </xdr:from>
    <xdr:to>
      <xdr:col>20</xdr:col>
      <xdr:colOff>9525</xdr:colOff>
      <xdr:row>39</xdr:row>
      <xdr:rowOff>85589</xdr:rowOff>
    </xdr:to>
    <xdr:sp macro="" textlink="">
      <xdr:nvSpPr>
        <xdr:cNvPr id="514" name="円/楕円 513"/>
        <xdr:cNvSpPr/>
      </xdr:nvSpPr>
      <xdr:spPr>
        <a:xfrm>
          <a:off x="13652500" y="667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102116</xdr:rowOff>
    </xdr:from>
    <xdr:ext cx="469744" cy="259045"/>
    <xdr:sp macro="" textlink="">
      <xdr:nvSpPr>
        <xdr:cNvPr id="515" name="テキスト ボックス 514"/>
        <xdr:cNvSpPr txBox="1"/>
      </xdr:nvSpPr>
      <xdr:spPr>
        <a:xfrm>
          <a:off x="13468427" y="644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164926</xdr:rowOff>
    </xdr:from>
    <xdr:to>
      <xdr:col>18</xdr:col>
      <xdr:colOff>492125</xdr:colOff>
      <xdr:row>39</xdr:row>
      <xdr:rowOff>95076</xdr:rowOff>
    </xdr:to>
    <xdr:sp macro="" textlink="">
      <xdr:nvSpPr>
        <xdr:cNvPr id="516" name="円/楕円 515"/>
        <xdr:cNvSpPr/>
      </xdr:nvSpPr>
      <xdr:spPr>
        <a:xfrm>
          <a:off x="12763500" y="66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111603</xdr:rowOff>
    </xdr:from>
    <xdr:ext cx="469744" cy="259045"/>
    <xdr:sp macro="" textlink="">
      <xdr:nvSpPr>
        <xdr:cNvPr id="517" name="テキスト ボックス 516"/>
        <xdr:cNvSpPr txBox="1"/>
      </xdr:nvSpPr>
      <xdr:spPr>
        <a:xfrm>
          <a:off x="12579427" y="645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100838</xdr:rowOff>
    </xdr:from>
    <xdr:to>
      <xdr:col>23</xdr:col>
      <xdr:colOff>517525</xdr:colOff>
      <xdr:row>74</xdr:row>
      <xdr:rowOff>170180</xdr:rowOff>
    </xdr:to>
    <xdr:cxnSp macro="">
      <xdr:nvCxnSpPr>
        <xdr:cNvPr id="595" name="直線コネクタ 594"/>
        <xdr:cNvCxnSpPr/>
      </xdr:nvCxnSpPr>
      <xdr:spPr>
        <a:xfrm>
          <a:off x="15481300" y="12788138"/>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100838</xdr:rowOff>
    </xdr:from>
    <xdr:to>
      <xdr:col>22</xdr:col>
      <xdr:colOff>365125</xdr:colOff>
      <xdr:row>74</xdr:row>
      <xdr:rowOff>106438</xdr:rowOff>
    </xdr:to>
    <xdr:cxnSp macro="">
      <xdr:nvCxnSpPr>
        <xdr:cNvPr id="598" name="直線コネクタ 597"/>
        <xdr:cNvCxnSpPr/>
      </xdr:nvCxnSpPr>
      <xdr:spPr>
        <a:xfrm flipV="1">
          <a:off x="14592300" y="1278813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96323</xdr:rowOff>
    </xdr:from>
    <xdr:to>
      <xdr:col>21</xdr:col>
      <xdr:colOff>161925</xdr:colOff>
      <xdr:row>74</xdr:row>
      <xdr:rowOff>106438</xdr:rowOff>
    </xdr:to>
    <xdr:cxnSp macro="">
      <xdr:nvCxnSpPr>
        <xdr:cNvPr id="601" name="直線コネクタ 600"/>
        <xdr:cNvCxnSpPr/>
      </xdr:nvCxnSpPr>
      <xdr:spPr>
        <a:xfrm>
          <a:off x="13703300" y="12783623"/>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34030</xdr:rowOff>
    </xdr:from>
    <xdr:to>
      <xdr:col>19</xdr:col>
      <xdr:colOff>644525</xdr:colOff>
      <xdr:row>74</xdr:row>
      <xdr:rowOff>96323</xdr:rowOff>
    </xdr:to>
    <xdr:cxnSp macro="">
      <xdr:nvCxnSpPr>
        <xdr:cNvPr id="604" name="直線コネクタ 603"/>
        <xdr:cNvCxnSpPr/>
      </xdr:nvCxnSpPr>
      <xdr:spPr>
        <a:xfrm>
          <a:off x="12814300" y="12721330"/>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119380</xdr:rowOff>
    </xdr:from>
    <xdr:to>
      <xdr:col>23</xdr:col>
      <xdr:colOff>568325</xdr:colOff>
      <xdr:row>75</xdr:row>
      <xdr:rowOff>49530</xdr:rowOff>
    </xdr:to>
    <xdr:sp macro="" textlink="">
      <xdr:nvSpPr>
        <xdr:cNvPr id="614" name="円/楕円 613"/>
        <xdr:cNvSpPr/>
      </xdr:nvSpPr>
      <xdr:spPr>
        <a:xfrm>
          <a:off x="162687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97807</xdr:rowOff>
    </xdr:from>
    <xdr:ext cx="534377" cy="259045"/>
    <xdr:sp macro="" textlink="">
      <xdr:nvSpPr>
        <xdr:cNvPr id="615" name="公債費該当値テキスト"/>
        <xdr:cNvSpPr txBox="1"/>
      </xdr:nvSpPr>
      <xdr:spPr>
        <a:xfrm>
          <a:off x="16370300" y="1278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50038</xdr:rowOff>
    </xdr:from>
    <xdr:to>
      <xdr:col>22</xdr:col>
      <xdr:colOff>415925</xdr:colOff>
      <xdr:row>74</xdr:row>
      <xdr:rowOff>151638</xdr:rowOff>
    </xdr:to>
    <xdr:sp macro="" textlink="">
      <xdr:nvSpPr>
        <xdr:cNvPr id="616" name="円/楕円 615"/>
        <xdr:cNvSpPr/>
      </xdr:nvSpPr>
      <xdr:spPr>
        <a:xfrm>
          <a:off x="15430500" y="12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168165</xdr:rowOff>
    </xdr:from>
    <xdr:ext cx="534377" cy="259045"/>
    <xdr:sp macro="" textlink="">
      <xdr:nvSpPr>
        <xdr:cNvPr id="617" name="テキスト ボックス 616"/>
        <xdr:cNvSpPr txBox="1"/>
      </xdr:nvSpPr>
      <xdr:spPr>
        <a:xfrm>
          <a:off x="15214111" y="125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55638</xdr:rowOff>
    </xdr:from>
    <xdr:to>
      <xdr:col>21</xdr:col>
      <xdr:colOff>212725</xdr:colOff>
      <xdr:row>74</xdr:row>
      <xdr:rowOff>157238</xdr:rowOff>
    </xdr:to>
    <xdr:sp macro="" textlink="">
      <xdr:nvSpPr>
        <xdr:cNvPr id="618" name="円/楕円 617"/>
        <xdr:cNvSpPr/>
      </xdr:nvSpPr>
      <xdr:spPr>
        <a:xfrm>
          <a:off x="14541500" y="127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2315</xdr:rowOff>
    </xdr:from>
    <xdr:ext cx="534377" cy="259045"/>
    <xdr:sp macro="" textlink="">
      <xdr:nvSpPr>
        <xdr:cNvPr id="619" name="テキスト ボックス 618"/>
        <xdr:cNvSpPr txBox="1"/>
      </xdr:nvSpPr>
      <xdr:spPr>
        <a:xfrm>
          <a:off x="14325111" y="125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45523</xdr:rowOff>
    </xdr:from>
    <xdr:to>
      <xdr:col>20</xdr:col>
      <xdr:colOff>9525</xdr:colOff>
      <xdr:row>74</xdr:row>
      <xdr:rowOff>147123</xdr:rowOff>
    </xdr:to>
    <xdr:sp macro="" textlink="">
      <xdr:nvSpPr>
        <xdr:cNvPr id="620" name="円/楕円 619"/>
        <xdr:cNvSpPr/>
      </xdr:nvSpPr>
      <xdr:spPr>
        <a:xfrm>
          <a:off x="13652500" y="127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163650</xdr:rowOff>
    </xdr:from>
    <xdr:ext cx="534377" cy="259045"/>
    <xdr:sp macro="" textlink="">
      <xdr:nvSpPr>
        <xdr:cNvPr id="621" name="テキスト ボックス 620"/>
        <xdr:cNvSpPr txBox="1"/>
      </xdr:nvSpPr>
      <xdr:spPr>
        <a:xfrm>
          <a:off x="13436111" y="1250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154680</xdr:rowOff>
    </xdr:from>
    <xdr:to>
      <xdr:col>18</xdr:col>
      <xdr:colOff>492125</xdr:colOff>
      <xdr:row>74</xdr:row>
      <xdr:rowOff>84830</xdr:rowOff>
    </xdr:to>
    <xdr:sp macro="" textlink="">
      <xdr:nvSpPr>
        <xdr:cNvPr id="622" name="円/楕円 621"/>
        <xdr:cNvSpPr/>
      </xdr:nvSpPr>
      <xdr:spPr>
        <a:xfrm>
          <a:off x="12763500" y="126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101357</xdr:rowOff>
    </xdr:from>
    <xdr:ext cx="534377" cy="259045"/>
    <xdr:sp macro="" textlink="">
      <xdr:nvSpPr>
        <xdr:cNvPr id="623" name="テキスト ボックス 622"/>
        <xdr:cNvSpPr txBox="1"/>
      </xdr:nvSpPr>
      <xdr:spPr>
        <a:xfrm>
          <a:off x="12547111" y="124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38447</xdr:rowOff>
    </xdr:from>
    <xdr:to>
      <xdr:col>23</xdr:col>
      <xdr:colOff>517525</xdr:colOff>
      <xdr:row>99</xdr:row>
      <xdr:rowOff>72619</xdr:rowOff>
    </xdr:to>
    <xdr:cxnSp macro="">
      <xdr:nvCxnSpPr>
        <xdr:cNvPr id="654" name="直線コネクタ 653"/>
        <xdr:cNvCxnSpPr/>
      </xdr:nvCxnSpPr>
      <xdr:spPr>
        <a:xfrm flipV="1">
          <a:off x="15481300" y="17011997"/>
          <a:ext cx="8382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154698</xdr:rowOff>
    </xdr:from>
    <xdr:ext cx="534377" cy="259045"/>
    <xdr:sp macro="" textlink="">
      <xdr:nvSpPr>
        <xdr:cNvPr id="655" name="積立金平均値テキスト"/>
        <xdr:cNvSpPr txBox="1"/>
      </xdr:nvSpPr>
      <xdr:spPr>
        <a:xfrm>
          <a:off x="16370300" y="16956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37271</xdr:rowOff>
    </xdr:from>
    <xdr:to>
      <xdr:col>22</xdr:col>
      <xdr:colOff>365125</xdr:colOff>
      <xdr:row>99</xdr:row>
      <xdr:rowOff>72619</xdr:rowOff>
    </xdr:to>
    <xdr:cxnSp macro="">
      <xdr:nvCxnSpPr>
        <xdr:cNvPr id="657" name="直線コネクタ 656"/>
        <xdr:cNvCxnSpPr/>
      </xdr:nvCxnSpPr>
      <xdr:spPr>
        <a:xfrm>
          <a:off x="14592300" y="17010821"/>
          <a:ext cx="889000" cy="3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133045</xdr:rowOff>
    </xdr:from>
    <xdr:ext cx="534377" cy="259045"/>
    <xdr:sp macro="" textlink="">
      <xdr:nvSpPr>
        <xdr:cNvPr id="659" name="テキスト ボックス 658"/>
        <xdr:cNvSpPr txBox="1"/>
      </xdr:nvSpPr>
      <xdr:spPr>
        <a:xfrm>
          <a:off x="15214111" y="167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37271</xdr:rowOff>
    </xdr:from>
    <xdr:to>
      <xdr:col>21</xdr:col>
      <xdr:colOff>161925</xdr:colOff>
      <xdr:row>99</xdr:row>
      <xdr:rowOff>57178</xdr:rowOff>
    </xdr:to>
    <xdr:cxnSp macro="">
      <xdr:nvCxnSpPr>
        <xdr:cNvPr id="660" name="直線コネクタ 659"/>
        <xdr:cNvCxnSpPr/>
      </xdr:nvCxnSpPr>
      <xdr:spPr>
        <a:xfrm flipV="1">
          <a:off x="13703300" y="17010821"/>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57178</xdr:rowOff>
    </xdr:from>
    <xdr:to>
      <xdr:col>19</xdr:col>
      <xdr:colOff>644525</xdr:colOff>
      <xdr:row>99</xdr:row>
      <xdr:rowOff>59102</xdr:rowOff>
    </xdr:to>
    <xdr:cxnSp macro="">
      <xdr:nvCxnSpPr>
        <xdr:cNvPr id="663" name="直線コネクタ 662"/>
        <xdr:cNvCxnSpPr/>
      </xdr:nvCxnSpPr>
      <xdr:spPr>
        <a:xfrm flipV="1">
          <a:off x="12814300" y="1703072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159097</xdr:rowOff>
    </xdr:from>
    <xdr:to>
      <xdr:col>23</xdr:col>
      <xdr:colOff>568325</xdr:colOff>
      <xdr:row>99</xdr:row>
      <xdr:rowOff>89247</xdr:rowOff>
    </xdr:to>
    <xdr:sp macro="" textlink="">
      <xdr:nvSpPr>
        <xdr:cNvPr id="673" name="円/楕円 672"/>
        <xdr:cNvSpPr/>
      </xdr:nvSpPr>
      <xdr:spPr>
        <a:xfrm>
          <a:off x="16268700" y="16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118474</xdr:rowOff>
    </xdr:from>
    <xdr:ext cx="534377" cy="259045"/>
    <xdr:sp macro="" textlink="">
      <xdr:nvSpPr>
        <xdr:cNvPr id="674" name="積立金該当値テキスト"/>
        <xdr:cNvSpPr txBox="1"/>
      </xdr:nvSpPr>
      <xdr:spPr>
        <a:xfrm>
          <a:off x="16370300" y="167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21819</xdr:rowOff>
    </xdr:from>
    <xdr:to>
      <xdr:col>22</xdr:col>
      <xdr:colOff>415925</xdr:colOff>
      <xdr:row>99</xdr:row>
      <xdr:rowOff>123419</xdr:rowOff>
    </xdr:to>
    <xdr:sp macro="" textlink="">
      <xdr:nvSpPr>
        <xdr:cNvPr id="675" name="円/楕円 674"/>
        <xdr:cNvSpPr/>
      </xdr:nvSpPr>
      <xdr:spPr>
        <a:xfrm>
          <a:off x="15430500" y="169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114546</xdr:rowOff>
    </xdr:from>
    <xdr:ext cx="469744" cy="259045"/>
    <xdr:sp macro="" textlink="">
      <xdr:nvSpPr>
        <xdr:cNvPr id="676" name="テキスト ボックス 675"/>
        <xdr:cNvSpPr txBox="1"/>
      </xdr:nvSpPr>
      <xdr:spPr>
        <a:xfrm>
          <a:off x="15246427" y="1708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157921</xdr:rowOff>
    </xdr:from>
    <xdr:to>
      <xdr:col>21</xdr:col>
      <xdr:colOff>212725</xdr:colOff>
      <xdr:row>99</xdr:row>
      <xdr:rowOff>88071</xdr:rowOff>
    </xdr:to>
    <xdr:sp macro="" textlink="">
      <xdr:nvSpPr>
        <xdr:cNvPr id="677" name="円/楕円 676"/>
        <xdr:cNvSpPr/>
      </xdr:nvSpPr>
      <xdr:spPr>
        <a:xfrm>
          <a:off x="14541500" y="169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104598</xdr:rowOff>
    </xdr:from>
    <xdr:ext cx="534377" cy="259045"/>
    <xdr:sp macro="" textlink="">
      <xdr:nvSpPr>
        <xdr:cNvPr id="678" name="テキスト ボックス 677"/>
        <xdr:cNvSpPr txBox="1"/>
      </xdr:nvSpPr>
      <xdr:spPr>
        <a:xfrm>
          <a:off x="14325111" y="167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6378</xdr:rowOff>
    </xdr:from>
    <xdr:to>
      <xdr:col>20</xdr:col>
      <xdr:colOff>9525</xdr:colOff>
      <xdr:row>99</xdr:row>
      <xdr:rowOff>107978</xdr:rowOff>
    </xdr:to>
    <xdr:sp macro="" textlink="">
      <xdr:nvSpPr>
        <xdr:cNvPr id="679" name="円/楕円 678"/>
        <xdr:cNvSpPr/>
      </xdr:nvSpPr>
      <xdr:spPr>
        <a:xfrm>
          <a:off x="13652500" y="169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124505</xdr:rowOff>
    </xdr:from>
    <xdr:ext cx="534377" cy="259045"/>
    <xdr:sp macro="" textlink="">
      <xdr:nvSpPr>
        <xdr:cNvPr id="680" name="テキスト ボックス 679"/>
        <xdr:cNvSpPr txBox="1"/>
      </xdr:nvSpPr>
      <xdr:spPr>
        <a:xfrm>
          <a:off x="13436111" y="167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8302</xdr:rowOff>
    </xdr:from>
    <xdr:to>
      <xdr:col>18</xdr:col>
      <xdr:colOff>492125</xdr:colOff>
      <xdr:row>99</xdr:row>
      <xdr:rowOff>109902</xdr:rowOff>
    </xdr:to>
    <xdr:sp macro="" textlink="">
      <xdr:nvSpPr>
        <xdr:cNvPr id="681" name="円/楕円 680"/>
        <xdr:cNvSpPr/>
      </xdr:nvSpPr>
      <xdr:spPr>
        <a:xfrm>
          <a:off x="12763500" y="169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126429</xdr:rowOff>
    </xdr:from>
    <xdr:ext cx="534377" cy="259045"/>
    <xdr:sp macro="" textlink="">
      <xdr:nvSpPr>
        <xdr:cNvPr id="682" name="テキスト ボックス 681"/>
        <xdr:cNvSpPr txBox="1"/>
      </xdr:nvSpPr>
      <xdr:spPr>
        <a:xfrm>
          <a:off x="12547111" y="167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51090</xdr:rowOff>
    </xdr:from>
    <xdr:to>
      <xdr:col>32</xdr:col>
      <xdr:colOff>187325</xdr:colOff>
      <xdr:row>39</xdr:row>
      <xdr:rowOff>61650</xdr:rowOff>
    </xdr:to>
    <xdr:cxnSp macro="">
      <xdr:nvCxnSpPr>
        <xdr:cNvPr id="713" name="直線コネクタ 712"/>
        <xdr:cNvCxnSpPr/>
      </xdr:nvCxnSpPr>
      <xdr:spPr>
        <a:xfrm>
          <a:off x="21323300" y="6737640"/>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51090</xdr:rowOff>
    </xdr:from>
    <xdr:to>
      <xdr:col>31</xdr:col>
      <xdr:colOff>34925</xdr:colOff>
      <xdr:row>39</xdr:row>
      <xdr:rowOff>59037</xdr:rowOff>
    </xdr:to>
    <xdr:cxnSp macro="">
      <xdr:nvCxnSpPr>
        <xdr:cNvPr id="716" name="直線コネクタ 715"/>
        <xdr:cNvCxnSpPr/>
      </xdr:nvCxnSpPr>
      <xdr:spPr>
        <a:xfrm flipV="1">
          <a:off x="20434300" y="673764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59037</xdr:rowOff>
    </xdr:from>
    <xdr:to>
      <xdr:col>29</xdr:col>
      <xdr:colOff>517525</xdr:colOff>
      <xdr:row>39</xdr:row>
      <xdr:rowOff>60234</xdr:rowOff>
    </xdr:to>
    <xdr:cxnSp macro="">
      <xdr:nvCxnSpPr>
        <xdr:cNvPr id="719" name="直線コネクタ 718"/>
        <xdr:cNvCxnSpPr/>
      </xdr:nvCxnSpPr>
      <xdr:spPr>
        <a:xfrm flipV="1">
          <a:off x="19545300" y="6745587"/>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60234</xdr:rowOff>
    </xdr:from>
    <xdr:to>
      <xdr:col>28</xdr:col>
      <xdr:colOff>314325</xdr:colOff>
      <xdr:row>39</xdr:row>
      <xdr:rowOff>98878</xdr:rowOff>
    </xdr:to>
    <xdr:cxnSp macro="">
      <xdr:nvCxnSpPr>
        <xdr:cNvPr id="722" name="直線コネクタ 721"/>
        <xdr:cNvCxnSpPr/>
      </xdr:nvCxnSpPr>
      <xdr:spPr>
        <a:xfrm flipV="1">
          <a:off x="18656300" y="6746784"/>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10850</xdr:rowOff>
    </xdr:from>
    <xdr:to>
      <xdr:col>32</xdr:col>
      <xdr:colOff>238125</xdr:colOff>
      <xdr:row>39</xdr:row>
      <xdr:rowOff>112450</xdr:rowOff>
    </xdr:to>
    <xdr:sp macro="" textlink="">
      <xdr:nvSpPr>
        <xdr:cNvPr id="732" name="円/楕円 731"/>
        <xdr:cNvSpPr/>
      </xdr:nvSpPr>
      <xdr:spPr>
        <a:xfrm>
          <a:off x="221107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97227</xdr:rowOff>
    </xdr:from>
    <xdr:ext cx="378565" cy="259045"/>
    <xdr:sp macro="" textlink="">
      <xdr:nvSpPr>
        <xdr:cNvPr id="733" name="投資及び出資金該当値テキスト"/>
        <xdr:cNvSpPr txBox="1"/>
      </xdr:nvSpPr>
      <xdr:spPr>
        <a:xfrm>
          <a:off x="22212300" y="661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290</xdr:rowOff>
    </xdr:from>
    <xdr:to>
      <xdr:col>31</xdr:col>
      <xdr:colOff>85725</xdr:colOff>
      <xdr:row>39</xdr:row>
      <xdr:rowOff>101890</xdr:rowOff>
    </xdr:to>
    <xdr:sp macro="" textlink="">
      <xdr:nvSpPr>
        <xdr:cNvPr id="734" name="円/楕円 733"/>
        <xdr:cNvSpPr/>
      </xdr:nvSpPr>
      <xdr:spPr>
        <a:xfrm>
          <a:off x="21272500" y="66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93017</xdr:rowOff>
    </xdr:from>
    <xdr:ext cx="378565" cy="259045"/>
    <xdr:sp macro="" textlink="">
      <xdr:nvSpPr>
        <xdr:cNvPr id="735" name="テキスト ボックス 734"/>
        <xdr:cNvSpPr txBox="1"/>
      </xdr:nvSpPr>
      <xdr:spPr>
        <a:xfrm>
          <a:off x="21134017" y="677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8237</xdr:rowOff>
    </xdr:from>
    <xdr:to>
      <xdr:col>29</xdr:col>
      <xdr:colOff>568325</xdr:colOff>
      <xdr:row>39</xdr:row>
      <xdr:rowOff>109837</xdr:rowOff>
    </xdr:to>
    <xdr:sp macro="" textlink="">
      <xdr:nvSpPr>
        <xdr:cNvPr id="736" name="円/楕円 735"/>
        <xdr:cNvSpPr/>
      </xdr:nvSpPr>
      <xdr:spPr>
        <a:xfrm>
          <a:off x="20383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100964</xdr:rowOff>
    </xdr:from>
    <xdr:ext cx="378565" cy="259045"/>
    <xdr:sp macro="" textlink="">
      <xdr:nvSpPr>
        <xdr:cNvPr id="737" name="テキスト ボックス 736"/>
        <xdr:cNvSpPr txBox="1"/>
      </xdr:nvSpPr>
      <xdr:spPr>
        <a:xfrm>
          <a:off x="20245017" y="678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9434</xdr:rowOff>
    </xdr:from>
    <xdr:to>
      <xdr:col>28</xdr:col>
      <xdr:colOff>365125</xdr:colOff>
      <xdr:row>39</xdr:row>
      <xdr:rowOff>111034</xdr:rowOff>
    </xdr:to>
    <xdr:sp macro="" textlink="">
      <xdr:nvSpPr>
        <xdr:cNvPr id="738" name="円/楕円 737"/>
        <xdr:cNvSpPr/>
      </xdr:nvSpPr>
      <xdr:spPr>
        <a:xfrm>
          <a:off x="19494500" y="66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102161</xdr:rowOff>
    </xdr:from>
    <xdr:ext cx="378565" cy="259045"/>
    <xdr:sp macro="" textlink="">
      <xdr:nvSpPr>
        <xdr:cNvPr id="739" name="テキスト ボックス 738"/>
        <xdr:cNvSpPr txBox="1"/>
      </xdr:nvSpPr>
      <xdr:spPr>
        <a:xfrm>
          <a:off x="19356017" y="678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61138</xdr:rowOff>
    </xdr:from>
    <xdr:to>
      <xdr:col>32</xdr:col>
      <xdr:colOff>187325</xdr:colOff>
      <xdr:row>58</xdr:row>
      <xdr:rowOff>21666</xdr:rowOff>
    </xdr:to>
    <xdr:cxnSp macro="">
      <xdr:nvCxnSpPr>
        <xdr:cNvPr id="770" name="直線コネクタ 769"/>
        <xdr:cNvCxnSpPr/>
      </xdr:nvCxnSpPr>
      <xdr:spPr>
        <a:xfrm flipV="1">
          <a:off x="21323300" y="9662338"/>
          <a:ext cx="838200" cy="3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48506</xdr:rowOff>
    </xdr:from>
    <xdr:ext cx="469744" cy="259045"/>
    <xdr:sp macro="" textlink="">
      <xdr:nvSpPr>
        <xdr:cNvPr id="771" name="貸付金平均値テキスト"/>
        <xdr:cNvSpPr txBox="1"/>
      </xdr:nvSpPr>
      <xdr:spPr>
        <a:xfrm>
          <a:off x="22212300" y="9821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21666</xdr:rowOff>
    </xdr:from>
    <xdr:to>
      <xdr:col>31</xdr:col>
      <xdr:colOff>34925</xdr:colOff>
      <xdr:row>58</xdr:row>
      <xdr:rowOff>22809</xdr:rowOff>
    </xdr:to>
    <xdr:cxnSp macro="">
      <xdr:nvCxnSpPr>
        <xdr:cNvPr id="773" name="直線コネクタ 772"/>
        <xdr:cNvCxnSpPr/>
      </xdr:nvCxnSpPr>
      <xdr:spPr>
        <a:xfrm flipV="1">
          <a:off x="20434300" y="9965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22809</xdr:rowOff>
    </xdr:from>
    <xdr:to>
      <xdr:col>29</xdr:col>
      <xdr:colOff>517525</xdr:colOff>
      <xdr:row>58</xdr:row>
      <xdr:rowOff>22961</xdr:rowOff>
    </xdr:to>
    <xdr:cxnSp macro="">
      <xdr:nvCxnSpPr>
        <xdr:cNvPr id="776" name="直線コネクタ 775"/>
        <xdr:cNvCxnSpPr/>
      </xdr:nvCxnSpPr>
      <xdr:spPr>
        <a:xfrm flipV="1">
          <a:off x="19545300" y="99669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22619</xdr:rowOff>
    </xdr:from>
    <xdr:to>
      <xdr:col>28</xdr:col>
      <xdr:colOff>314325</xdr:colOff>
      <xdr:row>58</xdr:row>
      <xdr:rowOff>22961</xdr:rowOff>
    </xdr:to>
    <xdr:cxnSp macro="">
      <xdr:nvCxnSpPr>
        <xdr:cNvPr id="779" name="直線コネクタ 778"/>
        <xdr:cNvCxnSpPr/>
      </xdr:nvCxnSpPr>
      <xdr:spPr>
        <a:xfrm>
          <a:off x="18656300" y="9966719"/>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10338</xdr:rowOff>
    </xdr:from>
    <xdr:to>
      <xdr:col>32</xdr:col>
      <xdr:colOff>238125</xdr:colOff>
      <xdr:row>56</xdr:row>
      <xdr:rowOff>111938</xdr:rowOff>
    </xdr:to>
    <xdr:sp macro="" textlink="">
      <xdr:nvSpPr>
        <xdr:cNvPr id="789" name="円/楕円 788"/>
        <xdr:cNvSpPr/>
      </xdr:nvSpPr>
      <xdr:spPr>
        <a:xfrm>
          <a:off x="22110700" y="96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33215</xdr:rowOff>
    </xdr:from>
    <xdr:ext cx="534377" cy="259045"/>
    <xdr:sp macro="" textlink="">
      <xdr:nvSpPr>
        <xdr:cNvPr id="790" name="貸付金該当値テキスト"/>
        <xdr:cNvSpPr txBox="1"/>
      </xdr:nvSpPr>
      <xdr:spPr>
        <a:xfrm>
          <a:off x="22212300" y="94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142316</xdr:rowOff>
    </xdr:from>
    <xdr:to>
      <xdr:col>31</xdr:col>
      <xdr:colOff>85725</xdr:colOff>
      <xdr:row>58</xdr:row>
      <xdr:rowOff>72466</xdr:rowOff>
    </xdr:to>
    <xdr:sp macro="" textlink="">
      <xdr:nvSpPr>
        <xdr:cNvPr id="791" name="円/楕円 790"/>
        <xdr:cNvSpPr/>
      </xdr:nvSpPr>
      <xdr:spPr>
        <a:xfrm>
          <a:off x="212725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63593</xdr:rowOff>
    </xdr:from>
    <xdr:ext cx="469744" cy="259045"/>
    <xdr:sp macro="" textlink="">
      <xdr:nvSpPr>
        <xdr:cNvPr id="792" name="テキスト ボックス 791"/>
        <xdr:cNvSpPr txBox="1"/>
      </xdr:nvSpPr>
      <xdr:spPr>
        <a:xfrm>
          <a:off x="21088427" y="10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143459</xdr:rowOff>
    </xdr:from>
    <xdr:to>
      <xdr:col>29</xdr:col>
      <xdr:colOff>568325</xdr:colOff>
      <xdr:row>58</xdr:row>
      <xdr:rowOff>73609</xdr:rowOff>
    </xdr:to>
    <xdr:sp macro="" textlink="">
      <xdr:nvSpPr>
        <xdr:cNvPr id="793" name="円/楕円 792"/>
        <xdr:cNvSpPr/>
      </xdr:nvSpPr>
      <xdr:spPr>
        <a:xfrm>
          <a:off x="20383500" y="9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64736</xdr:rowOff>
    </xdr:from>
    <xdr:ext cx="469744" cy="259045"/>
    <xdr:sp macro="" textlink="">
      <xdr:nvSpPr>
        <xdr:cNvPr id="794" name="テキスト ボックス 793"/>
        <xdr:cNvSpPr txBox="1"/>
      </xdr:nvSpPr>
      <xdr:spPr>
        <a:xfrm>
          <a:off x="20199427"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143611</xdr:rowOff>
    </xdr:from>
    <xdr:to>
      <xdr:col>28</xdr:col>
      <xdr:colOff>365125</xdr:colOff>
      <xdr:row>58</xdr:row>
      <xdr:rowOff>73761</xdr:rowOff>
    </xdr:to>
    <xdr:sp macro="" textlink="">
      <xdr:nvSpPr>
        <xdr:cNvPr id="795" name="円/楕円 794"/>
        <xdr:cNvSpPr/>
      </xdr:nvSpPr>
      <xdr:spPr>
        <a:xfrm>
          <a:off x="19494500" y="99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64888</xdr:rowOff>
    </xdr:from>
    <xdr:ext cx="469744" cy="259045"/>
    <xdr:sp macro="" textlink="">
      <xdr:nvSpPr>
        <xdr:cNvPr id="796" name="テキスト ボックス 795"/>
        <xdr:cNvSpPr txBox="1"/>
      </xdr:nvSpPr>
      <xdr:spPr>
        <a:xfrm>
          <a:off x="19310427" y="100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143269</xdr:rowOff>
    </xdr:from>
    <xdr:to>
      <xdr:col>27</xdr:col>
      <xdr:colOff>161925</xdr:colOff>
      <xdr:row>58</xdr:row>
      <xdr:rowOff>73419</xdr:rowOff>
    </xdr:to>
    <xdr:sp macro="" textlink="">
      <xdr:nvSpPr>
        <xdr:cNvPr id="797" name="円/楕円 796"/>
        <xdr:cNvSpPr/>
      </xdr:nvSpPr>
      <xdr:spPr>
        <a:xfrm>
          <a:off x="18605500" y="99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64546</xdr:rowOff>
    </xdr:from>
    <xdr:ext cx="469744" cy="259045"/>
    <xdr:sp macro="" textlink="">
      <xdr:nvSpPr>
        <xdr:cNvPr id="798" name="テキスト ボックス 797"/>
        <xdr:cNvSpPr txBox="1"/>
      </xdr:nvSpPr>
      <xdr:spPr>
        <a:xfrm>
          <a:off x="18421427" y="1000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132189</xdr:rowOff>
    </xdr:from>
    <xdr:to>
      <xdr:col>32</xdr:col>
      <xdr:colOff>187325</xdr:colOff>
      <xdr:row>76</xdr:row>
      <xdr:rowOff>117264</xdr:rowOff>
    </xdr:to>
    <xdr:cxnSp macro="">
      <xdr:nvCxnSpPr>
        <xdr:cNvPr id="830" name="直線コネクタ 829"/>
        <xdr:cNvCxnSpPr/>
      </xdr:nvCxnSpPr>
      <xdr:spPr>
        <a:xfrm flipV="1">
          <a:off x="21323300" y="12990939"/>
          <a:ext cx="838200" cy="15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117264</xdr:rowOff>
    </xdr:from>
    <xdr:to>
      <xdr:col>31</xdr:col>
      <xdr:colOff>34925</xdr:colOff>
      <xdr:row>76</xdr:row>
      <xdr:rowOff>140092</xdr:rowOff>
    </xdr:to>
    <xdr:cxnSp macro="">
      <xdr:nvCxnSpPr>
        <xdr:cNvPr id="833" name="直線コネクタ 832"/>
        <xdr:cNvCxnSpPr/>
      </xdr:nvCxnSpPr>
      <xdr:spPr>
        <a:xfrm flipV="1">
          <a:off x="20434300" y="13147464"/>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71806</xdr:rowOff>
    </xdr:from>
    <xdr:to>
      <xdr:col>29</xdr:col>
      <xdr:colOff>517525</xdr:colOff>
      <xdr:row>76</xdr:row>
      <xdr:rowOff>140092</xdr:rowOff>
    </xdr:to>
    <xdr:cxnSp macro="">
      <xdr:nvCxnSpPr>
        <xdr:cNvPr id="836" name="直線コネクタ 835"/>
        <xdr:cNvCxnSpPr/>
      </xdr:nvCxnSpPr>
      <xdr:spPr>
        <a:xfrm>
          <a:off x="19545300" y="13102006"/>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71806</xdr:rowOff>
    </xdr:from>
    <xdr:to>
      <xdr:col>28</xdr:col>
      <xdr:colOff>314325</xdr:colOff>
      <xdr:row>77</xdr:row>
      <xdr:rowOff>10295</xdr:rowOff>
    </xdr:to>
    <xdr:cxnSp macro="">
      <xdr:nvCxnSpPr>
        <xdr:cNvPr id="839" name="直線コネクタ 838"/>
        <xdr:cNvCxnSpPr/>
      </xdr:nvCxnSpPr>
      <xdr:spPr>
        <a:xfrm flipV="1">
          <a:off x="18656300" y="13102006"/>
          <a:ext cx="889000" cy="10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81389</xdr:rowOff>
    </xdr:from>
    <xdr:to>
      <xdr:col>32</xdr:col>
      <xdr:colOff>238125</xdr:colOff>
      <xdr:row>76</xdr:row>
      <xdr:rowOff>11539</xdr:rowOff>
    </xdr:to>
    <xdr:sp macro="" textlink="">
      <xdr:nvSpPr>
        <xdr:cNvPr id="849" name="円/楕円 848"/>
        <xdr:cNvSpPr/>
      </xdr:nvSpPr>
      <xdr:spPr>
        <a:xfrm>
          <a:off x="22110700" y="129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104266</xdr:rowOff>
    </xdr:from>
    <xdr:ext cx="534377" cy="259045"/>
    <xdr:sp macro="" textlink="">
      <xdr:nvSpPr>
        <xdr:cNvPr id="850" name="繰出金該当値テキスト"/>
        <xdr:cNvSpPr txBox="1"/>
      </xdr:nvSpPr>
      <xdr:spPr>
        <a:xfrm>
          <a:off x="22212300" y="127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66464</xdr:rowOff>
    </xdr:from>
    <xdr:to>
      <xdr:col>31</xdr:col>
      <xdr:colOff>85725</xdr:colOff>
      <xdr:row>76</xdr:row>
      <xdr:rowOff>168064</xdr:rowOff>
    </xdr:to>
    <xdr:sp macro="" textlink="">
      <xdr:nvSpPr>
        <xdr:cNvPr id="851" name="円/楕円 850"/>
        <xdr:cNvSpPr/>
      </xdr:nvSpPr>
      <xdr:spPr>
        <a:xfrm>
          <a:off x="21272500" y="130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13141</xdr:rowOff>
    </xdr:from>
    <xdr:ext cx="534377" cy="259045"/>
    <xdr:sp macro="" textlink="">
      <xdr:nvSpPr>
        <xdr:cNvPr id="852" name="テキスト ボックス 851"/>
        <xdr:cNvSpPr txBox="1"/>
      </xdr:nvSpPr>
      <xdr:spPr>
        <a:xfrm>
          <a:off x="21056111" y="128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89292</xdr:rowOff>
    </xdr:from>
    <xdr:to>
      <xdr:col>29</xdr:col>
      <xdr:colOff>568325</xdr:colOff>
      <xdr:row>77</xdr:row>
      <xdr:rowOff>19442</xdr:rowOff>
    </xdr:to>
    <xdr:sp macro="" textlink="">
      <xdr:nvSpPr>
        <xdr:cNvPr id="853" name="円/楕円 852"/>
        <xdr:cNvSpPr/>
      </xdr:nvSpPr>
      <xdr:spPr>
        <a:xfrm>
          <a:off x="20383500" y="131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35969</xdr:rowOff>
    </xdr:from>
    <xdr:ext cx="534377" cy="259045"/>
    <xdr:sp macro="" textlink="">
      <xdr:nvSpPr>
        <xdr:cNvPr id="854" name="テキスト ボックス 853"/>
        <xdr:cNvSpPr txBox="1"/>
      </xdr:nvSpPr>
      <xdr:spPr>
        <a:xfrm>
          <a:off x="20167111" y="128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21006</xdr:rowOff>
    </xdr:from>
    <xdr:to>
      <xdr:col>28</xdr:col>
      <xdr:colOff>365125</xdr:colOff>
      <xdr:row>76</xdr:row>
      <xdr:rowOff>122606</xdr:rowOff>
    </xdr:to>
    <xdr:sp macro="" textlink="">
      <xdr:nvSpPr>
        <xdr:cNvPr id="855" name="円/楕円 854"/>
        <xdr:cNvSpPr/>
      </xdr:nvSpPr>
      <xdr:spPr>
        <a:xfrm>
          <a:off x="19494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139133</xdr:rowOff>
    </xdr:from>
    <xdr:ext cx="534377" cy="259045"/>
    <xdr:sp macro="" textlink="">
      <xdr:nvSpPr>
        <xdr:cNvPr id="856" name="テキスト ボックス 855"/>
        <xdr:cNvSpPr txBox="1"/>
      </xdr:nvSpPr>
      <xdr:spPr>
        <a:xfrm>
          <a:off x="19278111" y="128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130945</xdr:rowOff>
    </xdr:from>
    <xdr:to>
      <xdr:col>27</xdr:col>
      <xdr:colOff>161925</xdr:colOff>
      <xdr:row>77</xdr:row>
      <xdr:rowOff>61095</xdr:rowOff>
    </xdr:to>
    <xdr:sp macro="" textlink="">
      <xdr:nvSpPr>
        <xdr:cNvPr id="857" name="円/楕円 856"/>
        <xdr:cNvSpPr/>
      </xdr:nvSpPr>
      <xdr:spPr>
        <a:xfrm>
          <a:off x="18605500" y="131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77623</xdr:rowOff>
    </xdr:from>
    <xdr:ext cx="534377" cy="259045"/>
    <xdr:sp macro="" textlink="">
      <xdr:nvSpPr>
        <xdr:cNvPr id="858" name="テキスト ボックス 857"/>
        <xdr:cNvSpPr txBox="1"/>
      </xdr:nvSpPr>
      <xdr:spPr>
        <a:xfrm>
          <a:off x="18389111" y="129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ea"/>
              <a:ea typeface="+mn-ea"/>
              <a:cs typeface="+mn-cs"/>
            </a:rPr>
            <a:t>歳出決算総額は、住民一人当たり</a:t>
          </a:r>
          <a:r>
            <a:rPr kumimoji="1" lang="en-US" altLang="ja-JP" sz="1600">
              <a:solidFill>
                <a:schemeClr val="dk1"/>
              </a:solidFill>
              <a:effectLst/>
              <a:latin typeface="+mn-ea"/>
              <a:ea typeface="+mn-ea"/>
              <a:cs typeface="+mn-cs"/>
            </a:rPr>
            <a:t>427,139</a:t>
          </a:r>
          <a:r>
            <a:rPr kumimoji="1" lang="ja-JP" altLang="ja-JP" sz="1600">
              <a:solidFill>
                <a:schemeClr val="dk1"/>
              </a:solidFill>
              <a:effectLst/>
              <a:latin typeface="+mn-ea"/>
              <a:ea typeface="+mn-ea"/>
              <a:cs typeface="+mn-cs"/>
            </a:rPr>
            <a:t>円となっている。主な構成項目である扶助費は、住民一人当たり</a:t>
          </a:r>
          <a:r>
            <a:rPr kumimoji="1" lang="en-US" altLang="ja-JP" sz="1600">
              <a:solidFill>
                <a:schemeClr val="dk1"/>
              </a:solidFill>
              <a:effectLst/>
              <a:latin typeface="+mn-ea"/>
              <a:ea typeface="+mn-ea"/>
              <a:cs typeface="+mn-cs"/>
            </a:rPr>
            <a:t>88,420</a:t>
          </a:r>
          <a:r>
            <a:rPr kumimoji="1" lang="ja-JP" altLang="ja-JP" sz="1600">
              <a:solidFill>
                <a:schemeClr val="dk1"/>
              </a:solidFill>
              <a:effectLst/>
              <a:latin typeface="+mn-ea"/>
              <a:ea typeface="+mn-ea"/>
              <a:cs typeface="+mn-cs"/>
            </a:rPr>
            <a:t>円となっており、平成</a:t>
          </a:r>
          <a:r>
            <a:rPr kumimoji="1" lang="en-US" altLang="ja-JP" sz="1600">
              <a:solidFill>
                <a:schemeClr val="dk1"/>
              </a:solidFill>
              <a:effectLst/>
              <a:latin typeface="+mn-ea"/>
              <a:ea typeface="+mn-ea"/>
              <a:cs typeface="+mn-cs"/>
            </a:rPr>
            <a:t>26</a:t>
          </a:r>
          <a:r>
            <a:rPr kumimoji="1" lang="ja-JP" altLang="ja-JP" sz="1600">
              <a:solidFill>
                <a:schemeClr val="dk1"/>
              </a:solidFill>
              <a:effectLst/>
              <a:latin typeface="+mn-ea"/>
              <a:ea typeface="+mn-ea"/>
              <a:cs typeface="+mn-cs"/>
            </a:rPr>
            <a:t>年度から</a:t>
          </a:r>
          <a:r>
            <a:rPr kumimoji="1" lang="en-US" altLang="ja-JP" sz="1600">
              <a:solidFill>
                <a:schemeClr val="dk1"/>
              </a:solidFill>
              <a:effectLst/>
              <a:latin typeface="+mn-ea"/>
              <a:ea typeface="+mn-ea"/>
              <a:cs typeface="+mn-cs"/>
            </a:rPr>
            <a:t>1,260</a:t>
          </a:r>
          <a:r>
            <a:rPr kumimoji="1" lang="ja-JP" altLang="ja-JP" sz="1600">
              <a:solidFill>
                <a:schemeClr val="dk1"/>
              </a:solidFill>
              <a:effectLst/>
              <a:latin typeface="+mn-ea"/>
              <a:ea typeface="+mn-ea"/>
              <a:cs typeface="+mn-cs"/>
            </a:rPr>
            <a:t>円の増となっているが、</a:t>
          </a:r>
          <a:r>
            <a:rPr kumimoji="1" lang="ja-JP" altLang="en-US" sz="1600">
              <a:solidFill>
                <a:schemeClr val="dk1"/>
              </a:solidFill>
              <a:effectLst/>
              <a:latin typeface="+mn-ea"/>
              <a:ea typeface="+mn-ea"/>
              <a:cs typeface="+mn-cs"/>
            </a:rPr>
            <a:t>これは私立保育所児童運営事業費等の増によるものであるが</a:t>
          </a:r>
          <a:r>
            <a:rPr kumimoji="1" lang="ja-JP" altLang="ja-JP" sz="1600">
              <a:solidFill>
                <a:schemeClr val="dk1"/>
              </a:solidFill>
              <a:effectLst/>
              <a:latin typeface="+mn-ea"/>
              <a:ea typeface="+mn-ea"/>
              <a:cs typeface="+mn-cs"/>
            </a:rPr>
            <a:t>類似団体では</a:t>
          </a:r>
          <a:r>
            <a:rPr kumimoji="1" lang="en-US" altLang="ja-JP" sz="1600">
              <a:solidFill>
                <a:schemeClr val="dk1"/>
              </a:solidFill>
              <a:effectLst/>
              <a:latin typeface="+mn-ea"/>
              <a:ea typeface="+mn-ea"/>
              <a:cs typeface="+mn-cs"/>
            </a:rPr>
            <a:t>16,761</a:t>
          </a:r>
          <a:r>
            <a:rPr kumimoji="1" lang="ja-JP" altLang="ja-JP" sz="1600">
              <a:solidFill>
                <a:schemeClr val="dk1"/>
              </a:solidFill>
              <a:effectLst/>
              <a:latin typeface="+mn-ea"/>
              <a:ea typeface="+mn-ea"/>
              <a:cs typeface="+mn-cs"/>
            </a:rPr>
            <a:t>円の大幅な増となっている。</a:t>
          </a:r>
          <a:r>
            <a:rPr lang="ja-JP" altLang="ja-JP" sz="1600">
              <a:solidFill>
                <a:schemeClr val="dk1"/>
              </a:solidFill>
              <a:effectLst/>
              <a:latin typeface="+mn-ea"/>
              <a:ea typeface="+mn-ea"/>
              <a:cs typeface="+mn-cs"/>
            </a:rPr>
            <a:t>また、貸付金は住民一人当たり</a:t>
          </a:r>
          <a:r>
            <a:rPr lang="en-US" altLang="ja-JP" sz="1600">
              <a:solidFill>
                <a:schemeClr val="dk1"/>
              </a:solidFill>
              <a:effectLst/>
              <a:latin typeface="+mn-ea"/>
              <a:ea typeface="+mn-ea"/>
              <a:cs typeface="+mn-cs"/>
            </a:rPr>
            <a:t>13,062</a:t>
          </a:r>
          <a:r>
            <a:rPr lang="ja-JP" altLang="ja-JP" sz="1600">
              <a:solidFill>
                <a:schemeClr val="dk1"/>
              </a:solidFill>
              <a:effectLst/>
              <a:latin typeface="+mn-ea"/>
              <a:ea typeface="+mn-ea"/>
              <a:cs typeface="+mn-cs"/>
            </a:rPr>
            <a:t>円となっており、平成</a:t>
          </a:r>
          <a:r>
            <a:rPr lang="en-US" altLang="ja-JP" sz="1600">
              <a:solidFill>
                <a:schemeClr val="dk1"/>
              </a:solidFill>
              <a:effectLst/>
              <a:latin typeface="+mn-ea"/>
              <a:ea typeface="+mn-ea"/>
              <a:cs typeface="+mn-cs"/>
            </a:rPr>
            <a:t>26</a:t>
          </a:r>
          <a:r>
            <a:rPr lang="ja-JP" altLang="ja-JP" sz="1600">
              <a:solidFill>
                <a:schemeClr val="dk1"/>
              </a:solidFill>
              <a:effectLst/>
              <a:latin typeface="+mn-ea"/>
              <a:ea typeface="+mn-ea"/>
              <a:cs typeface="+mn-cs"/>
            </a:rPr>
            <a:t>年度から</a:t>
          </a:r>
          <a:r>
            <a:rPr lang="en-US" altLang="ja-JP" sz="1600">
              <a:solidFill>
                <a:schemeClr val="dk1"/>
              </a:solidFill>
              <a:effectLst/>
              <a:latin typeface="+mn-ea"/>
              <a:ea typeface="+mn-ea"/>
              <a:cs typeface="+mn-cs"/>
            </a:rPr>
            <a:t>7,964</a:t>
          </a:r>
          <a:r>
            <a:rPr lang="ja-JP" altLang="ja-JP" sz="1600">
              <a:solidFill>
                <a:schemeClr val="dk1"/>
              </a:solidFill>
              <a:effectLst/>
              <a:latin typeface="+mn-ea"/>
              <a:ea typeface="+mn-ea"/>
              <a:cs typeface="+mn-cs"/>
            </a:rPr>
            <a:t>円の増となっているが、これは地域総合整備資金貸付事業として</a:t>
          </a:r>
          <a:r>
            <a:rPr lang="en-US" altLang="ja-JP" sz="1600">
              <a:solidFill>
                <a:schemeClr val="dk1"/>
              </a:solidFill>
              <a:effectLst/>
              <a:latin typeface="+mn-ea"/>
              <a:ea typeface="+mn-ea"/>
              <a:cs typeface="+mn-cs"/>
            </a:rPr>
            <a:t>8</a:t>
          </a:r>
          <a:r>
            <a:rPr lang="ja-JP" altLang="ja-JP" sz="1600">
              <a:solidFill>
                <a:schemeClr val="dk1"/>
              </a:solidFill>
              <a:effectLst/>
              <a:latin typeface="+mn-ea"/>
              <a:ea typeface="+mn-ea"/>
              <a:cs typeface="+mn-cs"/>
            </a:rPr>
            <a:t>億</a:t>
          </a:r>
          <a:r>
            <a:rPr lang="en-US" altLang="ja-JP" sz="1600">
              <a:solidFill>
                <a:schemeClr val="dk1"/>
              </a:solidFill>
              <a:effectLst/>
              <a:latin typeface="+mn-ea"/>
              <a:ea typeface="+mn-ea"/>
              <a:cs typeface="+mn-cs"/>
            </a:rPr>
            <a:t>8,200</a:t>
          </a:r>
          <a:r>
            <a:rPr lang="ja-JP" altLang="ja-JP" sz="1600">
              <a:solidFill>
                <a:schemeClr val="dk1"/>
              </a:solidFill>
              <a:effectLst/>
              <a:latin typeface="+mn-ea"/>
              <a:ea typeface="+mn-ea"/>
              <a:cs typeface="+mn-cs"/>
            </a:rPr>
            <a:t>万円の貸付を新たに行ったことなどによるものである。</a:t>
          </a:r>
          <a:r>
            <a:rPr lang="ja-JP" altLang="en-US" sz="1600">
              <a:solidFill>
                <a:schemeClr val="dk1"/>
              </a:solidFill>
              <a:effectLst/>
              <a:latin typeface="+mn-ea"/>
              <a:ea typeface="+mn-ea"/>
              <a:cs typeface="+mn-cs"/>
            </a:rPr>
            <a:t>　</a:t>
          </a:r>
          <a:r>
            <a:rPr lang="ja-JP" altLang="ja-JP" sz="1600">
              <a:solidFill>
                <a:schemeClr val="dk1"/>
              </a:solidFill>
              <a:effectLst/>
              <a:latin typeface="+mn-ea"/>
              <a:ea typeface="+mn-ea"/>
              <a:cs typeface="+mn-cs"/>
            </a:rPr>
            <a:t>また、貸付金は住民一人当たり</a:t>
          </a:r>
          <a:r>
            <a:rPr lang="en-US" altLang="ja-JP" sz="1600">
              <a:solidFill>
                <a:schemeClr val="dk1"/>
              </a:solidFill>
              <a:effectLst/>
              <a:latin typeface="+mn-ea"/>
              <a:ea typeface="+mn-ea"/>
              <a:cs typeface="+mn-cs"/>
            </a:rPr>
            <a:t>13,062</a:t>
          </a:r>
          <a:r>
            <a:rPr lang="ja-JP" altLang="ja-JP" sz="1600">
              <a:solidFill>
                <a:schemeClr val="dk1"/>
              </a:solidFill>
              <a:effectLst/>
              <a:latin typeface="+mn-ea"/>
              <a:ea typeface="+mn-ea"/>
              <a:cs typeface="+mn-cs"/>
            </a:rPr>
            <a:t>円となっており、平成</a:t>
          </a:r>
          <a:r>
            <a:rPr lang="en-US" altLang="ja-JP" sz="1600">
              <a:solidFill>
                <a:schemeClr val="dk1"/>
              </a:solidFill>
              <a:effectLst/>
              <a:latin typeface="+mn-ea"/>
              <a:ea typeface="+mn-ea"/>
              <a:cs typeface="+mn-cs"/>
            </a:rPr>
            <a:t>26</a:t>
          </a:r>
          <a:r>
            <a:rPr lang="ja-JP" altLang="ja-JP" sz="1600">
              <a:solidFill>
                <a:schemeClr val="dk1"/>
              </a:solidFill>
              <a:effectLst/>
              <a:latin typeface="+mn-ea"/>
              <a:ea typeface="+mn-ea"/>
              <a:cs typeface="+mn-cs"/>
            </a:rPr>
            <a:t>年度から</a:t>
          </a:r>
          <a:r>
            <a:rPr lang="en-US" altLang="ja-JP" sz="1600">
              <a:solidFill>
                <a:schemeClr val="dk1"/>
              </a:solidFill>
              <a:effectLst/>
              <a:latin typeface="+mn-ea"/>
              <a:ea typeface="+mn-ea"/>
              <a:cs typeface="+mn-cs"/>
            </a:rPr>
            <a:t>7,964</a:t>
          </a:r>
          <a:r>
            <a:rPr lang="ja-JP" altLang="ja-JP" sz="1600">
              <a:solidFill>
                <a:schemeClr val="dk1"/>
              </a:solidFill>
              <a:effectLst/>
              <a:latin typeface="+mn-ea"/>
              <a:ea typeface="+mn-ea"/>
              <a:cs typeface="+mn-cs"/>
            </a:rPr>
            <a:t>円の増となっているが、これは地域総合整備資金貸付事業として</a:t>
          </a:r>
          <a:r>
            <a:rPr lang="en-US" altLang="ja-JP" sz="1600">
              <a:solidFill>
                <a:schemeClr val="dk1"/>
              </a:solidFill>
              <a:effectLst/>
              <a:latin typeface="+mn-ea"/>
              <a:ea typeface="+mn-ea"/>
              <a:cs typeface="+mn-cs"/>
            </a:rPr>
            <a:t>8</a:t>
          </a:r>
          <a:r>
            <a:rPr lang="ja-JP" altLang="ja-JP" sz="1600">
              <a:solidFill>
                <a:schemeClr val="dk1"/>
              </a:solidFill>
              <a:effectLst/>
              <a:latin typeface="+mn-ea"/>
              <a:ea typeface="+mn-ea"/>
              <a:cs typeface="+mn-cs"/>
            </a:rPr>
            <a:t>億</a:t>
          </a:r>
          <a:r>
            <a:rPr lang="en-US" altLang="ja-JP" sz="1600">
              <a:solidFill>
                <a:schemeClr val="dk1"/>
              </a:solidFill>
              <a:effectLst/>
              <a:latin typeface="+mn-ea"/>
              <a:ea typeface="+mn-ea"/>
              <a:cs typeface="+mn-cs"/>
            </a:rPr>
            <a:t>8,200</a:t>
          </a:r>
          <a:r>
            <a:rPr lang="ja-JP" altLang="ja-JP" sz="1600">
              <a:solidFill>
                <a:schemeClr val="dk1"/>
              </a:solidFill>
              <a:effectLst/>
              <a:latin typeface="+mn-ea"/>
              <a:ea typeface="+mn-ea"/>
              <a:cs typeface="+mn-cs"/>
            </a:rPr>
            <a:t>万円の貸付を新たに行ったことなどによるものである。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今後も費用対効果を十分考慮した事業執行を行い、</a:t>
          </a:r>
          <a:r>
            <a:rPr kumimoji="1" lang="ja-JP" altLang="en-US" sz="1600">
              <a:solidFill>
                <a:schemeClr val="dk1"/>
              </a:solidFill>
              <a:effectLst/>
              <a:latin typeface="+mn-ea"/>
              <a:ea typeface="+mn-ea"/>
              <a:cs typeface="+mn-cs"/>
            </a:rPr>
            <a:t>健全な財政状況の維持に努める</a:t>
          </a:r>
          <a:r>
            <a:rPr kumimoji="1" lang="ja-JP" altLang="en-US" sz="1600">
              <a:solidFill>
                <a:schemeClr val="dk1"/>
              </a:solidFill>
              <a:effectLst/>
              <a:latin typeface="+mn-lt"/>
              <a:ea typeface="+mn-ea"/>
              <a:cs typeface="+mn-cs"/>
            </a:rPr>
            <a:t>。</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前年度赤字決算となった実質単年度収支が黒字転換し、実質収支についても引き続き黒字である。実質収支比率は、</a:t>
          </a:r>
          <a:r>
            <a:rPr kumimoji="1" lang="en-US" altLang="ja-JP" sz="1400">
              <a:solidFill>
                <a:schemeClr val="dk1"/>
              </a:solidFill>
              <a:effectLst/>
              <a:latin typeface="+mn-lt"/>
              <a:ea typeface="+mn-ea"/>
              <a:cs typeface="+mn-cs"/>
            </a:rPr>
            <a:t>11.78</a:t>
          </a:r>
          <a:r>
            <a:rPr kumimoji="1" lang="ja-JP" altLang="ja-JP" sz="1400">
              <a:solidFill>
                <a:schemeClr val="dk1"/>
              </a:solidFill>
              <a:effectLst/>
              <a:latin typeface="+mn-lt"/>
              <a:ea typeface="+mn-ea"/>
              <a:cs typeface="+mn-cs"/>
            </a:rPr>
            <a:t>％であり、</a:t>
          </a:r>
          <a:r>
            <a:rPr kumimoji="1" lang="ja-JP" altLang="en-US" sz="1400">
              <a:solidFill>
                <a:schemeClr val="dk1"/>
              </a:solidFill>
              <a:effectLst/>
              <a:latin typeface="+mn-lt"/>
              <a:ea typeface="+mn-ea"/>
              <a:cs typeface="+mn-cs"/>
            </a:rPr>
            <a:t>望ましいとされる</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％を上回る状況となっている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今後は、市税収入の大幅な伸びも期待できないことから、財政調整基金の減少も考えられ、慎重な取崩しとさらなる基金の積立てに留意する必要がある。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前年度赤字決算となった国民健康保険特別会計が黒字転換し、全会計において黒字決算となっている。今後とも、健全で安定した財政運営に努める。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51183100</v>
      </c>
      <c r="BO4" s="409"/>
      <c r="BP4" s="409"/>
      <c r="BQ4" s="409"/>
      <c r="BR4" s="409"/>
      <c r="BS4" s="409"/>
      <c r="BT4" s="409"/>
      <c r="BU4" s="410"/>
      <c r="BV4" s="408">
        <v>49344374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11.8</v>
      </c>
      <c r="CU4" s="586"/>
      <c r="CV4" s="586"/>
      <c r="CW4" s="586"/>
      <c r="CX4" s="586"/>
      <c r="CY4" s="586"/>
      <c r="CZ4" s="586"/>
      <c r="DA4" s="587"/>
      <c r="DB4" s="585">
        <v>9.1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47937776</v>
      </c>
      <c r="BO5" s="414"/>
      <c r="BP5" s="414"/>
      <c r="BQ5" s="414"/>
      <c r="BR5" s="414"/>
      <c r="BS5" s="414"/>
      <c r="BT5" s="414"/>
      <c r="BU5" s="415"/>
      <c r="BV5" s="413">
        <v>46592362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84.6</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3245324</v>
      </c>
      <c r="BO6" s="414"/>
      <c r="BP6" s="414"/>
      <c r="BQ6" s="414"/>
      <c r="BR6" s="414"/>
      <c r="BS6" s="414"/>
      <c r="BT6" s="414"/>
      <c r="BU6" s="415"/>
      <c r="BV6" s="413">
        <v>2752012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91.3</v>
      </c>
      <c r="CU6" s="560"/>
      <c r="CV6" s="560"/>
      <c r="CW6" s="560"/>
      <c r="CX6" s="560"/>
      <c r="CY6" s="560"/>
      <c r="CZ6" s="560"/>
      <c r="DA6" s="561"/>
      <c r="DB6" s="559">
        <v>95.5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32058</v>
      </c>
      <c r="BO7" s="414"/>
      <c r="BP7" s="414"/>
      <c r="BQ7" s="414"/>
      <c r="BR7" s="414"/>
      <c r="BS7" s="414"/>
      <c r="BT7" s="414"/>
      <c r="BU7" s="415"/>
      <c r="BV7" s="413">
        <v>254711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27278895</v>
      </c>
      <c r="CU7" s="414"/>
      <c r="CV7" s="414"/>
      <c r="CW7" s="414"/>
      <c r="CX7" s="414"/>
      <c r="CY7" s="414"/>
      <c r="CZ7" s="414"/>
      <c r="DA7" s="415"/>
      <c r="DB7" s="413">
        <v>27338151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3213266</v>
      </c>
      <c r="BO8" s="414"/>
      <c r="BP8" s="414"/>
      <c r="BQ8" s="414"/>
      <c r="BR8" s="414"/>
      <c r="BS8" s="414"/>
      <c r="BT8" s="414"/>
      <c r="BU8" s="415"/>
      <c r="BV8" s="413">
        <v>2497301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0.71</v>
      </c>
      <c r="CU8" s="523"/>
      <c r="CV8" s="523"/>
      <c r="CW8" s="523"/>
      <c r="CX8" s="523"/>
      <c r="CY8" s="523"/>
      <c r="CZ8" s="523"/>
      <c r="DA8" s="524"/>
      <c r="DB8" s="522">
        <v>0.72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108174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715965</v>
      </c>
      <c r="BO9" s="414"/>
      <c r="BP9" s="414"/>
      <c r="BQ9" s="414"/>
      <c r="BR9" s="414"/>
      <c r="BS9" s="414"/>
      <c r="BT9" s="414"/>
      <c r="BU9" s="415"/>
      <c r="BV9" s="413">
        <v>452976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112091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2006503</v>
      </c>
      <c r="BO10" s="414"/>
      <c r="BP10" s="414"/>
      <c r="BQ10" s="414"/>
      <c r="BR10" s="414"/>
      <c r="BS10" s="414"/>
      <c r="BT10" s="414"/>
      <c r="BU10" s="415"/>
      <c r="BV10" s="413">
        <v>908092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112230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1856819</v>
      </c>
      <c r="BO12" s="414"/>
      <c r="BP12" s="414"/>
      <c r="BQ12" s="414"/>
      <c r="BR12" s="414"/>
      <c r="BS12" s="414"/>
      <c r="BT12" s="414"/>
      <c r="BU12" s="415"/>
      <c r="BV12" s="413">
        <v>1580000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111169</v>
      </c>
      <c r="S13" s="515"/>
      <c r="T13" s="515"/>
      <c r="U13" s="515"/>
      <c r="V13" s="516"/>
      <c r="W13" s="502" t="s">
        <v>120</v>
      </c>
      <c r="X13" s="426"/>
      <c r="Y13" s="426"/>
      <c r="Z13" s="426"/>
      <c r="AA13" s="426"/>
      <c r="AB13" s="427"/>
      <c r="AC13" s="389">
        <v>4240</v>
      </c>
      <c r="AD13" s="390"/>
      <c r="AE13" s="390"/>
      <c r="AF13" s="390"/>
      <c r="AG13" s="391"/>
      <c r="AH13" s="389">
        <v>4956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865649</v>
      </c>
      <c r="BO13" s="414"/>
      <c r="BP13" s="414"/>
      <c r="BQ13" s="414"/>
      <c r="BR13" s="414"/>
      <c r="BS13" s="414"/>
      <c r="BT13" s="414"/>
      <c r="BU13" s="415"/>
      <c r="BV13" s="413">
        <v>-218932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9.6</v>
      </c>
      <c r="CU13" s="384"/>
      <c r="CV13" s="384"/>
      <c r="CW13" s="384"/>
      <c r="CX13" s="384"/>
      <c r="CY13" s="384"/>
      <c r="CZ13" s="384"/>
      <c r="DA13" s="385"/>
      <c r="DB13" s="383">
        <v>10.9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112959</v>
      </c>
      <c r="S14" s="515"/>
      <c r="T14" s="515"/>
      <c r="U14" s="515"/>
      <c r="V14" s="516"/>
      <c r="W14" s="517"/>
      <c r="X14" s="429"/>
      <c r="Y14" s="429"/>
      <c r="Z14" s="429"/>
      <c r="AA14" s="429"/>
      <c r="AB14" s="430"/>
      <c r="AC14" s="507">
        <v>8.4</v>
      </c>
      <c r="AD14" s="508"/>
      <c r="AE14" s="508"/>
      <c r="AF14" s="508"/>
      <c r="AG14" s="509"/>
      <c r="AH14" s="507">
        <v>9.1999999999999993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64.2</v>
      </c>
      <c r="CU14" s="486"/>
      <c r="CV14" s="486"/>
      <c r="CW14" s="486"/>
      <c r="CX14" s="486"/>
      <c r="CY14" s="486"/>
      <c r="CZ14" s="486"/>
      <c r="DA14" s="487"/>
      <c r="DB14" s="518">
        <v>62.1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112102</v>
      </c>
      <c r="S15" s="515"/>
      <c r="T15" s="515"/>
      <c r="U15" s="515"/>
      <c r="V15" s="516"/>
      <c r="W15" s="502" t="s">
        <v>127</v>
      </c>
      <c r="X15" s="426"/>
      <c r="Y15" s="426"/>
      <c r="Z15" s="426"/>
      <c r="AA15" s="426"/>
      <c r="AB15" s="427"/>
      <c r="AC15" s="389">
        <v>16891</v>
      </c>
      <c r="AD15" s="390"/>
      <c r="AE15" s="390"/>
      <c r="AF15" s="390"/>
      <c r="AG15" s="391"/>
      <c r="AH15" s="389">
        <v>18805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13672744</v>
      </c>
      <c r="BO15" s="409"/>
      <c r="BP15" s="409"/>
      <c r="BQ15" s="409"/>
      <c r="BR15" s="409"/>
      <c r="BS15" s="409"/>
      <c r="BT15" s="409"/>
      <c r="BU15" s="410"/>
      <c r="BV15" s="408">
        <v>13643578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33.299999999999997</v>
      </c>
      <c r="AD16" s="508"/>
      <c r="AE16" s="508"/>
      <c r="AF16" s="508"/>
      <c r="AG16" s="509"/>
      <c r="AH16" s="507">
        <v>35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19743963</v>
      </c>
      <c r="BO16" s="414"/>
      <c r="BP16" s="414"/>
      <c r="BQ16" s="414"/>
      <c r="BR16" s="414"/>
      <c r="BS16" s="414"/>
      <c r="BT16" s="414"/>
      <c r="BU16" s="415"/>
      <c r="BV16" s="413">
        <v>18992368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29559</v>
      </c>
      <c r="AD17" s="390"/>
      <c r="AE17" s="390"/>
      <c r="AF17" s="390"/>
      <c r="AG17" s="391"/>
      <c r="AH17" s="389">
        <v>29676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17465953</v>
      </c>
      <c r="BO17" s="414"/>
      <c r="BP17" s="414"/>
      <c r="BQ17" s="414"/>
      <c r="BR17" s="414"/>
      <c r="BS17" s="414"/>
      <c r="BT17" s="414"/>
      <c r="BU17" s="415"/>
      <c r="BV17" s="413">
        <v>17634961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509.98</v>
      </c>
      <c r="M18" s="478"/>
      <c r="N18" s="478"/>
      <c r="O18" s="478"/>
      <c r="P18" s="478"/>
      <c r="Q18" s="478"/>
      <c r="R18" s="479"/>
      <c r="S18" s="479"/>
      <c r="T18" s="479"/>
      <c r="U18" s="479"/>
      <c r="V18" s="480"/>
      <c r="W18" s="494"/>
      <c r="X18" s="495"/>
      <c r="Y18" s="495"/>
      <c r="Z18" s="495"/>
      <c r="AA18" s="495"/>
      <c r="AB18" s="503"/>
      <c r="AC18" s="377">
        <v>58.3</v>
      </c>
      <c r="AD18" s="378"/>
      <c r="AE18" s="378"/>
      <c r="AF18" s="378"/>
      <c r="AG18" s="481"/>
      <c r="AH18" s="377">
        <v>55.2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23767714</v>
      </c>
      <c r="BO18" s="414"/>
      <c r="BP18" s="414"/>
      <c r="BQ18" s="414"/>
      <c r="BR18" s="414"/>
      <c r="BS18" s="414"/>
      <c r="BT18" s="414"/>
      <c r="BU18" s="415"/>
      <c r="BV18" s="413">
        <v>23932818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34789103</v>
      </c>
      <c r="BO19" s="414"/>
      <c r="BP19" s="414"/>
      <c r="BQ19" s="414"/>
      <c r="BR19" s="414"/>
      <c r="BS19" s="414"/>
      <c r="BT19" s="414"/>
      <c r="BU19" s="415"/>
      <c r="BV19" s="413">
        <v>33005085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44595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49337925</v>
      </c>
      <c r="BO23" s="414"/>
      <c r="BP23" s="414"/>
      <c r="BQ23" s="414"/>
      <c r="BR23" s="414"/>
      <c r="BS23" s="414"/>
      <c r="BT23" s="414"/>
      <c r="BU23" s="415"/>
      <c r="BV23" s="413">
        <v>46588665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9130</v>
      </c>
      <c r="R24" s="390"/>
      <c r="S24" s="390"/>
      <c r="T24" s="390"/>
      <c r="U24" s="390"/>
      <c r="V24" s="391"/>
      <c r="W24" s="455"/>
      <c r="X24" s="446"/>
      <c r="Y24" s="447"/>
      <c r="Z24" s="386" t="s">
        <v>151</v>
      </c>
      <c r="AA24" s="387"/>
      <c r="AB24" s="387"/>
      <c r="AC24" s="387"/>
      <c r="AD24" s="387"/>
      <c r="AE24" s="387"/>
      <c r="AF24" s="387"/>
      <c r="AG24" s="388"/>
      <c r="AH24" s="389">
        <v>871</v>
      </c>
      <c r="AI24" s="390"/>
      <c r="AJ24" s="390"/>
      <c r="AK24" s="390"/>
      <c r="AL24" s="391"/>
      <c r="AM24" s="389">
        <v>2626936</v>
      </c>
      <c r="AN24" s="390"/>
      <c r="AO24" s="390"/>
      <c r="AP24" s="390"/>
      <c r="AQ24" s="390"/>
      <c r="AR24" s="391"/>
      <c r="AS24" s="389">
        <v>3016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37865707</v>
      </c>
      <c r="BO24" s="414"/>
      <c r="BP24" s="414"/>
      <c r="BQ24" s="414"/>
      <c r="BR24" s="414"/>
      <c r="BS24" s="414"/>
      <c r="BT24" s="414"/>
      <c r="BU24" s="415"/>
      <c r="BV24" s="413">
        <v>35494234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7210</v>
      </c>
      <c r="R25" s="390"/>
      <c r="S25" s="390"/>
      <c r="T25" s="390"/>
      <c r="U25" s="390"/>
      <c r="V25" s="391"/>
      <c r="W25" s="455"/>
      <c r="X25" s="446"/>
      <c r="Y25" s="447"/>
      <c r="Z25" s="386" t="s">
        <v>154</v>
      </c>
      <c r="AA25" s="387"/>
      <c r="AB25" s="387"/>
      <c r="AC25" s="387"/>
      <c r="AD25" s="387"/>
      <c r="AE25" s="387"/>
      <c r="AF25" s="387"/>
      <c r="AG25" s="388"/>
      <c r="AH25" s="389">
        <v>143</v>
      </c>
      <c r="AI25" s="390"/>
      <c r="AJ25" s="390"/>
      <c r="AK25" s="390"/>
      <c r="AL25" s="391"/>
      <c r="AM25" s="389">
        <v>395824</v>
      </c>
      <c r="AN25" s="390"/>
      <c r="AO25" s="390"/>
      <c r="AP25" s="390"/>
      <c r="AQ25" s="390"/>
      <c r="AR25" s="391"/>
      <c r="AS25" s="389">
        <v>2768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210958</v>
      </c>
      <c r="BO25" s="409"/>
      <c r="BP25" s="409"/>
      <c r="BQ25" s="409"/>
      <c r="BR25" s="409"/>
      <c r="BS25" s="409"/>
      <c r="BT25" s="409"/>
      <c r="BU25" s="410"/>
      <c r="BV25" s="408">
        <v>1051246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6020</v>
      </c>
      <c r="R26" s="390"/>
      <c r="S26" s="390"/>
      <c r="T26" s="390"/>
      <c r="U26" s="390"/>
      <c r="V26" s="391"/>
      <c r="W26" s="455"/>
      <c r="X26" s="446"/>
      <c r="Y26" s="447"/>
      <c r="Z26" s="386" t="s">
        <v>157</v>
      </c>
      <c r="AA26" s="468"/>
      <c r="AB26" s="468"/>
      <c r="AC26" s="468"/>
      <c r="AD26" s="468"/>
      <c r="AE26" s="468"/>
      <c r="AF26" s="468"/>
      <c r="AG26" s="469"/>
      <c r="AH26" s="389">
        <v>60</v>
      </c>
      <c r="AI26" s="390"/>
      <c r="AJ26" s="390"/>
      <c r="AK26" s="390"/>
      <c r="AL26" s="391"/>
      <c r="AM26" s="389">
        <v>166140</v>
      </c>
      <c r="AN26" s="390"/>
      <c r="AO26" s="390"/>
      <c r="AP26" s="390"/>
      <c r="AQ26" s="390"/>
      <c r="AR26" s="391"/>
      <c r="AS26" s="389">
        <v>2769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4560</v>
      </c>
      <c r="R27" s="390"/>
      <c r="S27" s="390"/>
      <c r="T27" s="390"/>
      <c r="U27" s="390"/>
      <c r="V27" s="391"/>
      <c r="W27" s="455"/>
      <c r="X27" s="446"/>
      <c r="Y27" s="447"/>
      <c r="Z27" s="386" t="s">
        <v>160</v>
      </c>
      <c r="AA27" s="387"/>
      <c r="AB27" s="387"/>
      <c r="AC27" s="387"/>
      <c r="AD27" s="387"/>
      <c r="AE27" s="387"/>
      <c r="AF27" s="387"/>
      <c r="AG27" s="388"/>
      <c r="AH27" s="389">
        <v>18</v>
      </c>
      <c r="AI27" s="390"/>
      <c r="AJ27" s="390"/>
      <c r="AK27" s="390"/>
      <c r="AL27" s="391"/>
      <c r="AM27" s="389">
        <v>63138</v>
      </c>
      <c r="AN27" s="390"/>
      <c r="AO27" s="390"/>
      <c r="AP27" s="390"/>
      <c r="AQ27" s="390"/>
      <c r="AR27" s="391"/>
      <c r="AS27" s="389">
        <v>3508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1548663</v>
      </c>
      <c r="BO27" s="417"/>
      <c r="BP27" s="417"/>
      <c r="BQ27" s="417"/>
      <c r="BR27" s="417"/>
      <c r="BS27" s="417"/>
      <c r="BT27" s="417"/>
      <c r="BU27" s="418"/>
      <c r="BV27" s="416">
        <v>1548024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3930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5110422</v>
      </c>
      <c r="BO28" s="409"/>
      <c r="BP28" s="409"/>
      <c r="BQ28" s="409"/>
      <c r="BR28" s="409"/>
      <c r="BS28" s="409"/>
      <c r="BT28" s="409"/>
      <c r="BU28" s="410"/>
      <c r="BV28" s="408">
        <v>4960738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28</v>
      </c>
      <c r="M29" s="390"/>
      <c r="N29" s="390"/>
      <c r="O29" s="390"/>
      <c r="P29" s="391"/>
      <c r="Q29" s="389">
        <v>3660</v>
      </c>
      <c r="R29" s="390"/>
      <c r="S29" s="390"/>
      <c r="T29" s="390"/>
      <c r="U29" s="390"/>
      <c r="V29" s="391"/>
      <c r="W29" s="456"/>
      <c r="X29" s="457"/>
      <c r="Y29" s="458"/>
      <c r="Z29" s="386" t="s">
        <v>167</v>
      </c>
      <c r="AA29" s="387"/>
      <c r="AB29" s="387"/>
      <c r="AC29" s="387"/>
      <c r="AD29" s="387"/>
      <c r="AE29" s="387"/>
      <c r="AF29" s="387"/>
      <c r="AG29" s="388"/>
      <c r="AH29" s="389">
        <v>889</v>
      </c>
      <c r="AI29" s="390"/>
      <c r="AJ29" s="390"/>
      <c r="AK29" s="390"/>
      <c r="AL29" s="391"/>
      <c r="AM29" s="389">
        <v>2690074</v>
      </c>
      <c r="AN29" s="390"/>
      <c r="AO29" s="390"/>
      <c r="AP29" s="390"/>
      <c r="AQ29" s="390"/>
      <c r="AR29" s="391"/>
      <c r="AS29" s="389">
        <v>3026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61130</v>
      </c>
      <c r="BO29" s="414"/>
      <c r="BP29" s="414"/>
      <c r="BQ29" s="414"/>
      <c r="BR29" s="414"/>
      <c r="BS29" s="414"/>
      <c r="BT29" s="414"/>
      <c r="BU29" s="415"/>
      <c r="BV29" s="413">
        <v>61049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3162257</v>
      </c>
      <c r="BO30" s="417"/>
      <c r="BP30" s="417"/>
      <c r="BQ30" s="417"/>
      <c r="BR30" s="417"/>
      <c r="BS30" s="417"/>
      <c r="BT30" s="417"/>
      <c r="BU30" s="418"/>
      <c r="BV30" s="416">
        <v>3321245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愛媛県市町総合事務組合（消防補償事業分）</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西条産業情報支援センター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ひうち地域振興整備事業特別会計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介護保険特別会計（介護保険事業勘定）</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IF('各会計、関係団体の財政状況及び健全化判断比率'!B35="","",'各会計、関係団体の財政状況及び健全化判断比率'!B35)</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愛媛県市町総合事務組合（交通災害事業分）</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西条市体育協会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土地開発事業特別会計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IF('各会計、関係団体の財政状況及び健全化判断比率'!B36="","",'各会計、関係団体の財政状況及び健全化判断比率'!B36)</f>
        <v>小規模下水道事業特別会計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愛媛地方税滞納整理機構</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西条市土地開発公社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住宅新築資金等貸付事業特別会計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後期高齢者医療保険特別会計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IF('各会計、関係団体の財政状況及び健全化判断比率'!B37="","",'各会計、関係団体の財政状況及び健全化判断比率'!B37)</f>
        <v>港湾上屋事業特別会計</v>
      </c>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愛媛県後期高齢者医療広域連合（一般会計）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佐伯記念育英会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畑地かん水事業特別会計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IF('各会計、関係団体の財政状況及び健全化判断比率'!B38="","",'各会計、関係団体の財政状況及び健全化判断比率'!B38)</f>
        <v>小松地域交流事業特別会計</v>
      </c>
      <c r="BH38" s="372"/>
      <c r="BI38" s="372"/>
      <c r="BJ38" s="372"/>
      <c r="BK38" s="372"/>
      <c r="BL38" s="372"/>
      <c r="BM38" s="372"/>
      <c r="BN38" s="372"/>
      <c r="BO38" s="372"/>
      <c r="BP38" s="372"/>
      <c r="BQ38" s="372"/>
      <c r="BR38" s="372"/>
      <c r="BS38" s="372"/>
      <c r="BT38" s="372"/>
      <c r="BU38" s="372"/>
      <c r="BV38" s="165"/>
      <c r="BW38" s="373">
        <f t="shared" si="2"/>
        <v>22</v>
      </c>
      <c r="BX38" s="373"/>
      <c r="BY38" s="372" t="str">
        <f>IF('各会計、関係団体の財政状況及び健全化判断比率'!B72="","",'各会計、関係団体の財政状況及び健全化判断比率'!B72)</f>
        <v>愛媛県後期高齢者医療広域連合（後期高齢者医療特別会計）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17</v>
      </c>
      <c r="BF39" s="373"/>
      <c r="BG39" s="372" t="str">
        <f>IF('各会計、関係団体の財政状況及び健全化判断比率'!B39="","",'各会計、関係団体の財政状況及び健全化判断比率'!B39)</f>
        <v>本谷温泉事業特別会計</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532</v>
      </c>
      <c r="D34" s="1181"/>
      <c r="E34" s="1182"/>
      <c r="F34" s="32">
        <v>8.5</v>
      </c>
      <c r="G34" s="33">
        <v>8.07</v>
      </c>
      <c r="H34" s="33">
        <v>7.42</v>
      </c>
      <c r="I34" s="33">
        <v>9.08</v>
      </c>
      <c r="J34" s="34">
        <v>11.71</v>
      </c>
      <c r="K34" s="22"/>
      <c r="L34" s="22"/>
      <c r="M34" s="22"/>
      <c r="N34" s="22"/>
      <c r="O34" s="22"/>
      <c r="P34" s="22"/>
    </row>
    <row r="35" spans="1:16" ht="39" customHeight="1">
      <c r="A35" s="22"/>
      <c r="B35" s="35"/>
      <c r="C35" s="1175" t="s">
        <v>533</v>
      </c>
      <c r="D35" s="1176"/>
      <c r="E35" s="1177"/>
      <c r="F35" s="36">
        <v>5.78</v>
      </c>
      <c r="G35" s="37">
        <v>5.34</v>
      </c>
      <c r="H35" s="37">
        <v>5.45</v>
      </c>
      <c r="I35" s="37">
        <v>5.26</v>
      </c>
      <c r="J35" s="38">
        <v>5.27</v>
      </c>
      <c r="K35" s="22"/>
      <c r="L35" s="22"/>
      <c r="M35" s="22"/>
      <c r="N35" s="22"/>
      <c r="O35" s="22"/>
      <c r="P35" s="22"/>
    </row>
    <row r="36" spans="1:16" ht="39" customHeight="1">
      <c r="A36" s="22"/>
      <c r="B36" s="35"/>
      <c r="C36" s="1175" t="s">
        <v>534</v>
      </c>
      <c r="D36" s="1176"/>
      <c r="E36" s="1177"/>
      <c r="F36" s="36">
        <v>0.32</v>
      </c>
      <c r="G36" s="37">
        <v>0.42</v>
      </c>
      <c r="H36" s="37">
        <v>0.42</v>
      </c>
      <c r="I36" s="37">
        <v>0.54</v>
      </c>
      <c r="J36" s="38">
        <v>0.77</v>
      </c>
      <c r="K36" s="22"/>
      <c r="L36" s="22"/>
      <c r="M36" s="22"/>
      <c r="N36" s="22"/>
      <c r="O36" s="22"/>
      <c r="P36" s="22"/>
    </row>
    <row r="37" spans="1:16" ht="39" customHeight="1">
      <c r="A37" s="22"/>
      <c r="B37" s="35"/>
      <c r="C37" s="1175" t="s">
        <v>535</v>
      </c>
      <c r="D37" s="1176"/>
      <c r="E37" s="1177"/>
      <c r="F37" s="36" t="s">
        <v>536</v>
      </c>
      <c r="G37" s="37">
        <v>0.72</v>
      </c>
      <c r="H37" s="37">
        <v>0.87</v>
      </c>
      <c r="I37" s="37" t="s">
        <v>537</v>
      </c>
      <c r="J37" s="38">
        <v>0.67</v>
      </c>
      <c r="K37" s="22"/>
      <c r="L37" s="22"/>
      <c r="M37" s="22"/>
      <c r="N37" s="22"/>
      <c r="O37" s="22"/>
      <c r="P37" s="22"/>
    </row>
    <row r="38" spans="1:16" ht="39" customHeight="1">
      <c r="A38" s="22"/>
      <c r="B38" s="35"/>
      <c r="C38" s="1175" t="s">
        <v>538</v>
      </c>
      <c r="D38" s="1176"/>
      <c r="E38" s="1177"/>
      <c r="F38" s="36">
        <v>0.4</v>
      </c>
      <c r="G38" s="37">
        <v>0.38</v>
      </c>
      <c r="H38" s="37">
        <v>0.36</v>
      </c>
      <c r="I38" s="37">
        <v>0.34</v>
      </c>
      <c r="J38" s="38">
        <v>0.33</v>
      </c>
      <c r="K38" s="22"/>
      <c r="L38" s="22"/>
      <c r="M38" s="22"/>
      <c r="N38" s="22"/>
      <c r="O38" s="22"/>
      <c r="P38" s="22"/>
    </row>
    <row r="39" spans="1:16" ht="39" customHeight="1">
      <c r="A39" s="22"/>
      <c r="B39" s="35"/>
      <c r="C39" s="1175" t="s">
        <v>539</v>
      </c>
      <c r="D39" s="1176"/>
      <c r="E39" s="1177"/>
      <c r="F39" s="36">
        <v>0.08</v>
      </c>
      <c r="G39" s="37">
        <v>0.1</v>
      </c>
      <c r="H39" s="37">
        <v>0.1</v>
      </c>
      <c r="I39" s="37">
        <v>0.1</v>
      </c>
      <c r="J39" s="38">
        <v>0.09</v>
      </c>
      <c r="K39" s="22"/>
      <c r="L39" s="22"/>
      <c r="M39" s="22"/>
      <c r="N39" s="22"/>
      <c r="O39" s="22"/>
      <c r="P39" s="22"/>
    </row>
    <row r="40" spans="1:16" ht="39" customHeight="1">
      <c r="A40" s="22"/>
      <c r="B40" s="35"/>
      <c r="C40" s="1175" t="s">
        <v>540</v>
      </c>
      <c r="D40" s="1176"/>
      <c r="E40" s="1177"/>
      <c r="F40" s="36">
        <v>0</v>
      </c>
      <c r="G40" s="37">
        <v>0</v>
      </c>
      <c r="H40" s="37">
        <v>0</v>
      </c>
      <c r="I40" s="37">
        <v>0.04</v>
      </c>
      <c r="J40" s="38">
        <v>0.04</v>
      </c>
      <c r="K40" s="22"/>
      <c r="L40" s="22"/>
      <c r="M40" s="22"/>
      <c r="N40" s="22"/>
      <c r="O40" s="22"/>
      <c r="P40" s="22"/>
    </row>
    <row r="41" spans="1:16" ht="39" customHeight="1">
      <c r="A41" s="22"/>
      <c r="B41" s="35"/>
      <c r="C41" s="1175" t="s">
        <v>541</v>
      </c>
      <c r="D41" s="1176"/>
      <c r="E41" s="1177"/>
      <c r="F41" s="36">
        <v>0.04</v>
      </c>
      <c r="G41" s="37">
        <v>0.04</v>
      </c>
      <c r="H41" s="37">
        <v>0.04</v>
      </c>
      <c r="I41" s="37">
        <v>0.04</v>
      </c>
      <c r="J41" s="38">
        <v>0.04</v>
      </c>
      <c r="K41" s="22"/>
      <c r="L41" s="22"/>
      <c r="M41" s="22"/>
      <c r="N41" s="22"/>
      <c r="O41" s="22"/>
      <c r="P41" s="22"/>
    </row>
    <row r="42" spans="1:16" ht="39" customHeight="1">
      <c r="A42" s="22"/>
      <c r="B42" s="39"/>
      <c r="C42" s="1175" t="s">
        <v>542</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543</v>
      </c>
      <c r="D43" s="1179"/>
      <c r="E43" s="1180"/>
      <c r="F43" s="41">
        <v>0</v>
      </c>
      <c r="G43" s="42">
        <v>0</v>
      </c>
      <c r="H43" s="42">
        <v>0</v>
      </c>
      <c r="I43" s="42">
        <v>0</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5008</v>
      </c>
      <c r="L45" s="60">
        <v>4827</v>
      </c>
      <c r="M45" s="60">
        <v>4739</v>
      </c>
      <c r="N45" s="60">
        <v>4749</v>
      </c>
      <c r="O45" s="61">
        <v>4310</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1506</v>
      </c>
      <c r="L48" s="64">
        <v>1568</v>
      </c>
      <c r="M48" s="64">
        <v>1508</v>
      </c>
      <c r="N48" s="64">
        <v>1523</v>
      </c>
      <c r="O48" s="65">
        <v>1341</v>
      </c>
      <c r="P48" s="48"/>
      <c r="Q48" s="48"/>
      <c r="R48" s="48"/>
      <c r="S48" s="48"/>
      <c r="T48" s="48"/>
      <c r="U48" s="48"/>
    </row>
    <row r="49" spans="1:21" ht="30.75" customHeight="1">
      <c r="A49" s="48"/>
      <c r="B49" s="1193"/>
      <c r="C49" s="1194"/>
      <c r="D49" s="62"/>
      <c r="E49" s="1185" t="s">
        <v>15</v>
      </c>
      <c r="F49" s="1185"/>
      <c r="G49" s="1185"/>
      <c r="H49" s="1185"/>
      <c r="I49" s="1185"/>
      <c r="J49" s="1186"/>
      <c r="K49" s="63" t="s">
        <v>485</v>
      </c>
      <c r="L49" s="64" t="s">
        <v>485</v>
      </c>
      <c r="M49" s="64" t="s">
        <v>485</v>
      </c>
      <c r="N49" s="64" t="s">
        <v>485</v>
      </c>
      <c r="O49" s="65" t="s">
        <v>485</v>
      </c>
      <c r="P49" s="48"/>
      <c r="Q49" s="48"/>
      <c r="R49" s="48"/>
      <c r="S49" s="48"/>
      <c r="T49" s="48"/>
      <c r="U49" s="48"/>
    </row>
    <row r="50" spans="1:21" ht="30.75" customHeight="1">
      <c r="A50" s="48"/>
      <c r="B50" s="1193"/>
      <c r="C50" s="1194"/>
      <c r="D50" s="62"/>
      <c r="E50" s="1185" t="s">
        <v>16</v>
      </c>
      <c r="F50" s="1185"/>
      <c r="G50" s="1185"/>
      <c r="H50" s="1185"/>
      <c r="I50" s="1185"/>
      <c r="J50" s="1186"/>
      <c r="K50" s="63">
        <v>21</v>
      </c>
      <c r="L50" s="64">
        <v>10</v>
      </c>
      <c r="M50" s="64">
        <v>10</v>
      </c>
      <c r="N50" s="64">
        <v>9</v>
      </c>
      <c r="O50" s="65">
        <v>9</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3580</v>
      </c>
      <c r="L52" s="64">
        <v>3632</v>
      </c>
      <c r="M52" s="64">
        <v>3700</v>
      </c>
      <c r="N52" s="64">
        <v>3847</v>
      </c>
      <c r="O52" s="65">
        <v>3779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2955</v>
      </c>
      <c r="L53" s="69">
        <v>2773</v>
      </c>
      <c r="M53" s="69">
        <v>2557</v>
      </c>
      <c r="N53" s="69">
        <v>2434</v>
      </c>
      <c r="O53" s="70">
        <v>1881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42847</v>
      </c>
      <c r="J41" s="83">
        <v>43908</v>
      </c>
      <c r="K41" s="83">
        <v>44912</v>
      </c>
      <c r="L41" s="83">
        <v>46589</v>
      </c>
      <c r="M41" s="84">
        <v>49338</v>
      </c>
    </row>
    <row r="42" spans="2:13" ht="27.75" customHeight="1">
      <c r="B42" s="1201"/>
      <c r="C42" s="1202"/>
      <c r="D42" s="85"/>
      <c r="E42" s="1205" t="s">
        <v>25</v>
      </c>
      <c r="F42" s="1205"/>
      <c r="G42" s="1205"/>
      <c r="H42" s="1206"/>
      <c r="I42" s="86">
        <v>59</v>
      </c>
      <c r="J42" s="87">
        <v>45</v>
      </c>
      <c r="K42" s="87">
        <v>38</v>
      </c>
      <c r="L42" s="87">
        <v>30</v>
      </c>
      <c r="M42" s="88">
        <v>23</v>
      </c>
    </row>
    <row r="43" spans="2:13" ht="27.75" customHeight="1">
      <c r="B43" s="1201"/>
      <c r="C43" s="1202"/>
      <c r="D43" s="85"/>
      <c r="E43" s="1205" t="s">
        <v>26</v>
      </c>
      <c r="F43" s="1205"/>
      <c r="G43" s="1205"/>
      <c r="H43" s="1206"/>
      <c r="I43" s="86">
        <v>21613</v>
      </c>
      <c r="J43" s="87">
        <v>21134</v>
      </c>
      <c r="K43" s="87">
        <v>20672</v>
      </c>
      <c r="L43" s="87">
        <v>20079</v>
      </c>
      <c r="M43" s="88">
        <v>19257</v>
      </c>
    </row>
    <row r="44" spans="2:13" ht="27.75" customHeight="1">
      <c r="B44" s="1201"/>
      <c r="C44" s="1202"/>
      <c r="D44" s="85"/>
      <c r="E44" s="1205" t="s">
        <v>27</v>
      </c>
      <c r="F44" s="1205"/>
      <c r="G44" s="1205"/>
      <c r="H44" s="1206"/>
      <c r="I44" s="86" t="s">
        <v>485</v>
      </c>
      <c r="J44" s="87" t="s">
        <v>485</v>
      </c>
      <c r="K44" s="87" t="s">
        <v>485</v>
      </c>
      <c r="L44" s="87" t="s">
        <v>485</v>
      </c>
      <c r="M44" s="88" t="s">
        <v>485</v>
      </c>
    </row>
    <row r="45" spans="2:13" ht="27.75" customHeight="1">
      <c r="B45" s="1201"/>
      <c r="C45" s="1202"/>
      <c r="D45" s="85"/>
      <c r="E45" s="1205" t="s">
        <v>28</v>
      </c>
      <c r="F45" s="1205"/>
      <c r="G45" s="1205"/>
      <c r="H45" s="1206"/>
      <c r="I45" s="86">
        <v>8780</v>
      </c>
      <c r="J45" s="87">
        <v>8347</v>
      </c>
      <c r="K45" s="87">
        <v>7741</v>
      </c>
      <c r="L45" s="87">
        <v>7185</v>
      </c>
      <c r="M45" s="88">
        <v>7069</v>
      </c>
    </row>
    <row r="46" spans="2:13" ht="27.75" customHeight="1">
      <c r="B46" s="1201"/>
      <c r="C46" s="1202"/>
      <c r="D46" s="85"/>
      <c r="E46" s="1205" t="s">
        <v>29</v>
      </c>
      <c r="F46" s="1205"/>
      <c r="G46" s="1205"/>
      <c r="H46" s="1206"/>
      <c r="I46" s="86">
        <v>0</v>
      </c>
      <c r="J46" s="87">
        <v>0</v>
      </c>
      <c r="K46" s="87">
        <v>0</v>
      </c>
      <c r="L46" s="87" t="s">
        <v>485</v>
      </c>
      <c r="M46" s="88">
        <v>12</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10976</v>
      </c>
      <c r="J49" s="87">
        <v>10402</v>
      </c>
      <c r="K49" s="87">
        <v>10433</v>
      </c>
      <c r="L49" s="87">
        <v>9511</v>
      </c>
      <c r="M49" s="88">
        <v>9546</v>
      </c>
    </row>
    <row r="50" spans="2:13" ht="27.75" customHeight="1">
      <c r="B50" s="1201"/>
      <c r="C50" s="1202"/>
      <c r="D50" s="85"/>
      <c r="E50" s="1205" t="s">
        <v>34</v>
      </c>
      <c r="F50" s="1205"/>
      <c r="G50" s="1205"/>
      <c r="H50" s="1206"/>
      <c r="I50" s="86">
        <v>1439</v>
      </c>
      <c r="J50" s="87">
        <v>1285</v>
      </c>
      <c r="K50" s="87">
        <v>1151</v>
      </c>
      <c r="L50" s="87">
        <v>1040</v>
      </c>
      <c r="M50" s="88">
        <v>936</v>
      </c>
    </row>
    <row r="51" spans="2:13" ht="27.75" customHeight="1">
      <c r="B51" s="1203"/>
      <c r="C51" s="1204"/>
      <c r="D51" s="85"/>
      <c r="E51" s="1205" t="s">
        <v>35</v>
      </c>
      <c r="F51" s="1205"/>
      <c r="G51" s="1205"/>
      <c r="H51" s="1206"/>
      <c r="I51" s="86">
        <v>43425</v>
      </c>
      <c r="J51" s="87">
        <v>45211</v>
      </c>
      <c r="K51" s="87">
        <v>46827</v>
      </c>
      <c r="L51" s="87">
        <v>48640</v>
      </c>
      <c r="M51" s="88">
        <v>50039</v>
      </c>
    </row>
    <row r="52" spans="2:13" ht="27.75" customHeight="1" thickBot="1">
      <c r="B52" s="1207" t="s">
        <v>36</v>
      </c>
      <c r="C52" s="1208"/>
      <c r="D52" s="90"/>
      <c r="E52" s="1209" t="s">
        <v>37</v>
      </c>
      <c r="F52" s="1209"/>
      <c r="G52" s="1209"/>
      <c r="H52" s="1210"/>
      <c r="I52" s="91">
        <v>17460</v>
      </c>
      <c r="J52" s="92">
        <v>16537</v>
      </c>
      <c r="K52" s="92">
        <v>14952</v>
      </c>
      <c r="L52" s="92">
        <v>14693</v>
      </c>
      <c r="M52" s="93">
        <v>15177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571</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571</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570</v>
      </c>
      <c r="C41" s="246"/>
      <c r="D41" s="246"/>
      <c r="E41" s="246"/>
      <c r="F41" s="246"/>
      <c r="G41" s="246"/>
      <c r="H41" s="246"/>
      <c r="I41" s="246"/>
      <c r="J41" s="246"/>
      <c r="K41" s="246"/>
      <c r="L41" s="246"/>
      <c r="M41" s="246"/>
      <c r="N41" s="246"/>
      <c r="O41" s="246"/>
      <c r="P41" s="247"/>
    </row>
    <row r="42" spans="2:17" ht="13.5">
      <c r="B42" s="248"/>
      <c r="C42" s="244"/>
      <c r="D42" s="244"/>
      <c r="E42" s="244"/>
      <c r="F42" s="244"/>
      <c r="G42" s="353" t="s">
        <v>565</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569</v>
      </c>
    </row>
    <row r="50" spans="1:17" ht="13.5">
      <c r="B50" s="248"/>
      <c r="C50" s="244"/>
      <c r="D50" s="244"/>
      <c r="E50" s="244"/>
      <c r="F50" s="244"/>
      <c r="G50" s="1228"/>
      <c r="H50" s="1229"/>
      <c r="I50" s="1229"/>
      <c r="J50" s="1230"/>
      <c r="K50" s="345" t="s">
        <v>525</v>
      </c>
      <c r="L50" s="345" t="s">
        <v>526</v>
      </c>
      <c r="M50" s="345" t="s">
        <v>527</v>
      </c>
      <c r="N50" s="345" t="s">
        <v>528</v>
      </c>
      <c r="O50" s="345" t="s">
        <v>529</v>
      </c>
    </row>
    <row r="51" spans="1:17" ht="13.5">
      <c r="B51" s="248"/>
      <c r="C51" s="244"/>
      <c r="D51" s="244"/>
      <c r="E51" s="244"/>
      <c r="F51" s="244"/>
      <c r="G51" s="1231" t="s">
        <v>562</v>
      </c>
      <c r="H51" s="1232"/>
      <c r="I51" s="1237" t="s">
        <v>560</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6" t="s">
        <v>568</v>
      </c>
      <c r="J53" s="1246"/>
      <c r="K53" s="1250"/>
      <c r="L53" s="1250"/>
      <c r="M53" s="1250"/>
      <c r="N53" s="1250"/>
      <c r="O53" s="1250"/>
    </row>
    <row r="54" spans="1:17" ht="13.5">
      <c r="A54" s="355"/>
      <c r="B54" s="248"/>
      <c r="C54" s="244"/>
      <c r="D54" s="244"/>
      <c r="E54" s="244"/>
      <c r="F54" s="244"/>
      <c r="G54" s="1235"/>
      <c r="H54" s="1236"/>
      <c r="I54" s="1246"/>
      <c r="J54" s="1246"/>
      <c r="K54" s="1248"/>
      <c r="L54" s="1248"/>
      <c r="M54" s="1248"/>
      <c r="N54" s="1248"/>
      <c r="O54" s="1248"/>
    </row>
    <row r="55" spans="1:17" ht="13.5">
      <c r="A55" s="355"/>
      <c r="B55" s="248"/>
      <c r="C55" s="244"/>
      <c r="D55" s="244"/>
      <c r="E55" s="244"/>
      <c r="F55" s="244"/>
      <c r="G55" s="1240" t="s">
        <v>561</v>
      </c>
      <c r="H55" s="1241"/>
      <c r="I55" s="1246" t="s">
        <v>560</v>
      </c>
      <c r="J55" s="1246"/>
      <c r="K55" s="1249"/>
      <c r="L55" s="1249"/>
      <c r="M55" s="1249"/>
      <c r="N55" s="1249"/>
      <c r="O55" s="1249"/>
    </row>
    <row r="56" spans="1:17" ht="13.5">
      <c r="A56" s="355"/>
      <c r="B56" s="248"/>
      <c r="C56" s="244"/>
      <c r="D56" s="244"/>
      <c r="E56" s="244"/>
      <c r="F56" s="244"/>
      <c r="G56" s="1242"/>
      <c r="H56" s="1243"/>
      <c r="I56" s="1246"/>
      <c r="J56" s="1246"/>
      <c r="K56" s="1215"/>
      <c r="L56" s="1215"/>
      <c r="M56" s="1215"/>
      <c r="N56" s="1215"/>
      <c r="O56" s="1215"/>
    </row>
    <row r="57" spans="1:17" s="355" customFormat="1" ht="13.5">
      <c r="B57" s="356"/>
      <c r="C57" s="352"/>
      <c r="D57" s="352"/>
      <c r="E57" s="352"/>
      <c r="F57" s="352"/>
      <c r="G57" s="1242"/>
      <c r="H57" s="1243"/>
      <c r="I57" s="1217" t="s">
        <v>567</v>
      </c>
      <c r="J57" s="1217"/>
      <c r="K57" s="1250"/>
      <c r="L57" s="1250"/>
      <c r="M57" s="1250"/>
      <c r="N57" s="1250"/>
      <c r="O57" s="1250"/>
      <c r="P57" s="361"/>
      <c r="Q57" s="356"/>
    </row>
    <row r="58" spans="1:17" s="355" customFormat="1" ht="13.5">
      <c r="A58" s="243"/>
      <c r="B58" s="356"/>
      <c r="C58" s="352"/>
      <c r="D58" s="352"/>
      <c r="E58" s="352"/>
      <c r="F58" s="352"/>
      <c r="G58" s="1244"/>
      <c r="H58" s="1245"/>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566</v>
      </c>
      <c r="C63" s="244"/>
      <c r="D63" s="244"/>
      <c r="E63" s="244"/>
      <c r="F63" s="244"/>
      <c r="G63" s="244"/>
      <c r="H63" s="244"/>
      <c r="I63" s="244"/>
      <c r="J63" s="244"/>
      <c r="K63" s="244"/>
      <c r="L63" s="244"/>
      <c r="M63" s="244"/>
      <c r="N63" s="244"/>
      <c r="O63" s="244"/>
    </row>
    <row r="64" spans="1:17" ht="13.5">
      <c r="B64" s="248"/>
      <c r="C64" s="244"/>
      <c r="D64" s="244"/>
      <c r="E64" s="244"/>
      <c r="F64" s="244"/>
      <c r="G64" s="353" t="s">
        <v>565</v>
      </c>
      <c r="I64" s="352"/>
      <c r="J64" s="352"/>
      <c r="K64" s="352"/>
      <c r="L64" s="244"/>
      <c r="M64" s="244"/>
      <c r="N64" s="244"/>
      <c r="O64" s="244"/>
    </row>
    <row r="65" spans="2:30" ht="13.5">
      <c r="B65" s="248"/>
      <c r="C65" s="244"/>
      <c r="D65" s="244"/>
      <c r="E65" s="244"/>
      <c r="F65" s="244"/>
      <c r="G65" s="1219" t="s">
        <v>564</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563</v>
      </c>
      <c r="I71" s="349"/>
      <c r="J71" s="348"/>
      <c r="K71" s="348"/>
      <c r="L71" s="347"/>
      <c r="M71" s="348"/>
      <c r="N71" s="347"/>
      <c r="O71" s="346"/>
    </row>
    <row r="72" spans="2:30" ht="13.5">
      <c r="B72" s="248"/>
      <c r="C72" s="244"/>
      <c r="D72" s="244"/>
      <c r="E72" s="244"/>
      <c r="F72" s="244"/>
      <c r="G72" s="1228"/>
      <c r="H72" s="1229"/>
      <c r="I72" s="1229"/>
      <c r="J72" s="1230"/>
      <c r="K72" s="345" t="s">
        <v>525</v>
      </c>
      <c r="L72" s="345" t="s">
        <v>526</v>
      </c>
      <c r="M72" s="345" t="s">
        <v>527</v>
      </c>
      <c r="N72" s="345" t="s">
        <v>528</v>
      </c>
      <c r="O72" s="345" t="s">
        <v>529</v>
      </c>
    </row>
    <row r="73" spans="2:30" ht="13.5">
      <c r="B73" s="248"/>
      <c r="C73" s="244"/>
      <c r="D73" s="244"/>
      <c r="E73" s="244"/>
      <c r="F73" s="244"/>
      <c r="G73" s="1231" t="s">
        <v>562</v>
      </c>
      <c r="H73" s="1232"/>
      <c r="I73" s="1237" t="s">
        <v>560</v>
      </c>
      <c r="J73" s="1237"/>
      <c r="K73" s="1239">
        <v>73.7</v>
      </c>
      <c r="L73" s="1239">
        <v>70.3</v>
      </c>
      <c r="M73" s="1215">
        <v>62.7</v>
      </c>
      <c r="N73" s="1215">
        <v>62.1</v>
      </c>
      <c r="O73" s="1215">
        <v>64.2</v>
      </c>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6" t="s">
        <v>559</v>
      </c>
      <c r="J75" s="1246"/>
      <c r="K75" s="1247">
        <v>12.9</v>
      </c>
      <c r="L75" s="1247">
        <v>12.4</v>
      </c>
      <c r="M75" s="1247">
        <v>11.6</v>
      </c>
      <c r="N75" s="1247">
        <v>10.9</v>
      </c>
      <c r="O75" s="1247">
        <v>9.6</v>
      </c>
      <c r="U75" s="243">
        <v>81.2</v>
      </c>
      <c r="W75" s="243">
        <v>87.2</v>
      </c>
      <c r="Y75" s="243">
        <v>99.8</v>
      </c>
      <c r="AA75" s="243">
        <v>109.5</v>
      </c>
      <c r="AC75" s="243">
        <v>115.2</v>
      </c>
    </row>
    <row r="76" spans="2:30" ht="13.5">
      <c r="B76" s="248"/>
      <c r="C76" s="244"/>
      <c r="D76" s="244"/>
      <c r="E76" s="244"/>
      <c r="F76" s="244"/>
      <c r="G76" s="1235"/>
      <c r="H76" s="1236"/>
      <c r="I76" s="1246"/>
      <c r="J76" s="1246"/>
      <c r="K76" s="1248"/>
      <c r="L76" s="1248"/>
      <c r="M76" s="1248"/>
      <c r="N76" s="1248"/>
      <c r="O76" s="1248"/>
    </row>
    <row r="77" spans="2:30" ht="13.5">
      <c r="B77" s="248"/>
      <c r="C77" s="244"/>
      <c r="D77" s="244"/>
      <c r="E77" s="244"/>
      <c r="F77" s="244"/>
      <c r="G77" s="1240" t="s">
        <v>561</v>
      </c>
      <c r="H77" s="1241"/>
      <c r="I77" s="1246" t="s">
        <v>560</v>
      </c>
      <c r="J77" s="1246"/>
      <c r="K77" s="1239">
        <v>55.5</v>
      </c>
      <c r="L77" s="1239">
        <v>46.1</v>
      </c>
      <c r="M77" s="1215">
        <v>37.6</v>
      </c>
      <c r="N77" s="1215">
        <v>33.799999999999997</v>
      </c>
      <c r="O77" s="1215">
        <v>34.9</v>
      </c>
      <c r="R77" s="243">
        <v>12.3</v>
      </c>
      <c r="T77" s="243">
        <v>11.1</v>
      </c>
    </row>
    <row r="78" spans="2:30" ht="13.5">
      <c r="B78" s="248"/>
      <c r="C78" s="244"/>
      <c r="D78" s="244"/>
      <c r="E78" s="244"/>
      <c r="F78" s="244"/>
      <c r="G78" s="1242"/>
      <c r="H78" s="1243"/>
      <c r="I78" s="1246"/>
      <c r="J78" s="1246"/>
      <c r="K78" s="1239"/>
      <c r="L78" s="1239"/>
      <c r="M78" s="1215"/>
      <c r="N78" s="1215"/>
      <c r="O78" s="1215"/>
    </row>
    <row r="79" spans="2:30" ht="13.5">
      <c r="B79" s="248"/>
      <c r="C79" s="244"/>
      <c r="D79" s="244"/>
      <c r="E79" s="244"/>
      <c r="F79" s="244"/>
      <c r="G79" s="1242"/>
      <c r="H79" s="1243"/>
      <c r="I79" s="1216" t="s">
        <v>559</v>
      </c>
      <c r="J79" s="1217"/>
      <c r="K79" s="1218">
        <v>9.3000000000000007</v>
      </c>
      <c r="L79" s="1218">
        <v>8.5</v>
      </c>
      <c r="M79" s="1218">
        <v>7.9</v>
      </c>
      <c r="N79" s="1218">
        <v>7.1</v>
      </c>
      <c r="O79" s="1218">
        <v>7.2</v>
      </c>
      <c r="V79" s="243">
        <v>53.5</v>
      </c>
      <c r="X79" s="243">
        <v>48.2</v>
      </c>
      <c r="Z79" s="243">
        <v>34.200000000000003</v>
      </c>
      <c r="AB79" s="243">
        <v>30.3</v>
      </c>
      <c r="AD79" s="243">
        <v>28.9</v>
      </c>
    </row>
    <row r="80" spans="2:30" ht="13.5">
      <c r="B80" s="248"/>
      <c r="C80" s="244"/>
      <c r="D80" s="244"/>
      <c r="E80" s="244"/>
      <c r="F80" s="244"/>
      <c r="G80" s="1244"/>
      <c r="H80" s="1245"/>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51231</v>
      </c>
      <c r="E3" s="116"/>
      <c r="F3" s="117">
        <v>41433</v>
      </c>
      <c r="G3" s="118"/>
      <c r="H3" s="119"/>
    </row>
    <row r="4" spans="1:8">
      <c r="A4" s="120"/>
      <c r="B4" s="121"/>
      <c r="C4" s="122"/>
      <c r="D4" s="123">
        <v>16364</v>
      </c>
      <c r="E4" s="124"/>
      <c r="F4" s="125">
        <v>22351</v>
      </c>
      <c r="G4" s="126"/>
      <c r="H4" s="127"/>
    </row>
    <row r="5" spans="1:8">
      <c r="A5" s="108" t="s">
        <v>519</v>
      </c>
      <c r="B5" s="113"/>
      <c r="C5" s="114"/>
      <c r="D5" s="115">
        <v>56629</v>
      </c>
      <c r="E5" s="116"/>
      <c r="F5" s="117">
        <v>43493</v>
      </c>
      <c r="G5" s="118"/>
      <c r="H5" s="119"/>
    </row>
    <row r="6" spans="1:8">
      <c r="A6" s="120"/>
      <c r="B6" s="121"/>
      <c r="C6" s="122"/>
      <c r="D6" s="123">
        <v>28115</v>
      </c>
      <c r="E6" s="124"/>
      <c r="F6" s="125">
        <v>23254</v>
      </c>
      <c r="G6" s="126"/>
      <c r="H6" s="127"/>
    </row>
    <row r="7" spans="1:8">
      <c r="A7" s="108" t="s">
        <v>520</v>
      </c>
      <c r="B7" s="113"/>
      <c r="C7" s="114"/>
      <c r="D7" s="115">
        <v>79223</v>
      </c>
      <c r="E7" s="116"/>
      <c r="F7" s="117">
        <v>50840</v>
      </c>
      <c r="G7" s="118"/>
      <c r="H7" s="119"/>
    </row>
    <row r="8" spans="1:8">
      <c r="A8" s="120"/>
      <c r="B8" s="121"/>
      <c r="C8" s="122"/>
      <c r="D8" s="123">
        <v>26788</v>
      </c>
      <c r="E8" s="124"/>
      <c r="F8" s="125">
        <v>25367</v>
      </c>
      <c r="G8" s="126"/>
      <c r="H8" s="127"/>
    </row>
    <row r="9" spans="1:8">
      <c r="A9" s="108" t="s">
        <v>521</v>
      </c>
      <c r="B9" s="113"/>
      <c r="C9" s="114"/>
      <c r="D9" s="115">
        <v>77155</v>
      </c>
      <c r="E9" s="116"/>
      <c r="F9" s="117">
        <v>53605</v>
      </c>
      <c r="G9" s="118"/>
      <c r="H9" s="119"/>
    </row>
    <row r="10" spans="1:8">
      <c r="A10" s="120"/>
      <c r="B10" s="121"/>
      <c r="C10" s="122"/>
      <c r="D10" s="123">
        <v>30040</v>
      </c>
      <c r="E10" s="124"/>
      <c r="F10" s="125">
        <v>28343</v>
      </c>
      <c r="G10" s="126"/>
      <c r="H10" s="127"/>
    </row>
    <row r="11" spans="1:8">
      <c r="A11" s="108" t="s">
        <v>522</v>
      </c>
      <c r="B11" s="113"/>
      <c r="C11" s="114"/>
      <c r="D11" s="115">
        <v>67600</v>
      </c>
      <c r="E11" s="116"/>
      <c r="F11" s="117">
        <v>58051</v>
      </c>
      <c r="G11" s="118"/>
      <c r="H11" s="119"/>
    </row>
    <row r="12" spans="1:8">
      <c r="A12" s="120"/>
      <c r="B12" s="121"/>
      <c r="C12" s="128"/>
      <c r="D12" s="123">
        <v>30567</v>
      </c>
      <c r="E12" s="124"/>
      <c r="F12" s="125">
        <v>32143</v>
      </c>
      <c r="G12" s="126"/>
      <c r="H12" s="127"/>
    </row>
    <row r="13" spans="1:8">
      <c r="A13" s="108"/>
      <c r="B13" s="113"/>
      <c r="C13" s="129"/>
      <c r="D13" s="130">
        <v>66368</v>
      </c>
      <c r="E13" s="131"/>
      <c r="F13" s="132">
        <v>49484</v>
      </c>
      <c r="G13" s="133"/>
      <c r="H13" s="119"/>
    </row>
    <row r="14" spans="1:8">
      <c r="A14" s="120"/>
      <c r="B14" s="121"/>
      <c r="C14" s="122"/>
      <c r="D14" s="123">
        <v>26375</v>
      </c>
      <c r="E14" s="124"/>
      <c r="F14" s="125">
        <v>26292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8.5500000000000007</v>
      </c>
      <c r="C19" s="134">
        <f>ROUND(VALUE(SUBSTITUTE(実質収支比率等に係る経年分析!G$48,"▲","-")),2)</f>
        <v>8.1199999999999992</v>
      </c>
      <c r="D19" s="134">
        <f>ROUND(VALUE(SUBSTITUTE(実質収支比率等に係る経年分析!H$48,"▲","-")),2)</f>
        <v>7.47</v>
      </c>
      <c r="E19" s="134">
        <f>ROUND(VALUE(SUBSTITUTE(実質収支比率等に係る経年分析!I$48,"▲","-")),2)</f>
        <v>9.1300000000000008</v>
      </c>
      <c r="F19" s="134">
        <f>ROUND(VALUE(SUBSTITUTE(実質収支比率等に係る経年分析!J$48,"▲","-")),2)</f>
        <v>11.78</v>
      </c>
    </row>
    <row r="20" spans="1:11">
      <c r="A20" s="134" t="s">
        <v>42</v>
      </c>
      <c r="B20" s="134">
        <f>ROUND(VALUE(SUBSTITUTE(実質収支比率等に係る経年分析!F$47,"▲","-")),2)</f>
        <v>21.11</v>
      </c>
      <c r="C20" s="134">
        <f>ROUND(VALUE(SUBSTITUTE(実質収支比率等に係る経年分析!G$47,"▲","-")),2)</f>
        <v>19.57</v>
      </c>
      <c r="D20" s="134">
        <f>ROUND(VALUE(SUBSTITUTE(実質収支比率等に係る経年分析!H$47,"▲","-")),2)</f>
        <v>20.59</v>
      </c>
      <c r="E20" s="134">
        <f>ROUND(VALUE(SUBSTITUTE(実質収支比率等に係る経年分析!I$47,"▲","-")),2)</f>
        <v>18.149999999999999</v>
      </c>
      <c r="F20" s="134">
        <f>ROUND(VALUE(SUBSTITUTE(実質収支比率等に係る経年分析!J$47,"▲","-")),2)</f>
        <v>18.73</v>
      </c>
    </row>
    <row r="21" spans="1:11">
      <c r="A21" s="134" t="s">
        <v>43</v>
      </c>
      <c r="B21" s="134">
        <f>IF(ISNUMBER(VALUE(SUBSTITUTE(実質収支比率等に係る経年分析!F$49,"▲","-"))),ROUND(VALUE(SUBSTITUTE(実質収支比率等に係る経年分析!F$49,"▲","-")),2),NA())</f>
        <v>0.96</v>
      </c>
      <c r="C21" s="134">
        <f>IF(ISNUMBER(VALUE(SUBSTITUTE(実質収支比率等に係る経年分析!G$49,"▲","-"))),ROUND(VALUE(SUBSTITUTE(実質収支比率等に係る経年分析!G$49,"▲","-")),2),NA())</f>
        <v>-2.06</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3.17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畑地かん水事業特別会計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1.06</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0.87</v>
      </c>
      <c r="H33" s="135">
        <f>IF(ROUND(VALUE(SUBSTITUTE(連結実質赤字比率に係る赤字・黒字の構成分析!I$37,"▲", "-")), 2) &lt; 0, ABS(ROUND(VALUE(SUBSTITUTE(連結実質赤字比率に係る赤字・黒字の構成分析!I$37,"▲", "-")), 2)), NA())</f>
        <v>0.86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介護保険特別会計（介護保険事業勘定）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3580</v>
      </c>
      <c r="E42" s="136"/>
      <c r="F42" s="136"/>
      <c r="G42" s="136">
        <f>'実質公債費比率（分子）の構造'!L$52</f>
        <v>3632</v>
      </c>
      <c r="H42" s="136"/>
      <c r="I42" s="136"/>
      <c r="J42" s="136">
        <f>'実質公債費比率（分子）の構造'!M$52</f>
        <v>3700</v>
      </c>
      <c r="K42" s="136"/>
      <c r="L42" s="136"/>
      <c r="M42" s="136">
        <f>'実質公債費比率（分子）の構造'!N$52</f>
        <v>3847</v>
      </c>
      <c r="N42" s="136"/>
      <c r="O42" s="136"/>
      <c r="P42" s="136">
        <f>'実質公債費比率（分子）の構造'!O$52</f>
        <v>3779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v>
      </c>
      <c r="C44" s="136"/>
      <c r="D44" s="136"/>
      <c r="E44" s="136">
        <f>'実質公債費比率（分子）の構造'!L$50</f>
        <v>10</v>
      </c>
      <c r="F44" s="136"/>
      <c r="G44" s="136"/>
      <c r="H44" s="136">
        <f>'実質公債費比率（分子）の構造'!M$50</f>
        <v>10</v>
      </c>
      <c r="I44" s="136"/>
      <c r="J44" s="136"/>
      <c r="K44" s="136">
        <f>'実質公債費比率（分子）の構造'!N$50</f>
        <v>9</v>
      </c>
      <c r="L44" s="136"/>
      <c r="M44" s="136"/>
      <c r="N44" s="136">
        <f>'実質公債費比率（分子）の構造'!O$50</f>
        <v>9</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1506</v>
      </c>
      <c r="C46" s="136"/>
      <c r="D46" s="136"/>
      <c r="E46" s="136">
        <f>'実質公債費比率（分子）の構造'!L$48</f>
        <v>1568</v>
      </c>
      <c r="F46" s="136"/>
      <c r="G46" s="136"/>
      <c r="H46" s="136">
        <f>'実質公債費比率（分子）の構造'!M$48</f>
        <v>1508</v>
      </c>
      <c r="I46" s="136"/>
      <c r="J46" s="136"/>
      <c r="K46" s="136">
        <f>'実質公債費比率（分子）の構造'!N$48</f>
        <v>1523</v>
      </c>
      <c r="L46" s="136"/>
      <c r="M46" s="136"/>
      <c r="N46" s="136">
        <f>'実質公債費比率（分子）の構造'!O$48</f>
        <v>1341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5008</v>
      </c>
      <c r="C49" s="136"/>
      <c r="D49" s="136"/>
      <c r="E49" s="136">
        <f>'実質公債費比率（分子）の構造'!L$45</f>
        <v>4827</v>
      </c>
      <c r="F49" s="136"/>
      <c r="G49" s="136"/>
      <c r="H49" s="136">
        <f>'実質公債費比率（分子）の構造'!M$45</f>
        <v>4739</v>
      </c>
      <c r="I49" s="136"/>
      <c r="J49" s="136"/>
      <c r="K49" s="136">
        <f>'実質公債費比率（分子）の構造'!N$45</f>
        <v>4749</v>
      </c>
      <c r="L49" s="136"/>
      <c r="M49" s="136"/>
      <c r="N49" s="136">
        <f>'実質公債費比率（分子）の構造'!O$45</f>
        <v>4310</v>
      </c>
      <c r="O49" s="136"/>
      <c r="P49" s="136"/>
    </row>
    <row r="50" spans="1:16">
      <c r="A50" s="136" t="s">
        <v>58</v>
      </c>
      <c r="B50" s="136" t="e">
        <f>NA()</f>
        <v>#N/A</v>
      </c>
      <c r="C50" s="136">
        <f>IF(ISNUMBER('実質公債費比率（分子）の構造'!K$53),'実質公債費比率（分子）の構造'!K$53,NA())</f>
        <v>2955</v>
      </c>
      <c r="D50" s="136" t="e">
        <f>NA()</f>
        <v>#N/A</v>
      </c>
      <c r="E50" s="136" t="e">
        <f>NA()</f>
        <v>#N/A</v>
      </c>
      <c r="F50" s="136">
        <f>IF(ISNUMBER('実質公債費比率（分子）の構造'!L$53),'実質公債費比率（分子）の構造'!L$53,NA())</f>
        <v>2773</v>
      </c>
      <c r="G50" s="136" t="e">
        <f>NA()</f>
        <v>#N/A</v>
      </c>
      <c r="H50" s="136" t="e">
        <f>NA()</f>
        <v>#N/A</v>
      </c>
      <c r="I50" s="136">
        <f>IF(ISNUMBER('実質公債費比率（分子）の構造'!M$53),'実質公債費比率（分子）の構造'!M$53,NA())</f>
        <v>2557</v>
      </c>
      <c r="J50" s="136" t="e">
        <f>NA()</f>
        <v>#N/A</v>
      </c>
      <c r="K50" s="136" t="e">
        <f>NA()</f>
        <v>#N/A</v>
      </c>
      <c r="L50" s="136">
        <f>IF(ISNUMBER('実質公債費比率（分子）の構造'!N$53),'実質公債費比率（分子）の構造'!N$53,NA())</f>
        <v>2434</v>
      </c>
      <c r="M50" s="136" t="e">
        <f>NA()</f>
        <v>#N/A</v>
      </c>
      <c r="N50" s="136" t="e">
        <f>NA()</f>
        <v>#N/A</v>
      </c>
      <c r="O50" s="136">
        <f>IF(ISNUMBER('実質公債費比率（分子）の構造'!O$53),'実質公債費比率（分子）の構造'!O$53,NA())</f>
        <v>1881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43425</v>
      </c>
      <c r="E56" s="135"/>
      <c r="F56" s="135"/>
      <c r="G56" s="135">
        <f>'将来負担比率（分子）の構造'!J$51</f>
        <v>45211</v>
      </c>
      <c r="H56" s="135"/>
      <c r="I56" s="135"/>
      <c r="J56" s="135">
        <f>'将来負担比率（分子）の構造'!K$51</f>
        <v>46827</v>
      </c>
      <c r="K56" s="135"/>
      <c r="L56" s="135"/>
      <c r="M56" s="135">
        <f>'将来負担比率（分子）の構造'!L$51</f>
        <v>48640</v>
      </c>
      <c r="N56" s="135"/>
      <c r="O56" s="135"/>
      <c r="P56" s="135">
        <f>'将来負担比率（分子）の構造'!M$51</f>
        <v>50039</v>
      </c>
    </row>
    <row r="57" spans="1:16">
      <c r="A57" s="135" t="s">
        <v>34</v>
      </c>
      <c r="B57" s="135"/>
      <c r="C57" s="135"/>
      <c r="D57" s="135">
        <f>'将来負担比率（分子）の構造'!I$50</f>
        <v>1439</v>
      </c>
      <c r="E57" s="135"/>
      <c r="F57" s="135"/>
      <c r="G57" s="135">
        <f>'将来負担比率（分子）の構造'!J$50</f>
        <v>1285</v>
      </c>
      <c r="H57" s="135"/>
      <c r="I57" s="135"/>
      <c r="J57" s="135">
        <f>'将来負担比率（分子）の構造'!K$50</f>
        <v>1151</v>
      </c>
      <c r="K57" s="135"/>
      <c r="L57" s="135"/>
      <c r="M57" s="135">
        <f>'将来負担比率（分子）の構造'!L$50</f>
        <v>1040</v>
      </c>
      <c r="N57" s="135"/>
      <c r="O57" s="135"/>
      <c r="P57" s="135">
        <f>'将来負担比率（分子）の構造'!M$50</f>
        <v>936</v>
      </c>
    </row>
    <row r="58" spans="1:16">
      <c r="A58" s="135" t="s">
        <v>33</v>
      </c>
      <c r="B58" s="135"/>
      <c r="C58" s="135"/>
      <c r="D58" s="135">
        <f>'将来負担比率（分子）の構造'!I$49</f>
        <v>10976</v>
      </c>
      <c r="E58" s="135"/>
      <c r="F58" s="135"/>
      <c r="G58" s="135">
        <f>'将来負担比率（分子）の構造'!J$49</f>
        <v>10402</v>
      </c>
      <c r="H58" s="135"/>
      <c r="I58" s="135"/>
      <c r="J58" s="135">
        <f>'将来負担比率（分子）の構造'!K$49</f>
        <v>10433</v>
      </c>
      <c r="K58" s="135"/>
      <c r="L58" s="135"/>
      <c r="M58" s="135">
        <f>'将来負担比率（分子）の構造'!L$49</f>
        <v>9511</v>
      </c>
      <c r="N58" s="135"/>
      <c r="O58" s="135"/>
      <c r="P58" s="135">
        <f>'将来負担比率（分子）の構造'!M$49</f>
        <v>9546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f>'将来負担比率（分子）の構造'!J$46</f>
        <v>0</v>
      </c>
      <c r="F61" s="135"/>
      <c r="G61" s="135"/>
      <c r="H61" s="135">
        <f>'将来負担比率（分子）の構造'!K$46</f>
        <v>0</v>
      </c>
      <c r="I61" s="135"/>
      <c r="J61" s="135"/>
      <c r="K61" s="135" t="str">
        <f>'将来負担比率（分子）の構造'!L$46</f>
        <v>-</v>
      </c>
      <c r="L61" s="135"/>
      <c r="M61" s="135"/>
      <c r="N61" s="135">
        <f>'将来負担比率（分子）の構造'!M$46</f>
        <v>12</v>
      </c>
      <c r="O61" s="135"/>
      <c r="P61" s="135"/>
    </row>
    <row r="62" spans="1:16">
      <c r="A62" s="135" t="s">
        <v>28</v>
      </c>
      <c r="B62" s="135">
        <f>'将来負担比率（分子）の構造'!I$45</f>
        <v>8780</v>
      </c>
      <c r="C62" s="135"/>
      <c r="D62" s="135"/>
      <c r="E62" s="135">
        <f>'将来負担比率（分子）の構造'!J$45</f>
        <v>8347</v>
      </c>
      <c r="F62" s="135"/>
      <c r="G62" s="135"/>
      <c r="H62" s="135">
        <f>'将来負担比率（分子）の構造'!K$45</f>
        <v>7741</v>
      </c>
      <c r="I62" s="135"/>
      <c r="J62" s="135"/>
      <c r="K62" s="135">
        <f>'将来負担比率（分子）の構造'!L$45</f>
        <v>7185</v>
      </c>
      <c r="L62" s="135"/>
      <c r="M62" s="135"/>
      <c r="N62" s="135">
        <f>'将来負担比率（分子）の構造'!M$45</f>
        <v>7069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21613</v>
      </c>
      <c r="C64" s="135"/>
      <c r="D64" s="135"/>
      <c r="E64" s="135">
        <f>'将来負担比率（分子）の構造'!J$43</f>
        <v>21134</v>
      </c>
      <c r="F64" s="135"/>
      <c r="G64" s="135"/>
      <c r="H64" s="135">
        <f>'将来負担比率（分子）の構造'!K$43</f>
        <v>20672</v>
      </c>
      <c r="I64" s="135"/>
      <c r="J64" s="135"/>
      <c r="K64" s="135">
        <f>'将来負担比率（分子）の構造'!L$43</f>
        <v>20079</v>
      </c>
      <c r="L64" s="135"/>
      <c r="M64" s="135"/>
      <c r="N64" s="135">
        <f>'将来負担比率（分子）の構造'!M$43</f>
        <v>19257</v>
      </c>
      <c r="O64" s="135"/>
      <c r="P64" s="135"/>
    </row>
    <row r="65" spans="1:16">
      <c r="A65" s="135" t="s">
        <v>25</v>
      </c>
      <c r="B65" s="135">
        <f>'将来負担比率（分子）の構造'!I$42</f>
        <v>59</v>
      </c>
      <c r="C65" s="135"/>
      <c r="D65" s="135"/>
      <c r="E65" s="135">
        <f>'将来負担比率（分子）の構造'!J$42</f>
        <v>45</v>
      </c>
      <c r="F65" s="135"/>
      <c r="G65" s="135"/>
      <c r="H65" s="135">
        <f>'将来負担比率（分子）の構造'!K$42</f>
        <v>38</v>
      </c>
      <c r="I65" s="135"/>
      <c r="J65" s="135"/>
      <c r="K65" s="135">
        <f>'将来負担比率（分子）の構造'!L$42</f>
        <v>30</v>
      </c>
      <c r="L65" s="135"/>
      <c r="M65" s="135"/>
      <c r="N65" s="135">
        <f>'将来負担比率（分子）の構造'!M$42</f>
        <v>23</v>
      </c>
      <c r="O65" s="135"/>
      <c r="P65" s="135"/>
    </row>
    <row r="66" spans="1:16">
      <c r="A66" s="135" t="s">
        <v>24</v>
      </c>
      <c r="B66" s="135">
        <f>'将来負担比率（分子）の構造'!I$41</f>
        <v>42847</v>
      </c>
      <c r="C66" s="135"/>
      <c r="D66" s="135"/>
      <c r="E66" s="135">
        <f>'将来負担比率（分子）の構造'!J$41</f>
        <v>43908</v>
      </c>
      <c r="F66" s="135"/>
      <c r="G66" s="135"/>
      <c r="H66" s="135">
        <f>'将来負担比率（分子）の構造'!K$41</f>
        <v>44912</v>
      </c>
      <c r="I66" s="135"/>
      <c r="J66" s="135"/>
      <c r="K66" s="135">
        <f>'将来負担比率（分子）の構造'!L$41</f>
        <v>46589</v>
      </c>
      <c r="L66" s="135"/>
      <c r="M66" s="135"/>
      <c r="N66" s="135">
        <f>'将来負担比率（分子）の構造'!M$41</f>
        <v>49338</v>
      </c>
      <c r="O66" s="135"/>
      <c r="P66" s="135"/>
    </row>
    <row r="67" spans="1:16">
      <c r="A67" s="135" t="s">
        <v>62</v>
      </c>
      <c r="B67" s="135" t="e">
        <f>NA()</f>
        <v>#N/A</v>
      </c>
      <c r="C67" s="135">
        <f>IF(ISNUMBER('将来負担比率（分子）の構造'!I$52), IF('将来負担比率（分子）の構造'!I$52 &lt; 0, 0, '将来負担比率（分子）の構造'!I$52), NA())</f>
        <v>17460</v>
      </c>
      <c r="D67" s="135" t="e">
        <f>NA()</f>
        <v>#N/A</v>
      </c>
      <c r="E67" s="135" t="e">
        <f>NA()</f>
        <v>#N/A</v>
      </c>
      <c r="F67" s="135">
        <f>IF(ISNUMBER('将来負担比率（分子）の構造'!J$52), IF('将来負担比率（分子）の構造'!J$52 &lt; 0, 0, '将来負担比率（分子）の構造'!J$52), NA())</f>
        <v>16537</v>
      </c>
      <c r="G67" s="135" t="e">
        <f>NA()</f>
        <v>#N/A</v>
      </c>
      <c r="H67" s="135" t="e">
        <f>NA()</f>
        <v>#N/A</v>
      </c>
      <c r="I67" s="135">
        <f>IF(ISNUMBER('将来負担比率（分子）の構造'!K$52), IF('将来負担比率（分子）の構造'!K$52 &lt; 0, 0, '将来負担比率（分子）の構造'!K$52), NA())</f>
        <v>14952</v>
      </c>
      <c r="J67" s="135" t="e">
        <f>NA()</f>
        <v>#N/A</v>
      </c>
      <c r="K67" s="135" t="e">
        <f>NA()</f>
        <v>#N/A</v>
      </c>
      <c r="L67" s="135">
        <f>IF(ISNUMBER('将来負担比率（分子）の構造'!L$52), IF('将来負担比率（分子）の構造'!L$52 &lt; 0, 0, '将来負担比率（分子）の構造'!L$52), NA())</f>
        <v>14693</v>
      </c>
      <c r="M67" s="135" t="e">
        <f>NA()</f>
        <v>#N/A</v>
      </c>
      <c r="N67" s="135" t="e">
        <f>NA()</f>
        <v>#N/A</v>
      </c>
      <c r="O67" s="135">
        <f>IF(ISNUMBER('将来負担比率（分子）の構造'!M$52), IF('将来負担比率（分子）の構造'!M$52 &lt; 0, 0, '将来負担比率（分子）の構造'!M$52), NA())</f>
        <v>15177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15512406</v>
      </c>
      <c r="S5" s="669"/>
      <c r="T5" s="669"/>
      <c r="U5" s="669"/>
      <c r="V5" s="669"/>
      <c r="W5" s="669"/>
      <c r="X5" s="669"/>
      <c r="Y5" s="716"/>
      <c r="Z5" s="729">
        <v>30.3</v>
      </c>
      <c r="AA5" s="729"/>
      <c r="AB5" s="729"/>
      <c r="AC5" s="729"/>
      <c r="AD5" s="730">
        <v>15512406</v>
      </c>
      <c r="AE5" s="730"/>
      <c r="AF5" s="730"/>
      <c r="AG5" s="730"/>
      <c r="AH5" s="730"/>
      <c r="AI5" s="730"/>
      <c r="AJ5" s="730"/>
      <c r="AK5" s="730"/>
      <c r="AL5" s="717">
        <v>59.6</v>
      </c>
      <c r="AM5" s="686"/>
      <c r="AN5" s="686"/>
      <c r="AO5" s="718"/>
      <c r="AP5" s="705" t="s">
        <v>206</v>
      </c>
      <c r="AQ5" s="706"/>
      <c r="AR5" s="706"/>
      <c r="AS5" s="706"/>
      <c r="AT5" s="706"/>
      <c r="AU5" s="706"/>
      <c r="AV5" s="706"/>
      <c r="AW5" s="706"/>
      <c r="AX5" s="706"/>
      <c r="AY5" s="706"/>
      <c r="AZ5" s="706"/>
      <c r="BA5" s="706"/>
      <c r="BB5" s="706"/>
      <c r="BC5" s="706"/>
      <c r="BD5" s="706"/>
      <c r="BE5" s="706"/>
      <c r="BF5" s="707"/>
      <c r="BG5" s="618">
        <v>15506114</v>
      </c>
      <c r="BH5" s="619"/>
      <c r="BI5" s="619"/>
      <c r="BJ5" s="619"/>
      <c r="BK5" s="619"/>
      <c r="BL5" s="619"/>
      <c r="BM5" s="619"/>
      <c r="BN5" s="620"/>
      <c r="BO5" s="671">
        <v>100</v>
      </c>
      <c r="BP5" s="671"/>
      <c r="BQ5" s="671"/>
      <c r="BR5" s="671"/>
      <c r="BS5" s="672">
        <v>289374</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370674</v>
      </c>
      <c r="S6" s="619"/>
      <c r="T6" s="619"/>
      <c r="U6" s="619"/>
      <c r="V6" s="619"/>
      <c r="W6" s="619"/>
      <c r="X6" s="619"/>
      <c r="Y6" s="620"/>
      <c r="Z6" s="671">
        <v>0.7</v>
      </c>
      <c r="AA6" s="671"/>
      <c r="AB6" s="671"/>
      <c r="AC6" s="671"/>
      <c r="AD6" s="672">
        <v>370674</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15506114</v>
      </c>
      <c r="BH6" s="619"/>
      <c r="BI6" s="619"/>
      <c r="BJ6" s="619"/>
      <c r="BK6" s="619"/>
      <c r="BL6" s="619"/>
      <c r="BM6" s="619"/>
      <c r="BN6" s="620"/>
      <c r="BO6" s="671">
        <v>100</v>
      </c>
      <c r="BP6" s="671"/>
      <c r="BQ6" s="671"/>
      <c r="BR6" s="671"/>
      <c r="BS6" s="672">
        <v>289374</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345399</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345399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34616</v>
      </c>
      <c r="S7" s="619"/>
      <c r="T7" s="619"/>
      <c r="U7" s="619"/>
      <c r="V7" s="619"/>
      <c r="W7" s="619"/>
      <c r="X7" s="619"/>
      <c r="Y7" s="620"/>
      <c r="Z7" s="671">
        <v>0.1</v>
      </c>
      <c r="AA7" s="671"/>
      <c r="AB7" s="671"/>
      <c r="AC7" s="671"/>
      <c r="AD7" s="672">
        <v>34616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6051916</v>
      </c>
      <c r="BH7" s="619"/>
      <c r="BI7" s="619"/>
      <c r="BJ7" s="619"/>
      <c r="BK7" s="619"/>
      <c r="BL7" s="619"/>
      <c r="BM7" s="619"/>
      <c r="BN7" s="620"/>
      <c r="BO7" s="671">
        <v>39</v>
      </c>
      <c r="BP7" s="671"/>
      <c r="BQ7" s="671"/>
      <c r="BR7" s="671"/>
      <c r="BS7" s="672">
        <v>289374</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7914831</v>
      </c>
      <c r="CS7" s="619"/>
      <c r="CT7" s="619"/>
      <c r="CU7" s="619"/>
      <c r="CV7" s="619"/>
      <c r="CW7" s="619"/>
      <c r="CX7" s="619"/>
      <c r="CY7" s="620"/>
      <c r="CZ7" s="671">
        <v>16.5</v>
      </c>
      <c r="DA7" s="671"/>
      <c r="DB7" s="671"/>
      <c r="DC7" s="671"/>
      <c r="DD7" s="624">
        <v>817824</v>
      </c>
      <c r="DE7" s="619"/>
      <c r="DF7" s="619"/>
      <c r="DG7" s="619"/>
      <c r="DH7" s="619"/>
      <c r="DI7" s="619"/>
      <c r="DJ7" s="619"/>
      <c r="DK7" s="619"/>
      <c r="DL7" s="619"/>
      <c r="DM7" s="619"/>
      <c r="DN7" s="619"/>
      <c r="DO7" s="619"/>
      <c r="DP7" s="620"/>
      <c r="DQ7" s="624">
        <v>6028613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69161</v>
      </c>
      <c r="S8" s="619"/>
      <c r="T8" s="619"/>
      <c r="U8" s="619"/>
      <c r="V8" s="619"/>
      <c r="W8" s="619"/>
      <c r="X8" s="619"/>
      <c r="Y8" s="620"/>
      <c r="Z8" s="671">
        <v>0.1</v>
      </c>
      <c r="AA8" s="671"/>
      <c r="AB8" s="671"/>
      <c r="AC8" s="671"/>
      <c r="AD8" s="672">
        <v>69161</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175262</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16755588</v>
      </c>
      <c r="CS8" s="619"/>
      <c r="CT8" s="619"/>
      <c r="CU8" s="619"/>
      <c r="CV8" s="619"/>
      <c r="CW8" s="619"/>
      <c r="CX8" s="619"/>
      <c r="CY8" s="620"/>
      <c r="CZ8" s="671">
        <v>35</v>
      </c>
      <c r="DA8" s="671"/>
      <c r="DB8" s="671"/>
      <c r="DC8" s="671"/>
      <c r="DD8" s="624">
        <v>78132</v>
      </c>
      <c r="DE8" s="619"/>
      <c r="DF8" s="619"/>
      <c r="DG8" s="619"/>
      <c r="DH8" s="619"/>
      <c r="DI8" s="619"/>
      <c r="DJ8" s="619"/>
      <c r="DK8" s="619"/>
      <c r="DL8" s="619"/>
      <c r="DM8" s="619"/>
      <c r="DN8" s="619"/>
      <c r="DO8" s="619"/>
      <c r="DP8" s="620"/>
      <c r="DQ8" s="624">
        <v>8718818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69589</v>
      </c>
      <c r="S9" s="619"/>
      <c r="T9" s="619"/>
      <c r="U9" s="619"/>
      <c r="V9" s="619"/>
      <c r="W9" s="619"/>
      <c r="X9" s="619"/>
      <c r="Y9" s="620"/>
      <c r="Z9" s="671">
        <v>0.1</v>
      </c>
      <c r="AA9" s="671"/>
      <c r="AB9" s="671"/>
      <c r="AC9" s="671"/>
      <c r="AD9" s="672">
        <v>69589</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4133536</v>
      </c>
      <c r="BH9" s="619"/>
      <c r="BI9" s="619"/>
      <c r="BJ9" s="619"/>
      <c r="BK9" s="619"/>
      <c r="BL9" s="619"/>
      <c r="BM9" s="619"/>
      <c r="BN9" s="620"/>
      <c r="BO9" s="671">
        <v>26.6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2605599</v>
      </c>
      <c r="CS9" s="619"/>
      <c r="CT9" s="619"/>
      <c r="CU9" s="619"/>
      <c r="CV9" s="619"/>
      <c r="CW9" s="619"/>
      <c r="CX9" s="619"/>
      <c r="CY9" s="620"/>
      <c r="CZ9" s="671">
        <v>5.4</v>
      </c>
      <c r="DA9" s="671"/>
      <c r="DB9" s="671"/>
      <c r="DC9" s="671"/>
      <c r="DD9" s="624">
        <v>180962</v>
      </c>
      <c r="DE9" s="619"/>
      <c r="DF9" s="619"/>
      <c r="DG9" s="619"/>
      <c r="DH9" s="619"/>
      <c r="DI9" s="619"/>
      <c r="DJ9" s="619"/>
      <c r="DK9" s="619"/>
      <c r="DL9" s="619"/>
      <c r="DM9" s="619"/>
      <c r="DN9" s="619"/>
      <c r="DO9" s="619"/>
      <c r="DP9" s="620"/>
      <c r="DQ9" s="624">
        <v>2396290</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2041751</v>
      </c>
      <c r="S10" s="619"/>
      <c r="T10" s="619"/>
      <c r="U10" s="619"/>
      <c r="V10" s="619"/>
      <c r="W10" s="619"/>
      <c r="X10" s="619"/>
      <c r="Y10" s="620"/>
      <c r="Z10" s="671">
        <v>4</v>
      </c>
      <c r="AA10" s="671"/>
      <c r="AB10" s="671"/>
      <c r="AC10" s="671"/>
      <c r="AD10" s="672">
        <v>2041751</v>
      </c>
      <c r="AE10" s="672"/>
      <c r="AF10" s="672"/>
      <c r="AG10" s="672"/>
      <c r="AH10" s="672"/>
      <c r="AI10" s="672"/>
      <c r="AJ10" s="672"/>
      <c r="AK10" s="672"/>
      <c r="AL10" s="641">
        <v>7.8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294269</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240475</v>
      </c>
      <c r="CS10" s="619"/>
      <c r="CT10" s="619"/>
      <c r="CU10" s="619"/>
      <c r="CV10" s="619"/>
      <c r="CW10" s="619"/>
      <c r="CX10" s="619"/>
      <c r="CY10" s="620"/>
      <c r="CZ10" s="671">
        <v>0.5</v>
      </c>
      <c r="DA10" s="671"/>
      <c r="DB10" s="671"/>
      <c r="DC10" s="671"/>
      <c r="DD10" s="624" t="s">
        <v>108</v>
      </c>
      <c r="DE10" s="619"/>
      <c r="DF10" s="619"/>
      <c r="DG10" s="619"/>
      <c r="DH10" s="619"/>
      <c r="DI10" s="619"/>
      <c r="DJ10" s="619"/>
      <c r="DK10" s="619"/>
      <c r="DL10" s="619"/>
      <c r="DM10" s="619"/>
      <c r="DN10" s="619"/>
      <c r="DO10" s="619"/>
      <c r="DP10" s="620"/>
      <c r="DQ10" s="624">
        <v>13181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3110</v>
      </c>
      <c r="S11" s="619"/>
      <c r="T11" s="619"/>
      <c r="U11" s="619"/>
      <c r="V11" s="619"/>
      <c r="W11" s="619"/>
      <c r="X11" s="619"/>
      <c r="Y11" s="620"/>
      <c r="Z11" s="671">
        <v>0</v>
      </c>
      <c r="AA11" s="671"/>
      <c r="AB11" s="671"/>
      <c r="AC11" s="671"/>
      <c r="AD11" s="672">
        <v>3110</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1448849</v>
      </c>
      <c r="BH11" s="619"/>
      <c r="BI11" s="619"/>
      <c r="BJ11" s="619"/>
      <c r="BK11" s="619"/>
      <c r="BL11" s="619"/>
      <c r="BM11" s="619"/>
      <c r="BN11" s="620"/>
      <c r="BO11" s="671">
        <v>9.3000000000000007</v>
      </c>
      <c r="BP11" s="671"/>
      <c r="BQ11" s="671"/>
      <c r="BR11" s="671"/>
      <c r="BS11" s="624">
        <v>289374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2082627</v>
      </c>
      <c r="CS11" s="619"/>
      <c r="CT11" s="619"/>
      <c r="CU11" s="619"/>
      <c r="CV11" s="619"/>
      <c r="CW11" s="619"/>
      <c r="CX11" s="619"/>
      <c r="CY11" s="620"/>
      <c r="CZ11" s="671">
        <v>4.3</v>
      </c>
      <c r="DA11" s="671"/>
      <c r="DB11" s="671"/>
      <c r="DC11" s="671"/>
      <c r="DD11" s="624">
        <v>1067090</v>
      </c>
      <c r="DE11" s="619"/>
      <c r="DF11" s="619"/>
      <c r="DG11" s="619"/>
      <c r="DH11" s="619"/>
      <c r="DI11" s="619"/>
      <c r="DJ11" s="619"/>
      <c r="DK11" s="619"/>
      <c r="DL11" s="619"/>
      <c r="DM11" s="619"/>
      <c r="DN11" s="619"/>
      <c r="DO11" s="619"/>
      <c r="DP11" s="620"/>
      <c r="DQ11" s="624">
        <v>1041645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8352507</v>
      </c>
      <c r="BH12" s="619"/>
      <c r="BI12" s="619"/>
      <c r="BJ12" s="619"/>
      <c r="BK12" s="619"/>
      <c r="BL12" s="619"/>
      <c r="BM12" s="619"/>
      <c r="BN12" s="620"/>
      <c r="BO12" s="671">
        <v>53.8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1260642</v>
      </c>
      <c r="CS12" s="619"/>
      <c r="CT12" s="619"/>
      <c r="CU12" s="619"/>
      <c r="CV12" s="619"/>
      <c r="CW12" s="619"/>
      <c r="CX12" s="619"/>
      <c r="CY12" s="620"/>
      <c r="CZ12" s="671">
        <v>2.6</v>
      </c>
      <c r="DA12" s="671"/>
      <c r="DB12" s="671"/>
      <c r="DC12" s="671"/>
      <c r="DD12" s="624">
        <v>18459</v>
      </c>
      <c r="DE12" s="619"/>
      <c r="DF12" s="619"/>
      <c r="DG12" s="619"/>
      <c r="DH12" s="619"/>
      <c r="DI12" s="619"/>
      <c r="DJ12" s="619"/>
      <c r="DK12" s="619"/>
      <c r="DL12" s="619"/>
      <c r="DM12" s="619"/>
      <c r="DN12" s="619"/>
      <c r="DO12" s="619"/>
      <c r="DP12" s="620"/>
      <c r="DQ12" s="624">
        <v>810854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57731</v>
      </c>
      <c r="S13" s="619"/>
      <c r="T13" s="619"/>
      <c r="U13" s="619"/>
      <c r="V13" s="619"/>
      <c r="W13" s="619"/>
      <c r="X13" s="619"/>
      <c r="Y13" s="620"/>
      <c r="Z13" s="671">
        <v>0.1</v>
      </c>
      <c r="AA13" s="671"/>
      <c r="AB13" s="671"/>
      <c r="AC13" s="671"/>
      <c r="AD13" s="672">
        <v>57731</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8329707</v>
      </c>
      <c r="BH13" s="619"/>
      <c r="BI13" s="619"/>
      <c r="BJ13" s="619"/>
      <c r="BK13" s="619"/>
      <c r="BL13" s="619"/>
      <c r="BM13" s="619"/>
      <c r="BN13" s="620"/>
      <c r="BO13" s="671">
        <v>53.7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5260246</v>
      </c>
      <c r="CS13" s="619"/>
      <c r="CT13" s="619"/>
      <c r="CU13" s="619"/>
      <c r="CV13" s="619"/>
      <c r="CW13" s="619"/>
      <c r="CX13" s="619"/>
      <c r="CY13" s="620"/>
      <c r="CZ13" s="671">
        <v>11</v>
      </c>
      <c r="DA13" s="671"/>
      <c r="DB13" s="671"/>
      <c r="DC13" s="671"/>
      <c r="DD13" s="624">
        <v>2889778</v>
      </c>
      <c r="DE13" s="619"/>
      <c r="DF13" s="619"/>
      <c r="DG13" s="619"/>
      <c r="DH13" s="619"/>
      <c r="DI13" s="619"/>
      <c r="DJ13" s="619"/>
      <c r="DK13" s="619"/>
      <c r="DL13" s="619"/>
      <c r="DM13" s="619"/>
      <c r="DN13" s="619"/>
      <c r="DO13" s="619"/>
      <c r="DP13" s="620"/>
      <c r="DQ13" s="624">
        <v>3274057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298011</v>
      </c>
      <c r="BH14" s="619"/>
      <c r="BI14" s="619"/>
      <c r="BJ14" s="619"/>
      <c r="BK14" s="619"/>
      <c r="BL14" s="619"/>
      <c r="BM14" s="619"/>
      <c r="BN14" s="620"/>
      <c r="BO14" s="671">
        <v>1.9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2033082</v>
      </c>
      <c r="CS14" s="619"/>
      <c r="CT14" s="619"/>
      <c r="CU14" s="619"/>
      <c r="CV14" s="619"/>
      <c r="CW14" s="619"/>
      <c r="CX14" s="619"/>
      <c r="CY14" s="620"/>
      <c r="CZ14" s="671">
        <v>4.2</v>
      </c>
      <c r="DA14" s="671"/>
      <c r="DB14" s="671"/>
      <c r="DC14" s="671"/>
      <c r="DD14" s="624">
        <v>818864</v>
      </c>
      <c r="DE14" s="619"/>
      <c r="DF14" s="619"/>
      <c r="DG14" s="619"/>
      <c r="DH14" s="619"/>
      <c r="DI14" s="619"/>
      <c r="DJ14" s="619"/>
      <c r="DK14" s="619"/>
      <c r="DL14" s="619"/>
      <c r="DM14" s="619"/>
      <c r="DN14" s="619"/>
      <c r="DO14" s="619"/>
      <c r="DP14" s="620"/>
      <c r="DQ14" s="624">
        <v>1271581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58240</v>
      </c>
      <c r="S15" s="619"/>
      <c r="T15" s="619"/>
      <c r="U15" s="619"/>
      <c r="V15" s="619"/>
      <c r="W15" s="619"/>
      <c r="X15" s="619"/>
      <c r="Y15" s="620"/>
      <c r="Z15" s="671">
        <v>0.1</v>
      </c>
      <c r="AA15" s="671"/>
      <c r="AB15" s="671"/>
      <c r="AC15" s="671"/>
      <c r="AD15" s="672">
        <v>58240</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803680</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5086339</v>
      </c>
      <c r="CS15" s="619"/>
      <c r="CT15" s="619"/>
      <c r="CU15" s="619"/>
      <c r="CV15" s="619"/>
      <c r="CW15" s="619"/>
      <c r="CX15" s="619"/>
      <c r="CY15" s="620"/>
      <c r="CZ15" s="671">
        <v>10.6</v>
      </c>
      <c r="DA15" s="671"/>
      <c r="DB15" s="671"/>
      <c r="DC15" s="671"/>
      <c r="DD15" s="624">
        <v>1715660</v>
      </c>
      <c r="DE15" s="619"/>
      <c r="DF15" s="619"/>
      <c r="DG15" s="619"/>
      <c r="DH15" s="619"/>
      <c r="DI15" s="619"/>
      <c r="DJ15" s="619"/>
      <c r="DK15" s="619"/>
      <c r="DL15" s="619"/>
      <c r="DM15" s="619"/>
      <c r="DN15" s="619"/>
      <c r="DO15" s="619"/>
      <c r="DP15" s="620"/>
      <c r="DQ15" s="624">
        <v>3437700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8951667</v>
      </c>
      <c r="S16" s="619"/>
      <c r="T16" s="619"/>
      <c r="U16" s="619"/>
      <c r="V16" s="619"/>
      <c r="W16" s="619"/>
      <c r="X16" s="619"/>
      <c r="Y16" s="620"/>
      <c r="Z16" s="671">
        <v>17.5</v>
      </c>
      <c r="AA16" s="671"/>
      <c r="AB16" s="671"/>
      <c r="AC16" s="671"/>
      <c r="AD16" s="672">
        <v>7729348</v>
      </c>
      <c r="AE16" s="672"/>
      <c r="AF16" s="672"/>
      <c r="AG16" s="672"/>
      <c r="AH16" s="672"/>
      <c r="AI16" s="672"/>
      <c r="AJ16" s="672"/>
      <c r="AK16" s="672"/>
      <c r="AL16" s="641">
        <v>29.7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43359</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16211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7729348</v>
      </c>
      <c r="S17" s="619"/>
      <c r="T17" s="619"/>
      <c r="U17" s="619"/>
      <c r="V17" s="619"/>
      <c r="W17" s="619"/>
      <c r="X17" s="619"/>
      <c r="Y17" s="620"/>
      <c r="Z17" s="671">
        <v>15.1</v>
      </c>
      <c r="AA17" s="671"/>
      <c r="AB17" s="671"/>
      <c r="AC17" s="671"/>
      <c r="AD17" s="672">
        <v>7729348</v>
      </c>
      <c r="AE17" s="672"/>
      <c r="AF17" s="672"/>
      <c r="AG17" s="672"/>
      <c r="AH17" s="672"/>
      <c r="AI17" s="672"/>
      <c r="AJ17" s="672"/>
      <c r="AK17" s="672"/>
      <c r="AL17" s="641">
        <v>29.7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4309589</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4189430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1222319</v>
      </c>
      <c r="S18" s="619"/>
      <c r="T18" s="619"/>
      <c r="U18" s="619"/>
      <c r="V18" s="619"/>
      <c r="W18" s="619"/>
      <c r="X18" s="619"/>
      <c r="Y18" s="620"/>
      <c r="Z18" s="671">
        <v>2.4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6292</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27168945</v>
      </c>
      <c r="S20" s="619"/>
      <c r="T20" s="619"/>
      <c r="U20" s="619"/>
      <c r="V20" s="619"/>
      <c r="W20" s="619"/>
      <c r="X20" s="619"/>
      <c r="Y20" s="620"/>
      <c r="Z20" s="671">
        <v>53.1</v>
      </c>
      <c r="AA20" s="671"/>
      <c r="AB20" s="671"/>
      <c r="AC20" s="671"/>
      <c r="AD20" s="672">
        <v>25946626</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6292</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47937776</v>
      </c>
      <c r="CS20" s="619"/>
      <c r="CT20" s="619"/>
      <c r="CU20" s="619"/>
      <c r="CV20" s="619"/>
      <c r="CW20" s="619"/>
      <c r="CX20" s="619"/>
      <c r="CY20" s="620"/>
      <c r="CZ20" s="671">
        <v>100</v>
      </c>
      <c r="DA20" s="671"/>
      <c r="DB20" s="671"/>
      <c r="DC20" s="671"/>
      <c r="DD20" s="624">
        <v>7586769</v>
      </c>
      <c r="DE20" s="619"/>
      <c r="DF20" s="619"/>
      <c r="DG20" s="619"/>
      <c r="DH20" s="619"/>
      <c r="DI20" s="619"/>
      <c r="DJ20" s="619"/>
      <c r="DK20" s="619"/>
      <c r="DL20" s="619"/>
      <c r="DM20" s="619"/>
      <c r="DN20" s="619"/>
      <c r="DO20" s="619"/>
      <c r="DP20" s="620"/>
      <c r="DQ20" s="624">
        <v>31543779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16887</v>
      </c>
      <c r="S21" s="619"/>
      <c r="T21" s="619"/>
      <c r="U21" s="619"/>
      <c r="V21" s="619"/>
      <c r="W21" s="619"/>
      <c r="X21" s="619"/>
      <c r="Y21" s="620"/>
      <c r="Z21" s="671">
        <v>0</v>
      </c>
      <c r="AA21" s="671"/>
      <c r="AB21" s="671"/>
      <c r="AC21" s="671"/>
      <c r="AD21" s="672">
        <v>16887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6292</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534700</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683693</v>
      </c>
      <c r="S23" s="619"/>
      <c r="T23" s="619"/>
      <c r="U23" s="619"/>
      <c r="V23" s="619"/>
      <c r="W23" s="619"/>
      <c r="X23" s="619"/>
      <c r="Y23" s="620"/>
      <c r="Z23" s="671">
        <v>1.3</v>
      </c>
      <c r="AA23" s="671"/>
      <c r="AB23" s="671"/>
      <c r="AC23" s="671"/>
      <c r="AD23" s="672">
        <v>33619</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128724</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21889173</v>
      </c>
      <c r="CS24" s="669"/>
      <c r="CT24" s="669"/>
      <c r="CU24" s="669"/>
      <c r="CV24" s="669"/>
      <c r="CW24" s="669"/>
      <c r="CX24" s="669"/>
      <c r="CY24" s="716"/>
      <c r="CZ24" s="720">
        <v>45.7</v>
      </c>
      <c r="DA24" s="721"/>
      <c r="DB24" s="721"/>
      <c r="DC24" s="722"/>
      <c r="DD24" s="715">
        <v>14449760</v>
      </c>
      <c r="DE24" s="669"/>
      <c r="DF24" s="669"/>
      <c r="DG24" s="669"/>
      <c r="DH24" s="669"/>
      <c r="DI24" s="669"/>
      <c r="DJ24" s="669"/>
      <c r="DK24" s="716"/>
      <c r="DL24" s="715">
        <v>14345102</v>
      </c>
      <c r="DM24" s="669"/>
      <c r="DN24" s="669"/>
      <c r="DO24" s="669"/>
      <c r="DP24" s="669"/>
      <c r="DQ24" s="669"/>
      <c r="DR24" s="669"/>
      <c r="DS24" s="669"/>
      <c r="DT24" s="669"/>
      <c r="DU24" s="669"/>
      <c r="DV24" s="716"/>
      <c r="DW24" s="717">
        <v>51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6309131</v>
      </c>
      <c r="S25" s="619"/>
      <c r="T25" s="619"/>
      <c r="U25" s="619"/>
      <c r="V25" s="619"/>
      <c r="W25" s="619"/>
      <c r="X25" s="619"/>
      <c r="Y25" s="620"/>
      <c r="Z25" s="671">
        <v>12.3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7656179</v>
      </c>
      <c r="CS25" s="637"/>
      <c r="CT25" s="637"/>
      <c r="CU25" s="637"/>
      <c r="CV25" s="637"/>
      <c r="CW25" s="637"/>
      <c r="CX25" s="637"/>
      <c r="CY25" s="638"/>
      <c r="CZ25" s="621">
        <v>16</v>
      </c>
      <c r="DA25" s="639"/>
      <c r="DB25" s="639"/>
      <c r="DC25" s="640"/>
      <c r="DD25" s="624">
        <v>7222503</v>
      </c>
      <c r="DE25" s="637"/>
      <c r="DF25" s="637"/>
      <c r="DG25" s="637"/>
      <c r="DH25" s="637"/>
      <c r="DI25" s="637"/>
      <c r="DJ25" s="637"/>
      <c r="DK25" s="638"/>
      <c r="DL25" s="624">
        <v>7127659</v>
      </c>
      <c r="DM25" s="637"/>
      <c r="DN25" s="637"/>
      <c r="DO25" s="637"/>
      <c r="DP25" s="637"/>
      <c r="DQ25" s="637"/>
      <c r="DR25" s="637"/>
      <c r="DS25" s="637"/>
      <c r="DT25" s="637"/>
      <c r="DU25" s="637"/>
      <c r="DV25" s="638"/>
      <c r="DW25" s="641">
        <v>25.4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4638169</v>
      </c>
      <c r="CS26" s="619"/>
      <c r="CT26" s="619"/>
      <c r="CU26" s="619"/>
      <c r="CV26" s="619"/>
      <c r="CW26" s="619"/>
      <c r="CX26" s="619"/>
      <c r="CY26" s="620"/>
      <c r="CZ26" s="621">
        <v>9.6999999999999993</v>
      </c>
      <c r="DA26" s="639"/>
      <c r="DB26" s="639"/>
      <c r="DC26" s="640"/>
      <c r="DD26" s="624">
        <v>4349276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3250832</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15512406</v>
      </c>
      <c r="BH27" s="619"/>
      <c r="BI27" s="619"/>
      <c r="BJ27" s="619"/>
      <c r="BK27" s="619"/>
      <c r="BL27" s="619"/>
      <c r="BM27" s="619"/>
      <c r="BN27" s="620"/>
      <c r="BO27" s="671">
        <v>100</v>
      </c>
      <c r="BP27" s="671"/>
      <c r="BQ27" s="671"/>
      <c r="BR27" s="671"/>
      <c r="BS27" s="624">
        <v>289374</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9923405</v>
      </c>
      <c r="CS27" s="637"/>
      <c r="CT27" s="637"/>
      <c r="CU27" s="637"/>
      <c r="CV27" s="637"/>
      <c r="CW27" s="637"/>
      <c r="CX27" s="637"/>
      <c r="CY27" s="638"/>
      <c r="CZ27" s="621">
        <v>20.7</v>
      </c>
      <c r="DA27" s="639"/>
      <c r="DB27" s="639"/>
      <c r="DC27" s="640"/>
      <c r="DD27" s="624">
        <v>3037827</v>
      </c>
      <c r="DE27" s="637"/>
      <c r="DF27" s="637"/>
      <c r="DG27" s="637"/>
      <c r="DH27" s="637"/>
      <c r="DI27" s="637"/>
      <c r="DJ27" s="637"/>
      <c r="DK27" s="638"/>
      <c r="DL27" s="624">
        <v>3028013</v>
      </c>
      <c r="DM27" s="637"/>
      <c r="DN27" s="637"/>
      <c r="DO27" s="637"/>
      <c r="DP27" s="637"/>
      <c r="DQ27" s="637"/>
      <c r="DR27" s="637"/>
      <c r="DS27" s="637"/>
      <c r="DT27" s="637"/>
      <c r="DU27" s="637"/>
      <c r="DV27" s="638"/>
      <c r="DW27" s="641">
        <v>10.8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120061</v>
      </c>
      <c r="S28" s="619"/>
      <c r="T28" s="619"/>
      <c r="U28" s="619"/>
      <c r="V28" s="619"/>
      <c r="W28" s="619"/>
      <c r="X28" s="619"/>
      <c r="Y28" s="620"/>
      <c r="Z28" s="671">
        <v>0.2</v>
      </c>
      <c r="AA28" s="671"/>
      <c r="AB28" s="671"/>
      <c r="AC28" s="671"/>
      <c r="AD28" s="672">
        <v>15398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4309589</v>
      </c>
      <c r="CS28" s="619"/>
      <c r="CT28" s="619"/>
      <c r="CU28" s="619"/>
      <c r="CV28" s="619"/>
      <c r="CW28" s="619"/>
      <c r="CX28" s="619"/>
      <c r="CY28" s="620"/>
      <c r="CZ28" s="621">
        <v>9</v>
      </c>
      <c r="DA28" s="639"/>
      <c r="DB28" s="639"/>
      <c r="DC28" s="640"/>
      <c r="DD28" s="624">
        <v>4189430</v>
      </c>
      <c r="DE28" s="619"/>
      <c r="DF28" s="619"/>
      <c r="DG28" s="619"/>
      <c r="DH28" s="619"/>
      <c r="DI28" s="619"/>
      <c r="DJ28" s="619"/>
      <c r="DK28" s="620"/>
      <c r="DL28" s="624">
        <v>4189430</v>
      </c>
      <c r="DM28" s="619"/>
      <c r="DN28" s="619"/>
      <c r="DO28" s="619"/>
      <c r="DP28" s="619"/>
      <c r="DQ28" s="619"/>
      <c r="DR28" s="619"/>
      <c r="DS28" s="619"/>
      <c r="DT28" s="619"/>
      <c r="DU28" s="619"/>
      <c r="DV28" s="620"/>
      <c r="DW28" s="641">
        <v>14.9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493844</v>
      </c>
      <c r="S29" s="619"/>
      <c r="T29" s="619"/>
      <c r="U29" s="619"/>
      <c r="V29" s="619"/>
      <c r="W29" s="619"/>
      <c r="X29" s="619"/>
      <c r="Y29" s="620"/>
      <c r="Z29" s="671">
        <v>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4309537</v>
      </c>
      <c r="CS29" s="637"/>
      <c r="CT29" s="637"/>
      <c r="CU29" s="637"/>
      <c r="CV29" s="637"/>
      <c r="CW29" s="637"/>
      <c r="CX29" s="637"/>
      <c r="CY29" s="638"/>
      <c r="CZ29" s="621">
        <v>9</v>
      </c>
      <c r="DA29" s="639"/>
      <c r="DB29" s="639"/>
      <c r="DC29" s="640"/>
      <c r="DD29" s="624">
        <v>4189378</v>
      </c>
      <c r="DE29" s="637"/>
      <c r="DF29" s="637"/>
      <c r="DG29" s="637"/>
      <c r="DH29" s="637"/>
      <c r="DI29" s="637"/>
      <c r="DJ29" s="637"/>
      <c r="DK29" s="638"/>
      <c r="DL29" s="624">
        <v>4189378</v>
      </c>
      <c r="DM29" s="637"/>
      <c r="DN29" s="637"/>
      <c r="DO29" s="637"/>
      <c r="DP29" s="637"/>
      <c r="DQ29" s="637"/>
      <c r="DR29" s="637"/>
      <c r="DS29" s="637"/>
      <c r="DT29" s="637"/>
      <c r="DU29" s="637"/>
      <c r="DV29" s="638"/>
      <c r="DW29" s="641">
        <v>14.9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2158852</v>
      </c>
      <c r="S30" s="619"/>
      <c r="T30" s="619"/>
      <c r="U30" s="619"/>
      <c r="V30" s="619"/>
      <c r="W30" s="619"/>
      <c r="X30" s="619"/>
      <c r="Y30" s="620"/>
      <c r="Z30" s="671">
        <v>4.2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95.7</v>
      </c>
      <c r="BN30" s="685"/>
      <c r="BO30" s="685"/>
      <c r="BP30" s="685"/>
      <c r="BQ30" s="687"/>
      <c r="BR30" s="684">
        <v>98.7</v>
      </c>
      <c r="BS30" s="685"/>
      <c r="BT30" s="685"/>
      <c r="BU30" s="685"/>
      <c r="BV30" s="685"/>
      <c r="BW30" s="685"/>
      <c r="BX30" s="686">
        <v>95.2</v>
      </c>
      <c r="BY30" s="685"/>
      <c r="BZ30" s="685"/>
      <c r="CA30" s="685"/>
      <c r="CB30" s="687"/>
      <c r="CD30" s="690"/>
      <c r="CE30" s="691"/>
      <c r="CF30" s="655" t="s">
        <v>290</v>
      </c>
      <c r="CG30" s="652"/>
      <c r="CH30" s="652"/>
      <c r="CI30" s="652"/>
      <c r="CJ30" s="652"/>
      <c r="CK30" s="652"/>
      <c r="CL30" s="652"/>
      <c r="CM30" s="652"/>
      <c r="CN30" s="652"/>
      <c r="CO30" s="652"/>
      <c r="CP30" s="652"/>
      <c r="CQ30" s="653"/>
      <c r="CR30" s="618">
        <v>3751865</v>
      </c>
      <c r="CS30" s="619"/>
      <c r="CT30" s="619"/>
      <c r="CU30" s="619"/>
      <c r="CV30" s="619"/>
      <c r="CW30" s="619"/>
      <c r="CX30" s="619"/>
      <c r="CY30" s="620"/>
      <c r="CZ30" s="621">
        <v>7.8</v>
      </c>
      <c r="DA30" s="639"/>
      <c r="DB30" s="639"/>
      <c r="DC30" s="640"/>
      <c r="DD30" s="624">
        <v>3653391</v>
      </c>
      <c r="DE30" s="619"/>
      <c r="DF30" s="619"/>
      <c r="DG30" s="619"/>
      <c r="DH30" s="619"/>
      <c r="DI30" s="619"/>
      <c r="DJ30" s="619"/>
      <c r="DK30" s="620"/>
      <c r="DL30" s="624">
        <v>3653391</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2752012</v>
      </c>
      <c r="S31" s="619"/>
      <c r="T31" s="619"/>
      <c r="U31" s="619"/>
      <c r="V31" s="619"/>
      <c r="W31" s="619"/>
      <c r="X31" s="619"/>
      <c r="Y31" s="620"/>
      <c r="Z31" s="671">
        <v>5.4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96.3</v>
      </c>
      <c r="BN31" s="683"/>
      <c r="BO31" s="683"/>
      <c r="BP31" s="683"/>
      <c r="BQ31" s="647"/>
      <c r="BR31" s="682">
        <v>98.7</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557672</v>
      </c>
      <c r="CS31" s="637"/>
      <c r="CT31" s="637"/>
      <c r="CU31" s="637"/>
      <c r="CV31" s="637"/>
      <c r="CW31" s="637"/>
      <c r="CX31" s="637"/>
      <c r="CY31" s="638"/>
      <c r="CZ31" s="621">
        <v>1.2</v>
      </c>
      <c r="DA31" s="639"/>
      <c r="DB31" s="639"/>
      <c r="DC31" s="640"/>
      <c r="DD31" s="624">
        <v>535987</v>
      </c>
      <c r="DE31" s="637"/>
      <c r="DF31" s="637"/>
      <c r="DG31" s="637"/>
      <c r="DH31" s="637"/>
      <c r="DI31" s="637"/>
      <c r="DJ31" s="637"/>
      <c r="DK31" s="638"/>
      <c r="DL31" s="624">
        <v>535987</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1064294</v>
      </c>
      <c r="S32" s="619"/>
      <c r="T32" s="619"/>
      <c r="U32" s="619"/>
      <c r="V32" s="619"/>
      <c r="W32" s="619"/>
      <c r="X32" s="619"/>
      <c r="Y32" s="620"/>
      <c r="Z32" s="671">
        <v>2.1</v>
      </c>
      <c r="AA32" s="671"/>
      <c r="AB32" s="671"/>
      <c r="AC32" s="671"/>
      <c r="AD32" s="672">
        <v>8445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94.9</v>
      </c>
      <c r="BN32" s="603"/>
      <c r="BO32" s="603"/>
      <c r="BP32" s="603"/>
      <c r="BQ32" s="660"/>
      <c r="BR32" s="681">
        <v>98.6</v>
      </c>
      <c r="BS32" s="603"/>
      <c r="BT32" s="603"/>
      <c r="BU32" s="603"/>
      <c r="BV32" s="603"/>
      <c r="BW32" s="603"/>
      <c r="BX32" s="666">
        <v>94.8</v>
      </c>
      <c r="BY32" s="603"/>
      <c r="BZ32" s="603"/>
      <c r="CA32" s="603"/>
      <c r="CB32" s="660"/>
      <c r="CD32" s="692"/>
      <c r="CE32" s="693"/>
      <c r="CF32" s="655" t="s">
        <v>297</v>
      </c>
      <c r="CG32" s="652"/>
      <c r="CH32" s="652"/>
      <c r="CI32" s="652"/>
      <c r="CJ32" s="652"/>
      <c r="CK32" s="652"/>
      <c r="CL32" s="652"/>
      <c r="CM32" s="652"/>
      <c r="CN32" s="652"/>
      <c r="CO32" s="652"/>
      <c r="CP32" s="652"/>
      <c r="CQ32" s="653"/>
      <c r="CR32" s="618">
        <v>52</v>
      </c>
      <c r="CS32" s="619"/>
      <c r="CT32" s="619"/>
      <c r="CU32" s="619"/>
      <c r="CV32" s="619"/>
      <c r="CW32" s="619"/>
      <c r="CX32" s="619"/>
      <c r="CY32" s="620"/>
      <c r="CZ32" s="621">
        <v>0</v>
      </c>
      <c r="DA32" s="639"/>
      <c r="DB32" s="639"/>
      <c r="DC32" s="640"/>
      <c r="DD32" s="624">
        <v>52</v>
      </c>
      <c r="DE32" s="619"/>
      <c r="DF32" s="619"/>
      <c r="DG32" s="619"/>
      <c r="DH32" s="619"/>
      <c r="DI32" s="619"/>
      <c r="DJ32" s="619"/>
      <c r="DK32" s="620"/>
      <c r="DL32" s="624">
        <v>52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6501125</v>
      </c>
      <c r="S33" s="619"/>
      <c r="T33" s="619"/>
      <c r="U33" s="619"/>
      <c r="V33" s="619"/>
      <c r="W33" s="619"/>
      <c r="X33" s="619"/>
      <c r="Y33" s="620"/>
      <c r="Z33" s="671">
        <v>12.7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18418475</v>
      </c>
      <c r="CS33" s="637"/>
      <c r="CT33" s="637"/>
      <c r="CU33" s="637"/>
      <c r="CV33" s="637"/>
      <c r="CW33" s="637"/>
      <c r="CX33" s="637"/>
      <c r="CY33" s="638"/>
      <c r="CZ33" s="621">
        <v>38.4</v>
      </c>
      <c r="DA33" s="639"/>
      <c r="DB33" s="639"/>
      <c r="DC33" s="640"/>
      <c r="DD33" s="624">
        <v>14797235</v>
      </c>
      <c r="DE33" s="637"/>
      <c r="DF33" s="637"/>
      <c r="DG33" s="637"/>
      <c r="DH33" s="637"/>
      <c r="DI33" s="637"/>
      <c r="DJ33" s="637"/>
      <c r="DK33" s="638"/>
      <c r="DL33" s="624">
        <v>9422612</v>
      </c>
      <c r="DM33" s="637"/>
      <c r="DN33" s="637"/>
      <c r="DO33" s="637"/>
      <c r="DP33" s="637"/>
      <c r="DQ33" s="637"/>
      <c r="DR33" s="637"/>
      <c r="DS33" s="637"/>
      <c r="DT33" s="637"/>
      <c r="DU33" s="637"/>
      <c r="DV33" s="638"/>
      <c r="DW33" s="641">
        <v>33.5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5306069</v>
      </c>
      <c r="CS34" s="619"/>
      <c r="CT34" s="619"/>
      <c r="CU34" s="619"/>
      <c r="CV34" s="619"/>
      <c r="CW34" s="619"/>
      <c r="CX34" s="619"/>
      <c r="CY34" s="620"/>
      <c r="CZ34" s="621">
        <v>11.1</v>
      </c>
      <c r="DA34" s="639"/>
      <c r="DB34" s="639"/>
      <c r="DC34" s="640"/>
      <c r="DD34" s="624">
        <v>4605943</v>
      </c>
      <c r="DE34" s="619"/>
      <c r="DF34" s="619"/>
      <c r="DG34" s="619"/>
      <c r="DH34" s="619"/>
      <c r="DI34" s="619"/>
      <c r="DJ34" s="619"/>
      <c r="DK34" s="620"/>
      <c r="DL34" s="624">
        <v>4131918</v>
      </c>
      <c r="DM34" s="619"/>
      <c r="DN34" s="619"/>
      <c r="DO34" s="619"/>
      <c r="DP34" s="619"/>
      <c r="DQ34" s="619"/>
      <c r="DR34" s="619"/>
      <c r="DS34" s="619"/>
      <c r="DT34" s="619"/>
      <c r="DU34" s="619"/>
      <c r="DV34" s="620"/>
      <c r="DW34" s="641">
        <v>14.7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2083500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7044964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185205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528904</v>
      </c>
      <c r="CS35" s="637"/>
      <c r="CT35" s="637"/>
      <c r="CU35" s="637"/>
      <c r="CV35" s="637"/>
      <c r="CW35" s="637"/>
      <c r="CX35" s="637"/>
      <c r="CY35" s="638"/>
      <c r="CZ35" s="621">
        <v>1.1000000000000001</v>
      </c>
      <c r="DA35" s="639"/>
      <c r="DB35" s="639"/>
      <c r="DC35" s="640"/>
      <c r="DD35" s="624">
        <v>429113</v>
      </c>
      <c r="DE35" s="637"/>
      <c r="DF35" s="637"/>
      <c r="DG35" s="637"/>
      <c r="DH35" s="637"/>
      <c r="DI35" s="637"/>
      <c r="DJ35" s="637"/>
      <c r="DK35" s="638"/>
      <c r="DL35" s="624">
        <v>415131</v>
      </c>
      <c r="DM35" s="637"/>
      <c r="DN35" s="637"/>
      <c r="DO35" s="637"/>
      <c r="DP35" s="637"/>
      <c r="DQ35" s="637"/>
      <c r="DR35" s="637"/>
      <c r="DS35" s="637"/>
      <c r="DT35" s="637"/>
      <c r="DU35" s="637"/>
      <c r="DV35" s="638"/>
      <c r="DW35" s="641">
        <v>1.5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51183100</v>
      </c>
      <c r="S36" s="659"/>
      <c r="T36" s="659"/>
      <c r="U36" s="659"/>
      <c r="V36" s="659"/>
      <c r="W36" s="659"/>
      <c r="X36" s="659"/>
      <c r="Y36" s="662"/>
      <c r="Z36" s="663">
        <v>100</v>
      </c>
      <c r="AA36" s="663"/>
      <c r="AB36" s="663"/>
      <c r="AC36" s="663"/>
      <c r="AD36" s="664">
        <v>26020975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1503928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-822575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2273019</v>
      </c>
      <c r="CS36" s="619"/>
      <c r="CT36" s="619"/>
      <c r="CU36" s="619"/>
      <c r="CV36" s="619"/>
      <c r="CW36" s="619"/>
      <c r="CX36" s="619"/>
      <c r="CY36" s="620"/>
      <c r="CZ36" s="621">
        <v>4.7</v>
      </c>
      <c r="DA36" s="639"/>
      <c r="DB36" s="639"/>
      <c r="DC36" s="640"/>
      <c r="DD36" s="624">
        <v>1792486</v>
      </c>
      <c r="DE36" s="619"/>
      <c r="DF36" s="619"/>
      <c r="DG36" s="619"/>
      <c r="DH36" s="619"/>
      <c r="DI36" s="619"/>
      <c r="DJ36" s="619"/>
      <c r="DK36" s="620"/>
      <c r="DL36" s="624">
        <v>942350</v>
      </c>
      <c r="DM36" s="619"/>
      <c r="DN36" s="619"/>
      <c r="DO36" s="619"/>
      <c r="DP36" s="619"/>
      <c r="DQ36" s="619"/>
      <c r="DR36" s="619"/>
      <c r="DS36" s="619"/>
      <c r="DT36" s="619"/>
      <c r="DU36" s="619"/>
      <c r="DV36" s="620"/>
      <c r="DW36" s="641">
        <v>3.4</v>
      </c>
      <c r="DX36" s="642"/>
      <c r="DY36" s="642"/>
      <c r="DZ36" s="642"/>
      <c r="EA36" s="642"/>
      <c r="EB36" s="642"/>
      <c r="EC36" s="643"/>
    </row>
    <row r="37" spans="2:133" ht="11.25" customHeight="1">
      <c r="AQ37" s="644" t="s">
        <v>312</v>
      </c>
      <c r="AR37" s="645"/>
      <c r="AS37" s="645"/>
      <c r="AT37" s="645"/>
      <c r="AU37" s="645"/>
      <c r="AV37" s="645"/>
      <c r="AW37" s="645"/>
      <c r="AX37" s="645"/>
      <c r="AY37" s="646"/>
      <c r="AZ37" s="618">
        <v>262389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16882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52850</v>
      </c>
      <c r="CS37" s="637"/>
      <c r="CT37" s="637"/>
      <c r="CU37" s="637"/>
      <c r="CV37" s="637"/>
      <c r="CW37" s="637"/>
      <c r="CX37" s="637"/>
      <c r="CY37" s="638"/>
      <c r="CZ37" s="621">
        <v>0.1</v>
      </c>
      <c r="DA37" s="639"/>
      <c r="DB37" s="639"/>
      <c r="DC37" s="640"/>
      <c r="DD37" s="624">
        <v>52850</v>
      </c>
      <c r="DE37" s="637"/>
      <c r="DF37" s="637"/>
      <c r="DG37" s="637"/>
      <c r="DH37" s="637"/>
      <c r="DI37" s="637"/>
      <c r="DJ37" s="637"/>
      <c r="DK37" s="638"/>
      <c r="DL37" s="624">
        <v>52850</v>
      </c>
      <c r="DM37" s="637"/>
      <c r="DN37" s="637"/>
      <c r="DO37" s="637"/>
      <c r="DP37" s="637"/>
      <c r="DQ37" s="637"/>
      <c r="DR37" s="637"/>
      <c r="DS37" s="637"/>
      <c r="DT37" s="637"/>
      <c r="DU37" s="637"/>
      <c r="DV37" s="638"/>
      <c r="DW37" s="641">
        <v>0.2</v>
      </c>
      <c r="DX37" s="642"/>
      <c r="DY37" s="642"/>
      <c r="DZ37" s="642"/>
      <c r="EA37" s="642"/>
      <c r="EB37" s="642"/>
      <c r="EC37" s="643"/>
    </row>
    <row r="38" spans="2:133" ht="11.25" customHeight="1">
      <c r="AQ38" s="644" t="s">
        <v>315</v>
      </c>
      <c r="AR38" s="645"/>
      <c r="AS38" s="645"/>
      <c r="AT38" s="645"/>
      <c r="AU38" s="645"/>
      <c r="AV38" s="645"/>
      <c r="AW38" s="645"/>
      <c r="AX38" s="645"/>
      <c r="AY38" s="646"/>
      <c r="AZ38" s="618">
        <v>100095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27666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6729333</v>
      </c>
      <c r="CS38" s="619"/>
      <c r="CT38" s="619"/>
      <c r="CU38" s="619"/>
      <c r="CV38" s="619"/>
      <c r="CW38" s="619"/>
      <c r="CX38" s="619"/>
      <c r="CY38" s="620"/>
      <c r="CZ38" s="621">
        <v>14</v>
      </c>
      <c r="DA38" s="639"/>
      <c r="DB38" s="639"/>
      <c r="DC38" s="640"/>
      <c r="DD38" s="624">
        <v>5925724</v>
      </c>
      <c r="DE38" s="619"/>
      <c r="DF38" s="619"/>
      <c r="DG38" s="619"/>
      <c r="DH38" s="619"/>
      <c r="DI38" s="619"/>
      <c r="DJ38" s="619"/>
      <c r="DK38" s="620"/>
      <c r="DL38" s="624">
        <v>3894791</v>
      </c>
      <c r="DM38" s="619"/>
      <c r="DN38" s="619"/>
      <c r="DO38" s="619"/>
      <c r="DP38" s="619"/>
      <c r="DQ38" s="619"/>
      <c r="DR38" s="619"/>
      <c r="DS38" s="619"/>
      <c r="DT38" s="619"/>
      <c r="DU38" s="619"/>
      <c r="DV38" s="620"/>
      <c r="DW38" s="641">
        <v>13.9</v>
      </c>
      <c r="DX38" s="642"/>
      <c r="DY38" s="642"/>
      <c r="DZ38" s="642"/>
      <c r="EA38" s="642"/>
      <c r="EB38" s="642"/>
      <c r="EC38" s="643"/>
    </row>
    <row r="39" spans="2:133" ht="11.25" customHeight="1">
      <c r="AQ39" s="644" t="s">
        <v>318</v>
      </c>
      <c r="AR39" s="645"/>
      <c r="AS39" s="645"/>
      <c r="AT39" s="645"/>
      <c r="AU39" s="645"/>
      <c r="AV39" s="645"/>
      <c r="AW39" s="645"/>
      <c r="AX39" s="645"/>
      <c r="AY39" s="646"/>
      <c r="AZ39" s="618">
        <v>53242</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2076794</v>
      </c>
      <c r="CS39" s="637"/>
      <c r="CT39" s="637"/>
      <c r="CU39" s="637"/>
      <c r="CV39" s="637"/>
      <c r="CW39" s="637"/>
      <c r="CX39" s="637"/>
      <c r="CY39" s="638"/>
      <c r="CZ39" s="621">
        <v>4.3</v>
      </c>
      <c r="DA39" s="639"/>
      <c r="DB39" s="639"/>
      <c r="DC39" s="640"/>
      <c r="DD39" s="624">
        <v>2000000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1857367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1504356</v>
      </c>
      <c r="CS40" s="619"/>
      <c r="CT40" s="619"/>
      <c r="CU40" s="619"/>
      <c r="CV40" s="619"/>
      <c r="CW40" s="619"/>
      <c r="CX40" s="619"/>
      <c r="CY40" s="620"/>
      <c r="CZ40" s="621">
        <v>3.1</v>
      </c>
      <c r="DA40" s="639"/>
      <c r="DB40" s="639"/>
      <c r="DC40" s="640"/>
      <c r="DD40" s="624">
        <v>43969</v>
      </c>
      <c r="DE40" s="619"/>
      <c r="DF40" s="619"/>
      <c r="DG40" s="619"/>
      <c r="DH40" s="619"/>
      <c r="DI40" s="619"/>
      <c r="DJ40" s="619"/>
      <c r="DK40" s="620"/>
      <c r="DL40" s="624">
        <v>38422</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3267943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7630128</v>
      </c>
      <c r="CS42" s="619"/>
      <c r="CT42" s="619"/>
      <c r="CU42" s="619"/>
      <c r="CV42" s="619"/>
      <c r="CW42" s="619"/>
      <c r="CX42" s="619"/>
      <c r="CY42" s="620"/>
      <c r="CZ42" s="621">
        <v>15.9</v>
      </c>
      <c r="DA42" s="622"/>
      <c r="DB42" s="622"/>
      <c r="DC42" s="623"/>
      <c r="DD42" s="624">
        <v>2296784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323101</v>
      </c>
      <c r="CS43" s="637"/>
      <c r="CT43" s="637"/>
      <c r="CU43" s="637"/>
      <c r="CV43" s="637"/>
      <c r="CW43" s="637"/>
      <c r="CX43" s="637"/>
      <c r="CY43" s="638"/>
      <c r="CZ43" s="621">
        <v>0.7</v>
      </c>
      <c r="DA43" s="639"/>
      <c r="DB43" s="639"/>
      <c r="DC43" s="640"/>
      <c r="DD43" s="624">
        <v>322478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7586769</v>
      </c>
      <c r="CS44" s="619"/>
      <c r="CT44" s="619"/>
      <c r="CU44" s="619"/>
      <c r="CV44" s="619"/>
      <c r="CW44" s="619"/>
      <c r="CX44" s="619"/>
      <c r="CY44" s="620"/>
      <c r="CZ44" s="621">
        <v>15.8</v>
      </c>
      <c r="DA44" s="622"/>
      <c r="DB44" s="622"/>
      <c r="DC44" s="623"/>
      <c r="DD44" s="624">
        <v>2280573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3011252</v>
      </c>
      <c r="CS45" s="637"/>
      <c r="CT45" s="637"/>
      <c r="CU45" s="637"/>
      <c r="CV45" s="637"/>
      <c r="CW45" s="637"/>
      <c r="CX45" s="637"/>
      <c r="CY45" s="638"/>
      <c r="CZ45" s="621">
        <v>6.3</v>
      </c>
      <c r="DA45" s="639"/>
      <c r="DB45" s="639"/>
      <c r="DC45" s="640"/>
      <c r="DD45" s="624">
        <v>279434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3430545</v>
      </c>
      <c r="CS46" s="619"/>
      <c r="CT46" s="619"/>
      <c r="CU46" s="619"/>
      <c r="CV46" s="619"/>
      <c r="CW46" s="619"/>
      <c r="CX46" s="619"/>
      <c r="CY46" s="620"/>
      <c r="CZ46" s="621">
        <v>7.2</v>
      </c>
      <c r="DA46" s="622"/>
      <c r="DB46" s="622"/>
      <c r="DC46" s="623"/>
      <c r="DD46" s="624">
        <v>1749367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43359</v>
      </c>
      <c r="CS47" s="637"/>
      <c r="CT47" s="637"/>
      <c r="CU47" s="637"/>
      <c r="CV47" s="637"/>
      <c r="CW47" s="637"/>
      <c r="CX47" s="637"/>
      <c r="CY47" s="638"/>
      <c r="CZ47" s="621">
        <v>0.1</v>
      </c>
      <c r="DA47" s="639"/>
      <c r="DB47" s="639"/>
      <c r="DC47" s="640"/>
      <c r="DD47" s="624">
        <v>16211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47937776</v>
      </c>
      <c r="CS49" s="603"/>
      <c r="CT49" s="603"/>
      <c r="CU49" s="603"/>
      <c r="CV49" s="603"/>
      <c r="CW49" s="603"/>
      <c r="CX49" s="603"/>
      <c r="CY49" s="604"/>
      <c r="CZ49" s="605">
        <v>100</v>
      </c>
      <c r="DA49" s="606"/>
      <c r="DB49" s="606"/>
      <c r="DC49" s="607"/>
      <c r="DD49" s="608">
        <v>31543779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50910</v>
      </c>
      <c r="R7" s="1131"/>
      <c r="S7" s="1131"/>
      <c r="T7" s="1131"/>
      <c r="U7" s="1131"/>
      <c r="V7" s="1131">
        <v>47683</v>
      </c>
      <c r="W7" s="1131"/>
      <c r="X7" s="1131"/>
      <c r="Y7" s="1131"/>
      <c r="Z7" s="1131"/>
      <c r="AA7" s="1131">
        <v>3227</v>
      </c>
      <c r="AB7" s="1131"/>
      <c r="AC7" s="1131"/>
      <c r="AD7" s="1131"/>
      <c r="AE7" s="1132"/>
      <c r="AF7" s="1133">
        <v>3195</v>
      </c>
      <c r="AG7" s="1134"/>
      <c r="AH7" s="1134"/>
      <c r="AI7" s="1134"/>
      <c r="AJ7" s="1135"/>
      <c r="AK7" s="1117">
        <v>1992</v>
      </c>
      <c r="AL7" s="1118"/>
      <c r="AM7" s="1118"/>
      <c r="AN7" s="1118"/>
      <c r="AO7" s="1118"/>
      <c r="AP7" s="1118">
        <v>48942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554</v>
      </c>
      <c r="BT7" s="1122"/>
      <c r="BU7" s="1122"/>
      <c r="BV7" s="1122"/>
      <c r="BW7" s="1122"/>
      <c r="BX7" s="1122"/>
      <c r="BY7" s="1122"/>
      <c r="BZ7" s="1122"/>
      <c r="CA7" s="1122"/>
      <c r="CB7" s="1122"/>
      <c r="CC7" s="1122"/>
      <c r="CD7" s="1122"/>
      <c r="CE7" s="1122"/>
      <c r="CF7" s="1122"/>
      <c r="CG7" s="1123"/>
      <c r="CH7" s="1114">
        <v>2</v>
      </c>
      <c r="CI7" s="1115"/>
      <c r="CJ7" s="1115"/>
      <c r="CK7" s="1115"/>
      <c r="CL7" s="1116"/>
      <c r="CM7" s="1114">
        <v>20</v>
      </c>
      <c r="CN7" s="1115"/>
      <c r="CO7" s="1115"/>
      <c r="CP7" s="1115"/>
      <c r="CQ7" s="1116"/>
      <c r="CR7" s="1114">
        <v>10</v>
      </c>
      <c r="CS7" s="1115"/>
      <c r="CT7" s="1115"/>
      <c r="CU7" s="1115"/>
      <c r="CV7" s="1116"/>
      <c r="CW7" s="1114" t="s">
        <v>485</v>
      </c>
      <c r="CX7" s="1115"/>
      <c r="CY7" s="1115"/>
      <c r="CZ7" s="1115"/>
      <c r="DA7" s="1116"/>
      <c r="DB7" s="1114" t="s">
        <v>485</v>
      </c>
      <c r="DC7" s="1115"/>
      <c r="DD7" s="1115"/>
      <c r="DE7" s="1115"/>
      <c r="DF7" s="1116"/>
      <c r="DG7" s="1114" t="s">
        <v>485</v>
      </c>
      <c r="DH7" s="1115"/>
      <c r="DI7" s="1115"/>
      <c r="DJ7" s="1115"/>
      <c r="DK7" s="1116"/>
      <c r="DL7" s="1114" t="s">
        <v>485</v>
      </c>
      <c r="DM7" s="1115"/>
      <c r="DN7" s="1115"/>
      <c r="DO7" s="1115"/>
      <c r="DP7" s="1116"/>
      <c r="DQ7" s="1114" t="s">
        <v>485</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244</v>
      </c>
      <c r="R8" s="1070"/>
      <c r="S8" s="1070"/>
      <c r="T8" s="1070"/>
      <c r="U8" s="1070"/>
      <c r="V8" s="1070">
        <v>244</v>
      </c>
      <c r="W8" s="1070"/>
      <c r="X8" s="1070"/>
      <c r="Y8" s="1070"/>
      <c r="Z8" s="1070"/>
      <c r="AA8" s="1070" t="s">
        <v>558</v>
      </c>
      <c r="AB8" s="1070"/>
      <c r="AC8" s="1070"/>
      <c r="AD8" s="1070"/>
      <c r="AE8" s="1071"/>
      <c r="AF8" s="1045" t="s">
        <v>108</v>
      </c>
      <c r="AG8" s="1046"/>
      <c r="AH8" s="1046"/>
      <c r="AI8" s="1046"/>
      <c r="AJ8" s="1047"/>
      <c r="AK8" s="1112">
        <v>94</v>
      </c>
      <c r="AL8" s="1113"/>
      <c r="AM8" s="1113"/>
      <c r="AN8" s="1113"/>
      <c r="AO8" s="1113"/>
      <c r="AP8" s="1113">
        <v>395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555</v>
      </c>
      <c r="BT8" s="1041"/>
      <c r="BU8" s="1041"/>
      <c r="BV8" s="1041"/>
      <c r="BW8" s="1041"/>
      <c r="BX8" s="1041"/>
      <c r="BY8" s="1041"/>
      <c r="BZ8" s="1041"/>
      <c r="CA8" s="1041"/>
      <c r="CB8" s="1041"/>
      <c r="CC8" s="1041"/>
      <c r="CD8" s="1041"/>
      <c r="CE8" s="1041"/>
      <c r="CF8" s="1041"/>
      <c r="CG8" s="1042"/>
      <c r="CH8" s="1015">
        <v>-1</v>
      </c>
      <c r="CI8" s="1016"/>
      <c r="CJ8" s="1016"/>
      <c r="CK8" s="1016"/>
      <c r="CL8" s="1017"/>
      <c r="CM8" s="1015">
        <v>88</v>
      </c>
      <c r="CN8" s="1016"/>
      <c r="CO8" s="1016"/>
      <c r="CP8" s="1016"/>
      <c r="CQ8" s="1017"/>
      <c r="CR8" s="1015">
        <v>25</v>
      </c>
      <c r="CS8" s="1016"/>
      <c r="CT8" s="1016"/>
      <c r="CU8" s="1016"/>
      <c r="CV8" s="1017"/>
      <c r="CW8" s="1015">
        <v>1</v>
      </c>
      <c r="CX8" s="1016"/>
      <c r="CY8" s="1016"/>
      <c r="CZ8" s="1016"/>
      <c r="DA8" s="1017"/>
      <c r="DB8" s="1015" t="s">
        <v>485</v>
      </c>
      <c r="DC8" s="1016"/>
      <c r="DD8" s="1016"/>
      <c r="DE8" s="1016"/>
      <c r="DF8" s="1017"/>
      <c r="DG8" s="1015" t="s">
        <v>485</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v>
      </c>
      <c r="R9" s="1070"/>
      <c r="S9" s="1070"/>
      <c r="T9" s="1070"/>
      <c r="U9" s="1070"/>
      <c r="V9" s="1070">
        <v>1</v>
      </c>
      <c r="W9" s="1070"/>
      <c r="X9" s="1070"/>
      <c r="Y9" s="1070"/>
      <c r="Z9" s="1070"/>
      <c r="AA9" s="1070" t="s">
        <v>558</v>
      </c>
      <c r="AB9" s="1070"/>
      <c r="AC9" s="1070"/>
      <c r="AD9" s="1070"/>
      <c r="AE9" s="1071"/>
      <c r="AF9" s="1045" t="s">
        <v>108</v>
      </c>
      <c r="AG9" s="1046"/>
      <c r="AH9" s="1046"/>
      <c r="AI9" s="1046"/>
      <c r="AJ9" s="1047"/>
      <c r="AK9" s="1112" t="s">
        <v>551</v>
      </c>
      <c r="AL9" s="1113"/>
      <c r="AM9" s="1113"/>
      <c r="AN9" s="1113"/>
      <c r="AO9" s="1113"/>
      <c r="AP9" s="1113" t="s">
        <v>552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556</v>
      </c>
      <c r="BT9" s="1041"/>
      <c r="BU9" s="1041"/>
      <c r="BV9" s="1041"/>
      <c r="BW9" s="1041"/>
      <c r="BX9" s="1041"/>
      <c r="BY9" s="1041"/>
      <c r="BZ9" s="1041"/>
      <c r="CA9" s="1041"/>
      <c r="CB9" s="1041"/>
      <c r="CC9" s="1041"/>
      <c r="CD9" s="1041"/>
      <c r="CE9" s="1041"/>
      <c r="CF9" s="1041"/>
      <c r="CG9" s="1042"/>
      <c r="CH9" s="1015">
        <v>1</v>
      </c>
      <c r="CI9" s="1016"/>
      <c r="CJ9" s="1016"/>
      <c r="CK9" s="1016"/>
      <c r="CL9" s="1017"/>
      <c r="CM9" s="1015">
        <v>106</v>
      </c>
      <c r="CN9" s="1016"/>
      <c r="CO9" s="1016"/>
      <c r="CP9" s="1016"/>
      <c r="CQ9" s="1017"/>
      <c r="CR9" s="1015">
        <v>5</v>
      </c>
      <c r="CS9" s="1016"/>
      <c r="CT9" s="1016"/>
      <c r="CU9" s="1016"/>
      <c r="CV9" s="1017"/>
      <c r="CW9" s="1015" t="s">
        <v>485</v>
      </c>
      <c r="CX9" s="1016"/>
      <c r="CY9" s="1016"/>
      <c r="CZ9" s="1016"/>
      <c r="DA9" s="1017"/>
      <c r="DB9" s="1015">
        <v>23</v>
      </c>
      <c r="DC9" s="1016"/>
      <c r="DD9" s="1016"/>
      <c r="DE9" s="1016"/>
      <c r="DF9" s="1017"/>
      <c r="DG9" s="1015" t="s">
        <v>485</v>
      </c>
      <c r="DH9" s="1016"/>
      <c r="DI9" s="1016"/>
      <c r="DJ9" s="1016"/>
      <c r="DK9" s="1017"/>
      <c r="DL9" s="1015" t="s">
        <v>485</v>
      </c>
      <c r="DM9" s="1016"/>
      <c r="DN9" s="1016"/>
      <c r="DO9" s="1016"/>
      <c r="DP9" s="1017"/>
      <c r="DQ9" s="1015">
        <v>12</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7</v>
      </c>
      <c r="R10" s="1070"/>
      <c r="S10" s="1070"/>
      <c r="T10" s="1070"/>
      <c r="U10" s="1070"/>
      <c r="V10" s="1070">
        <v>1</v>
      </c>
      <c r="W10" s="1070"/>
      <c r="X10" s="1070"/>
      <c r="Y10" s="1070"/>
      <c r="Z10" s="1070"/>
      <c r="AA10" s="1070">
        <v>6</v>
      </c>
      <c r="AB10" s="1070"/>
      <c r="AC10" s="1070"/>
      <c r="AD10" s="1070"/>
      <c r="AE10" s="1071"/>
      <c r="AF10" s="1045">
        <v>6</v>
      </c>
      <c r="AG10" s="1046"/>
      <c r="AH10" s="1046"/>
      <c r="AI10" s="1046"/>
      <c r="AJ10" s="1047"/>
      <c r="AK10" s="1112" t="s">
        <v>552</v>
      </c>
      <c r="AL10" s="1113"/>
      <c r="AM10" s="1113"/>
      <c r="AN10" s="1113"/>
      <c r="AO10" s="1113"/>
      <c r="AP10" s="1113">
        <v>1</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557</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280</v>
      </c>
      <c r="CN10" s="1016"/>
      <c r="CO10" s="1016"/>
      <c r="CP10" s="1016"/>
      <c r="CQ10" s="1017"/>
      <c r="CR10" s="1015">
        <v>250</v>
      </c>
      <c r="CS10" s="1016"/>
      <c r="CT10" s="1016"/>
      <c r="CU10" s="1016"/>
      <c r="CV10" s="1017"/>
      <c r="CW10" s="1015" t="s">
        <v>485</v>
      </c>
      <c r="CX10" s="1016"/>
      <c r="CY10" s="1016"/>
      <c r="CZ10" s="1016"/>
      <c r="DA10" s="1017"/>
      <c r="DB10" s="1015" t="s">
        <v>485</v>
      </c>
      <c r="DC10" s="1016"/>
      <c r="DD10" s="1016"/>
      <c r="DE10" s="1016"/>
      <c r="DF10" s="1017"/>
      <c r="DG10" s="1015" t="s">
        <v>485</v>
      </c>
      <c r="DH10" s="1016"/>
      <c r="DI10" s="1016"/>
      <c r="DJ10" s="1016"/>
      <c r="DK10" s="1017"/>
      <c r="DL10" s="1015" t="s">
        <v>485</v>
      </c>
      <c r="DM10" s="1016"/>
      <c r="DN10" s="1016"/>
      <c r="DO10" s="1016"/>
      <c r="DP10" s="1017"/>
      <c r="DQ10" s="1015" t="s">
        <v>485</v>
      </c>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22</v>
      </c>
      <c r="R11" s="1070"/>
      <c r="S11" s="1070"/>
      <c r="T11" s="1070"/>
      <c r="U11" s="1070"/>
      <c r="V11" s="1070">
        <v>9</v>
      </c>
      <c r="W11" s="1070"/>
      <c r="X11" s="1070"/>
      <c r="Y11" s="1070"/>
      <c r="Z11" s="1070"/>
      <c r="AA11" s="1070">
        <v>13</v>
      </c>
      <c r="AB11" s="1070"/>
      <c r="AC11" s="1070"/>
      <c r="AD11" s="1070"/>
      <c r="AE11" s="1071"/>
      <c r="AF11" s="1045">
        <v>13</v>
      </c>
      <c r="AG11" s="1046"/>
      <c r="AH11" s="1046"/>
      <c r="AI11" s="1046"/>
      <c r="AJ11" s="1047"/>
      <c r="AK11" s="1112" t="s">
        <v>552</v>
      </c>
      <c r="AL11" s="1113"/>
      <c r="AM11" s="1113"/>
      <c r="AN11" s="1113"/>
      <c r="AO11" s="1113"/>
      <c r="AP11" s="1113" t="s">
        <v>552</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51166</v>
      </c>
      <c r="R23" s="1095"/>
      <c r="S23" s="1095"/>
      <c r="T23" s="1095"/>
      <c r="U23" s="1095"/>
      <c r="V23" s="1095">
        <v>47921</v>
      </c>
      <c r="W23" s="1095"/>
      <c r="X23" s="1095"/>
      <c r="Y23" s="1095"/>
      <c r="Z23" s="1095"/>
      <c r="AA23" s="1095">
        <v>3245</v>
      </c>
      <c r="AB23" s="1095"/>
      <c r="AC23" s="1095"/>
      <c r="AD23" s="1095"/>
      <c r="AE23" s="1096"/>
      <c r="AF23" s="1097">
        <v>3213</v>
      </c>
      <c r="AG23" s="1095"/>
      <c r="AH23" s="1095"/>
      <c r="AI23" s="1095"/>
      <c r="AJ23" s="1098"/>
      <c r="AK23" s="1099"/>
      <c r="AL23" s="1100"/>
      <c r="AM23" s="1100"/>
      <c r="AN23" s="1100"/>
      <c r="AO23" s="1100"/>
      <c r="AP23" s="1095">
        <v>49338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15800</v>
      </c>
      <c r="R28" s="1080"/>
      <c r="S28" s="1080"/>
      <c r="T28" s="1080"/>
      <c r="U28" s="1080"/>
      <c r="V28" s="1080">
        <v>15615</v>
      </c>
      <c r="W28" s="1080"/>
      <c r="X28" s="1080"/>
      <c r="Y28" s="1080"/>
      <c r="Z28" s="1080"/>
      <c r="AA28" s="1080">
        <f>Q28-V28</f>
        <v>185</v>
      </c>
      <c r="AB28" s="1080"/>
      <c r="AC28" s="1080"/>
      <c r="AD28" s="1080"/>
      <c r="AE28" s="1081"/>
      <c r="AF28" s="1082">
        <v>185</v>
      </c>
      <c r="AG28" s="1080"/>
      <c r="AH28" s="1080"/>
      <c r="AI28" s="1080"/>
      <c r="AJ28" s="1083"/>
      <c r="AK28" s="1084">
        <v>1857</v>
      </c>
      <c r="AL28" s="1072"/>
      <c r="AM28" s="1072"/>
      <c r="AN28" s="1072"/>
      <c r="AO28" s="1072"/>
      <c r="AP28" s="1072" t="s">
        <v>553</v>
      </c>
      <c r="AQ28" s="1072"/>
      <c r="AR28" s="1072"/>
      <c r="AS28" s="1072"/>
      <c r="AT28" s="1072"/>
      <c r="AU28" s="1072" t="s">
        <v>553</v>
      </c>
      <c r="AV28" s="1072"/>
      <c r="AW28" s="1072"/>
      <c r="AX28" s="1072"/>
      <c r="AY28" s="1072"/>
      <c r="AZ28" s="1073" t="s">
        <v>551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10413</v>
      </c>
      <c r="R29" s="1070"/>
      <c r="S29" s="1070"/>
      <c r="T29" s="1070"/>
      <c r="U29" s="1070"/>
      <c r="V29" s="1070">
        <v>10201</v>
      </c>
      <c r="W29" s="1070"/>
      <c r="X29" s="1070"/>
      <c r="Y29" s="1070"/>
      <c r="Z29" s="1070"/>
      <c r="AA29" s="1070">
        <f t="shared" ref="AA29:AA31" si="0">Q29-V29</f>
        <v>212</v>
      </c>
      <c r="AB29" s="1070"/>
      <c r="AC29" s="1070"/>
      <c r="AD29" s="1070"/>
      <c r="AE29" s="1071"/>
      <c r="AF29" s="1045">
        <v>212</v>
      </c>
      <c r="AG29" s="1046"/>
      <c r="AH29" s="1046"/>
      <c r="AI29" s="1046"/>
      <c r="AJ29" s="1047"/>
      <c r="AK29" s="1006">
        <v>1457</v>
      </c>
      <c r="AL29" s="997"/>
      <c r="AM29" s="997"/>
      <c r="AN29" s="997"/>
      <c r="AO29" s="997"/>
      <c r="AP29" s="997" t="s">
        <v>553</v>
      </c>
      <c r="AQ29" s="997"/>
      <c r="AR29" s="997"/>
      <c r="AS29" s="997"/>
      <c r="AT29" s="997"/>
      <c r="AU29" s="997" t="s">
        <v>553</v>
      </c>
      <c r="AV29" s="997"/>
      <c r="AW29" s="997"/>
      <c r="AX29" s="997"/>
      <c r="AY29" s="997"/>
      <c r="AZ29" s="1068" t="s">
        <v>551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160</v>
      </c>
      <c r="R30" s="1070"/>
      <c r="S30" s="1070"/>
      <c r="T30" s="1070"/>
      <c r="U30" s="1070"/>
      <c r="V30" s="1070">
        <v>70</v>
      </c>
      <c r="W30" s="1070"/>
      <c r="X30" s="1070"/>
      <c r="Y30" s="1070"/>
      <c r="Z30" s="1070"/>
      <c r="AA30" s="1070">
        <v>91</v>
      </c>
      <c r="AB30" s="1070"/>
      <c r="AC30" s="1070"/>
      <c r="AD30" s="1070"/>
      <c r="AE30" s="1071"/>
      <c r="AF30" s="1045">
        <v>91</v>
      </c>
      <c r="AG30" s="1046"/>
      <c r="AH30" s="1046"/>
      <c r="AI30" s="1046"/>
      <c r="AJ30" s="1047"/>
      <c r="AK30" s="1006" t="s">
        <v>551</v>
      </c>
      <c r="AL30" s="997"/>
      <c r="AM30" s="997"/>
      <c r="AN30" s="997"/>
      <c r="AO30" s="997"/>
      <c r="AP30" s="997" t="s">
        <v>553</v>
      </c>
      <c r="AQ30" s="997"/>
      <c r="AR30" s="997"/>
      <c r="AS30" s="997"/>
      <c r="AT30" s="997"/>
      <c r="AU30" s="997" t="s">
        <v>553</v>
      </c>
      <c r="AV30" s="997"/>
      <c r="AW30" s="997"/>
      <c r="AX30" s="997"/>
      <c r="AY30" s="997"/>
      <c r="AZ30" s="1068" t="s">
        <v>551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1360</v>
      </c>
      <c r="R31" s="1070"/>
      <c r="S31" s="1070"/>
      <c r="T31" s="1070"/>
      <c r="U31" s="1070"/>
      <c r="V31" s="1070">
        <v>1333</v>
      </c>
      <c r="W31" s="1070"/>
      <c r="X31" s="1070"/>
      <c r="Y31" s="1070"/>
      <c r="Z31" s="1070"/>
      <c r="AA31" s="1070">
        <f t="shared" si="0"/>
        <v>27</v>
      </c>
      <c r="AB31" s="1070"/>
      <c r="AC31" s="1070"/>
      <c r="AD31" s="1070"/>
      <c r="AE31" s="1071"/>
      <c r="AF31" s="1045">
        <v>27</v>
      </c>
      <c r="AG31" s="1046"/>
      <c r="AH31" s="1046"/>
      <c r="AI31" s="1046"/>
      <c r="AJ31" s="1047"/>
      <c r="AK31" s="1006">
        <v>432</v>
      </c>
      <c r="AL31" s="997"/>
      <c r="AM31" s="997"/>
      <c r="AN31" s="997"/>
      <c r="AO31" s="997"/>
      <c r="AP31" s="997" t="s">
        <v>553</v>
      </c>
      <c r="AQ31" s="997"/>
      <c r="AR31" s="997"/>
      <c r="AS31" s="997"/>
      <c r="AT31" s="997"/>
      <c r="AU31" s="997" t="s">
        <v>553</v>
      </c>
      <c r="AV31" s="997"/>
      <c r="AW31" s="997"/>
      <c r="AX31" s="997"/>
      <c r="AY31" s="997"/>
      <c r="AZ31" s="1068" t="s">
        <v>551</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854</v>
      </c>
      <c r="R32" s="1070"/>
      <c r="S32" s="1070"/>
      <c r="T32" s="1070"/>
      <c r="U32" s="1070"/>
      <c r="V32" s="1070">
        <v>838</v>
      </c>
      <c r="W32" s="1070"/>
      <c r="X32" s="1070"/>
      <c r="Y32" s="1070"/>
      <c r="Z32" s="1070"/>
      <c r="AA32" s="1070">
        <v>16</v>
      </c>
      <c r="AB32" s="1070"/>
      <c r="AC32" s="1070"/>
      <c r="AD32" s="1070"/>
      <c r="AE32" s="1071"/>
      <c r="AF32" s="1045">
        <v>1439</v>
      </c>
      <c r="AG32" s="1046"/>
      <c r="AH32" s="1046"/>
      <c r="AI32" s="1046"/>
      <c r="AJ32" s="1047"/>
      <c r="AK32" s="1006">
        <v>53</v>
      </c>
      <c r="AL32" s="997"/>
      <c r="AM32" s="997"/>
      <c r="AN32" s="997"/>
      <c r="AO32" s="997"/>
      <c r="AP32" s="997">
        <v>6542</v>
      </c>
      <c r="AQ32" s="997"/>
      <c r="AR32" s="997"/>
      <c r="AS32" s="997"/>
      <c r="AT32" s="997"/>
      <c r="AU32" s="997">
        <v>824</v>
      </c>
      <c r="AV32" s="997"/>
      <c r="AW32" s="997"/>
      <c r="AX32" s="997"/>
      <c r="AY32" s="997"/>
      <c r="AZ32" s="1068" t="s">
        <v>551</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168</v>
      </c>
      <c r="R33" s="1070"/>
      <c r="S33" s="1070"/>
      <c r="T33" s="1070"/>
      <c r="U33" s="1070"/>
      <c r="V33" s="1070">
        <v>203</v>
      </c>
      <c r="W33" s="1070"/>
      <c r="X33" s="1070"/>
      <c r="Y33" s="1070"/>
      <c r="Z33" s="1070"/>
      <c r="AA33" s="1070">
        <v>35</v>
      </c>
      <c r="AB33" s="1070"/>
      <c r="AC33" s="1070"/>
      <c r="AD33" s="1070"/>
      <c r="AE33" s="1071"/>
      <c r="AF33" s="1045">
        <v>14</v>
      </c>
      <c r="AG33" s="1046"/>
      <c r="AH33" s="1046"/>
      <c r="AI33" s="1046"/>
      <c r="AJ33" s="1047"/>
      <c r="AK33" s="1006">
        <v>262</v>
      </c>
      <c r="AL33" s="997"/>
      <c r="AM33" s="997"/>
      <c r="AN33" s="997"/>
      <c r="AO33" s="997"/>
      <c r="AP33" s="997">
        <v>1459</v>
      </c>
      <c r="AQ33" s="997"/>
      <c r="AR33" s="997"/>
      <c r="AS33" s="997"/>
      <c r="AT33" s="997"/>
      <c r="AU33" s="997">
        <v>1427</v>
      </c>
      <c r="AV33" s="997"/>
      <c r="AW33" s="997"/>
      <c r="AX33" s="997"/>
      <c r="AY33" s="997"/>
      <c r="AZ33" s="1068" t="s">
        <v>551</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109</v>
      </c>
      <c r="R34" s="1070"/>
      <c r="S34" s="1070"/>
      <c r="T34" s="1070"/>
      <c r="U34" s="1070"/>
      <c r="V34" s="1070">
        <v>109</v>
      </c>
      <c r="W34" s="1070"/>
      <c r="X34" s="1070"/>
      <c r="Y34" s="1070"/>
      <c r="Z34" s="1070"/>
      <c r="AA34" s="1070" t="s">
        <v>552</v>
      </c>
      <c r="AB34" s="1070"/>
      <c r="AC34" s="1070"/>
      <c r="AD34" s="1070"/>
      <c r="AE34" s="1071"/>
      <c r="AF34" s="1045" t="s">
        <v>108</v>
      </c>
      <c r="AG34" s="1046"/>
      <c r="AH34" s="1046"/>
      <c r="AI34" s="1046"/>
      <c r="AJ34" s="1047"/>
      <c r="AK34" s="1006">
        <v>42</v>
      </c>
      <c r="AL34" s="997"/>
      <c r="AM34" s="997"/>
      <c r="AN34" s="997"/>
      <c r="AO34" s="997"/>
      <c r="AP34" s="997">
        <v>583</v>
      </c>
      <c r="AQ34" s="997"/>
      <c r="AR34" s="997"/>
      <c r="AS34" s="997"/>
      <c r="AT34" s="997"/>
      <c r="AU34" s="997">
        <v>382</v>
      </c>
      <c r="AV34" s="997"/>
      <c r="AW34" s="997"/>
      <c r="AX34" s="997"/>
      <c r="AY34" s="997"/>
      <c r="AZ34" s="1068" t="s">
        <v>551</v>
      </c>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388</v>
      </c>
      <c r="C35" s="1064"/>
      <c r="D35" s="1064"/>
      <c r="E35" s="1064"/>
      <c r="F35" s="1064"/>
      <c r="G35" s="1064"/>
      <c r="H35" s="1064"/>
      <c r="I35" s="1064"/>
      <c r="J35" s="1064"/>
      <c r="K35" s="1064"/>
      <c r="L35" s="1064"/>
      <c r="M35" s="1064"/>
      <c r="N35" s="1064"/>
      <c r="O35" s="1064"/>
      <c r="P35" s="1065"/>
      <c r="Q35" s="1069">
        <v>3387</v>
      </c>
      <c r="R35" s="1070"/>
      <c r="S35" s="1070"/>
      <c r="T35" s="1070"/>
      <c r="U35" s="1070"/>
      <c r="V35" s="1070">
        <v>3383</v>
      </c>
      <c r="W35" s="1070"/>
      <c r="X35" s="1070"/>
      <c r="Y35" s="1070"/>
      <c r="Z35" s="1070"/>
      <c r="AA35" s="1070">
        <v>4</v>
      </c>
      <c r="AB35" s="1070"/>
      <c r="AC35" s="1070"/>
      <c r="AD35" s="1070"/>
      <c r="AE35" s="1071"/>
      <c r="AF35" s="1045" t="s">
        <v>108</v>
      </c>
      <c r="AG35" s="1046"/>
      <c r="AH35" s="1046"/>
      <c r="AI35" s="1046"/>
      <c r="AJ35" s="1047"/>
      <c r="AK35" s="1006">
        <v>1468</v>
      </c>
      <c r="AL35" s="997"/>
      <c r="AM35" s="997"/>
      <c r="AN35" s="997"/>
      <c r="AO35" s="997"/>
      <c r="AP35" s="997">
        <v>21690</v>
      </c>
      <c r="AQ35" s="997"/>
      <c r="AR35" s="997"/>
      <c r="AS35" s="997"/>
      <c r="AT35" s="997"/>
      <c r="AU35" s="997">
        <v>16593</v>
      </c>
      <c r="AV35" s="997"/>
      <c r="AW35" s="997"/>
      <c r="AX35" s="997"/>
      <c r="AY35" s="997"/>
      <c r="AZ35" s="1068" t="s">
        <v>551</v>
      </c>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389</v>
      </c>
      <c r="C36" s="1064"/>
      <c r="D36" s="1064"/>
      <c r="E36" s="1064"/>
      <c r="F36" s="1064"/>
      <c r="G36" s="1064"/>
      <c r="H36" s="1064"/>
      <c r="I36" s="1064"/>
      <c r="J36" s="1064"/>
      <c r="K36" s="1064"/>
      <c r="L36" s="1064"/>
      <c r="M36" s="1064"/>
      <c r="N36" s="1064"/>
      <c r="O36" s="1064"/>
      <c r="P36" s="1065"/>
      <c r="Q36" s="1069">
        <v>47</v>
      </c>
      <c r="R36" s="1070"/>
      <c r="S36" s="1070"/>
      <c r="T36" s="1070"/>
      <c r="U36" s="1070"/>
      <c r="V36" s="1070">
        <v>47</v>
      </c>
      <c r="W36" s="1070"/>
      <c r="X36" s="1070"/>
      <c r="Y36" s="1070"/>
      <c r="Z36" s="1070"/>
      <c r="AA36" s="1070" t="s">
        <v>552</v>
      </c>
      <c r="AB36" s="1070"/>
      <c r="AC36" s="1070"/>
      <c r="AD36" s="1070"/>
      <c r="AE36" s="1071"/>
      <c r="AF36" s="1045" t="s">
        <v>108</v>
      </c>
      <c r="AG36" s="1046"/>
      <c r="AH36" s="1046"/>
      <c r="AI36" s="1046"/>
      <c r="AJ36" s="1047"/>
      <c r="AK36" s="1006">
        <v>46</v>
      </c>
      <c r="AL36" s="997"/>
      <c r="AM36" s="997"/>
      <c r="AN36" s="997"/>
      <c r="AO36" s="997"/>
      <c r="AP36" s="997">
        <v>39</v>
      </c>
      <c r="AQ36" s="997"/>
      <c r="AR36" s="997"/>
      <c r="AS36" s="997"/>
      <c r="AT36" s="997"/>
      <c r="AU36" s="997">
        <v>30</v>
      </c>
      <c r="AV36" s="997"/>
      <c r="AW36" s="997"/>
      <c r="AX36" s="997"/>
      <c r="AY36" s="997"/>
      <c r="AZ36" s="1068" t="s">
        <v>551</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390</v>
      </c>
      <c r="C37" s="1064"/>
      <c r="D37" s="1064"/>
      <c r="E37" s="1064"/>
      <c r="F37" s="1064"/>
      <c r="G37" s="1064"/>
      <c r="H37" s="1064"/>
      <c r="I37" s="1064"/>
      <c r="J37" s="1064"/>
      <c r="K37" s="1064"/>
      <c r="L37" s="1064"/>
      <c r="M37" s="1064"/>
      <c r="N37" s="1064"/>
      <c r="O37" s="1064"/>
      <c r="P37" s="1065"/>
      <c r="Q37" s="1069">
        <v>6</v>
      </c>
      <c r="R37" s="1070"/>
      <c r="S37" s="1070"/>
      <c r="T37" s="1070"/>
      <c r="U37" s="1070"/>
      <c r="V37" s="1070">
        <v>6</v>
      </c>
      <c r="W37" s="1070"/>
      <c r="X37" s="1070"/>
      <c r="Y37" s="1070"/>
      <c r="Z37" s="1070"/>
      <c r="AA37" s="1070">
        <v>0</v>
      </c>
      <c r="AB37" s="1070"/>
      <c r="AC37" s="1070"/>
      <c r="AD37" s="1070"/>
      <c r="AE37" s="1071"/>
      <c r="AF37" s="1045">
        <v>0</v>
      </c>
      <c r="AG37" s="1046"/>
      <c r="AH37" s="1046"/>
      <c r="AI37" s="1046"/>
      <c r="AJ37" s="1047"/>
      <c r="AK37" s="1006" t="s">
        <v>551</v>
      </c>
      <c r="AL37" s="997"/>
      <c r="AM37" s="997"/>
      <c r="AN37" s="997"/>
      <c r="AO37" s="997"/>
      <c r="AP37" s="997" t="s">
        <v>552</v>
      </c>
      <c r="AQ37" s="997"/>
      <c r="AR37" s="997"/>
      <c r="AS37" s="997"/>
      <c r="AT37" s="997"/>
      <c r="AU37" s="997" t="s">
        <v>551</v>
      </c>
      <c r="AV37" s="997"/>
      <c r="AW37" s="997"/>
      <c r="AX37" s="997"/>
      <c r="AY37" s="997"/>
      <c r="AZ37" s="1068" t="s">
        <v>551</v>
      </c>
      <c r="BA37" s="1068"/>
      <c r="BB37" s="1068"/>
      <c r="BC37" s="1068"/>
      <c r="BD37" s="1068"/>
      <c r="BE37" s="1058" t="s">
        <v>387</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391</v>
      </c>
      <c r="C38" s="1064"/>
      <c r="D38" s="1064"/>
      <c r="E38" s="1064"/>
      <c r="F38" s="1064"/>
      <c r="G38" s="1064"/>
      <c r="H38" s="1064"/>
      <c r="I38" s="1064"/>
      <c r="J38" s="1064"/>
      <c r="K38" s="1064"/>
      <c r="L38" s="1064"/>
      <c r="M38" s="1064"/>
      <c r="N38" s="1064"/>
      <c r="O38" s="1064"/>
      <c r="P38" s="1065"/>
      <c r="Q38" s="1069">
        <v>147</v>
      </c>
      <c r="R38" s="1070"/>
      <c r="S38" s="1070"/>
      <c r="T38" s="1070"/>
      <c r="U38" s="1070"/>
      <c r="V38" s="1070">
        <v>147</v>
      </c>
      <c r="W38" s="1070"/>
      <c r="X38" s="1070"/>
      <c r="Y38" s="1070"/>
      <c r="Z38" s="1070"/>
      <c r="AA38" s="1070" t="s">
        <v>552</v>
      </c>
      <c r="AB38" s="1070"/>
      <c r="AC38" s="1070"/>
      <c r="AD38" s="1070"/>
      <c r="AE38" s="1071"/>
      <c r="AF38" s="1045" t="s">
        <v>108</v>
      </c>
      <c r="AG38" s="1046"/>
      <c r="AH38" s="1046"/>
      <c r="AI38" s="1046"/>
      <c r="AJ38" s="1047"/>
      <c r="AK38" s="1006">
        <v>78</v>
      </c>
      <c r="AL38" s="997"/>
      <c r="AM38" s="997"/>
      <c r="AN38" s="997"/>
      <c r="AO38" s="997"/>
      <c r="AP38" s="997" t="s">
        <v>552</v>
      </c>
      <c r="AQ38" s="997"/>
      <c r="AR38" s="997"/>
      <c r="AS38" s="997"/>
      <c r="AT38" s="997"/>
      <c r="AU38" s="997" t="s">
        <v>551</v>
      </c>
      <c r="AV38" s="997"/>
      <c r="AW38" s="997"/>
      <c r="AX38" s="997"/>
      <c r="AY38" s="997"/>
      <c r="AZ38" s="1068" t="s">
        <v>551</v>
      </c>
      <c r="BA38" s="1068"/>
      <c r="BB38" s="1068"/>
      <c r="BC38" s="1068"/>
      <c r="BD38" s="1068"/>
      <c r="BE38" s="1058" t="s">
        <v>387</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392</v>
      </c>
      <c r="C39" s="1064"/>
      <c r="D39" s="1064"/>
      <c r="E39" s="1064"/>
      <c r="F39" s="1064"/>
      <c r="G39" s="1064"/>
      <c r="H39" s="1064"/>
      <c r="I39" s="1064"/>
      <c r="J39" s="1064"/>
      <c r="K39" s="1064"/>
      <c r="L39" s="1064"/>
      <c r="M39" s="1064"/>
      <c r="N39" s="1064"/>
      <c r="O39" s="1064"/>
      <c r="P39" s="1065"/>
      <c r="Q39" s="1069">
        <v>24</v>
      </c>
      <c r="R39" s="1070"/>
      <c r="S39" s="1070"/>
      <c r="T39" s="1070"/>
      <c r="U39" s="1070"/>
      <c r="V39" s="1070">
        <v>24</v>
      </c>
      <c r="W39" s="1070"/>
      <c r="X39" s="1070"/>
      <c r="Y39" s="1070"/>
      <c r="Z39" s="1070"/>
      <c r="AA39" s="1070" t="s">
        <v>552</v>
      </c>
      <c r="AB39" s="1070"/>
      <c r="AC39" s="1070"/>
      <c r="AD39" s="1070"/>
      <c r="AE39" s="1071"/>
      <c r="AF39" s="1045" t="s">
        <v>108</v>
      </c>
      <c r="AG39" s="1046"/>
      <c r="AH39" s="1046"/>
      <c r="AI39" s="1046"/>
      <c r="AJ39" s="1047"/>
      <c r="AK39" s="1006">
        <v>23</v>
      </c>
      <c r="AL39" s="997"/>
      <c r="AM39" s="997"/>
      <c r="AN39" s="997"/>
      <c r="AO39" s="997"/>
      <c r="AP39" s="997" t="s">
        <v>552</v>
      </c>
      <c r="AQ39" s="997"/>
      <c r="AR39" s="997"/>
      <c r="AS39" s="997"/>
      <c r="AT39" s="997"/>
      <c r="AU39" s="997" t="s">
        <v>551</v>
      </c>
      <c r="AV39" s="997"/>
      <c r="AW39" s="997"/>
      <c r="AX39" s="997"/>
      <c r="AY39" s="997"/>
      <c r="AZ39" s="1068" t="s">
        <v>551</v>
      </c>
      <c r="BA39" s="1068"/>
      <c r="BB39" s="1068"/>
      <c r="BC39" s="1068"/>
      <c r="BD39" s="1068"/>
      <c r="BE39" s="1058" t="s">
        <v>387</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1968</v>
      </c>
      <c r="AG63" s="985"/>
      <c r="AH63" s="985"/>
      <c r="AI63" s="985"/>
      <c r="AJ63" s="1056"/>
      <c r="AK63" s="1057"/>
      <c r="AL63" s="989"/>
      <c r="AM63" s="989"/>
      <c r="AN63" s="989"/>
      <c r="AO63" s="989"/>
      <c r="AP63" s="985">
        <f>SUM(AP28:AT39)</f>
        <v>30313</v>
      </c>
      <c r="AQ63" s="985"/>
      <c r="AR63" s="985"/>
      <c r="AS63" s="985"/>
      <c r="AT63" s="985"/>
      <c r="AU63" s="985">
        <f>SUM(AU28:AY39)</f>
        <v>19256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396</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570</v>
      </c>
      <c r="R68" s="1008"/>
      <c r="S68" s="1008"/>
      <c r="T68" s="1008"/>
      <c r="U68" s="1008"/>
      <c r="V68" s="1008">
        <v>566</v>
      </c>
      <c r="W68" s="1008"/>
      <c r="X68" s="1008"/>
      <c r="Y68" s="1008"/>
      <c r="Z68" s="1008"/>
      <c r="AA68" s="1008">
        <v>4</v>
      </c>
      <c r="AB68" s="1008"/>
      <c r="AC68" s="1008"/>
      <c r="AD68" s="1008"/>
      <c r="AE68" s="1008"/>
      <c r="AF68" s="1008">
        <v>4</v>
      </c>
      <c r="AG68" s="1008"/>
      <c r="AH68" s="1008"/>
      <c r="AI68" s="1008"/>
      <c r="AJ68" s="1008"/>
      <c r="AK68" s="1008" t="s">
        <v>549</v>
      </c>
      <c r="AL68" s="1008"/>
      <c r="AM68" s="1008"/>
      <c r="AN68" s="1008"/>
      <c r="AO68" s="1008"/>
      <c r="AP68" s="1008" t="s">
        <v>550</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58</v>
      </c>
      <c r="R69" s="997"/>
      <c r="S69" s="997"/>
      <c r="T69" s="997"/>
      <c r="U69" s="997"/>
      <c r="V69" s="997">
        <v>47</v>
      </c>
      <c r="W69" s="997"/>
      <c r="X69" s="997"/>
      <c r="Y69" s="997"/>
      <c r="Z69" s="997"/>
      <c r="AA69" s="997">
        <v>11</v>
      </c>
      <c r="AB69" s="997"/>
      <c r="AC69" s="997"/>
      <c r="AD69" s="997"/>
      <c r="AE69" s="997"/>
      <c r="AF69" s="997">
        <v>11</v>
      </c>
      <c r="AG69" s="997"/>
      <c r="AH69" s="997"/>
      <c r="AI69" s="997"/>
      <c r="AJ69" s="997"/>
      <c r="AK69" s="997" t="s">
        <v>550</v>
      </c>
      <c r="AL69" s="997"/>
      <c r="AM69" s="997"/>
      <c r="AN69" s="997"/>
      <c r="AO69" s="997"/>
      <c r="AP69" s="997" t="s">
        <v>550</v>
      </c>
      <c r="AQ69" s="997"/>
      <c r="AR69" s="997"/>
      <c r="AS69" s="997"/>
      <c r="AT69" s="997"/>
      <c r="AU69" s="997" t="s">
        <v>550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187</v>
      </c>
      <c r="R70" s="997"/>
      <c r="S70" s="997"/>
      <c r="T70" s="997"/>
      <c r="U70" s="997"/>
      <c r="V70" s="997">
        <v>98</v>
      </c>
      <c r="W70" s="997"/>
      <c r="X70" s="997"/>
      <c r="Y70" s="997"/>
      <c r="Z70" s="997"/>
      <c r="AA70" s="997">
        <v>90</v>
      </c>
      <c r="AB70" s="997"/>
      <c r="AC70" s="997"/>
      <c r="AD70" s="997"/>
      <c r="AE70" s="997"/>
      <c r="AF70" s="997">
        <v>90</v>
      </c>
      <c r="AG70" s="997"/>
      <c r="AH70" s="997"/>
      <c r="AI70" s="997"/>
      <c r="AJ70" s="997"/>
      <c r="AK70" s="997" t="s">
        <v>550</v>
      </c>
      <c r="AL70" s="997"/>
      <c r="AM70" s="997"/>
      <c r="AN70" s="997"/>
      <c r="AO70" s="997"/>
      <c r="AP70" s="997" t="s">
        <v>550</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187</v>
      </c>
      <c r="R71" s="997"/>
      <c r="S71" s="997"/>
      <c r="T71" s="997"/>
      <c r="U71" s="997"/>
      <c r="V71" s="997">
        <v>181</v>
      </c>
      <c r="W71" s="997"/>
      <c r="X71" s="997"/>
      <c r="Y71" s="997"/>
      <c r="Z71" s="997"/>
      <c r="AA71" s="997">
        <v>7</v>
      </c>
      <c r="AB71" s="997"/>
      <c r="AC71" s="997"/>
      <c r="AD71" s="997"/>
      <c r="AE71" s="997"/>
      <c r="AF71" s="997">
        <v>7</v>
      </c>
      <c r="AG71" s="997"/>
      <c r="AH71" s="997"/>
      <c r="AI71" s="997"/>
      <c r="AJ71" s="997"/>
      <c r="AK71" s="997" t="s">
        <v>550</v>
      </c>
      <c r="AL71" s="997"/>
      <c r="AM71" s="997"/>
      <c r="AN71" s="997"/>
      <c r="AO71" s="997"/>
      <c r="AP71" s="997" t="s">
        <v>550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208312</v>
      </c>
      <c r="R72" s="997"/>
      <c r="S72" s="997"/>
      <c r="T72" s="997"/>
      <c r="U72" s="997"/>
      <c r="V72" s="997">
        <v>200160</v>
      </c>
      <c r="W72" s="997"/>
      <c r="X72" s="997"/>
      <c r="Y72" s="997"/>
      <c r="Z72" s="997"/>
      <c r="AA72" s="997">
        <v>8152</v>
      </c>
      <c r="AB72" s="997"/>
      <c r="AC72" s="997"/>
      <c r="AD72" s="997"/>
      <c r="AE72" s="997"/>
      <c r="AF72" s="997">
        <v>8152</v>
      </c>
      <c r="AG72" s="997"/>
      <c r="AH72" s="997"/>
      <c r="AI72" s="997"/>
      <c r="AJ72" s="997"/>
      <c r="AK72" s="997">
        <v>212</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SUM(AF68:AJ72)</f>
        <v>8264</v>
      </c>
      <c r="AG88" s="985"/>
      <c r="AH88" s="985"/>
      <c r="AI88" s="985"/>
      <c r="AJ88" s="985"/>
      <c r="AK88" s="989"/>
      <c r="AL88" s="989"/>
      <c r="AM88" s="989"/>
      <c r="AN88" s="989"/>
      <c r="AO88" s="989"/>
      <c r="AP88" s="985" t="s">
        <v>558</v>
      </c>
      <c r="AQ88" s="985"/>
      <c r="AR88" s="985"/>
      <c r="AS88" s="985"/>
      <c r="AT88" s="985"/>
      <c r="AU88" s="985" t="s">
        <v>558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290</v>
      </c>
      <c r="CS102" s="977"/>
      <c r="CT102" s="977"/>
      <c r="CU102" s="977"/>
      <c r="CV102" s="978"/>
      <c r="CW102" s="976">
        <f t="shared" ref="CW102" si="1">SUM(CW7:DA88)</f>
        <v>1</v>
      </c>
      <c r="CX102" s="977"/>
      <c r="CY102" s="977"/>
      <c r="CZ102" s="977"/>
      <c r="DA102" s="978"/>
      <c r="DB102" s="976">
        <f t="shared" ref="DB102" si="2">SUM(DB7:DF88)</f>
        <v>23</v>
      </c>
      <c r="DC102" s="977"/>
      <c r="DD102" s="977"/>
      <c r="DE102" s="977"/>
      <c r="DF102" s="978"/>
      <c r="DG102" s="976" t="s">
        <v>558</v>
      </c>
      <c r="DH102" s="977"/>
      <c r="DI102" s="977"/>
      <c r="DJ102" s="977"/>
      <c r="DK102" s="978"/>
      <c r="DL102" s="976" t="s">
        <v>558</v>
      </c>
      <c r="DM102" s="977"/>
      <c r="DN102" s="977"/>
      <c r="DO102" s="977"/>
      <c r="DP102" s="978"/>
      <c r="DQ102" s="976">
        <f t="shared" ref="DQ102" si="3">SUM(DQ7:DU88)</f>
        <v>12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4739150</v>
      </c>
      <c r="AB110" s="903"/>
      <c r="AC110" s="903"/>
      <c r="AD110" s="903"/>
      <c r="AE110" s="904"/>
      <c r="AF110" s="905">
        <v>4748596</v>
      </c>
      <c r="AG110" s="903"/>
      <c r="AH110" s="903"/>
      <c r="AI110" s="903"/>
      <c r="AJ110" s="904"/>
      <c r="AK110" s="905">
        <v>4309537</v>
      </c>
      <c r="AL110" s="903"/>
      <c r="AM110" s="903"/>
      <c r="AN110" s="903"/>
      <c r="AO110" s="904"/>
      <c r="AP110" s="906">
        <v>18.2</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44911710</v>
      </c>
      <c r="BR110" s="830"/>
      <c r="BS110" s="830"/>
      <c r="BT110" s="830"/>
      <c r="BU110" s="830"/>
      <c r="BV110" s="830">
        <v>46588666</v>
      </c>
      <c r="BW110" s="830"/>
      <c r="BX110" s="830"/>
      <c r="BY110" s="830"/>
      <c r="BZ110" s="830"/>
      <c r="CA110" s="830">
        <v>49337925</v>
      </c>
      <c r="CB110" s="830"/>
      <c r="CC110" s="830"/>
      <c r="CD110" s="830"/>
      <c r="CE110" s="830"/>
      <c r="CF110" s="891">
        <v>208.9</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37500</v>
      </c>
      <c r="BR111" s="801"/>
      <c r="BS111" s="801"/>
      <c r="BT111" s="801"/>
      <c r="BU111" s="801"/>
      <c r="BV111" s="801">
        <v>30000</v>
      </c>
      <c r="BW111" s="801"/>
      <c r="BX111" s="801"/>
      <c r="BY111" s="801"/>
      <c r="BZ111" s="801"/>
      <c r="CA111" s="801">
        <v>22500</v>
      </c>
      <c r="CB111" s="801"/>
      <c r="CC111" s="801"/>
      <c r="CD111" s="801"/>
      <c r="CE111" s="801"/>
      <c r="CF111" s="878">
        <v>0.1</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20672486</v>
      </c>
      <c r="BR112" s="801"/>
      <c r="BS112" s="801"/>
      <c r="BT112" s="801"/>
      <c r="BU112" s="801"/>
      <c r="BV112" s="801">
        <v>20079401</v>
      </c>
      <c r="BW112" s="801"/>
      <c r="BX112" s="801"/>
      <c r="BY112" s="801"/>
      <c r="BZ112" s="801"/>
      <c r="CA112" s="801">
        <v>19256670</v>
      </c>
      <c r="CB112" s="801"/>
      <c r="CC112" s="801"/>
      <c r="CD112" s="801"/>
      <c r="CE112" s="801"/>
      <c r="CF112" s="878">
        <v>81.5</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1508498</v>
      </c>
      <c r="AB113" s="939"/>
      <c r="AC113" s="939"/>
      <c r="AD113" s="939"/>
      <c r="AE113" s="940"/>
      <c r="AF113" s="941">
        <v>1523040</v>
      </c>
      <c r="AG113" s="939"/>
      <c r="AH113" s="939"/>
      <c r="AI113" s="939"/>
      <c r="AJ113" s="940"/>
      <c r="AK113" s="941">
        <v>1341189</v>
      </c>
      <c r="AL113" s="939"/>
      <c r="AM113" s="939"/>
      <c r="AN113" s="939"/>
      <c r="AO113" s="940"/>
      <c r="AP113" s="942">
        <v>5.7</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7741375</v>
      </c>
      <c r="BR114" s="801"/>
      <c r="BS114" s="801"/>
      <c r="BT114" s="801"/>
      <c r="BU114" s="801"/>
      <c r="BV114" s="801">
        <v>7185146</v>
      </c>
      <c r="BW114" s="801"/>
      <c r="BX114" s="801"/>
      <c r="BY114" s="801"/>
      <c r="BZ114" s="801"/>
      <c r="CA114" s="801">
        <v>7069230</v>
      </c>
      <c r="CB114" s="801"/>
      <c r="CC114" s="801"/>
      <c r="CD114" s="801"/>
      <c r="CE114" s="801"/>
      <c r="CF114" s="878">
        <v>29.9</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9798</v>
      </c>
      <c r="AB115" s="939"/>
      <c r="AC115" s="939"/>
      <c r="AD115" s="939"/>
      <c r="AE115" s="940"/>
      <c r="AF115" s="941">
        <v>9402</v>
      </c>
      <c r="AG115" s="939"/>
      <c r="AH115" s="939"/>
      <c r="AI115" s="939"/>
      <c r="AJ115" s="940"/>
      <c r="AK115" s="941">
        <v>9184</v>
      </c>
      <c r="AL115" s="939"/>
      <c r="AM115" s="939"/>
      <c r="AN115" s="939"/>
      <c r="AO115" s="940"/>
      <c r="AP115" s="942">
        <v>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57</v>
      </c>
      <c r="BR115" s="801"/>
      <c r="BS115" s="801"/>
      <c r="BT115" s="801"/>
      <c r="BU115" s="801"/>
      <c r="BV115" s="801" t="s">
        <v>108</v>
      </c>
      <c r="BW115" s="801"/>
      <c r="BX115" s="801"/>
      <c r="BY115" s="801"/>
      <c r="BZ115" s="801"/>
      <c r="CA115" s="801">
        <v>12023</v>
      </c>
      <c r="CB115" s="801"/>
      <c r="CC115" s="801"/>
      <c r="CD115" s="801"/>
      <c r="CE115" s="801"/>
      <c r="CF115" s="878">
        <v>0.1</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37500</v>
      </c>
      <c r="DH116" s="814"/>
      <c r="DI116" s="814"/>
      <c r="DJ116" s="814"/>
      <c r="DK116" s="815"/>
      <c r="DL116" s="816">
        <v>30000</v>
      </c>
      <c r="DM116" s="814"/>
      <c r="DN116" s="814"/>
      <c r="DO116" s="814"/>
      <c r="DP116" s="815"/>
      <c r="DQ116" s="816">
        <v>22500</v>
      </c>
      <c r="DR116" s="814"/>
      <c r="DS116" s="814"/>
      <c r="DT116" s="814"/>
      <c r="DU116" s="815"/>
      <c r="DV116" s="784">
        <v>0.1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6257446</v>
      </c>
      <c r="AB117" s="925"/>
      <c r="AC117" s="925"/>
      <c r="AD117" s="925"/>
      <c r="AE117" s="926"/>
      <c r="AF117" s="928">
        <v>6281038</v>
      </c>
      <c r="AG117" s="925"/>
      <c r="AH117" s="925"/>
      <c r="AI117" s="925"/>
      <c r="AJ117" s="926"/>
      <c r="AK117" s="928">
        <v>5659910</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73363128</v>
      </c>
      <c r="BR118" s="888"/>
      <c r="BS118" s="888"/>
      <c r="BT118" s="888"/>
      <c r="BU118" s="888"/>
      <c r="BV118" s="888">
        <v>73883213</v>
      </c>
      <c r="BW118" s="888"/>
      <c r="BX118" s="888"/>
      <c r="BY118" s="888"/>
      <c r="BZ118" s="888"/>
      <c r="CA118" s="888">
        <v>75698348</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10432602</v>
      </c>
      <c r="BR119" s="830"/>
      <c r="BS119" s="830"/>
      <c r="BT119" s="830"/>
      <c r="BU119" s="830"/>
      <c r="BV119" s="830">
        <v>9510524</v>
      </c>
      <c r="BW119" s="830"/>
      <c r="BX119" s="830"/>
      <c r="BY119" s="830"/>
      <c r="BZ119" s="830"/>
      <c r="CA119" s="830">
        <v>9545650</v>
      </c>
      <c r="CB119" s="830"/>
      <c r="CC119" s="830"/>
      <c r="CD119" s="830"/>
      <c r="CE119" s="830"/>
      <c r="CF119" s="891">
        <v>40.4</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1151068</v>
      </c>
      <c r="BR120" s="801"/>
      <c r="BS120" s="801"/>
      <c r="BT120" s="801"/>
      <c r="BU120" s="801"/>
      <c r="BV120" s="801">
        <v>1039683</v>
      </c>
      <c r="BW120" s="801"/>
      <c r="BX120" s="801"/>
      <c r="BY120" s="801"/>
      <c r="BZ120" s="801"/>
      <c r="CA120" s="801">
        <v>936357</v>
      </c>
      <c r="CB120" s="801"/>
      <c r="CC120" s="801"/>
      <c r="CD120" s="801"/>
      <c r="CE120" s="801"/>
      <c r="CF120" s="878">
        <v>4</v>
      </c>
      <c r="CG120" s="879"/>
      <c r="CH120" s="879"/>
      <c r="CI120" s="879"/>
      <c r="CJ120" s="879"/>
      <c r="CK120" s="880" t="s">
        <v>442</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17058490</v>
      </c>
      <c r="DH120" s="830"/>
      <c r="DI120" s="830"/>
      <c r="DJ120" s="830"/>
      <c r="DK120" s="830"/>
      <c r="DL120" s="830">
        <v>16873026</v>
      </c>
      <c r="DM120" s="830"/>
      <c r="DN120" s="830"/>
      <c r="DO120" s="830"/>
      <c r="DP120" s="830"/>
      <c r="DQ120" s="830">
        <v>16593178</v>
      </c>
      <c r="DR120" s="830"/>
      <c r="DS120" s="830"/>
      <c r="DT120" s="830"/>
      <c r="DU120" s="830"/>
      <c r="DV120" s="831">
        <v>70.3</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46826993</v>
      </c>
      <c r="BR121" s="888"/>
      <c r="BS121" s="888"/>
      <c r="BT121" s="888"/>
      <c r="BU121" s="888"/>
      <c r="BV121" s="888">
        <v>48639726</v>
      </c>
      <c r="BW121" s="888"/>
      <c r="BX121" s="888"/>
      <c r="BY121" s="888"/>
      <c r="BZ121" s="888"/>
      <c r="CA121" s="888">
        <v>50039476</v>
      </c>
      <c r="CB121" s="888"/>
      <c r="CC121" s="888"/>
      <c r="CD121" s="888"/>
      <c r="CE121" s="888"/>
      <c r="CF121" s="889">
        <v>211.9</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1871846</v>
      </c>
      <c r="DH121" s="801"/>
      <c r="DI121" s="801"/>
      <c r="DJ121" s="801"/>
      <c r="DK121" s="801"/>
      <c r="DL121" s="801">
        <v>1573541</v>
      </c>
      <c r="DM121" s="801"/>
      <c r="DN121" s="801"/>
      <c r="DO121" s="801"/>
      <c r="DP121" s="801"/>
      <c r="DQ121" s="801">
        <v>1427357</v>
      </c>
      <c r="DR121" s="801"/>
      <c r="DS121" s="801"/>
      <c r="DT121" s="801"/>
      <c r="DU121" s="801"/>
      <c r="DV121" s="853">
        <v>6</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58410663</v>
      </c>
      <c r="BR122" s="870"/>
      <c r="BS122" s="870"/>
      <c r="BT122" s="870"/>
      <c r="BU122" s="870"/>
      <c r="BV122" s="870">
        <v>59189933</v>
      </c>
      <c r="BW122" s="870"/>
      <c r="BX122" s="870"/>
      <c r="BY122" s="870"/>
      <c r="BZ122" s="870"/>
      <c r="CA122" s="870">
        <v>60521483</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1203347</v>
      </c>
      <c r="DH122" s="801"/>
      <c r="DI122" s="801"/>
      <c r="DJ122" s="801"/>
      <c r="DK122" s="801"/>
      <c r="DL122" s="801">
        <v>1159176</v>
      </c>
      <c r="DM122" s="801"/>
      <c r="DN122" s="801"/>
      <c r="DO122" s="801"/>
      <c r="DP122" s="801"/>
      <c r="DQ122" s="801">
        <v>824310</v>
      </c>
      <c r="DR122" s="801"/>
      <c r="DS122" s="801"/>
      <c r="DT122" s="801"/>
      <c r="DU122" s="801"/>
      <c r="DV122" s="853">
        <v>3.5</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9618</v>
      </c>
      <c r="AB123" s="814"/>
      <c r="AC123" s="814"/>
      <c r="AD123" s="814"/>
      <c r="AE123" s="815"/>
      <c r="AF123" s="816">
        <v>9402</v>
      </c>
      <c r="AG123" s="814"/>
      <c r="AH123" s="814"/>
      <c r="AI123" s="814"/>
      <c r="AJ123" s="815"/>
      <c r="AK123" s="816">
        <v>9184</v>
      </c>
      <c r="AL123" s="814"/>
      <c r="AM123" s="814"/>
      <c r="AN123" s="814"/>
      <c r="AO123" s="815"/>
      <c r="AP123" s="784">
        <v>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62.7</v>
      </c>
      <c r="BR123" s="862"/>
      <c r="BS123" s="862"/>
      <c r="BT123" s="862"/>
      <c r="BU123" s="862"/>
      <c r="BV123" s="862">
        <v>62.1</v>
      </c>
      <c r="BW123" s="862"/>
      <c r="BX123" s="862"/>
      <c r="BY123" s="862"/>
      <c r="BZ123" s="862"/>
      <c r="CA123" s="862">
        <v>64.2</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442208</v>
      </c>
      <c r="DH123" s="814"/>
      <c r="DI123" s="814"/>
      <c r="DJ123" s="814"/>
      <c r="DK123" s="815"/>
      <c r="DL123" s="816">
        <v>417853</v>
      </c>
      <c r="DM123" s="814"/>
      <c r="DN123" s="814"/>
      <c r="DO123" s="814"/>
      <c r="DP123" s="815"/>
      <c r="DQ123" s="816">
        <v>381874</v>
      </c>
      <c r="DR123" s="814"/>
      <c r="DS123" s="814"/>
      <c r="DT123" s="814"/>
      <c r="DU123" s="815"/>
      <c r="DV123" s="784">
        <v>1.6</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180</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96595</v>
      </c>
      <c r="DH124" s="747"/>
      <c r="DI124" s="747"/>
      <c r="DJ124" s="747"/>
      <c r="DK124" s="748"/>
      <c r="DL124" s="749">
        <v>55805</v>
      </c>
      <c r="DM124" s="747"/>
      <c r="DN124" s="747"/>
      <c r="DO124" s="747"/>
      <c r="DP124" s="748"/>
      <c r="DQ124" s="749">
        <v>29951</v>
      </c>
      <c r="DR124" s="747"/>
      <c r="DS124" s="747"/>
      <c r="DT124" s="747"/>
      <c r="DU124" s="748"/>
      <c r="DV124" s="837">
        <v>0.1</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v>12023</v>
      </c>
      <c r="DR126" s="801"/>
      <c r="DS126" s="801"/>
      <c r="DT126" s="801"/>
      <c r="DU126" s="801"/>
      <c r="DV126" s="853">
        <v>0.1</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11.94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v>57</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161132</v>
      </c>
      <c r="AB128" s="754"/>
      <c r="AC128" s="754"/>
      <c r="AD128" s="754"/>
      <c r="AE128" s="755"/>
      <c r="AF128" s="756">
        <v>136603</v>
      </c>
      <c r="AG128" s="754"/>
      <c r="AH128" s="754"/>
      <c r="AI128" s="754"/>
      <c r="AJ128" s="755"/>
      <c r="AK128" s="756">
        <v>120159</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464</v>
      </c>
      <c r="BG128" s="821"/>
      <c r="BH128" s="821"/>
      <c r="BI128" s="821"/>
      <c r="BJ128" s="821"/>
      <c r="BK128" s="821"/>
      <c r="BL128" s="822"/>
      <c r="BM128" s="820">
        <v>16.940000000000001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27355047</v>
      </c>
      <c r="AB129" s="814"/>
      <c r="AC129" s="814"/>
      <c r="AD129" s="814"/>
      <c r="AE129" s="815"/>
      <c r="AF129" s="816">
        <v>27338151</v>
      </c>
      <c r="AG129" s="814"/>
      <c r="AH129" s="814"/>
      <c r="AI129" s="814"/>
      <c r="AJ129" s="815"/>
      <c r="AK129" s="816">
        <v>27278895</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3538224</v>
      </c>
      <c r="AB130" s="814"/>
      <c r="AC130" s="814"/>
      <c r="AD130" s="814"/>
      <c r="AE130" s="815"/>
      <c r="AF130" s="816">
        <v>3709646</v>
      </c>
      <c r="AG130" s="814"/>
      <c r="AH130" s="814"/>
      <c r="AI130" s="814"/>
      <c r="AJ130" s="815"/>
      <c r="AK130" s="816">
        <v>3658754</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64.2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23816823</v>
      </c>
      <c r="AB131" s="747"/>
      <c r="AC131" s="747"/>
      <c r="AD131" s="747"/>
      <c r="AE131" s="748"/>
      <c r="AF131" s="749">
        <v>23628505</v>
      </c>
      <c r="AG131" s="747"/>
      <c r="AH131" s="747"/>
      <c r="AI131" s="747"/>
      <c r="AJ131" s="748"/>
      <c r="AK131" s="749">
        <v>23620141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10.74068527</v>
      </c>
      <c r="AB132" s="770"/>
      <c r="AC132" s="770"/>
      <c r="AD132" s="770"/>
      <c r="AE132" s="771"/>
      <c r="AF132" s="772">
        <v>10.304456419999999</v>
      </c>
      <c r="AG132" s="770"/>
      <c r="AH132" s="770"/>
      <c r="AI132" s="770"/>
      <c r="AJ132" s="771"/>
      <c r="AK132" s="772">
        <v>7.9635299379999998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11.6</v>
      </c>
      <c r="AB133" s="779"/>
      <c r="AC133" s="779"/>
      <c r="AD133" s="779"/>
      <c r="AE133" s="780"/>
      <c r="AF133" s="778">
        <v>10.9</v>
      </c>
      <c r="AG133" s="779"/>
      <c r="AH133" s="779"/>
      <c r="AI133" s="779"/>
      <c r="AJ133" s="780"/>
      <c r="AK133" s="778">
        <v>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7656179</v>
      </c>
      <c r="L9" s="264">
        <v>68219</v>
      </c>
      <c r="M9" s="265">
        <v>59425</v>
      </c>
      <c r="N9" s="266">
        <v>14.8</v>
      </c>
    </row>
    <row r="10" spans="1:16">
      <c r="A10" s="248"/>
      <c r="B10" s="244"/>
      <c r="C10" s="244"/>
      <c r="D10" s="244"/>
      <c r="E10" s="244"/>
      <c r="F10" s="244"/>
      <c r="G10" s="1163" t="s">
        <v>482</v>
      </c>
      <c r="H10" s="1164"/>
      <c r="I10" s="1164"/>
      <c r="J10" s="1165"/>
      <c r="K10" s="267">
        <v>506850</v>
      </c>
      <c r="L10" s="268">
        <v>4516</v>
      </c>
      <c r="M10" s="269">
        <v>4056</v>
      </c>
      <c r="N10" s="270">
        <v>11.3</v>
      </c>
    </row>
    <row r="11" spans="1:16" ht="13.5" customHeight="1">
      <c r="A11" s="248"/>
      <c r="B11" s="244"/>
      <c r="C11" s="244"/>
      <c r="D11" s="244"/>
      <c r="E11" s="244"/>
      <c r="F11" s="244"/>
      <c r="G11" s="1163" t="s">
        <v>483</v>
      </c>
      <c r="H11" s="1164"/>
      <c r="I11" s="1164"/>
      <c r="J11" s="1165"/>
      <c r="K11" s="267">
        <v>8153</v>
      </c>
      <c r="L11" s="268">
        <v>73</v>
      </c>
      <c r="M11" s="269">
        <v>4833</v>
      </c>
      <c r="N11" s="270">
        <v>-98.5</v>
      </c>
    </row>
    <row r="12" spans="1:16" ht="13.5" customHeight="1">
      <c r="A12" s="248"/>
      <c r="B12" s="244"/>
      <c r="C12" s="244"/>
      <c r="D12" s="244"/>
      <c r="E12" s="244"/>
      <c r="F12" s="244"/>
      <c r="G12" s="1163" t="s">
        <v>484</v>
      </c>
      <c r="H12" s="1164"/>
      <c r="I12" s="1164"/>
      <c r="J12" s="1165"/>
      <c r="K12" s="267" t="s">
        <v>485</v>
      </c>
      <c r="L12" s="268" t="s">
        <v>485</v>
      </c>
      <c r="M12" s="269">
        <v>359</v>
      </c>
      <c r="N12" s="270" t="s">
        <v>485</v>
      </c>
    </row>
    <row r="13" spans="1:16" ht="13.5" customHeight="1">
      <c r="A13" s="248"/>
      <c r="B13" s="244"/>
      <c r="C13" s="244"/>
      <c r="D13" s="244"/>
      <c r="E13" s="244"/>
      <c r="F13" s="244"/>
      <c r="G13" s="1163" t="s">
        <v>486</v>
      </c>
      <c r="H13" s="1164"/>
      <c r="I13" s="1164"/>
      <c r="J13" s="1165"/>
      <c r="K13" s="267" t="s">
        <v>485</v>
      </c>
      <c r="L13" s="268" t="s">
        <v>485</v>
      </c>
      <c r="M13" s="269" t="s">
        <v>485</v>
      </c>
      <c r="N13" s="270" t="s">
        <v>485</v>
      </c>
    </row>
    <row r="14" spans="1:16" ht="13.5" customHeight="1">
      <c r="A14" s="248"/>
      <c r="B14" s="244"/>
      <c r="C14" s="244"/>
      <c r="D14" s="244"/>
      <c r="E14" s="244"/>
      <c r="F14" s="244"/>
      <c r="G14" s="1163" t="s">
        <v>487</v>
      </c>
      <c r="H14" s="1164"/>
      <c r="I14" s="1164"/>
      <c r="J14" s="1165"/>
      <c r="K14" s="267">
        <v>253403</v>
      </c>
      <c r="L14" s="268">
        <v>2258</v>
      </c>
      <c r="M14" s="269">
        <v>2483</v>
      </c>
      <c r="N14" s="270">
        <v>-9.1</v>
      </c>
    </row>
    <row r="15" spans="1:16" ht="13.5" customHeight="1">
      <c r="A15" s="248"/>
      <c r="B15" s="244"/>
      <c r="C15" s="244"/>
      <c r="D15" s="244"/>
      <c r="E15" s="244"/>
      <c r="F15" s="244"/>
      <c r="G15" s="1163" t="s">
        <v>488</v>
      </c>
      <c r="H15" s="1164"/>
      <c r="I15" s="1164"/>
      <c r="J15" s="1165"/>
      <c r="K15" s="267">
        <v>323101</v>
      </c>
      <c r="L15" s="268">
        <v>2879</v>
      </c>
      <c r="M15" s="269">
        <v>1661</v>
      </c>
      <c r="N15" s="270">
        <v>73.3</v>
      </c>
    </row>
    <row r="16" spans="1:16">
      <c r="A16" s="248"/>
      <c r="B16" s="244"/>
      <c r="C16" s="244"/>
      <c r="D16" s="244"/>
      <c r="E16" s="244"/>
      <c r="F16" s="244"/>
      <c r="G16" s="1166" t="s">
        <v>489</v>
      </c>
      <c r="H16" s="1167"/>
      <c r="I16" s="1167"/>
      <c r="J16" s="1168"/>
      <c r="K16" s="268">
        <v>-784843</v>
      </c>
      <c r="L16" s="268">
        <v>-6993</v>
      </c>
      <c r="M16" s="269">
        <v>-5705</v>
      </c>
      <c r="N16" s="270">
        <v>22.6</v>
      </c>
    </row>
    <row r="17" spans="1:16">
      <c r="A17" s="248"/>
      <c r="B17" s="244"/>
      <c r="C17" s="244"/>
      <c r="D17" s="244"/>
      <c r="E17" s="244"/>
      <c r="F17" s="244"/>
      <c r="G17" s="1166" t="s">
        <v>167</v>
      </c>
      <c r="H17" s="1167"/>
      <c r="I17" s="1167"/>
      <c r="J17" s="1168"/>
      <c r="K17" s="268">
        <v>7962843</v>
      </c>
      <c r="L17" s="268">
        <v>70951</v>
      </c>
      <c r="M17" s="269">
        <v>67113</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7.92</v>
      </c>
      <c r="L21" s="281">
        <v>6.44</v>
      </c>
      <c r="M21" s="282">
        <v>1.48</v>
      </c>
      <c r="N21" s="249"/>
      <c r="O21" s="283"/>
      <c r="P21" s="279"/>
    </row>
    <row r="22" spans="1:16" s="284" customFormat="1">
      <c r="A22" s="279"/>
      <c r="B22" s="249"/>
      <c r="C22" s="249"/>
      <c r="D22" s="249"/>
      <c r="E22" s="249"/>
      <c r="F22" s="249"/>
      <c r="G22" s="1160" t="s">
        <v>495</v>
      </c>
      <c r="H22" s="1161"/>
      <c r="I22" s="1161"/>
      <c r="J22" s="1162"/>
      <c r="K22" s="285">
        <v>94</v>
      </c>
      <c r="L22" s="286">
        <v>98.9</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4309537</v>
      </c>
      <c r="L32" s="294">
        <v>38399</v>
      </c>
      <c r="M32" s="295">
        <v>38730</v>
      </c>
      <c r="N32" s="296">
        <v>-0.9</v>
      </c>
    </row>
    <row r="33" spans="1:16" ht="13.5" customHeight="1">
      <c r="A33" s="248"/>
      <c r="B33" s="244"/>
      <c r="C33" s="244"/>
      <c r="D33" s="244"/>
      <c r="E33" s="244"/>
      <c r="F33" s="244"/>
      <c r="G33" s="1151" t="s">
        <v>500</v>
      </c>
      <c r="H33" s="1152"/>
      <c r="I33" s="1152"/>
      <c r="J33" s="1153"/>
      <c r="K33" s="294" t="s">
        <v>485</v>
      </c>
      <c r="L33" s="294" t="s">
        <v>485</v>
      </c>
      <c r="M33" s="295" t="s">
        <v>485</v>
      </c>
      <c r="N33" s="296" t="s">
        <v>485</v>
      </c>
    </row>
    <row r="34" spans="1:16" ht="27" customHeight="1">
      <c r="A34" s="248"/>
      <c r="B34" s="244"/>
      <c r="C34" s="244"/>
      <c r="D34" s="244"/>
      <c r="E34" s="244"/>
      <c r="F34" s="244"/>
      <c r="G34" s="1151" t="s">
        <v>501</v>
      </c>
      <c r="H34" s="1152"/>
      <c r="I34" s="1152"/>
      <c r="J34" s="1153"/>
      <c r="K34" s="294" t="s">
        <v>485</v>
      </c>
      <c r="L34" s="294" t="s">
        <v>485</v>
      </c>
      <c r="M34" s="295">
        <v>20</v>
      </c>
      <c r="N34" s="296" t="s">
        <v>485</v>
      </c>
    </row>
    <row r="35" spans="1:16" ht="27" customHeight="1">
      <c r="A35" s="248"/>
      <c r="B35" s="244"/>
      <c r="C35" s="244"/>
      <c r="D35" s="244"/>
      <c r="E35" s="244"/>
      <c r="F35" s="244"/>
      <c r="G35" s="1151" t="s">
        <v>502</v>
      </c>
      <c r="H35" s="1152"/>
      <c r="I35" s="1152"/>
      <c r="J35" s="1153"/>
      <c r="K35" s="294">
        <v>1341189</v>
      </c>
      <c r="L35" s="294">
        <v>11950</v>
      </c>
      <c r="M35" s="295">
        <v>9869</v>
      </c>
      <c r="N35" s="296">
        <v>21.1</v>
      </c>
    </row>
    <row r="36" spans="1:16" ht="27" customHeight="1">
      <c r="A36" s="248"/>
      <c r="B36" s="244"/>
      <c r="C36" s="244"/>
      <c r="D36" s="244"/>
      <c r="E36" s="244"/>
      <c r="F36" s="244"/>
      <c r="G36" s="1151" t="s">
        <v>503</v>
      </c>
      <c r="H36" s="1152"/>
      <c r="I36" s="1152"/>
      <c r="J36" s="1153"/>
      <c r="K36" s="294" t="s">
        <v>485</v>
      </c>
      <c r="L36" s="294" t="s">
        <v>485</v>
      </c>
      <c r="M36" s="295">
        <v>1414</v>
      </c>
      <c r="N36" s="296" t="s">
        <v>485</v>
      </c>
    </row>
    <row r="37" spans="1:16" ht="13.5" customHeight="1">
      <c r="A37" s="248"/>
      <c r="B37" s="244"/>
      <c r="C37" s="244"/>
      <c r="D37" s="244"/>
      <c r="E37" s="244"/>
      <c r="F37" s="244"/>
      <c r="G37" s="1151" t="s">
        <v>504</v>
      </c>
      <c r="H37" s="1152"/>
      <c r="I37" s="1152"/>
      <c r="J37" s="1153"/>
      <c r="K37" s="294">
        <v>9184</v>
      </c>
      <c r="L37" s="294">
        <v>82</v>
      </c>
      <c r="M37" s="295">
        <v>1206</v>
      </c>
      <c r="N37" s="296">
        <v>-93.2</v>
      </c>
    </row>
    <row r="38" spans="1:16" ht="27" customHeight="1">
      <c r="A38" s="248"/>
      <c r="B38" s="244"/>
      <c r="C38" s="244"/>
      <c r="D38" s="244"/>
      <c r="E38" s="244"/>
      <c r="F38" s="244"/>
      <c r="G38" s="1154" t="s">
        <v>505</v>
      </c>
      <c r="H38" s="1155"/>
      <c r="I38" s="1155"/>
      <c r="J38" s="1156"/>
      <c r="K38" s="297" t="s">
        <v>485</v>
      </c>
      <c r="L38" s="297" t="s">
        <v>485</v>
      </c>
      <c r="M38" s="298">
        <v>1</v>
      </c>
      <c r="N38" s="299" t="s">
        <v>485</v>
      </c>
      <c r="O38" s="293"/>
    </row>
    <row r="39" spans="1:16">
      <c r="A39" s="248"/>
      <c r="B39" s="244"/>
      <c r="C39" s="244"/>
      <c r="D39" s="244"/>
      <c r="E39" s="244"/>
      <c r="F39" s="244"/>
      <c r="G39" s="1154" t="s">
        <v>506</v>
      </c>
      <c r="H39" s="1155"/>
      <c r="I39" s="1155"/>
      <c r="J39" s="1156"/>
      <c r="K39" s="300">
        <v>-120159</v>
      </c>
      <c r="L39" s="300">
        <v>-1071</v>
      </c>
      <c r="M39" s="301">
        <v>-5887</v>
      </c>
      <c r="N39" s="302">
        <v>-81.8</v>
      </c>
      <c r="O39" s="293"/>
    </row>
    <row r="40" spans="1:16" ht="27" customHeight="1">
      <c r="A40" s="248"/>
      <c r="B40" s="244"/>
      <c r="C40" s="244"/>
      <c r="D40" s="244"/>
      <c r="E40" s="244"/>
      <c r="F40" s="244"/>
      <c r="G40" s="1151" t="s">
        <v>507</v>
      </c>
      <c r="H40" s="1152"/>
      <c r="I40" s="1152"/>
      <c r="J40" s="1153"/>
      <c r="K40" s="300">
        <v>-3658754</v>
      </c>
      <c r="L40" s="300">
        <v>-32600</v>
      </c>
      <c r="M40" s="301">
        <v>-31918</v>
      </c>
      <c r="N40" s="302">
        <v>2.1</v>
      </c>
      <c r="O40" s="293"/>
    </row>
    <row r="41" spans="1:16">
      <c r="A41" s="248"/>
      <c r="B41" s="244"/>
      <c r="C41" s="244"/>
      <c r="D41" s="244"/>
      <c r="E41" s="244"/>
      <c r="F41" s="244"/>
      <c r="G41" s="1157" t="s">
        <v>278</v>
      </c>
      <c r="H41" s="1158"/>
      <c r="I41" s="1158"/>
      <c r="J41" s="1159"/>
      <c r="K41" s="294">
        <v>1880997</v>
      </c>
      <c r="L41" s="300">
        <v>16760</v>
      </c>
      <c r="M41" s="301">
        <v>13436</v>
      </c>
      <c r="N41" s="302">
        <v>24.7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5842460</v>
      </c>
      <c r="J51" s="320">
        <v>51231</v>
      </c>
      <c r="K51" s="321">
        <v>16.7</v>
      </c>
      <c r="L51" s="322">
        <v>41433</v>
      </c>
      <c r="M51" s="323">
        <v>-19.2</v>
      </c>
      <c r="N51" s="324">
        <v>35.9</v>
      </c>
    </row>
    <row r="52" spans="1:14">
      <c r="A52" s="248"/>
      <c r="B52" s="244"/>
      <c r="C52" s="244"/>
      <c r="D52" s="244"/>
      <c r="E52" s="244"/>
      <c r="F52" s="244"/>
      <c r="G52" s="325"/>
      <c r="H52" s="326" t="s">
        <v>518</v>
      </c>
      <c r="I52" s="327">
        <v>1866192</v>
      </c>
      <c r="J52" s="328">
        <v>16364</v>
      </c>
      <c r="K52" s="329">
        <v>-12.9</v>
      </c>
      <c r="L52" s="330">
        <v>22351</v>
      </c>
      <c r="M52" s="331">
        <v>-23.1</v>
      </c>
      <c r="N52" s="332">
        <v>10.199999999999999</v>
      </c>
    </row>
    <row r="53" spans="1:14">
      <c r="A53" s="248"/>
      <c r="B53" s="244"/>
      <c r="C53" s="244"/>
      <c r="D53" s="244"/>
      <c r="E53" s="244"/>
      <c r="F53" s="244"/>
      <c r="G53" s="310" t="s">
        <v>519</v>
      </c>
      <c r="H53" s="311"/>
      <c r="I53" s="319">
        <v>6466301</v>
      </c>
      <c r="J53" s="320">
        <v>56629</v>
      </c>
      <c r="K53" s="321">
        <v>10.5</v>
      </c>
      <c r="L53" s="322">
        <v>43493</v>
      </c>
      <c r="M53" s="323">
        <v>5</v>
      </c>
      <c r="N53" s="324">
        <v>5.5</v>
      </c>
    </row>
    <row r="54" spans="1:14">
      <c r="A54" s="248"/>
      <c r="B54" s="244"/>
      <c r="C54" s="244"/>
      <c r="D54" s="244"/>
      <c r="E54" s="244"/>
      <c r="F54" s="244"/>
      <c r="G54" s="325"/>
      <c r="H54" s="326" t="s">
        <v>518</v>
      </c>
      <c r="I54" s="327">
        <v>3210320</v>
      </c>
      <c r="J54" s="328">
        <v>28115</v>
      </c>
      <c r="K54" s="329">
        <v>71.8</v>
      </c>
      <c r="L54" s="330">
        <v>23254</v>
      </c>
      <c r="M54" s="331">
        <v>4</v>
      </c>
      <c r="N54" s="332">
        <v>67.8</v>
      </c>
    </row>
    <row r="55" spans="1:14">
      <c r="A55" s="248"/>
      <c r="B55" s="244"/>
      <c r="C55" s="244"/>
      <c r="D55" s="244"/>
      <c r="E55" s="244"/>
      <c r="F55" s="244"/>
      <c r="G55" s="310" t="s">
        <v>520</v>
      </c>
      <c r="H55" s="311"/>
      <c r="I55" s="319">
        <v>9015634</v>
      </c>
      <c r="J55" s="320">
        <v>79223</v>
      </c>
      <c r="K55" s="321">
        <v>39.9</v>
      </c>
      <c r="L55" s="322">
        <v>50840</v>
      </c>
      <c r="M55" s="323">
        <v>16.899999999999999</v>
      </c>
      <c r="N55" s="324">
        <v>23</v>
      </c>
    </row>
    <row r="56" spans="1:14">
      <c r="A56" s="248"/>
      <c r="B56" s="244"/>
      <c r="C56" s="244"/>
      <c r="D56" s="244"/>
      <c r="E56" s="244"/>
      <c r="F56" s="244"/>
      <c r="G56" s="325"/>
      <c r="H56" s="326" t="s">
        <v>518</v>
      </c>
      <c r="I56" s="327">
        <v>3048500</v>
      </c>
      <c r="J56" s="328">
        <v>26788</v>
      </c>
      <c r="K56" s="329">
        <v>-4.7</v>
      </c>
      <c r="L56" s="330">
        <v>25367</v>
      </c>
      <c r="M56" s="331">
        <v>9.1</v>
      </c>
      <c r="N56" s="332">
        <v>-13.8</v>
      </c>
    </row>
    <row r="57" spans="1:14">
      <c r="A57" s="248"/>
      <c r="B57" s="244"/>
      <c r="C57" s="244"/>
      <c r="D57" s="244"/>
      <c r="E57" s="244"/>
      <c r="F57" s="244"/>
      <c r="G57" s="310" t="s">
        <v>521</v>
      </c>
      <c r="H57" s="311"/>
      <c r="I57" s="319">
        <v>8715316</v>
      </c>
      <c r="J57" s="320">
        <v>77155</v>
      </c>
      <c r="K57" s="321">
        <v>-2.6</v>
      </c>
      <c r="L57" s="322">
        <v>53605</v>
      </c>
      <c r="M57" s="323">
        <v>5.4</v>
      </c>
      <c r="N57" s="324">
        <v>-8</v>
      </c>
    </row>
    <row r="58" spans="1:14">
      <c r="A58" s="248"/>
      <c r="B58" s="244"/>
      <c r="C58" s="244"/>
      <c r="D58" s="244"/>
      <c r="E58" s="244"/>
      <c r="F58" s="244"/>
      <c r="G58" s="325"/>
      <c r="H58" s="326" t="s">
        <v>518</v>
      </c>
      <c r="I58" s="327">
        <v>3393341</v>
      </c>
      <c r="J58" s="328">
        <v>30040</v>
      </c>
      <c r="K58" s="329">
        <v>12.1</v>
      </c>
      <c r="L58" s="330">
        <v>28343</v>
      </c>
      <c r="M58" s="331">
        <v>11.7</v>
      </c>
      <c r="N58" s="332">
        <v>0.4</v>
      </c>
    </row>
    <row r="59" spans="1:14">
      <c r="A59" s="248"/>
      <c r="B59" s="244"/>
      <c r="C59" s="244"/>
      <c r="D59" s="244"/>
      <c r="E59" s="244"/>
      <c r="F59" s="244"/>
      <c r="G59" s="310" t="s">
        <v>522</v>
      </c>
      <c r="H59" s="311"/>
      <c r="I59" s="319">
        <v>7586769</v>
      </c>
      <c r="J59" s="320">
        <v>67600</v>
      </c>
      <c r="K59" s="321">
        <v>-12.4</v>
      </c>
      <c r="L59" s="322">
        <v>58051</v>
      </c>
      <c r="M59" s="323">
        <v>8.3000000000000007</v>
      </c>
      <c r="N59" s="324">
        <v>-20.7</v>
      </c>
    </row>
    <row r="60" spans="1:14">
      <c r="A60" s="248"/>
      <c r="B60" s="244"/>
      <c r="C60" s="244"/>
      <c r="D60" s="244"/>
      <c r="E60" s="244"/>
      <c r="F60" s="244"/>
      <c r="G60" s="325"/>
      <c r="H60" s="326" t="s">
        <v>518</v>
      </c>
      <c r="I60" s="333">
        <v>3430545</v>
      </c>
      <c r="J60" s="328">
        <v>30567</v>
      </c>
      <c r="K60" s="329">
        <v>1.8</v>
      </c>
      <c r="L60" s="330">
        <v>32143</v>
      </c>
      <c r="M60" s="331">
        <v>13.4</v>
      </c>
      <c r="N60" s="332">
        <v>-11.6</v>
      </c>
    </row>
    <row r="61" spans="1:14">
      <c r="A61" s="248"/>
      <c r="B61" s="244"/>
      <c r="C61" s="244"/>
      <c r="D61" s="244"/>
      <c r="E61" s="244"/>
      <c r="F61" s="244"/>
      <c r="G61" s="310" t="s">
        <v>523</v>
      </c>
      <c r="H61" s="334"/>
      <c r="I61" s="335">
        <v>7525296</v>
      </c>
      <c r="J61" s="336">
        <v>66368</v>
      </c>
      <c r="K61" s="337">
        <v>10.4</v>
      </c>
      <c r="L61" s="338">
        <v>49484</v>
      </c>
      <c r="M61" s="339">
        <v>3.3</v>
      </c>
      <c r="N61" s="324">
        <v>7.1</v>
      </c>
    </row>
    <row r="62" spans="1:14">
      <c r="A62" s="248"/>
      <c r="B62" s="244"/>
      <c r="C62" s="244"/>
      <c r="D62" s="244"/>
      <c r="E62" s="244"/>
      <c r="F62" s="244"/>
      <c r="G62" s="325"/>
      <c r="H62" s="326" t="s">
        <v>518</v>
      </c>
      <c r="I62" s="327">
        <v>2989780</v>
      </c>
      <c r="J62" s="328">
        <v>26375</v>
      </c>
      <c r="K62" s="329">
        <v>13.6</v>
      </c>
      <c r="L62" s="330">
        <v>26292</v>
      </c>
      <c r="M62" s="331">
        <v>3</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21.11</v>
      </c>
      <c r="G47" s="12">
        <v>19.57</v>
      </c>
      <c r="H47" s="12">
        <v>20.59</v>
      </c>
      <c r="I47" s="12">
        <v>18.149999999999999</v>
      </c>
      <c r="J47" s="13">
        <v>18.73</v>
      </c>
    </row>
    <row r="48" spans="2:10" ht="57.75" customHeight="1">
      <c r="B48" s="14"/>
      <c r="C48" s="1171" t="s">
        <v>4</v>
      </c>
      <c r="D48" s="1171"/>
      <c r="E48" s="1172"/>
      <c r="F48" s="15">
        <v>8.5500000000000007</v>
      </c>
      <c r="G48" s="16">
        <v>8.1199999999999992</v>
      </c>
      <c r="H48" s="16">
        <v>7.47</v>
      </c>
      <c r="I48" s="16">
        <v>9.1300000000000008</v>
      </c>
      <c r="J48" s="17">
        <v>11.78</v>
      </c>
    </row>
    <row r="49" spans="2:10" ht="57.75" customHeight="1" thickBot="1">
      <c r="B49" s="18"/>
      <c r="C49" s="1173" t="s">
        <v>5</v>
      </c>
      <c r="D49" s="1173"/>
      <c r="E49" s="1174"/>
      <c r="F49" s="19">
        <v>0.96</v>
      </c>
      <c r="G49" s="20" t="s">
        <v>530</v>
      </c>
      <c r="H49" s="20">
        <v>0.82</v>
      </c>
      <c r="I49" s="20" t="s">
        <v>531</v>
      </c>
      <c r="J49" s="21">
        <v>3.17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目的別歳出決算分析表（住民一人当たりのコスト）</vt:lpstr>
      <vt:lpstr>性質別歳出決算分析表（住民一人当たりのコスト）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2017-03-07T07:12:52Z</cp:lastPrinted>
  <dcterms:created xsi:type="dcterms:W3CDTF">2017-02-15T22:06:53Z</dcterms:created>
  <dcterms:modified xsi:type="dcterms:W3CDTF">2017-05-25T00:10:04Z</dcterms:modified>
  <cp:category/>
</cp:coreProperties>
</file>