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CR102" i="11" l="1"/>
  <c r="AU63" i="11"/>
  <c r="AP63" i="11"/>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BW36" i="9"/>
  <c r="BW37" i="9" s="1"/>
  <c r="BW38" i="9" s="1"/>
  <c r="BW39" i="9" s="1"/>
  <c r="BW40" i="9" s="1"/>
  <c r="BW41" i="9" s="1"/>
  <c r="BW42" i="9" s="1"/>
  <c r="BW43" i="9" s="1"/>
  <c r="AM36" i="9"/>
  <c r="C36" i="9"/>
  <c r="BW35" i="9"/>
  <c r="AM35" i="9"/>
  <c r="C35" i="9"/>
  <c r="BW34" i="9"/>
  <c r="U34" i="9"/>
  <c r="C34" i="9"/>
  <c r="CO34" i="9" l="1"/>
  <c r="CO35" i="9" s="1"/>
  <c r="CO36" i="9" s="1"/>
  <c r="CO37" i="9" s="1"/>
  <c r="U35" i="9"/>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alcChain>
</file>

<file path=xl/sharedStrings.xml><?xml version="1.0" encoding="utf-8"?>
<sst xmlns="http://schemas.openxmlformats.org/spreadsheetml/2006/main" count="1079" uniqueCount="568">
  <si>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</si>
  <si>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</si>
  <si>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</si>
  <si>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</si>
  <si>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</si>
  <si>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</si>
  <si>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</si>
  <si>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</si>
  <si>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</si>
  <si>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</si>
  <si>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</si>
  <si>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</si>
  <si>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</si>
  <si>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</si>
  <si>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</si>
  <si>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</si>
  <si>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</si>
  <si>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</si>
  <si>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</si>
  <si>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</si>
  <si>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</si>
  <si>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</si>
  <si>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</si>
  <si>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</si>
  <si>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</si>
  <si>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</si>
  <si>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</si>
  <si>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</si>
  <si>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</si>
  <si>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</si>
  <si>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</si>
  <si>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</si>
  <si>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</si>
  <si>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</si>
  <si>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</si>
  <si>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</si>
  <si>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</si>
  <si>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</si>
  <si>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</si>
  <si>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</si>
  <si>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</si>
  <si>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</si>
  <si>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</si>
  <si>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</si>
  <si>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</si>
  <si>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</si>
  <si>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</si>
  <si>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</si>
  <si>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</si>
  <si>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</si>
  <si>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</si>
  <si>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</si>
  <si>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</si>
  <si>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</si>
  <si>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</si>
  <si>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</si>
  <si>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</si>
  <si>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</si>
  <si>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</si>
  <si>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</si>
  <si>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</si>
  <si>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</si>
  <si>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</si>
  <si>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</si>
  <si>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</si>
  <si>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</si>
  <si>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</si>
  <si>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</si>
  <si>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</si>
  <si>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</si>
  <si>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</si>
  <si>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</si>
  <si>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</si>
  <si>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</si>
  <si>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</si>
  <si>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</si>
  <si>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</si>
  <si>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</si>
  <si>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</si>
  <si>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</si>
  <si>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</si>
  <si>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</si>
  <si>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</si>
  <si>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</si>
  <si>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</si>
  <si>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</si>
  <si>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</si>
  <si>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</si>
  <si>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</si>
  <si>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</si>
  <si>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</si>
  <si>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</si>
  <si>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</si>
  <si>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</si>
  <si>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</si>
  <si>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</si>
  <si>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</si>
  <si>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</si>
  <si>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</si>
  <si>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</si>
  <si>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</si>
  <si>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</si>
  <si>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</si>
  <si>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</si>
  <si>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</si>
  <si>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</si>
  <si>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</si>
  <si>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</si>
  <si>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</si>
  <si>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</si>
  <si>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</si>
  <si>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</si>
  <si>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</si>
  <si>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</si>
  <si>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</si>
  <si>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</si>
  <si>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</si>
  <si>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</si>
  <si>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</si>
  <si>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</si>
  <si>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</si>
  <si>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</si>
  <si>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</si>
  <si>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</si>
  <si>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</si>
  <si>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</si>
  <si>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</si>
  <si>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</si>
  <si>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</si>
  <si>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</si>
  <si>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</si>
  <si>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</si>
  <si>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</si>
  <si>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</si>
  <si>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</si>
  <si>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</si>
  <si>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</si>
  <si>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</si>
  <si>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</si>
  <si>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</si>
  <si>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</si>
  <si>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</si>
  <si>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</si>
  <si>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</si>
  <si>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</si>
  <si>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</si>
  <si>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</si>
  <si>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</si>
  <si>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</si>
  <si>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</si>
  <si>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</si>
  <si>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</si>
  <si>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</si>
  <si>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</si>
  <si>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</si>
  <si>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</si>
  <si>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</si>
  <si>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</si>
  <si>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</si>
  <si>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</si>
  <si>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</si>
  <si>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</si>
  <si>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</si>
  <si>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</si>
  <si>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</si>
  <si>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</si>
  <si>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</si>
  <si>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</si>
  <si>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</si>
  <si>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</si>
  <si>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</si>
  <si>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</si>
  <si>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</si>
  <si>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</si>
  <si>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</si>
  <si>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</si>
  <si>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</si>
  <si>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</si>
  <si>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</si>
  <si>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</si>
  <si>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</si>
  <si>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</si>
  <si>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</si>
  <si>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</si>
  <si>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</si>
  <si>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</si>
  <si>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</si>
  <si>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</si>
  <si>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</si>
  <si>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</si>
  <si>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</si>
  <si>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</si>
  <si>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</si>
  <si>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</si>
  <si>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</si>
  <si>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</si>
  <si>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</si>
  <si>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</si>
  <si>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</si>
  <si>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</si>
  <si>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</si>
  <si>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</si>
  <si>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</si>
  <si>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</si>
  <si>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</si>
  <si>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</si>
  <si>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</si>
  <si>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</si>
  <si>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</si>
  <si>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</si>
  <si>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</si>
  <si>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</si>
  <si>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</si>
  <si>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</si>
  <si>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</si>
  <si>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</si>
  <si>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</si>
  <si>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</si>
  <si>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</si>
  <si>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</si>
  <si>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</si>
  <si>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</si>
  <si>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</si>
  <si>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</si>
  <si>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</si>
  <si>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</si>
  <si>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</si>
  <si>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</si>
  <si>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</si>
  <si>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</si>
  <si>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</si>
  <si>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</si>
  <si>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</si>
  <si>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</si>
  <si>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</si>
  <si>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</si>
  <si>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</si>
  <si>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</si>
  <si>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</si>
  <si>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</si>
  <si>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</si>
  <si>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</si>
  <si>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</si>
  <si>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</si>
  <si>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</si>
  <si>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</si>
  <si>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</si>
  <si>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</si>
  <si>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</si>
  <si>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</si>
  <si>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</si>
  <si>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</si>
  <si>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</si>
  <si>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</si>
  <si>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</si>
  <si>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</si>
  <si>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</si>
  <si>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</si>
  <si>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</si>
  <si>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</si>
  <si>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</si>
  <si>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</si>
  <si>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</si>
  <si>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</si>
  <si>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</si>
  <si>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</si>
  <si>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</si>
  <si>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</si>
  <si>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</si>
  <si>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</si>
  <si>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</si>
  <si>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</si>
  <si>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</si>
  <si>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</si>
  <si>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</si>
  <si>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</si>
  <si>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</si>
  <si>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</si>
  <si>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</si>
  <si>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</si>
  <si>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</si>
  <si>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</si>
  <si>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</si>
  <si>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</si>
  <si>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</si>
  <si>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</si>
  <si>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</si>
  <si>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</si>
  <si>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</si>
  <si>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</si>
  <si>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</si>
  <si>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</si>
  <si>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</si>
  <si>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</si>
  <si>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</si>
  <si>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</si>
  <si>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</si>
  <si>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</si>
  <si>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</si>
  <si>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</si>
  <si>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</si>
  <si>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</si>
  <si>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</si>
  <si>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</si>
  <si>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</si>
  <si>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</si>
  <si>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</si>
  <si>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</si>
  <si>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</si>
  <si>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</si>
  <si>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</si>
  <si>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</si>
  <si>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</si>
  <si>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</si>
  <si>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</si>
  <si>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</si>
  <si>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</si>
  <si>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</si>
  <si>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</si>
  <si>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</si>
  <si>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</si>
  <si>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</si>
  <si>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</si>
  <si>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</si>
  <si>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</si>
  <si>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</si>
  <si>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</si>
  <si>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</si>
  <si>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</si>
  <si>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</si>
  <si>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</si>
  <si>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</si>
  <si>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</si>
  <si>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</si>
  <si>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</si>
  <si>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</si>
  <si>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</si>
  <si>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</si>
  <si>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</si>
  <si>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</si>
  <si>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</si>
  <si>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</si>
  <si>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</si>
  <si>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</si>
  <si>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</si>
  <si>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</si>
  <si>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</si>
  <si>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</si>
  <si>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</si>
  <si>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</si>
  <si>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</si>
  <si>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</si>
  <si>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</si>
  <si>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</si>
  <si>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</si>
  <si>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</si>
  <si>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</si>
  <si>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</si>
  <si>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</si>
  <si>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</si>
  <si>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</si>
  <si>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</si>
  <si>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</si>
  <si>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</si>
  <si>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</si>
  <si>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</si>
  <si>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</si>
  <si>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</si>
  <si>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</si>
  <si>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</si>
  <si>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</si>
  <si>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</si>
  <si>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</si>
  <si>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</si>
  <si>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</si>
  <si>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</si>
  <si>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</si>
  <si>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</si>
  <si>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</si>
  <si>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</si>
  <si>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</si>
  <si>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</si>
  <si>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</si>
  <si>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</si>
  <si>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</si>
  <si>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</si>
  <si>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</si>
  <si>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</si>
  <si>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</si>
  <si>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</si>
  <si>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</si>
  <si>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</si>
  <si>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</si>
  <si>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</si>
  <si>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</si>
  <si>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</si>
  <si>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</si>
  <si>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</si>
  <si>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</si>
  <si>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</si>
  <si>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</si>
  <si>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</si>
  <si>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</si>
  <si>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</si>
  <si>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</si>
  <si>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</si>
  <si>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</si>
  <si>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</si>
  <si>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</si>
  <si>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</si>
  <si>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</si>
  <si>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</si>
  <si>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</si>
  <si>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</si>
  <si>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</si>
  <si>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</si>
  <si>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</si>
  <si>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</si>
  <si>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</si>
  <si>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</si>
  <si>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</si>
  <si>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</si>
  <si>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</si>
  <si>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</si>
  <si>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</si>
  <si>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</si>
  <si>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</si>
  <si>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</si>
  <si>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</si>
  <si>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</si>
  <si>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</si>
  <si>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</si>
  <si>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</si>
  <si>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</si>
  <si>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</si>
  <si>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</si>
  <si>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</si>
  <si>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</si>
  <si>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</si>
  <si>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</si>
  <si>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</si>
  <si>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</si>
  <si>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</si>
  <si>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</si>
  <si>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</si>
  <si>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</si>
  <si>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</si>
  <si>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</si>
  <si>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</si>
  <si>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</si>
  <si>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</si>
  <si>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</si>
  <si>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</si>
  <si>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</si>
  <si>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</si>
  <si>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</si>
  <si>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</si>
  <si>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</si>
  <si>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</si>
  <si>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</si>
  <si>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</si>
  <si>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</si>
  <si>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</si>
  <si>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</si>
  <si>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</si>
  <si>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</si>
  <si>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</si>
  <si>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</si>
  <si>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</si>
  <si>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</si>
  <si>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</si>
  <si>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</si>
  <si>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</si>
  <si>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</si>
  <si>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</si>
  <si>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</si>
  <si>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</si>
  <si>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</si>
  <si>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</si>
  <si>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</si>
  <si>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</si>
  <si>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</si>
  <si>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</si>
  <si>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</si>
  <si>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</si>
  <si>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</si>
  <si>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</si>
  <si>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</si>
  <si>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</si>
  <si>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</si>
  <si>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</si>
  <si>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</si>
  <si>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</si>
  <si>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</si>
  <si>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</si>
  <si>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</si>
  <si>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</si>
  <si>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</si>
  <si>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</si>
  <si>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</si>
  <si>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</si>
  <si>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</si>
  <si>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</si>
  <si>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</si>
  <si>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</si>
  <si>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</si>
  <si>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</si>
  <si>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</si>
  <si>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</si>
  <si>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</si>
  <si>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</si>
  <si>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</si>
  <si>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</si>
  <si>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</si>
  <si>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</si>
  <si>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</si>
  <si>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</si>
  <si>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</si>
  <si>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</si>
  <si>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</si>
  <si>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</si>
  <si>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</si>
  <si>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</si>
  <si>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</si>
  <si>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</si>
  <si>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0.90</t>
  </si>
  <si>
    <t>▲ 2.82</t>
  </si>
  <si>
    <t>▲ 0.43</t>
  </si>
  <si>
    <t>水道事業会計</t>
  </si>
  <si>
    <t>一般会計</t>
  </si>
  <si>
    <t>介護保険特別会計</t>
  </si>
  <si>
    <t>後期高齢者医療特別会計</t>
  </si>
  <si>
    <t>都市総合文化施設運営事業特別会計</t>
  </si>
  <si>
    <t>伊予港上屋特別会計</t>
  </si>
  <si>
    <t>国民健康保険特別会計（事業勘定）</t>
  </si>
  <si>
    <t>▲ 0.01</t>
  </si>
  <si>
    <t>国民健康保険特別会計（診療施設勘定）</t>
  </si>
  <si>
    <t>その他会計（赤字）</t>
  </si>
  <si>
    <t>▲ 0.00</t>
  </si>
  <si>
    <t>その他会計（黒字）</t>
  </si>
  <si>
    <t>有限会社　栗の里なかやま</t>
    <rPh sb="0" eb="4">
      <t>ユウゲンガイシャ</t>
    </rPh>
    <rPh sb="5" eb="6">
      <t>クリ</t>
    </rPh>
    <rPh sb="7" eb="8">
      <t>サト</t>
    </rPh>
    <phoneticPr fontId="2"/>
  </si>
  <si>
    <t>株式会社　プロシーズ</t>
    <rPh sb="0" eb="4">
      <t>カブシキガイシャ</t>
    </rPh>
    <phoneticPr fontId="2"/>
  </si>
  <si>
    <t>有限会社　シーサイドふたみ</t>
    <rPh sb="0" eb="4">
      <t>ユウゲンガイシャ</t>
    </rPh>
    <phoneticPr fontId="2"/>
  </si>
  <si>
    <t>株式会社　まちづくり郡中</t>
    <rPh sb="0" eb="4">
      <t>カブシキガイシャ</t>
    </rPh>
    <rPh sb="10" eb="12">
      <t>グンチュウ</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</si>
  <si>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</si>
  <si>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</si>
  <si>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</si>
  <si>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</si>
  <si>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5">
      <t>ショウボウトウ</t>
    </rPh>
    <rPh sb="5" eb="7">
      <t>ジム</t>
    </rPh>
    <rPh sb="7" eb="9">
      <t>クミアイ</t>
    </rPh>
    <phoneticPr fontId="2"/>
  </si>
  <si>
    <t>-</t>
    <phoneticPr fontId="2"/>
  </si>
  <si>
    <t>△1</t>
    <phoneticPr fontId="2"/>
  </si>
  <si>
    <t>愛媛地方税滞納整理機構</t>
    <rPh sb="0" eb="2">
      <t>エヒメ</t>
    </rPh>
    <rPh sb="2" eb="5">
      <t>チホウゼイ</t>
    </rPh>
    <rPh sb="5" eb="7">
      <t>タイノウ</t>
    </rPh>
    <rPh sb="7" eb="9">
      <t>セイリ</t>
    </rPh>
    <rPh sb="9" eb="11">
      <t>キコウ</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</si>
  <si>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</si>
  <si>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</si>
  <si>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t>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</si>
  <si>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</si>
  <si>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</si>
  <si>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</si>
  <si>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</si>
  <si>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</si>
  <si>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</si>
  <si>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</si>
  <si>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</si>
  <si>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t>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</si>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</sst>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55426</c:v>
                </c:pt>
                <c:pt idx="1">
                  <c:v>49931</c:v>
                </c:pt>
                <c:pt idx="2">
                  <c:v>71715</c:v>
                </c:pt>
                <c:pt idx="3">
                  <c:v>74713</c:v>
                </c:pt>
                <c:pt idx="4">
                  <c:v>58020</c:v>
                </c:pt>
              </c:numCache>
            </c:numRef>
          </c:val>
          <c:smooth val="0"/>
        </c:ser>
        <c:dLbls>
          <c:showLegendKey val="0"/>
          <c:showVal val="0"/>
          <c:showCatName val="0"/>
          <c:showSerName val="0"/>
          <c:showPercent val="0"/>
          <c:showBubbleSize val="0"/>
        </c:dLbls>
        <c:marker val="1"/>
        <c:smooth val="0"/>
        <c:axId val="136289664"/>
        <c:axId val="136291840"/>
      </c:lineChart>
      <c:catAx>
        <c:axId val="13628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91840"/>
        <c:crosses val="autoZero"/>
        <c:auto val="1"/>
        <c:lblAlgn val="ctr"/>
        <c:lblOffset val="100"/>
        <c:tickLblSkip val="1"/>
        <c:tickMarkSkip val="1"/>
        <c:noMultiLvlLbl val="0"/>
      </c:catAx>
      <c:valAx>
        <c:axId val="136291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8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13.19</c:v>
                </c:pt>
                <c:pt idx="1">
                  <c:v>6.65</c:v>
                </c:pt>
                <c:pt idx="2">
                  <c:v>5.85</c:v>
                </c:pt>
                <c:pt idx="3">
                  <c:v>5.91</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15.47</c:v>
                </c:pt>
                <c:pt idx="1">
                  <c:v>21.42</c:v>
                </c:pt>
                <c:pt idx="2">
                  <c:v>20.09</c:v>
                </c:pt>
                <c:pt idx="3">
                  <c:v>21.54</c:v>
                </c:pt>
                <c:pt idx="4">
                  <c:v>21.53</c:v>
                </c:pt>
              </c:numCache>
            </c:numRef>
          </c:val>
        </c:ser>
        <c:dLbls>
          <c:showLegendKey val="0"/>
          <c:showVal val="0"/>
          <c:showCatName val="0"/>
          <c:showSerName val="0"/>
          <c:showPercent val="0"/>
          <c:showBubbleSize val="0"/>
        </c:dLbls>
        <c:gapWidth val="250"/>
        <c:overlap val="100"/>
        <c:axId val="136829952"/>
        <c:axId val="13683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4.49</c:v>
                </c:pt>
                <c:pt idx="1">
                  <c:v>-0.9</c:v>
                </c:pt>
                <c:pt idx="2">
                  <c:v>-2.82</c:v>
                </c:pt>
                <c:pt idx="3">
                  <c:v>1.54</c:v>
                </c:pt>
                <c:pt idx="4">
                  <c:v>-0.43</c:v>
                </c:pt>
              </c:numCache>
            </c:numRef>
          </c:val>
          <c:smooth val="0"/>
        </c:ser>
        <c:dLbls>
          <c:showLegendKey val="0"/>
          <c:showVal val="0"/>
          <c:showCatName val="0"/>
          <c:showSerName val="0"/>
          <c:showPercent val="0"/>
          <c:showBubbleSize val="0"/>
        </c:dLbls>
        <c:marker val="1"/>
        <c:smooth val="0"/>
        <c:axId val="136829952"/>
        <c:axId val="136836224"/>
      </c:lineChart>
      <c:catAx>
        <c:axId val="1368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836224"/>
        <c:crosses val="autoZero"/>
        <c:auto val="1"/>
        <c:lblAlgn val="ctr"/>
        <c:lblOffset val="100"/>
        <c:tickLblSkip val="1"/>
        <c:tickMarkSkip val="1"/>
        <c:noMultiLvlLbl val="0"/>
      </c:catAx>
      <c:valAx>
        <c:axId val="13683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2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0.63</c:v>
                </c:pt>
                <c:pt idx="2">
                  <c:v>#N/A</c:v>
                </c:pt>
                <c:pt idx="3">
                  <c:v>0.24</c:v>
                </c:pt>
                <c:pt idx="4">
                  <c:v>#N/A</c:v>
                </c:pt>
                <c:pt idx="5">
                  <c:v>0</c:v>
                </c:pt>
                <c:pt idx="6">
                  <c:v>0.01</c:v>
                </c:pt>
                <c:pt idx="7">
                  <c:v>#N/A</c:v>
                </c:pt>
                <c:pt idx="8">
                  <c:v>#N/A</c:v>
                </c:pt>
                <c:pt idx="9">
                  <c:v>0</c:v>
                </c:pt>
              </c:numCache>
            </c:numRef>
          </c:val>
        </c:ser>
        <c:ser>
          <c:idx val="4"/>
          <c:order val="4"/>
          <c:tx>
            <c:strRef>
              <c:f>データシート!$A$31</c:f>
              <c:strCache>
                <c:ptCount val="1"/>
                <c:pt idx="0">
                  <c:v>伊予港上屋特別会計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都市総合文化施設運営事業特別会計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0.08</c:v>
                </c:pt>
                <c:pt idx="4">
                  <c:v>#N/A</c:v>
                </c:pt>
                <c:pt idx="5">
                  <c:v>0.09</c:v>
                </c:pt>
                <c:pt idx="6">
                  <c:v>#N/A</c:v>
                </c:pt>
                <c:pt idx="7">
                  <c:v>0.13</c:v>
                </c:pt>
                <c:pt idx="8">
                  <c:v>#N/A</c:v>
                </c:pt>
                <c:pt idx="9">
                  <c:v>0.11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7.0000000000000007E-2</c:v>
                </c:pt>
                <c:pt idx="4">
                  <c:v>#N/A</c:v>
                </c:pt>
                <c:pt idx="5">
                  <c:v>0.15</c:v>
                </c:pt>
                <c:pt idx="6">
                  <c:v>#N/A</c:v>
                </c:pt>
                <c:pt idx="7">
                  <c:v>0.19</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0.28999999999999998</c:v>
                </c:pt>
                <c:pt idx="2">
                  <c:v>#N/A</c:v>
                </c:pt>
                <c:pt idx="3">
                  <c:v>0.33</c:v>
                </c:pt>
                <c:pt idx="4">
                  <c:v>#N/A</c:v>
                </c:pt>
                <c:pt idx="5">
                  <c:v>0.38</c:v>
                </c:pt>
                <c:pt idx="6">
                  <c:v>#N/A</c:v>
                </c:pt>
                <c:pt idx="7">
                  <c:v>1.29</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13.18</c:v>
                </c:pt>
                <c:pt idx="2">
                  <c:v>#N/A</c:v>
                </c:pt>
                <c:pt idx="3">
                  <c:v>6.64</c:v>
                </c:pt>
                <c:pt idx="4">
                  <c:v>#N/A</c:v>
                </c:pt>
                <c:pt idx="5">
                  <c:v>5.85</c:v>
                </c:pt>
                <c:pt idx="6">
                  <c:v>#N/A</c:v>
                </c:pt>
                <c:pt idx="7">
                  <c:v>5.91</c:v>
                </c:pt>
                <c:pt idx="8">
                  <c:v>#N/A</c:v>
                </c:pt>
                <c:pt idx="9">
                  <c:v>5.46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5.33</c:v>
                </c:pt>
                <c:pt idx="2">
                  <c:v>#N/A</c:v>
                </c:pt>
                <c:pt idx="3">
                  <c:v>6.26</c:v>
                </c:pt>
                <c:pt idx="4">
                  <c:v>#N/A</c:v>
                </c:pt>
                <c:pt idx="5">
                  <c:v>6.98</c:v>
                </c:pt>
                <c:pt idx="6">
                  <c:v>#N/A</c:v>
                </c:pt>
                <c:pt idx="7">
                  <c:v>7.52</c:v>
                </c:pt>
                <c:pt idx="8">
                  <c:v>#N/A</c:v>
                </c:pt>
                <c:pt idx="9">
                  <c:v>8.23</c:v>
                </c:pt>
              </c:numCache>
            </c:numRef>
          </c:val>
        </c:ser>
        <c:dLbls>
          <c:showLegendKey val="0"/>
          <c:showVal val="0"/>
          <c:showCatName val="0"/>
          <c:showSerName val="0"/>
          <c:showPercent val="0"/>
          <c:showBubbleSize val="0"/>
        </c:dLbls>
        <c:gapWidth val="150"/>
        <c:overlap val="100"/>
        <c:axId val="136926720"/>
        <c:axId val="136928256"/>
      </c:barChart>
      <c:catAx>
        <c:axId val="1369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28256"/>
        <c:crosses val="autoZero"/>
        <c:auto val="1"/>
        <c:lblAlgn val="ctr"/>
        <c:lblOffset val="100"/>
        <c:tickLblSkip val="1"/>
        <c:tickMarkSkip val="1"/>
        <c:noMultiLvlLbl val="0"/>
      </c:catAx>
      <c:valAx>
        <c:axId val="1369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2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1696</c:v>
                </c:pt>
                <c:pt idx="5">
                  <c:v>1706</c:v>
                </c:pt>
                <c:pt idx="8">
                  <c:v>1669</c:v>
                </c:pt>
                <c:pt idx="11">
                  <c:v>1596</c:v>
                </c:pt>
                <c:pt idx="14">
                  <c:v>1677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25</c:v>
                </c:pt>
                <c:pt idx="6">
                  <c:v>24</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259</c:v>
                </c:pt>
                <c:pt idx="3">
                  <c:v>259</c:v>
                </c:pt>
                <c:pt idx="6">
                  <c:v>254</c:v>
                </c:pt>
                <c:pt idx="9">
                  <c:v>166</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492</c:v>
                </c:pt>
                <c:pt idx="3">
                  <c:v>510</c:v>
                </c:pt>
                <c:pt idx="6">
                  <c:v>499</c:v>
                </c:pt>
                <c:pt idx="9">
                  <c:v>525</c:v>
                </c:pt>
                <c:pt idx="12">
                  <c:v>539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2183</c:v>
                </c:pt>
                <c:pt idx="3">
                  <c:v>2154</c:v>
                </c:pt>
                <c:pt idx="6">
                  <c:v>2028</c:v>
                </c:pt>
                <c:pt idx="9">
                  <c:v>1886</c:v>
                </c:pt>
                <c:pt idx="12">
                  <c:v>1831</c:v>
                </c:pt>
              </c:numCache>
            </c:numRef>
          </c:val>
        </c:ser>
        <c:dLbls>
          <c:showLegendKey val="0"/>
          <c:showVal val="0"/>
          <c:showCatName val="0"/>
          <c:showSerName val="0"/>
          <c:showPercent val="0"/>
          <c:showBubbleSize val="0"/>
        </c:dLbls>
        <c:gapWidth val="100"/>
        <c:overlap val="100"/>
        <c:axId val="136774400"/>
        <c:axId val="13677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1262</c:v>
                </c:pt>
                <c:pt idx="2">
                  <c:v>#N/A</c:v>
                </c:pt>
                <c:pt idx="3">
                  <c:v>#N/A</c:v>
                </c:pt>
                <c:pt idx="4">
                  <c:v>1242</c:v>
                </c:pt>
                <c:pt idx="5">
                  <c:v>#N/A</c:v>
                </c:pt>
                <c:pt idx="6">
                  <c:v>#N/A</c:v>
                </c:pt>
                <c:pt idx="7">
                  <c:v>1138</c:v>
                </c:pt>
                <c:pt idx="8">
                  <c:v>#N/A</c:v>
                </c:pt>
                <c:pt idx="9">
                  <c:v>#N/A</c:v>
                </c:pt>
                <c:pt idx="10">
                  <c:v>1006</c:v>
                </c:pt>
                <c:pt idx="11">
                  <c:v>#N/A</c:v>
                </c:pt>
                <c:pt idx="12">
                  <c:v>#N/A</c:v>
                </c:pt>
                <c:pt idx="13">
                  <c:v>835</c:v>
                </c:pt>
                <c:pt idx="14">
                  <c:v>#N/A</c:v>
                </c:pt>
              </c:numCache>
            </c:numRef>
          </c:val>
          <c:smooth val="0"/>
        </c:ser>
        <c:dLbls>
          <c:showLegendKey val="0"/>
          <c:showVal val="0"/>
          <c:showCatName val="0"/>
          <c:showSerName val="0"/>
          <c:showPercent val="0"/>
          <c:showBubbleSize val="0"/>
        </c:dLbls>
        <c:marker val="1"/>
        <c:smooth val="0"/>
        <c:axId val="136774400"/>
        <c:axId val="136776320"/>
      </c:lineChart>
      <c:catAx>
        <c:axId val="13677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76320"/>
        <c:crosses val="autoZero"/>
        <c:auto val="1"/>
        <c:lblAlgn val="ctr"/>
        <c:lblOffset val="100"/>
        <c:tickLblSkip val="1"/>
        <c:tickMarkSkip val="1"/>
        <c:noMultiLvlLbl val="0"/>
      </c:catAx>
      <c:valAx>
        <c:axId val="13677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7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16520</c:v>
                </c:pt>
                <c:pt idx="5">
                  <c:v>17320</c:v>
                </c:pt>
                <c:pt idx="8">
                  <c:v>18648</c:v>
                </c:pt>
                <c:pt idx="11">
                  <c:v>18886</c:v>
                </c:pt>
                <c:pt idx="14">
                  <c:v>19335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c:v>
                </c:pt>
                <c:pt idx="5">
                  <c:v>11</c:v>
                </c:pt>
                <c:pt idx="8">
                  <c:v>7</c:v>
                </c:pt>
                <c:pt idx="11">
                  <c:v>6</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4421</c:v>
                </c:pt>
                <c:pt idx="5">
                  <c:v>5662</c:v>
                </c:pt>
                <c:pt idx="8">
                  <c:v>5320</c:v>
                </c:pt>
                <c:pt idx="11">
                  <c:v>5214</c:v>
                </c:pt>
                <c:pt idx="14">
                  <c:v>5160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3268</c:v>
                </c:pt>
                <c:pt idx="3">
                  <c:v>3196</c:v>
                </c:pt>
                <c:pt idx="6">
                  <c:v>2982</c:v>
                </c:pt>
                <c:pt idx="9">
                  <c:v>2752</c:v>
                </c:pt>
                <c:pt idx="12">
                  <c:v>2512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867</c:v>
                </c:pt>
                <c:pt idx="3">
                  <c:v>533</c:v>
                </c:pt>
                <c:pt idx="6">
                  <c:v>574</c:v>
                </c:pt>
                <c:pt idx="9">
                  <c:v>495</c:v>
                </c:pt>
                <c:pt idx="12">
                  <c:v>506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7711</c:v>
                </c:pt>
                <c:pt idx="3">
                  <c:v>7682</c:v>
                </c:pt>
                <c:pt idx="6">
                  <c:v>7139</c:v>
                </c:pt>
                <c:pt idx="9">
                  <c:v>7008</c:v>
                </c:pt>
                <c:pt idx="12">
                  <c:v>7037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94</c:v>
                </c:pt>
                <c:pt idx="3">
                  <c:v>78</c:v>
                </c:pt>
                <c:pt idx="6">
                  <c:v>62</c:v>
                </c:pt>
                <c:pt idx="9">
                  <c:v>46</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16809</c:v>
                </c:pt>
                <c:pt idx="3">
                  <c:v>17510</c:v>
                </c:pt>
                <c:pt idx="6">
                  <c:v>18310</c:v>
                </c:pt>
                <c:pt idx="9">
                  <c:v>18531</c:v>
                </c:pt>
                <c:pt idx="12">
                  <c:v>18896</c:v>
                </c:pt>
              </c:numCache>
            </c:numRef>
          </c:val>
        </c:ser>
        <c:dLbls>
          <c:showLegendKey val="0"/>
          <c:showVal val="0"/>
          <c:showCatName val="0"/>
          <c:showSerName val="0"/>
          <c:showPercent val="0"/>
          <c:showBubbleSize val="0"/>
        </c:dLbls>
        <c:gapWidth val="100"/>
        <c:overlap val="100"/>
        <c:axId val="136899200"/>
        <c:axId val="13606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7794</c:v>
                </c:pt>
                <c:pt idx="2">
                  <c:v>#N/A</c:v>
                </c:pt>
                <c:pt idx="3">
                  <c:v>#N/A</c:v>
                </c:pt>
                <c:pt idx="4">
                  <c:v>6007</c:v>
                </c:pt>
                <c:pt idx="5">
                  <c:v>#N/A</c:v>
                </c:pt>
                <c:pt idx="6">
                  <c:v>#N/A</c:v>
                </c:pt>
                <c:pt idx="7">
                  <c:v>5092</c:v>
                </c:pt>
                <c:pt idx="8">
                  <c:v>#N/A</c:v>
                </c:pt>
                <c:pt idx="9">
                  <c:v>#N/A</c:v>
                </c:pt>
                <c:pt idx="10">
                  <c:v>4728</c:v>
                </c:pt>
                <c:pt idx="11">
                  <c:v>#N/A</c:v>
                </c:pt>
                <c:pt idx="12">
                  <c:v>#N/A</c:v>
                </c:pt>
                <c:pt idx="13">
                  <c:v>4483</c:v>
                </c:pt>
                <c:pt idx="14">
                  <c:v>#N/A</c:v>
                </c:pt>
              </c:numCache>
            </c:numRef>
          </c:val>
          <c:smooth val="0"/>
        </c:ser>
        <c:dLbls>
          <c:showLegendKey val="0"/>
          <c:showVal val="0"/>
          <c:showCatName val="0"/>
          <c:showSerName val="0"/>
          <c:showPercent val="0"/>
          <c:showBubbleSize val="0"/>
        </c:dLbls>
        <c:marker val="1"/>
        <c:smooth val="0"/>
        <c:axId val="136899200"/>
        <c:axId val="136061696"/>
      </c:lineChart>
      <c:catAx>
        <c:axId val="1368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61696"/>
        <c:crosses val="autoZero"/>
        <c:auto val="1"/>
        <c:lblAlgn val="ctr"/>
        <c:lblOffset val="100"/>
        <c:tickLblSkip val="1"/>
        <c:tickMarkSkip val="1"/>
        <c:noMultiLvlLbl val="0"/>
      </c:catAx>
      <c:valAx>
        <c:axId val="13606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9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38,544
38,355
194.44
17,571,471
16,794,892
594,770
10,879,370
18,895,999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人口の減少に加え、大企業や商業集積地域がない等の要因により、財政基盤が弱く財政力指数は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上回っているもののほぼ経年の変動はない。歳入確保の一層の推進と歳出の見直し等による支出の削減を図り、財政の健全化に努める。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0" name="直線コネクタ 69"/>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3" name="直線コネクタ 72"/>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6" name="直線コネクタ 75"/>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7"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2" name="円/楕円 91"/>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3" name="テキスト ボックス 92"/>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が、社会保障関係経費の増加は顕著で、医療・介護の特別会計繰出金増となって表れている。事務事業の見直しをさらに進めることにより、経常経費削減を図り、現在の水準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58965</xdr:rowOff>
    </xdr:from>
    <xdr:to>
      <xdr:col>7</xdr:col>
      <xdr:colOff>152400</xdr:colOff>
      <xdr:row>59</xdr:row>
      <xdr:rowOff>155484</xdr:rowOff>
    </xdr:to>
    <xdr:cxnSp macro="">
      <xdr:nvCxnSpPr>
        <xdr:cNvPr id="132" name="直線コネクタ 131"/>
        <xdr:cNvCxnSpPr/>
      </xdr:nvCxnSpPr>
      <xdr:spPr>
        <a:xfrm>
          <a:off x="4114800" y="10174515"/>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58965</xdr:rowOff>
    </xdr:from>
    <xdr:to>
      <xdr:col>6</xdr:col>
      <xdr:colOff>0</xdr:colOff>
      <xdr:row>59</xdr:row>
      <xdr:rowOff>103777</xdr:rowOff>
    </xdr:to>
    <xdr:cxnSp macro="">
      <xdr:nvCxnSpPr>
        <xdr:cNvPr id="135" name="直線コネクタ 134"/>
        <xdr:cNvCxnSpPr/>
      </xdr:nvCxnSpPr>
      <xdr:spPr>
        <a:xfrm flipV="1">
          <a:off x="3225800" y="101745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103777</xdr:rowOff>
    </xdr:from>
    <xdr:to>
      <xdr:col>4</xdr:col>
      <xdr:colOff>482600</xdr:colOff>
      <xdr:row>59</xdr:row>
      <xdr:rowOff>117566</xdr:rowOff>
    </xdr:to>
    <xdr:cxnSp macro="">
      <xdr:nvCxnSpPr>
        <xdr:cNvPr id="138" name="直線コネクタ 137"/>
        <xdr:cNvCxnSpPr/>
      </xdr:nvCxnSpPr>
      <xdr:spPr>
        <a:xfrm flipV="1">
          <a:off x="2336800" y="102193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10704</xdr:rowOff>
    </xdr:from>
    <xdr:to>
      <xdr:col>3</xdr:col>
      <xdr:colOff>279400</xdr:colOff>
      <xdr:row>59</xdr:row>
      <xdr:rowOff>117566</xdr:rowOff>
    </xdr:to>
    <xdr:cxnSp macro="">
      <xdr:nvCxnSpPr>
        <xdr:cNvPr id="141" name="直線コネクタ 140"/>
        <xdr:cNvCxnSpPr/>
      </xdr:nvCxnSpPr>
      <xdr:spPr>
        <a:xfrm>
          <a:off x="1447800" y="1012625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1" name="円/楕円 150"/>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2"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8165</xdr:rowOff>
    </xdr:from>
    <xdr:to>
      <xdr:col>6</xdr:col>
      <xdr:colOff>50800</xdr:colOff>
      <xdr:row>59</xdr:row>
      <xdr:rowOff>109765</xdr:rowOff>
    </xdr:to>
    <xdr:sp macro="" textlink="">
      <xdr:nvSpPr>
        <xdr:cNvPr id="153" name="円/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52977</xdr:rowOff>
    </xdr:from>
    <xdr:to>
      <xdr:col>4</xdr:col>
      <xdr:colOff>533400</xdr:colOff>
      <xdr:row>59</xdr:row>
      <xdr:rowOff>154577</xdr:rowOff>
    </xdr:to>
    <xdr:sp macro="" textlink="">
      <xdr:nvSpPr>
        <xdr:cNvPr id="155" name="円/楕円 154"/>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56" name="テキスト ボックス 155"/>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7" name="円/楕円 156"/>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58" name="テキスト ボックス 157"/>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131354</xdr:rowOff>
    </xdr:from>
    <xdr:to>
      <xdr:col>2</xdr:col>
      <xdr:colOff>127000</xdr:colOff>
      <xdr:row>59</xdr:row>
      <xdr:rowOff>61504</xdr:rowOff>
    </xdr:to>
    <xdr:sp macro="" textlink="">
      <xdr:nvSpPr>
        <xdr:cNvPr id="159" name="円/楕円 158"/>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71681</xdr:rowOff>
    </xdr:from>
    <xdr:ext cx="762000" cy="259045"/>
    <xdr:sp macro="" textlink="">
      <xdr:nvSpPr>
        <xdr:cNvPr id="160" name="テキスト ボックス 159"/>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14,215</a:t>
          </a:r>
          <a:r>
            <a:rPr kumimoji="1" lang="ja-JP" altLang="ja-JP" sz="1100">
              <a:solidFill>
                <a:schemeClr val="dk1"/>
              </a:solidFill>
              <a:effectLst/>
              <a:latin typeface="+mn-lt"/>
              <a:ea typeface="+mn-ea"/>
              <a:cs typeface="+mn-cs"/>
            </a:rPr>
            <a:t>円下回っているが、愛媛県平均と比べると</a:t>
          </a:r>
          <a:r>
            <a:rPr kumimoji="1" lang="en-US" altLang="ja-JP" sz="1100">
              <a:solidFill>
                <a:schemeClr val="dk1"/>
              </a:solidFill>
              <a:effectLst/>
              <a:latin typeface="+mn-lt"/>
              <a:ea typeface="+mn-ea"/>
              <a:cs typeface="+mn-cs"/>
            </a:rPr>
            <a:t>17,642</a:t>
          </a:r>
          <a:r>
            <a:rPr kumimoji="1" lang="ja-JP" altLang="ja-JP" sz="1100">
              <a:solidFill>
                <a:schemeClr val="dk1"/>
              </a:solidFill>
              <a:effectLst/>
              <a:latin typeface="+mn-lt"/>
              <a:ea typeface="+mn-ea"/>
              <a:cs typeface="+mn-cs"/>
            </a:rPr>
            <a:t>円上回っている。また、今後は施設の老朽化に伴う修繕費等の増加も見込まれる。引き続き、施設の再編、事務事業の見直しにより経費の削減に努める。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117179</xdr:rowOff>
    </xdr:from>
    <xdr:to>
      <xdr:col>7</xdr:col>
      <xdr:colOff>152400</xdr:colOff>
      <xdr:row>82</xdr:row>
      <xdr:rowOff>155059</xdr:rowOff>
    </xdr:to>
    <xdr:cxnSp macro="">
      <xdr:nvCxnSpPr>
        <xdr:cNvPr id="192" name="直線コネクタ 191"/>
        <xdr:cNvCxnSpPr/>
      </xdr:nvCxnSpPr>
      <xdr:spPr>
        <a:xfrm>
          <a:off x="4114800" y="14176079"/>
          <a:ext cx="8382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139835</xdr:rowOff>
    </xdr:from>
    <xdr:ext cx="762000" cy="259045"/>
    <xdr:sp macro="" textlink="">
      <xdr:nvSpPr>
        <xdr:cNvPr id="193" name="人件費・物件費等の状況平均値テキスト"/>
        <xdr:cNvSpPr txBox="1"/>
      </xdr:nvSpPr>
      <xdr:spPr>
        <a:xfrm>
          <a:off x="5041900" y="1419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113396</xdr:rowOff>
    </xdr:from>
    <xdr:to>
      <xdr:col>6</xdr:col>
      <xdr:colOff>0</xdr:colOff>
      <xdr:row>82</xdr:row>
      <xdr:rowOff>117179</xdr:rowOff>
    </xdr:to>
    <xdr:cxnSp macro="">
      <xdr:nvCxnSpPr>
        <xdr:cNvPr id="195" name="直線コネクタ 194"/>
        <xdr:cNvCxnSpPr/>
      </xdr:nvCxnSpPr>
      <xdr:spPr>
        <a:xfrm>
          <a:off x="3225800" y="14172296"/>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111089</xdr:rowOff>
    </xdr:from>
    <xdr:to>
      <xdr:col>4</xdr:col>
      <xdr:colOff>482600</xdr:colOff>
      <xdr:row>82</xdr:row>
      <xdr:rowOff>113396</xdr:rowOff>
    </xdr:to>
    <xdr:cxnSp macro="">
      <xdr:nvCxnSpPr>
        <xdr:cNvPr id="198" name="直線コネクタ 197"/>
        <xdr:cNvCxnSpPr/>
      </xdr:nvCxnSpPr>
      <xdr:spPr>
        <a:xfrm>
          <a:off x="2336800" y="14169989"/>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105600</xdr:rowOff>
    </xdr:from>
    <xdr:to>
      <xdr:col>3</xdr:col>
      <xdr:colOff>279400</xdr:colOff>
      <xdr:row>82</xdr:row>
      <xdr:rowOff>111089</xdr:rowOff>
    </xdr:to>
    <xdr:cxnSp macro="">
      <xdr:nvCxnSpPr>
        <xdr:cNvPr id="201" name="直線コネクタ 200"/>
        <xdr:cNvCxnSpPr/>
      </xdr:nvCxnSpPr>
      <xdr:spPr>
        <a:xfrm>
          <a:off x="1447800" y="14164500"/>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104259</xdr:rowOff>
    </xdr:from>
    <xdr:to>
      <xdr:col>7</xdr:col>
      <xdr:colOff>203200</xdr:colOff>
      <xdr:row>83</xdr:row>
      <xdr:rowOff>34409</xdr:rowOff>
    </xdr:to>
    <xdr:sp macro="" textlink="">
      <xdr:nvSpPr>
        <xdr:cNvPr id="211" name="円/楕円 210"/>
        <xdr:cNvSpPr/>
      </xdr:nvSpPr>
      <xdr:spPr>
        <a:xfrm>
          <a:off x="4902200" y="141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25536</xdr:rowOff>
    </xdr:from>
    <xdr:ext cx="762000" cy="259045"/>
    <xdr:sp macro="" textlink="">
      <xdr:nvSpPr>
        <xdr:cNvPr id="212" name="人件費・物件費等の状況該当値テキスト"/>
        <xdr:cNvSpPr txBox="1"/>
      </xdr:nvSpPr>
      <xdr:spPr>
        <a:xfrm>
          <a:off x="5041900" y="1408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66379</xdr:rowOff>
    </xdr:from>
    <xdr:to>
      <xdr:col>6</xdr:col>
      <xdr:colOff>50800</xdr:colOff>
      <xdr:row>82</xdr:row>
      <xdr:rowOff>167979</xdr:rowOff>
    </xdr:to>
    <xdr:sp macro="" textlink="">
      <xdr:nvSpPr>
        <xdr:cNvPr id="213" name="円/楕円 212"/>
        <xdr:cNvSpPr/>
      </xdr:nvSpPr>
      <xdr:spPr>
        <a:xfrm>
          <a:off x="4064000" y="141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6706</xdr:rowOff>
    </xdr:from>
    <xdr:ext cx="736600" cy="259045"/>
    <xdr:sp macro="" textlink="">
      <xdr:nvSpPr>
        <xdr:cNvPr id="214" name="テキスト ボックス 213"/>
        <xdr:cNvSpPr txBox="1"/>
      </xdr:nvSpPr>
      <xdr:spPr>
        <a:xfrm>
          <a:off x="3733800" y="1389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62596</xdr:rowOff>
    </xdr:from>
    <xdr:to>
      <xdr:col>4</xdr:col>
      <xdr:colOff>533400</xdr:colOff>
      <xdr:row>82</xdr:row>
      <xdr:rowOff>164196</xdr:rowOff>
    </xdr:to>
    <xdr:sp macro="" textlink="">
      <xdr:nvSpPr>
        <xdr:cNvPr id="215" name="円/楕円 214"/>
        <xdr:cNvSpPr/>
      </xdr:nvSpPr>
      <xdr:spPr>
        <a:xfrm>
          <a:off x="3175000" y="141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2923</xdr:rowOff>
    </xdr:from>
    <xdr:ext cx="762000" cy="259045"/>
    <xdr:sp macro="" textlink="">
      <xdr:nvSpPr>
        <xdr:cNvPr id="216" name="テキスト ボックス 215"/>
        <xdr:cNvSpPr txBox="1"/>
      </xdr:nvSpPr>
      <xdr:spPr>
        <a:xfrm>
          <a:off x="2844800" y="138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60289</xdr:rowOff>
    </xdr:from>
    <xdr:to>
      <xdr:col>3</xdr:col>
      <xdr:colOff>330200</xdr:colOff>
      <xdr:row>82</xdr:row>
      <xdr:rowOff>161889</xdr:rowOff>
    </xdr:to>
    <xdr:sp macro="" textlink="">
      <xdr:nvSpPr>
        <xdr:cNvPr id="217" name="円/楕円 216"/>
        <xdr:cNvSpPr/>
      </xdr:nvSpPr>
      <xdr:spPr>
        <a:xfrm>
          <a:off x="2286000" y="14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616</xdr:rowOff>
    </xdr:from>
    <xdr:ext cx="762000" cy="259045"/>
    <xdr:sp macro="" textlink="">
      <xdr:nvSpPr>
        <xdr:cNvPr id="218" name="テキスト ボックス 217"/>
        <xdr:cNvSpPr txBox="1"/>
      </xdr:nvSpPr>
      <xdr:spPr>
        <a:xfrm>
          <a:off x="1955800" y="1388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54800</xdr:rowOff>
    </xdr:from>
    <xdr:to>
      <xdr:col>2</xdr:col>
      <xdr:colOff>127000</xdr:colOff>
      <xdr:row>82</xdr:row>
      <xdr:rowOff>156400</xdr:rowOff>
    </xdr:to>
    <xdr:sp macro="" textlink="">
      <xdr:nvSpPr>
        <xdr:cNvPr id="219" name="円/楕円 218"/>
        <xdr:cNvSpPr/>
      </xdr:nvSpPr>
      <xdr:spPr>
        <a:xfrm>
          <a:off x="1397000" y="141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166577</xdr:rowOff>
    </xdr:from>
    <xdr:ext cx="762000" cy="259045"/>
    <xdr:sp macro="" textlink="">
      <xdr:nvSpPr>
        <xdr:cNvPr id="220" name="テキスト ボックス 219"/>
        <xdr:cNvSpPr txBox="1"/>
      </xdr:nvSpPr>
      <xdr:spPr>
        <a:xfrm>
          <a:off x="1066800" y="138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下回っているが、類似団体平均と比べると</a:t>
          </a:r>
          <a:r>
            <a:rPr kumimoji="1" lang="ja-JP" altLang="en-US" sz="1100">
              <a:solidFill>
                <a:schemeClr val="dk1"/>
              </a:solidFill>
              <a:effectLst/>
              <a:latin typeface="+mn-lt"/>
              <a:ea typeface="+mn-ea"/>
              <a:cs typeface="+mn-cs"/>
            </a:rPr>
            <a:t>同指数となっている</a:t>
          </a:r>
          <a:r>
            <a:rPr kumimoji="1" lang="ja-JP" altLang="ja-JP" sz="1100">
              <a:solidFill>
                <a:schemeClr val="dk1"/>
              </a:solidFill>
              <a:effectLst/>
              <a:latin typeface="+mn-lt"/>
              <a:ea typeface="+mn-ea"/>
              <a:cs typeface="+mn-cs"/>
            </a:rPr>
            <a:t>。今後も地域の民間企業等の平均給与の状況等を踏まえ、給与の適正化に努める。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128270</xdr:rowOff>
    </xdr:to>
    <xdr:cxnSp macro="">
      <xdr:nvCxnSpPr>
        <xdr:cNvPr id="252" name="直線コネクタ 251"/>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161798</xdr:rowOff>
    </xdr:to>
    <xdr:cxnSp macro="">
      <xdr:nvCxnSpPr>
        <xdr:cNvPr id="255" name="直線コネクタ 254"/>
        <xdr:cNvCxnSpPr/>
      </xdr:nvCxnSpPr>
      <xdr:spPr>
        <a:xfrm flipV="1">
          <a:off x="15290800" y="147015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88</xdr:row>
      <xdr:rowOff>4826</xdr:rowOff>
    </xdr:to>
    <xdr:cxnSp macro="">
      <xdr:nvCxnSpPr>
        <xdr:cNvPr id="258" name="直線コネクタ 257"/>
        <xdr:cNvCxnSpPr/>
      </xdr:nvCxnSpPr>
      <xdr:spPr>
        <a:xfrm flipV="1">
          <a:off x="14401800" y="1507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4826</xdr:rowOff>
    </xdr:to>
    <xdr:cxnSp macro="">
      <xdr:nvCxnSpPr>
        <xdr:cNvPr id="261" name="直線コネクタ 260"/>
        <xdr:cNvCxnSpPr/>
      </xdr:nvCxnSpPr>
      <xdr:spPr>
        <a:xfrm>
          <a:off x="13512800" y="1470152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5" name="円/楕円 274"/>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6" name="テキスト ボックス 275"/>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7" name="円/楕円 276"/>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8" name="テキスト ボックス 277"/>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9" name="円/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人下回っているが、愛媛県平均と比べると</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人上回っている。定員は定員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計画に定める目標を達成しているが、今後住民サービスの低下を招かないよう適性な定員管理に努める。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33201</xdr:rowOff>
    </xdr:to>
    <xdr:cxnSp macro="">
      <xdr:nvCxnSpPr>
        <xdr:cNvPr id="317" name="直線コネクタ 316"/>
        <xdr:cNvCxnSpPr/>
      </xdr:nvCxnSpPr>
      <xdr:spPr>
        <a:xfrm>
          <a:off x="16179800" y="1046752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14817</xdr:rowOff>
    </xdr:to>
    <xdr:cxnSp macro="">
      <xdr:nvCxnSpPr>
        <xdr:cNvPr id="320" name="直線コネクタ 319"/>
        <xdr:cNvCxnSpPr/>
      </xdr:nvCxnSpPr>
      <xdr:spPr>
        <a:xfrm flipV="1">
          <a:off x="15290800" y="1046752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28605</xdr:rowOff>
    </xdr:to>
    <xdr:cxnSp macro="">
      <xdr:nvCxnSpPr>
        <xdr:cNvPr id="323" name="直線コネクタ 322"/>
        <xdr:cNvCxnSpPr/>
      </xdr:nvCxnSpPr>
      <xdr:spPr>
        <a:xfrm flipV="1">
          <a:off x="14401800" y="1047326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28605</xdr:rowOff>
    </xdr:from>
    <xdr:to>
      <xdr:col>21</xdr:col>
      <xdr:colOff>0</xdr:colOff>
      <xdr:row>61</xdr:row>
      <xdr:rowOff>50437</xdr:rowOff>
    </xdr:to>
    <xdr:cxnSp macro="">
      <xdr:nvCxnSpPr>
        <xdr:cNvPr id="326" name="直線コネクタ 325"/>
        <xdr:cNvCxnSpPr/>
      </xdr:nvCxnSpPr>
      <xdr:spPr>
        <a:xfrm flipV="1">
          <a:off x="13512800" y="104870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36" name="円/楕円 335"/>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37"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129722</xdr:rowOff>
    </xdr:from>
    <xdr:to>
      <xdr:col>23</xdr:col>
      <xdr:colOff>457200</xdr:colOff>
      <xdr:row>61</xdr:row>
      <xdr:rowOff>59872</xdr:rowOff>
    </xdr:to>
    <xdr:sp macro="" textlink="">
      <xdr:nvSpPr>
        <xdr:cNvPr id="338" name="円/楕円 337"/>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70049</xdr:rowOff>
    </xdr:from>
    <xdr:ext cx="736600" cy="259045"/>
    <xdr:sp macro="" textlink="">
      <xdr:nvSpPr>
        <xdr:cNvPr id="339" name="テキスト ボックス 338"/>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0" name="円/楕円 339"/>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1" name="テキスト ボックス 340"/>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149255</xdr:rowOff>
    </xdr:from>
    <xdr:to>
      <xdr:col>21</xdr:col>
      <xdr:colOff>50800</xdr:colOff>
      <xdr:row>61</xdr:row>
      <xdr:rowOff>79405</xdr:rowOff>
    </xdr:to>
    <xdr:sp macro="" textlink="">
      <xdr:nvSpPr>
        <xdr:cNvPr id="342" name="円/楕円 341"/>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89582</xdr:rowOff>
    </xdr:from>
    <xdr:ext cx="762000" cy="259045"/>
    <xdr:sp macro="" textlink="">
      <xdr:nvSpPr>
        <xdr:cNvPr id="343" name="テキスト ボックス 342"/>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4" name="円/楕円 343"/>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111414</xdr:rowOff>
    </xdr:from>
    <xdr:ext cx="762000" cy="259045"/>
    <xdr:sp macro="" textlink="">
      <xdr:nvSpPr>
        <xdr:cNvPr id="345" name="テキスト ボックス 344"/>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回っている。今後建設計画の進捗に伴い</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比率の増加が予想される。大型投資事業の実施にあたっては、市民ニーズを的確に把握し内容を精査して、起債に大きく頼ることのない財政運営に努める。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4191</xdr:rowOff>
    </xdr:from>
    <xdr:to>
      <xdr:col>24</xdr:col>
      <xdr:colOff>558800</xdr:colOff>
      <xdr:row>38</xdr:row>
      <xdr:rowOff>37973</xdr:rowOff>
    </xdr:to>
    <xdr:cxnSp macro="">
      <xdr:nvCxnSpPr>
        <xdr:cNvPr id="377" name="直線コネクタ 376"/>
        <xdr:cNvCxnSpPr/>
      </xdr:nvCxnSpPr>
      <xdr:spPr>
        <a:xfrm flipV="1">
          <a:off x="16179800" y="651929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37973</xdr:rowOff>
    </xdr:from>
    <xdr:to>
      <xdr:col>23</xdr:col>
      <xdr:colOff>406400</xdr:colOff>
      <xdr:row>38</xdr:row>
      <xdr:rowOff>54864</xdr:rowOff>
    </xdr:to>
    <xdr:cxnSp macro="">
      <xdr:nvCxnSpPr>
        <xdr:cNvPr id="380" name="直線コネクタ 379"/>
        <xdr:cNvCxnSpPr/>
      </xdr:nvCxnSpPr>
      <xdr:spPr>
        <a:xfrm flipV="1">
          <a:off x="15290800" y="655307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54864</xdr:rowOff>
    </xdr:from>
    <xdr:to>
      <xdr:col>22</xdr:col>
      <xdr:colOff>203200</xdr:colOff>
      <xdr:row>38</xdr:row>
      <xdr:rowOff>71755</xdr:rowOff>
    </xdr:to>
    <xdr:cxnSp macro="">
      <xdr:nvCxnSpPr>
        <xdr:cNvPr id="383" name="直線コネクタ 382"/>
        <xdr:cNvCxnSpPr/>
      </xdr:nvCxnSpPr>
      <xdr:spPr>
        <a:xfrm flipV="1">
          <a:off x="14401800" y="656996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86233</xdr:rowOff>
    </xdr:to>
    <xdr:cxnSp macro="">
      <xdr:nvCxnSpPr>
        <xdr:cNvPr id="386" name="直線コネクタ 385"/>
        <xdr:cNvCxnSpPr/>
      </xdr:nvCxnSpPr>
      <xdr:spPr>
        <a:xfrm flipV="1">
          <a:off x="13512800" y="65868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124841</xdr:rowOff>
    </xdr:from>
    <xdr:to>
      <xdr:col>24</xdr:col>
      <xdr:colOff>609600</xdr:colOff>
      <xdr:row>38</xdr:row>
      <xdr:rowOff>54990</xdr:rowOff>
    </xdr:to>
    <xdr:sp macro="" textlink="">
      <xdr:nvSpPr>
        <xdr:cNvPr id="396" name="円/楕円 395"/>
        <xdr:cNvSpPr/>
      </xdr:nvSpPr>
      <xdr:spPr>
        <a:xfrm>
          <a:off x="169672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141368</xdr:rowOff>
    </xdr:from>
    <xdr:ext cx="762000" cy="259045"/>
    <xdr:sp macro="" textlink="">
      <xdr:nvSpPr>
        <xdr:cNvPr id="397" name="公債費負担の状況該当値テキスト"/>
        <xdr:cNvSpPr txBox="1"/>
      </xdr:nvSpPr>
      <xdr:spPr>
        <a:xfrm>
          <a:off x="17106900" y="631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158623</xdr:rowOff>
    </xdr:from>
    <xdr:to>
      <xdr:col>23</xdr:col>
      <xdr:colOff>457200</xdr:colOff>
      <xdr:row>38</xdr:row>
      <xdr:rowOff>88773</xdr:rowOff>
    </xdr:to>
    <xdr:sp macro="" textlink="">
      <xdr:nvSpPr>
        <xdr:cNvPr id="398" name="円/楕円 397"/>
        <xdr:cNvSpPr/>
      </xdr:nvSpPr>
      <xdr:spPr>
        <a:xfrm>
          <a:off x="161290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73550</xdr:rowOff>
    </xdr:from>
    <xdr:ext cx="736600" cy="259045"/>
    <xdr:sp macro="" textlink="">
      <xdr:nvSpPr>
        <xdr:cNvPr id="399" name="テキスト ボックス 398"/>
        <xdr:cNvSpPr txBox="1"/>
      </xdr:nvSpPr>
      <xdr:spPr>
        <a:xfrm>
          <a:off x="15798800" y="658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4064</xdr:rowOff>
    </xdr:from>
    <xdr:to>
      <xdr:col>22</xdr:col>
      <xdr:colOff>254000</xdr:colOff>
      <xdr:row>38</xdr:row>
      <xdr:rowOff>105664</xdr:rowOff>
    </xdr:to>
    <xdr:sp macro="" textlink="">
      <xdr:nvSpPr>
        <xdr:cNvPr id="400" name="円/楕円 399"/>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401" name="テキスト ボックス 400"/>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402" name="円/楕円 401"/>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403" name="テキスト ボックス 402"/>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35433</xdr:rowOff>
    </xdr:from>
    <xdr:to>
      <xdr:col>19</xdr:col>
      <xdr:colOff>533400</xdr:colOff>
      <xdr:row>38</xdr:row>
      <xdr:rowOff>137033</xdr:rowOff>
    </xdr:to>
    <xdr:sp macro="" textlink="">
      <xdr:nvSpPr>
        <xdr:cNvPr id="404" name="円/楕円 403"/>
        <xdr:cNvSpPr/>
      </xdr:nvSpPr>
      <xdr:spPr>
        <a:xfrm>
          <a:off x="134620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147210</xdr:rowOff>
    </xdr:from>
    <xdr:ext cx="762000" cy="259045"/>
    <xdr:sp macro="" textlink="">
      <xdr:nvSpPr>
        <xdr:cNvPr id="405" name="テキスト ボックス 404"/>
        <xdr:cNvSpPr txBox="1"/>
      </xdr:nvSpPr>
      <xdr:spPr>
        <a:xfrm>
          <a:off x="13131800" y="63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類似団体と比べると</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と大きく下回っているが、建設計画において、大型建設事業が計画されており、新規の地方債発行が見込まれる。事業の実施にあたっては、事業内容精査の上、後世への負担を少しでも軽減するよう努める。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68093</xdr:rowOff>
    </xdr:from>
    <xdr:to>
      <xdr:col>24</xdr:col>
      <xdr:colOff>558800</xdr:colOff>
      <xdr:row>14</xdr:row>
      <xdr:rowOff>72718</xdr:rowOff>
    </xdr:to>
    <xdr:cxnSp macro="">
      <xdr:nvCxnSpPr>
        <xdr:cNvPr id="439" name="直線コネクタ 438"/>
        <xdr:cNvCxnSpPr/>
      </xdr:nvCxnSpPr>
      <xdr:spPr>
        <a:xfrm flipV="1">
          <a:off x="16179800" y="2468393"/>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52870</xdr:rowOff>
    </xdr:from>
    <xdr:ext cx="762000" cy="259045"/>
    <xdr:sp macro="" textlink="">
      <xdr:nvSpPr>
        <xdr:cNvPr id="440" name="将来負担の状況平均値テキスト"/>
        <xdr:cNvSpPr txBox="1"/>
      </xdr:nvSpPr>
      <xdr:spPr>
        <a:xfrm>
          <a:off x="17106900" y="2453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72718</xdr:rowOff>
    </xdr:from>
    <xdr:to>
      <xdr:col>23</xdr:col>
      <xdr:colOff>406400</xdr:colOff>
      <xdr:row>14</xdr:row>
      <xdr:rowOff>81566</xdr:rowOff>
    </xdr:to>
    <xdr:cxnSp macro="">
      <xdr:nvCxnSpPr>
        <xdr:cNvPr id="442" name="直線コネクタ 441"/>
        <xdr:cNvCxnSpPr/>
      </xdr:nvCxnSpPr>
      <xdr:spPr>
        <a:xfrm flipV="1">
          <a:off x="15290800" y="247301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81566</xdr:rowOff>
    </xdr:from>
    <xdr:to>
      <xdr:col>22</xdr:col>
      <xdr:colOff>203200</xdr:colOff>
      <xdr:row>14</xdr:row>
      <xdr:rowOff>98256</xdr:rowOff>
    </xdr:to>
    <xdr:cxnSp macro="">
      <xdr:nvCxnSpPr>
        <xdr:cNvPr id="445" name="直線コネクタ 444"/>
        <xdr:cNvCxnSpPr/>
      </xdr:nvCxnSpPr>
      <xdr:spPr>
        <a:xfrm flipV="1">
          <a:off x="14401800" y="248186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98256</xdr:rowOff>
    </xdr:from>
    <xdr:to>
      <xdr:col>21</xdr:col>
      <xdr:colOff>0</xdr:colOff>
      <xdr:row>14</xdr:row>
      <xdr:rowOff>134048</xdr:rowOff>
    </xdr:to>
    <xdr:cxnSp macro="">
      <xdr:nvCxnSpPr>
        <xdr:cNvPr id="448" name="直線コネクタ 447"/>
        <xdr:cNvCxnSpPr/>
      </xdr:nvCxnSpPr>
      <xdr:spPr>
        <a:xfrm flipV="1">
          <a:off x="13512800" y="2498556"/>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17293</xdr:rowOff>
    </xdr:from>
    <xdr:to>
      <xdr:col>24</xdr:col>
      <xdr:colOff>609600</xdr:colOff>
      <xdr:row>14</xdr:row>
      <xdr:rowOff>118893</xdr:rowOff>
    </xdr:to>
    <xdr:sp macro="" textlink="">
      <xdr:nvSpPr>
        <xdr:cNvPr id="458" name="円/楕円 457"/>
        <xdr:cNvSpPr/>
      </xdr:nvSpPr>
      <xdr:spPr>
        <a:xfrm>
          <a:off x="16967200" y="24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110020</xdr:rowOff>
    </xdr:from>
    <xdr:ext cx="762000" cy="259045"/>
    <xdr:sp macro="" textlink="">
      <xdr:nvSpPr>
        <xdr:cNvPr id="459" name="将来負担の状況該当値テキスト"/>
        <xdr:cNvSpPr txBox="1"/>
      </xdr:nvSpPr>
      <xdr:spPr>
        <a:xfrm>
          <a:off x="17106900" y="233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21918</xdr:rowOff>
    </xdr:from>
    <xdr:to>
      <xdr:col>23</xdr:col>
      <xdr:colOff>457200</xdr:colOff>
      <xdr:row>14</xdr:row>
      <xdr:rowOff>123518</xdr:rowOff>
    </xdr:to>
    <xdr:sp macro="" textlink="">
      <xdr:nvSpPr>
        <xdr:cNvPr id="460" name="円/楕円 459"/>
        <xdr:cNvSpPr/>
      </xdr:nvSpPr>
      <xdr:spPr>
        <a:xfrm>
          <a:off x="16129000" y="2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133695</xdr:rowOff>
    </xdr:from>
    <xdr:ext cx="736600" cy="259045"/>
    <xdr:sp macro="" textlink="">
      <xdr:nvSpPr>
        <xdr:cNvPr id="461" name="テキスト ボックス 460"/>
        <xdr:cNvSpPr txBox="1"/>
      </xdr:nvSpPr>
      <xdr:spPr>
        <a:xfrm>
          <a:off x="15798800" y="219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30766</xdr:rowOff>
    </xdr:from>
    <xdr:to>
      <xdr:col>22</xdr:col>
      <xdr:colOff>254000</xdr:colOff>
      <xdr:row>14</xdr:row>
      <xdr:rowOff>132366</xdr:rowOff>
    </xdr:to>
    <xdr:sp macro="" textlink="">
      <xdr:nvSpPr>
        <xdr:cNvPr id="462" name="円/楕円 461"/>
        <xdr:cNvSpPr/>
      </xdr:nvSpPr>
      <xdr:spPr>
        <a:xfrm>
          <a:off x="15240000" y="24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142543</xdr:rowOff>
    </xdr:from>
    <xdr:ext cx="762000" cy="259045"/>
    <xdr:sp macro="" textlink="">
      <xdr:nvSpPr>
        <xdr:cNvPr id="463" name="テキスト ボックス 462"/>
        <xdr:cNvSpPr txBox="1"/>
      </xdr:nvSpPr>
      <xdr:spPr>
        <a:xfrm>
          <a:off x="14909800" y="21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47456</xdr:rowOff>
    </xdr:from>
    <xdr:to>
      <xdr:col>21</xdr:col>
      <xdr:colOff>50800</xdr:colOff>
      <xdr:row>14</xdr:row>
      <xdr:rowOff>149056</xdr:rowOff>
    </xdr:to>
    <xdr:sp macro="" textlink="">
      <xdr:nvSpPr>
        <xdr:cNvPr id="464" name="円/楕円 463"/>
        <xdr:cNvSpPr/>
      </xdr:nvSpPr>
      <xdr:spPr>
        <a:xfrm>
          <a:off x="14351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159233</xdr:rowOff>
    </xdr:from>
    <xdr:ext cx="762000" cy="259045"/>
    <xdr:sp macro="" textlink="">
      <xdr:nvSpPr>
        <xdr:cNvPr id="465" name="テキスト ボックス 464"/>
        <xdr:cNvSpPr txBox="1"/>
      </xdr:nvSpPr>
      <xdr:spPr>
        <a:xfrm>
          <a:off x="14020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83248</xdr:rowOff>
    </xdr:from>
    <xdr:to>
      <xdr:col>19</xdr:col>
      <xdr:colOff>533400</xdr:colOff>
      <xdr:row>15</xdr:row>
      <xdr:rowOff>13398</xdr:rowOff>
    </xdr:to>
    <xdr:sp macro="" textlink="">
      <xdr:nvSpPr>
        <xdr:cNvPr id="466" name="円/楕円 465"/>
        <xdr:cNvSpPr/>
      </xdr:nvSpPr>
      <xdr:spPr>
        <a:xfrm>
          <a:off x="13462000" y="24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23575</xdr:rowOff>
    </xdr:from>
    <xdr:ext cx="762000" cy="259045"/>
    <xdr:sp macro="" textlink="">
      <xdr:nvSpPr>
        <xdr:cNvPr id="467" name="テキスト ボックス 466"/>
        <xdr:cNvSpPr txBox="1"/>
      </xdr:nvSpPr>
      <xdr:spPr>
        <a:xfrm>
          <a:off x="13131800" y="22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38,544
38,355
194.44
17,571,471
16,794,892
594,770
10,879,370
18,895,999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ポイントそれぞれ</a:t>
          </a:r>
          <a:r>
            <a:rPr kumimoji="1" lang="ja-JP" altLang="ja-JP" sz="1100">
              <a:solidFill>
                <a:schemeClr val="dk1"/>
              </a:solidFill>
              <a:effectLst/>
              <a:latin typeface="+mn-lt"/>
              <a:ea typeface="+mn-ea"/>
              <a:cs typeface="+mn-cs"/>
            </a:rPr>
            <a:t>下回っている。この要因としては、新規採用を控えるとともに、退職者不補充により職員数を削減してきたことによるものである。今後も計画的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人件費削減に努める。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168910</xdr:rowOff>
    </xdr:to>
    <xdr:cxnSp macro="">
      <xdr:nvCxnSpPr>
        <xdr:cNvPr id="64" name="直線コネクタ 63"/>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20320</xdr:rowOff>
    </xdr:to>
    <xdr:cxnSp macro="">
      <xdr:nvCxnSpPr>
        <xdr:cNvPr id="67" name="直線コネクタ 66"/>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36</xdr:row>
      <xdr:rowOff>20320</xdr:rowOff>
    </xdr:to>
    <xdr:cxnSp macro="">
      <xdr:nvCxnSpPr>
        <xdr:cNvPr id="70" name="直線コネクタ 69"/>
        <xdr:cNvCxnSpPr/>
      </xdr:nvCxnSpPr>
      <xdr:spPr>
        <a:xfrm>
          <a:off x="2209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123190</xdr:rowOff>
    </xdr:to>
    <xdr:cxnSp macro="">
      <xdr:nvCxnSpPr>
        <xdr:cNvPr id="73" name="直線コネクタ 72"/>
        <xdr:cNvCxnSpPr/>
      </xdr:nvCxnSpPr>
      <xdr:spPr>
        <a:xfrm>
          <a:off x="1320800" y="605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5" name="円/楕円 84"/>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6" name="テキスト ボックス 85"/>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8" name="テキスト ボックス 87"/>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89" name="円/楕円 88"/>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0" name="テキスト ボックス 89"/>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ポイント上回り、愛媛県平均との比較においては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ポイント上回っている。賃金の増加傾向が物件費上昇の一因と考えられる。業務の民間委託と合わせ、今後一層、事務事業の見直し等により歳出の抑制に努める。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21</xdr:row>
      <xdr:rowOff>26307</xdr:rowOff>
    </xdr:to>
    <xdr:cxnSp macro="">
      <xdr:nvCxnSpPr>
        <xdr:cNvPr id="127" name="直線コネクタ 126"/>
        <xdr:cNvCxnSpPr/>
      </xdr:nvCxnSpPr>
      <xdr:spPr>
        <a:xfrm>
          <a:off x="15671800" y="3049814"/>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135164</xdr:rowOff>
    </xdr:to>
    <xdr:cxnSp macro="">
      <xdr:nvCxnSpPr>
        <xdr:cNvPr id="130" name="直線コネクタ 129"/>
        <xdr:cNvCxnSpPr/>
      </xdr:nvCxnSpPr>
      <xdr:spPr>
        <a:xfrm>
          <a:off x="14782800" y="2930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18</xdr:row>
      <xdr:rowOff>7257</xdr:rowOff>
    </xdr:to>
    <xdr:cxnSp macro="">
      <xdr:nvCxnSpPr>
        <xdr:cNvPr id="133" name="直線コネクタ 132"/>
        <xdr:cNvCxnSpPr/>
      </xdr:nvCxnSpPr>
      <xdr:spPr>
        <a:xfrm flipV="1">
          <a:off x="13893800" y="2930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18</xdr:row>
      <xdr:rowOff>7257</xdr:rowOff>
    </xdr:to>
    <xdr:cxnSp macro="">
      <xdr:nvCxnSpPr>
        <xdr:cNvPr id="136" name="直線コネクタ 135"/>
        <xdr:cNvCxnSpPr/>
      </xdr:nvCxnSpPr>
      <xdr:spPr>
        <a:xfrm>
          <a:off x="13004800" y="2973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146957</xdr:rowOff>
    </xdr:from>
    <xdr:to>
      <xdr:col>24</xdr:col>
      <xdr:colOff>82550</xdr:colOff>
      <xdr:row>21</xdr:row>
      <xdr:rowOff>77107</xdr:rowOff>
    </xdr:to>
    <xdr:sp macro="" textlink="">
      <xdr:nvSpPr>
        <xdr:cNvPr id="146" name="円/楕円 145"/>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55534</xdr:rowOff>
    </xdr:from>
    <xdr:ext cx="762000" cy="259045"/>
    <xdr:sp macro="" textlink="">
      <xdr:nvSpPr>
        <xdr:cNvPr id="147"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0" name="円/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2" name="円/楕円 151"/>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3" name="テキスト ボックス 152"/>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4" name="円/楕円 153"/>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5" name="テキスト ボックス 154"/>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低くなっている。今後、扶助費は増加する傾向にあると考えられる。生活困窮者、高齢者、児童、心身障害者等に対する支援については、サービスの低下をもたらすことなく適正な経費の支出に努める。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55</xdr:row>
      <xdr:rowOff>107950</xdr:rowOff>
    </xdr:to>
    <xdr:cxnSp macro="">
      <xdr:nvCxnSpPr>
        <xdr:cNvPr id="190" name="直線コネクタ 189"/>
        <xdr:cNvCxnSpPr/>
      </xdr:nvCxnSpPr>
      <xdr:spPr>
        <a:xfrm flipV="1">
          <a:off x="3987800" y="93417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118835</xdr:rowOff>
    </xdr:to>
    <xdr:cxnSp macro="">
      <xdr:nvCxnSpPr>
        <xdr:cNvPr id="193" name="直線コネクタ 192"/>
        <xdr:cNvCxnSpPr/>
      </xdr:nvCxnSpPr>
      <xdr:spPr>
        <a:xfrm flipV="1">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118835</xdr:rowOff>
    </xdr:to>
    <xdr:cxnSp macro="">
      <xdr:nvCxnSpPr>
        <xdr:cNvPr id="196" name="直線コネクタ 195"/>
        <xdr:cNvCxnSpPr/>
      </xdr:nvCxnSpPr>
      <xdr:spPr>
        <a:xfrm>
          <a:off x="2209800" y="9472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42635</xdr:rowOff>
    </xdr:to>
    <xdr:cxnSp macro="">
      <xdr:nvCxnSpPr>
        <xdr:cNvPr id="199" name="直線コネクタ 198"/>
        <xdr:cNvCxnSpPr/>
      </xdr:nvCxnSpPr>
      <xdr:spPr>
        <a:xfrm>
          <a:off x="1320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国民健康保険事業会計においては、保険税の適正化を図り、税収を主な財源とする普通会計の負担額を減らしていくように務める。また下水道事業においては、経費を削減するとともに、独立採算の原則に立ち返った料金設定により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57</xdr:row>
      <xdr:rowOff>8890</xdr:rowOff>
    </xdr:to>
    <xdr:cxnSp macro="">
      <xdr:nvCxnSpPr>
        <xdr:cNvPr id="251" name="直線コネクタ 250"/>
        <xdr:cNvCxnSpPr/>
      </xdr:nvCxnSpPr>
      <xdr:spPr>
        <a:xfrm flipV="1">
          <a:off x="15671800" y="94005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8890</xdr:rowOff>
    </xdr:to>
    <xdr:cxnSp macro="">
      <xdr:nvCxnSpPr>
        <xdr:cNvPr id="254" name="直線コネクタ 253"/>
        <xdr:cNvCxnSpPr/>
      </xdr:nvCxnSpPr>
      <xdr:spPr>
        <a:xfrm>
          <a:off x="14782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104140</xdr:rowOff>
    </xdr:to>
    <xdr:cxnSp macro="">
      <xdr:nvCxnSpPr>
        <xdr:cNvPr id="257" name="直線コネクタ 256"/>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111760</xdr:rowOff>
    </xdr:to>
    <xdr:cxnSp macro="">
      <xdr:nvCxnSpPr>
        <xdr:cNvPr id="260" name="直線コネクタ 259"/>
        <xdr:cNvCxnSpPr/>
      </xdr:nvCxnSpPr>
      <xdr:spPr>
        <a:xfrm flipV="1">
          <a:off x="13004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0" name="円/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1"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ポイント上回り、愛媛県平均より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ポイント上回っている。補助費のうち各種団体への助成金の支出については毎年精査するとともに、一部事務組合への負担金についても抑制に努める。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127000</xdr:rowOff>
    </xdr:to>
    <xdr:cxnSp macro="">
      <xdr:nvCxnSpPr>
        <xdr:cNvPr id="311" name="直線コネクタ 310"/>
        <xdr:cNvCxnSpPr/>
      </xdr:nvCxnSpPr>
      <xdr:spPr>
        <a:xfrm>
          <a:off x="15671800" y="61163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8890</xdr:rowOff>
    </xdr:to>
    <xdr:cxnSp macro="">
      <xdr:nvCxnSpPr>
        <xdr:cNvPr id="314" name="直線コネクタ 313"/>
        <xdr:cNvCxnSpPr/>
      </xdr:nvCxnSpPr>
      <xdr:spPr>
        <a:xfrm flipV="1">
          <a:off x="14782800" y="6116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xdr:rowOff>
    </xdr:from>
    <xdr:to>
      <xdr:col>21</xdr:col>
      <xdr:colOff>361950</xdr:colOff>
      <xdr:row>36</xdr:row>
      <xdr:rowOff>12700</xdr:rowOff>
    </xdr:to>
    <xdr:cxnSp macro="">
      <xdr:nvCxnSpPr>
        <xdr:cNvPr id="317" name="直線コネクタ 316"/>
        <xdr:cNvCxnSpPr/>
      </xdr:nvCxnSpPr>
      <xdr:spPr>
        <a:xfrm flipV="1">
          <a:off x="13893800" y="6181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12700</xdr:rowOff>
    </xdr:to>
    <xdr:cxnSp macro="">
      <xdr:nvCxnSpPr>
        <xdr:cNvPr id="320" name="直線コネクタ 319"/>
        <xdr:cNvCxnSpPr/>
      </xdr:nvCxnSpPr>
      <xdr:spPr>
        <a:xfrm>
          <a:off x="13004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0" name="円/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2" name="円/楕円 331"/>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33" name="テキスト ボックス 332"/>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129540</xdr:rowOff>
    </xdr:from>
    <xdr:to>
      <xdr:col>21</xdr:col>
      <xdr:colOff>412750</xdr:colOff>
      <xdr:row>36</xdr:row>
      <xdr:rowOff>59690</xdr:rowOff>
    </xdr:to>
    <xdr:sp macro="" textlink="">
      <xdr:nvSpPr>
        <xdr:cNvPr id="334" name="円/楕円 333"/>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44467</xdr:rowOff>
    </xdr:from>
    <xdr:ext cx="762000" cy="259045"/>
    <xdr:sp macro="" textlink="">
      <xdr:nvSpPr>
        <xdr:cNvPr id="335" name="テキスト ボックス 334"/>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37" name="テキスト ボックス 33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38" name="円/楕円 337"/>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29227</xdr:rowOff>
    </xdr:from>
    <xdr:ext cx="762000" cy="259045"/>
    <xdr:sp macro="" textlink="">
      <xdr:nvSpPr>
        <xdr:cNvPr id="339" name="テキスト ボックス 33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市町合併後、起債を利用した大型事業が少なかったため、起債残高は減少傾向にある。類似団体と比較してみると、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総合計画実施により、本庁舎、給食センターをはじめとした大型建設事業や上水道整備に伴う出資金等、大規模な起債事業が実施される。大型投資事業の実施にあたっては、市民ニーズを的確に把握し内容を精査した事業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136525</xdr:rowOff>
    </xdr:from>
    <xdr:to>
      <xdr:col>7</xdr:col>
      <xdr:colOff>15875</xdr:colOff>
      <xdr:row>74</xdr:row>
      <xdr:rowOff>151765</xdr:rowOff>
    </xdr:to>
    <xdr:cxnSp macro="">
      <xdr:nvCxnSpPr>
        <xdr:cNvPr id="371" name="直線コネクタ 370"/>
        <xdr:cNvCxnSpPr/>
      </xdr:nvCxnSpPr>
      <xdr:spPr>
        <a:xfrm flipV="1">
          <a:off x="3987800" y="128238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151765</xdr:rowOff>
    </xdr:from>
    <xdr:to>
      <xdr:col>5</xdr:col>
      <xdr:colOff>549275</xdr:colOff>
      <xdr:row>74</xdr:row>
      <xdr:rowOff>170815</xdr:rowOff>
    </xdr:to>
    <xdr:cxnSp macro="">
      <xdr:nvCxnSpPr>
        <xdr:cNvPr id="374" name="直線コネクタ 373"/>
        <xdr:cNvCxnSpPr/>
      </xdr:nvCxnSpPr>
      <xdr:spPr>
        <a:xfrm flipV="1">
          <a:off x="3098800" y="12839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170815</xdr:rowOff>
    </xdr:from>
    <xdr:to>
      <xdr:col>4</xdr:col>
      <xdr:colOff>346075</xdr:colOff>
      <xdr:row>75</xdr:row>
      <xdr:rowOff>12700</xdr:rowOff>
    </xdr:to>
    <xdr:cxnSp macro="">
      <xdr:nvCxnSpPr>
        <xdr:cNvPr id="377" name="直線コネクタ 376"/>
        <xdr:cNvCxnSpPr/>
      </xdr:nvCxnSpPr>
      <xdr:spPr>
        <a:xfrm flipV="1">
          <a:off x="2209800" y="12858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12700</xdr:rowOff>
    </xdr:to>
    <xdr:cxnSp macro="">
      <xdr:nvCxnSpPr>
        <xdr:cNvPr id="380" name="直線コネクタ 379"/>
        <xdr:cNvCxnSpPr/>
      </xdr:nvCxnSpPr>
      <xdr:spPr>
        <a:xfrm>
          <a:off x="1320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85725</xdr:rowOff>
    </xdr:from>
    <xdr:to>
      <xdr:col>7</xdr:col>
      <xdr:colOff>66675</xdr:colOff>
      <xdr:row>75</xdr:row>
      <xdr:rowOff>15875</xdr:rowOff>
    </xdr:to>
    <xdr:sp macro="" textlink="">
      <xdr:nvSpPr>
        <xdr:cNvPr id="390" name="円/楕円 389"/>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102252</xdr:rowOff>
    </xdr:from>
    <xdr:ext cx="762000" cy="259045"/>
    <xdr:sp macro="" textlink="">
      <xdr:nvSpPr>
        <xdr:cNvPr id="391" name="公債費該当値テキスト"/>
        <xdr:cNvSpPr txBox="1"/>
      </xdr:nvSpPr>
      <xdr:spPr>
        <a:xfrm>
          <a:off x="49149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100965</xdr:rowOff>
    </xdr:from>
    <xdr:to>
      <xdr:col>5</xdr:col>
      <xdr:colOff>600075</xdr:colOff>
      <xdr:row>75</xdr:row>
      <xdr:rowOff>31115</xdr:rowOff>
    </xdr:to>
    <xdr:sp macro="" textlink="">
      <xdr:nvSpPr>
        <xdr:cNvPr id="392" name="円/楕円 391"/>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41292</xdr:rowOff>
    </xdr:from>
    <xdr:ext cx="736600" cy="259045"/>
    <xdr:sp macro="" textlink="">
      <xdr:nvSpPr>
        <xdr:cNvPr id="393" name="テキスト ボックス 392"/>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120015</xdr:rowOff>
    </xdr:from>
    <xdr:to>
      <xdr:col>4</xdr:col>
      <xdr:colOff>396875</xdr:colOff>
      <xdr:row>75</xdr:row>
      <xdr:rowOff>50165</xdr:rowOff>
    </xdr:to>
    <xdr:sp macro="" textlink="">
      <xdr:nvSpPr>
        <xdr:cNvPr id="394" name="円/楕円 393"/>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60342</xdr:rowOff>
    </xdr:from>
    <xdr:ext cx="762000" cy="259045"/>
    <xdr:sp macro="" textlink="">
      <xdr:nvSpPr>
        <xdr:cNvPr id="395" name="テキスト ボックス 39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398" name="円/楕円 397"/>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399" name="テキスト ボックス 398"/>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人当たりの決算額は、類似団体を下回っているが、今後本庁舎建設事業等の大型建設事業が実施されるのに伴い普通建設事業費は増加する見込みである。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78</xdr:row>
      <xdr:rowOff>24130</xdr:rowOff>
    </xdr:to>
    <xdr:cxnSp macro="">
      <xdr:nvCxnSpPr>
        <xdr:cNvPr id="432" name="直線コネクタ 431"/>
        <xdr:cNvCxnSpPr/>
      </xdr:nvCxnSpPr>
      <xdr:spPr>
        <a:xfrm>
          <a:off x="15671800" y="132600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69850</xdr:rowOff>
    </xdr:to>
    <xdr:cxnSp macro="">
      <xdr:nvCxnSpPr>
        <xdr:cNvPr id="435" name="直線コネクタ 434"/>
        <xdr:cNvCxnSpPr/>
      </xdr:nvCxnSpPr>
      <xdr:spPr>
        <a:xfrm flipV="1">
          <a:off x="14782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69850</xdr:rowOff>
    </xdr:to>
    <xdr:cxnSp macro="">
      <xdr:nvCxnSpPr>
        <xdr:cNvPr id="438" name="直線コネクタ 437"/>
        <xdr:cNvCxnSpPr/>
      </xdr:nvCxnSpPr>
      <xdr:spPr>
        <a:xfrm>
          <a:off x="13893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58420</xdr:rowOff>
    </xdr:to>
    <xdr:cxnSp macro="">
      <xdr:nvCxnSpPr>
        <xdr:cNvPr id="441" name="直線コネクタ 440"/>
        <xdr:cNvCxnSpPr/>
      </xdr:nvCxnSpPr>
      <xdr:spPr>
        <a:xfrm>
          <a:off x="13004800" y="131495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51" name="円/楕円 450"/>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52"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54" name="テキスト ボックス 45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5" name="円/楕円 454"/>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6" name="テキスト ボックス 455"/>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7" name="円/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8" name="テキスト ボックス 45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9" name="円/楕円 458"/>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60" name="テキスト ボックス 459"/>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141910</xdr:rowOff>
    </xdr:from>
    <xdr:to>
      <xdr:col>4</xdr:col>
      <xdr:colOff>1117600</xdr:colOff>
      <xdr:row>18</xdr:row>
      <xdr:rowOff>67678</xdr:rowOff>
    </xdr:to>
    <xdr:cxnSp macro="">
      <xdr:nvCxnSpPr>
        <xdr:cNvPr id="50" name="直線コネクタ 49"/>
        <xdr:cNvCxnSpPr/>
      </xdr:nvCxnSpPr>
      <xdr:spPr bwMode="auto">
        <a:xfrm flipV="1">
          <a:off x="5003800" y="3104185"/>
          <a:ext cx="647700" cy="9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1283</xdr:rowOff>
    </xdr:from>
    <xdr:to>
      <xdr:col>4</xdr:col>
      <xdr:colOff>469900</xdr:colOff>
      <xdr:row>18</xdr:row>
      <xdr:rowOff>67678</xdr:rowOff>
    </xdr:to>
    <xdr:cxnSp macro="">
      <xdr:nvCxnSpPr>
        <xdr:cNvPr id="53" name="直線コネクタ 52"/>
        <xdr:cNvCxnSpPr/>
      </xdr:nvCxnSpPr>
      <xdr:spPr bwMode="auto">
        <a:xfrm>
          <a:off x="4305300" y="3135008"/>
          <a:ext cx="698500" cy="6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162662</xdr:rowOff>
    </xdr:from>
    <xdr:to>
      <xdr:col>3</xdr:col>
      <xdr:colOff>904875</xdr:colOff>
      <xdr:row>18</xdr:row>
      <xdr:rowOff>1283</xdr:rowOff>
    </xdr:to>
    <xdr:cxnSp macro="">
      <xdr:nvCxnSpPr>
        <xdr:cNvPr id="56" name="直線コネクタ 55"/>
        <xdr:cNvCxnSpPr/>
      </xdr:nvCxnSpPr>
      <xdr:spPr bwMode="auto">
        <a:xfrm>
          <a:off x="3606800" y="3124937"/>
          <a:ext cx="698500" cy="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162662</xdr:rowOff>
    </xdr:from>
    <xdr:to>
      <xdr:col>3</xdr:col>
      <xdr:colOff>206375</xdr:colOff>
      <xdr:row>18</xdr:row>
      <xdr:rowOff>13233</xdr:rowOff>
    </xdr:to>
    <xdr:cxnSp macro="">
      <xdr:nvCxnSpPr>
        <xdr:cNvPr id="59" name="直線コネクタ 58"/>
        <xdr:cNvCxnSpPr/>
      </xdr:nvCxnSpPr>
      <xdr:spPr bwMode="auto">
        <a:xfrm flipV="1">
          <a:off x="2908300" y="3124937"/>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91110</xdr:rowOff>
    </xdr:from>
    <xdr:to>
      <xdr:col>5</xdr:col>
      <xdr:colOff>34925</xdr:colOff>
      <xdr:row>18</xdr:row>
      <xdr:rowOff>21260</xdr:rowOff>
    </xdr:to>
    <xdr:sp macro="" textlink="">
      <xdr:nvSpPr>
        <xdr:cNvPr id="69" name="円/楕円 68"/>
        <xdr:cNvSpPr/>
      </xdr:nvSpPr>
      <xdr:spPr bwMode="auto">
        <a:xfrm>
          <a:off x="56007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63187</xdr:rowOff>
    </xdr:from>
    <xdr:ext cx="762000" cy="259045"/>
    <xdr:sp macro="" textlink="">
      <xdr:nvSpPr>
        <xdr:cNvPr id="70" name="人口1人当たり決算額の推移該当値テキスト130"/>
        <xdr:cNvSpPr txBox="1"/>
      </xdr:nvSpPr>
      <xdr:spPr>
        <a:xfrm>
          <a:off x="5740400" y="302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16878</xdr:rowOff>
    </xdr:from>
    <xdr:to>
      <xdr:col>4</xdr:col>
      <xdr:colOff>520700</xdr:colOff>
      <xdr:row>18</xdr:row>
      <xdr:rowOff>118478</xdr:rowOff>
    </xdr:to>
    <xdr:sp macro="" textlink="">
      <xdr:nvSpPr>
        <xdr:cNvPr id="71" name="円/楕円 70"/>
        <xdr:cNvSpPr/>
      </xdr:nvSpPr>
      <xdr:spPr bwMode="auto">
        <a:xfrm>
          <a:off x="49530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103255</xdr:rowOff>
    </xdr:from>
    <xdr:ext cx="736600" cy="259045"/>
    <xdr:sp macro="" textlink="">
      <xdr:nvSpPr>
        <xdr:cNvPr id="72" name="テキスト ボックス 71"/>
        <xdr:cNvSpPr txBox="1"/>
      </xdr:nvSpPr>
      <xdr:spPr>
        <a:xfrm>
          <a:off x="4622800" y="323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121933</xdr:rowOff>
    </xdr:from>
    <xdr:to>
      <xdr:col>3</xdr:col>
      <xdr:colOff>955675</xdr:colOff>
      <xdr:row>18</xdr:row>
      <xdr:rowOff>52083</xdr:rowOff>
    </xdr:to>
    <xdr:sp macro="" textlink="">
      <xdr:nvSpPr>
        <xdr:cNvPr id="73" name="円/楕円 72"/>
        <xdr:cNvSpPr/>
      </xdr:nvSpPr>
      <xdr:spPr bwMode="auto">
        <a:xfrm>
          <a:off x="4254500" y="308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36860</xdr:rowOff>
    </xdr:from>
    <xdr:ext cx="762000" cy="259045"/>
    <xdr:sp macro="" textlink="">
      <xdr:nvSpPr>
        <xdr:cNvPr id="74" name="テキスト ボックス 73"/>
        <xdr:cNvSpPr txBox="1"/>
      </xdr:nvSpPr>
      <xdr:spPr>
        <a:xfrm>
          <a:off x="3924300" y="31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111862</xdr:rowOff>
    </xdr:from>
    <xdr:to>
      <xdr:col>3</xdr:col>
      <xdr:colOff>257175</xdr:colOff>
      <xdr:row>18</xdr:row>
      <xdr:rowOff>42012</xdr:rowOff>
    </xdr:to>
    <xdr:sp macro="" textlink="">
      <xdr:nvSpPr>
        <xdr:cNvPr id="75" name="円/楕円 74"/>
        <xdr:cNvSpPr/>
      </xdr:nvSpPr>
      <xdr:spPr bwMode="auto">
        <a:xfrm>
          <a:off x="3556000" y="307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26789</xdr:rowOff>
    </xdr:from>
    <xdr:ext cx="762000" cy="259045"/>
    <xdr:sp macro="" textlink="">
      <xdr:nvSpPr>
        <xdr:cNvPr id="76" name="テキスト ボックス 75"/>
        <xdr:cNvSpPr txBox="1"/>
      </xdr:nvSpPr>
      <xdr:spPr>
        <a:xfrm>
          <a:off x="3225800" y="31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133883</xdr:rowOff>
    </xdr:from>
    <xdr:to>
      <xdr:col>2</xdr:col>
      <xdr:colOff>692150</xdr:colOff>
      <xdr:row>18</xdr:row>
      <xdr:rowOff>64033</xdr:rowOff>
    </xdr:to>
    <xdr:sp macro="" textlink="">
      <xdr:nvSpPr>
        <xdr:cNvPr id="77" name="円/楕円 76"/>
        <xdr:cNvSpPr/>
      </xdr:nvSpPr>
      <xdr:spPr bwMode="auto">
        <a:xfrm>
          <a:off x="28575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48810</xdr:rowOff>
    </xdr:from>
    <xdr:ext cx="762000" cy="259045"/>
    <xdr:sp macro="" textlink="">
      <xdr:nvSpPr>
        <xdr:cNvPr id="78" name="テキスト ボックス 77"/>
        <xdr:cNvSpPr txBox="1"/>
      </xdr:nvSpPr>
      <xdr:spPr>
        <a:xfrm>
          <a:off x="25273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333132</xdr:rowOff>
    </xdr:from>
    <xdr:to>
      <xdr:col>4</xdr:col>
      <xdr:colOff>1117600</xdr:colOff>
      <xdr:row>38</xdr:row>
      <xdr:rowOff>6394</xdr:rowOff>
    </xdr:to>
    <xdr:cxnSp macro="">
      <xdr:nvCxnSpPr>
        <xdr:cNvPr id="112" name="直線コネクタ 111"/>
        <xdr:cNvCxnSpPr/>
      </xdr:nvCxnSpPr>
      <xdr:spPr bwMode="auto">
        <a:xfrm>
          <a:off x="5003800" y="7457832"/>
          <a:ext cx="6477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320582</xdr:rowOff>
    </xdr:from>
    <xdr:to>
      <xdr:col>4</xdr:col>
      <xdr:colOff>469900</xdr:colOff>
      <xdr:row>37</xdr:row>
      <xdr:rowOff>333132</xdr:rowOff>
    </xdr:to>
    <xdr:cxnSp macro="">
      <xdr:nvCxnSpPr>
        <xdr:cNvPr id="115" name="直線コネクタ 114"/>
        <xdr:cNvCxnSpPr/>
      </xdr:nvCxnSpPr>
      <xdr:spPr bwMode="auto">
        <a:xfrm>
          <a:off x="4305300" y="7445282"/>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310726</xdr:rowOff>
    </xdr:from>
    <xdr:to>
      <xdr:col>3</xdr:col>
      <xdr:colOff>904875</xdr:colOff>
      <xdr:row>37</xdr:row>
      <xdr:rowOff>320582</xdr:rowOff>
    </xdr:to>
    <xdr:cxnSp macro="">
      <xdr:nvCxnSpPr>
        <xdr:cNvPr id="118" name="直線コネクタ 117"/>
        <xdr:cNvCxnSpPr/>
      </xdr:nvCxnSpPr>
      <xdr:spPr bwMode="auto">
        <a:xfrm>
          <a:off x="3606800" y="7435426"/>
          <a:ext cx="698500" cy="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309095</xdr:rowOff>
    </xdr:from>
    <xdr:to>
      <xdr:col>3</xdr:col>
      <xdr:colOff>206375</xdr:colOff>
      <xdr:row>37</xdr:row>
      <xdr:rowOff>310726</xdr:rowOff>
    </xdr:to>
    <xdr:cxnSp macro="">
      <xdr:nvCxnSpPr>
        <xdr:cNvPr id="121" name="直線コネクタ 120"/>
        <xdr:cNvCxnSpPr/>
      </xdr:nvCxnSpPr>
      <xdr:spPr bwMode="auto">
        <a:xfrm>
          <a:off x="2908300" y="7433795"/>
          <a:ext cx="698500" cy="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298494</xdr:rowOff>
    </xdr:from>
    <xdr:to>
      <xdr:col>5</xdr:col>
      <xdr:colOff>34925</xdr:colOff>
      <xdr:row>38</xdr:row>
      <xdr:rowOff>57194</xdr:rowOff>
    </xdr:to>
    <xdr:sp macro="" textlink="">
      <xdr:nvSpPr>
        <xdr:cNvPr id="131" name="円/楕円 130"/>
        <xdr:cNvSpPr/>
      </xdr:nvSpPr>
      <xdr:spPr bwMode="auto">
        <a:xfrm>
          <a:off x="56007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282332</xdr:rowOff>
    </xdr:from>
    <xdr:to>
      <xdr:col>4</xdr:col>
      <xdr:colOff>520700</xdr:colOff>
      <xdr:row>38</xdr:row>
      <xdr:rowOff>41032</xdr:rowOff>
    </xdr:to>
    <xdr:sp macro="" textlink="">
      <xdr:nvSpPr>
        <xdr:cNvPr id="133" name="円/楕円 132"/>
        <xdr:cNvSpPr/>
      </xdr:nvSpPr>
      <xdr:spPr bwMode="auto">
        <a:xfrm>
          <a:off x="49530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25809</xdr:rowOff>
    </xdr:from>
    <xdr:ext cx="736600" cy="259045"/>
    <xdr:sp macro="" textlink="">
      <xdr:nvSpPr>
        <xdr:cNvPr id="134" name="テキスト ボックス 133"/>
        <xdr:cNvSpPr txBox="1"/>
      </xdr:nvSpPr>
      <xdr:spPr>
        <a:xfrm>
          <a:off x="4622800" y="749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269782</xdr:rowOff>
    </xdr:from>
    <xdr:to>
      <xdr:col>3</xdr:col>
      <xdr:colOff>955675</xdr:colOff>
      <xdr:row>38</xdr:row>
      <xdr:rowOff>28482</xdr:rowOff>
    </xdr:to>
    <xdr:sp macro="" textlink="">
      <xdr:nvSpPr>
        <xdr:cNvPr id="135" name="円/楕円 134"/>
        <xdr:cNvSpPr/>
      </xdr:nvSpPr>
      <xdr:spPr bwMode="auto">
        <a:xfrm>
          <a:off x="42545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13259</xdr:rowOff>
    </xdr:from>
    <xdr:ext cx="762000" cy="259045"/>
    <xdr:sp macro="" textlink="">
      <xdr:nvSpPr>
        <xdr:cNvPr id="136" name="テキスト ボックス 135"/>
        <xdr:cNvSpPr txBox="1"/>
      </xdr:nvSpPr>
      <xdr:spPr>
        <a:xfrm>
          <a:off x="3924300" y="74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259926</xdr:rowOff>
    </xdr:from>
    <xdr:to>
      <xdr:col>3</xdr:col>
      <xdr:colOff>257175</xdr:colOff>
      <xdr:row>38</xdr:row>
      <xdr:rowOff>18626</xdr:rowOff>
    </xdr:to>
    <xdr:sp macro="" textlink="">
      <xdr:nvSpPr>
        <xdr:cNvPr id="137" name="円/楕円 136"/>
        <xdr:cNvSpPr/>
      </xdr:nvSpPr>
      <xdr:spPr bwMode="auto">
        <a:xfrm>
          <a:off x="3556000" y="7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3403</xdr:rowOff>
    </xdr:from>
    <xdr:ext cx="762000" cy="259045"/>
    <xdr:sp macro="" textlink="">
      <xdr:nvSpPr>
        <xdr:cNvPr id="138" name="テキスト ボックス 137"/>
        <xdr:cNvSpPr txBox="1"/>
      </xdr:nvSpPr>
      <xdr:spPr>
        <a:xfrm>
          <a:off x="3225800" y="7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258295</xdr:rowOff>
    </xdr:from>
    <xdr:to>
      <xdr:col>2</xdr:col>
      <xdr:colOff>692150</xdr:colOff>
      <xdr:row>38</xdr:row>
      <xdr:rowOff>16995</xdr:rowOff>
    </xdr:to>
    <xdr:sp macro="" textlink="">
      <xdr:nvSpPr>
        <xdr:cNvPr id="139" name="円/楕円 138"/>
        <xdr:cNvSpPr/>
      </xdr:nvSpPr>
      <xdr:spPr bwMode="auto">
        <a:xfrm>
          <a:off x="28575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1772</xdr:rowOff>
    </xdr:from>
    <xdr:ext cx="762000" cy="259045"/>
    <xdr:sp macro="" textlink="">
      <xdr:nvSpPr>
        <xdr:cNvPr id="140" name="テキスト ボックス 139"/>
        <xdr:cNvSpPr txBox="1"/>
      </xdr:nvSpPr>
      <xdr:spPr>
        <a:xfrm>
          <a:off x="25273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年度までは国の臨時交付金等の支給の影響で実質収支額は増加していたが、平成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年度以降、交付税の減少や財政調整基金の取り崩しにより実質単年度収支額が減少していた。平成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年度は単年度収支が</a:t>
          </a:r>
          <a:r>
            <a:rPr kumimoji="1" lang="ja-JP" altLang="en-US" sz="1100">
              <a:solidFill>
                <a:schemeClr val="dk1"/>
              </a:solidFill>
              <a:effectLst/>
              <a:latin typeface="+mn-lt"/>
              <a:ea typeface="+mn-ea"/>
              <a:cs typeface="+mn-cs"/>
            </a:rPr>
            <a:t>黒字化したものの</a:t>
          </a:r>
          <a:r>
            <a:rPr kumimoji="1" lang="ja-JP" altLang="ja-JP" sz="1100">
              <a:solidFill>
                <a:schemeClr val="dk1"/>
              </a:solidFill>
              <a:effectLst/>
              <a:latin typeface="+mn-lt"/>
              <a:ea typeface="+mn-ea"/>
              <a:cs typeface="+mn-cs"/>
            </a:rPr>
            <a:t>、財政調整基金の積立金が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取崩額が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したため、実質単年度収支比率が</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赤</a:t>
          </a:r>
          <a:r>
            <a:rPr kumimoji="1" lang="ja-JP" altLang="ja-JP" sz="1100">
              <a:solidFill>
                <a:schemeClr val="dk1"/>
              </a:solidFill>
              <a:effectLst/>
              <a:latin typeface="+mn-lt"/>
              <a:ea typeface="+mn-ea"/>
              <a:cs typeface="+mn-cs"/>
            </a:rPr>
            <a:t>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一般会計、水道事業会計では黒字が多い。その他の会計では独立採算制を堅持しているもの、一般会計からの繰出により維持されている会計となっている。</a:t>
          </a:r>
          <a:endParaRPr kumimoji="1"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今後も、各会計において独立採算性の原則のもと、財政健全化に向けた取組みを進めることで、市全体として健全な財政を維持していく必要がある。</a:t>
          </a:r>
          <a:endParaRPr lang="ja-JP" altLang="ja-JP">
            <a:effectLst/>
          </a:endParaRPr>
        </a:p>
        <a:p>
          <a:endParaRPr kumimoji="1" lang="en-US" altLang="ja-JP" sz="1100">
            <a:solidFill>
              <a:schemeClr val="dk1"/>
            </a:solidFill>
            <a:effectLst/>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近年の実質公債費比率の分子は年々減少してきており、新たに起債借入にあたっては過疎対策事業債等の交付税に算入される起債とするなど分子の抑制に努めている。今後とも緊急度や住民ニーズ</a:t>
          </a:r>
          <a:r>
            <a:rPr kumimoji="1" lang="ja-JP" altLang="en-US" sz="1100">
              <a:solidFill>
                <a:schemeClr val="dk1"/>
              </a:solidFill>
              <a:effectLst/>
              <a:latin typeface="+mn-lt"/>
              <a:ea typeface="+mn-ea"/>
              <a:cs typeface="+mn-cs"/>
            </a:rPr>
            <a:t>を勘案し、</a:t>
          </a:r>
          <a:r>
            <a:rPr kumimoji="1" lang="ja-JP" altLang="ja-JP" sz="1100">
              <a:solidFill>
                <a:schemeClr val="dk1"/>
              </a:solidFill>
              <a:effectLst/>
              <a:latin typeface="+mn-lt"/>
              <a:ea typeface="+mn-ea"/>
              <a:cs typeface="+mn-cs"/>
            </a:rPr>
            <a:t>将来にわたり持続可能な財政基盤を構築できるように努める。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本市では、地方債を発行する場合は過疎債等の交付税措置のある財源的に有利な地方債を活用している。</a:t>
          </a:r>
          <a:endParaRPr lang="ja-JP" altLang="ja-JP" sz="1400">
            <a:effectLst/>
          </a:endParaRPr>
        </a:p>
        <a:p>
          <a:r>
            <a:rPr kumimoji="1" lang="ja-JP" altLang="ja-JP" sz="1100">
              <a:solidFill>
                <a:schemeClr val="dk1"/>
              </a:solidFill>
              <a:effectLst/>
              <a:latin typeface="+mn-lt"/>
              <a:ea typeface="+mn-ea"/>
              <a:cs typeface="+mn-cs"/>
            </a:rPr>
            <a:t>上記の取組により一般会計等に係る地方債の現在高は増加傾向にあるが、将来負担額から控除される基準財政需要額算入見込額が増加し、将来負担比率の分子は減少してきており、健全な財政を維持できているものと考えている。今後も、将来負担額を抑制するとともに、充当可能財源等の増加を図り将来負担比率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17571471</v>
      </c>
      <c r="BO4" s="379"/>
      <c r="BP4" s="379"/>
      <c r="BQ4" s="379"/>
      <c r="BR4" s="379"/>
      <c r="BS4" s="379"/>
      <c r="BT4" s="379"/>
      <c r="BU4" s="380"/>
      <c r="BV4" s="378">
        <v>18031070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16794892</v>
      </c>
      <c r="BO5" s="384"/>
      <c r="BP5" s="384"/>
      <c r="BQ5" s="384"/>
      <c r="BR5" s="384"/>
      <c r="BS5" s="384"/>
      <c r="BT5" s="384"/>
      <c r="BU5" s="385"/>
      <c r="BV5" s="383">
        <v>17195298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776579</v>
      </c>
      <c r="BO6" s="384"/>
      <c r="BP6" s="384"/>
      <c r="BQ6" s="384"/>
      <c r="BR6" s="384"/>
      <c r="BS6" s="384"/>
      <c r="BT6" s="384"/>
      <c r="BU6" s="385"/>
      <c r="BV6" s="383">
        <v>835772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93.3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181809</v>
      </c>
      <c r="BO7" s="384"/>
      <c r="BP7" s="384"/>
      <c r="BQ7" s="384"/>
      <c r="BR7" s="384"/>
      <c r="BS7" s="384"/>
      <c r="BT7" s="384"/>
      <c r="BU7" s="385"/>
      <c r="BV7" s="383">
        <v>193167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10879370</v>
      </c>
      <c r="CU7" s="384"/>
      <c r="CV7" s="384"/>
      <c r="CW7" s="384"/>
      <c r="CX7" s="384"/>
      <c r="CY7" s="384"/>
      <c r="CZ7" s="384"/>
      <c r="DA7" s="385"/>
      <c r="DB7" s="383">
        <v>10866115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594770</v>
      </c>
      <c r="BO8" s="384"/>
      <c r="BP8" s="384"/>
      <c r="BQ8" s="384"/>
      <c r="BR8" s="384"/>
      <c r="BS8" s="384"/>
      <c r="BT8" s="384"/>
      <c r="BU8" s="385"/>
      <c r="BV8" s="383">
        <v>642605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38017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-47835</v>
      </c>
      <c r="BO9" s="384"/>
      <c r="BP9" s="384"/>
      <c r="BQ9" s="384"/>
      <c r="BR9" s="384"/>
      <c r="BS9" s="384"/>
      <c r="BT9" s="384"/>
      <c r="BU9" s="385"/>
      <c r="BV9" s="383">
        <v>7292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39493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1144</v>
      </c>
      <c r="BO10" s="384"/>
      <c r="BP10" s="384"/>
      <c r="BQ10" s="384"/>
      <c r="BR10" s="384"/>
      <c r="BS10" s="384"/>
      <c r="BT10" s="384"/>
      <c r="BU10" s="385"/>
      <c r="BV10" s="383">
        <v>500000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38544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340000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38355</v>
      </c>
      <c r="S13" s="485"/>
      <c r="T13" s="485"/>
      <c r="U13" s="485"/>
      <c r="V13" s="486"/>
      <c r="W13" s="472" t="s">
        <v>123</v>
      </c>
      <c r="X13" s="396"/>
      <c r="Y13" s="396"/>
      <c r="Z13" s="396"/>
      <c r="AA13" s="396"/>
      <c r="AB13" s="397"/>
      <c r="AC13" s="359">
        <v>2945</v>
      </c>
      <c r="AD13" s="360"/>
      <c r="AE13" s="360"/>
      <c r="AF13" s="360"/>
      <c r="AG13" s="361"/>
      <c r="AH13" s="359">
        <v>3676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-46691</v>
      </c>
      <c r="BO13" s="384"/>
      <c r="BP13" s="384"/>
      <c r="BQ13" s="384"/>
      <c r="BR13" s="384"/>
      <c r="BS13" s="384"/>
      <c r="BT13" s="384"/>
      <c r="BU13" s="385"/>
      <c r="BV13" s="383">
        <v>167292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10.7</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38839</v>
      </c>
      <c r="S14" s="485"/>
      <c r="T14" s="485"/>
      <c r="U14" s="485"/>
      <c r="V14" s="486"/>
      <c r="W14" s="487"/>
      <c r="X14" s="399"/>
      <c r="Y14" s="399"/>
      <c r="Z14" s="399"/>
      <c r="AA14" s="399"/>
      <c r="AB14" s="400"/>
      <c r="AC14" s="477">
        <v>16.100000000000001</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48.6</v>
      </c>
      <c r="CU14" s="456"/>
      <c r="CV14" s="456"/>
      <c r="CW14" s="456"/>
      <c r="CX14" s="456"/>
      <c r="CY14" s="456"/>
      <c r="CZ14" s="456"/>
      <c r="DA14" s="457"/>
      <c r="DB14" s="488">
        <v>50.9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38645</v>
      </c>
      <c r="S15" s="485"/>
      <c r="T15" s="485"/>
      <c r="U15" s="485"/>
      <c r="V15" s="486"/>
      <c r="W15" s="472" t="s">
        <v>130</v>
      </c>
      <c r="X15" s="396"/>
      <c r="Y15" s="396"/>
      <c r="Z15" s="396"/>
      <c r="AA15" s="396"/>
      <c r="AB15" s="397"/>
      <c r="AC15" s="359">
        <v>4751</v>
      </c>
      <c r="AD15" s="360"/>
      <c r="AE15" s="360"/>
      <c r="AF15" s="360"/>
      <c r="AG15" s="361"/>
      <c r="AH15" s="359">
        <v>5393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3422957</v>
      </c>
      <c r="BO15" s="379"/>
      <c r="BP15" s="379"/>
      <c r="BQ15" s="379"/>
      <c r="BR15" s="379"/>
      <c r="BS15" s="379"/>
      <c r="BT15" s="379"/>
      <c r="BU15" s="380"/>
      <c r="BV15" s="378">
        <v>3367209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8013616</v>
      </c>
      <c r="BO16" s="384"/>
      <c r="BP16" s="384"/>
      <c r="BQ16" s="384"/>
      <c r="BR16" s="384"/>
      <c r="BS16" s="384"/>
      <c r="BT16" s="384"/>
      <c r="BU16" s="385"/>
      <c r="BV16" s="383">
        <v>7945563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10600</v>
      </c>
      <c r="AD17" s="360"/>
      <c r="AE17" s="360"/>
      <c r="AF17" s="360"/>
      <c r="AG17" s="361"/>
      <c r="AH17" s="359">
        <v>10706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4380578</v>
      </c>
      <c r="BO17" s="384"/>
      <c r="BP17" s="384"/>
      <c r="BQ17" s="384"/>
      <c r="BR17" s="384"/>
      <c r="BS17" s="384"/>
      <c r="BT17" s="384"/>
      <c r="BU17" s="385"/>
      <c r="BV17" s="383">
        <v>4330067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194.44</v>
      </c>
      <c r="M18" s="448"/>
      <c r="N18" s="448"/>
      <c r="O18" s="448"/>
      <c r="P18" s="448"/>
      <c r="Q18" s="448"/>
      <c r="R18" s="449"/>
      <c r="S18" s="449"/>
      <c r="T18" s="449"/>
      <c r="U18" s="449"/>
      <c r="V18" s="450"/>
      <c r="W18" s="464"/>
      <c r="X18" s="465"/>
      <c r="Y18" s="465"/>
      <c r="Z18" s="465"/>
      <c r="AA18" s="465"/>
      <c r="AB18" s="473"/>
      <c r="AC18" s="347">
        <v>57.9</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9878035</v>
      </c>
      <c r="BO18" s="384"/>
      <c r="BP18" s="384"/>
      <c r="BQ18" s="384"/>
      <c r="BR18" s="384"/>
      <c r="BS18" s="384"/>
      <c r="BT18" s="384"/>
      <c r="BU18" s="385"/>
      <c r="BV18" s="383">
        <v>9452658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12551170</v>
      </c>
      <c r="BO19" s="384"/>
      <c r="BP19" s="384"/>
      <c r="BQ19" s="384"/>
      <c r="BR19" s="384"/>
      <c r="BS19" s="384"/>
      <c r="BT19" s="384"/>
      <c r="BU19" s="385"/>
      <c r="BV19" s="383">
        <v>12759474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13959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18895999</v>
      </c>
      <c r="BO23" s="384"/>
      <c r="BP23" s="384"/>
      <c r="BQ23" s="384"/>
      <c r="BR23" s="384"/>
      <c r="BS23" s="384"/>
      <c r="BT23" s="384"/>
      <c r="BU23" s="385"/>
      <c r="BV23" s="383">
        <v>18530809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7785</v>
      </c>
      <c r="R24" s="360"/>
      <c r="S24" s="360"/>
      <c r="T24" s="360"/>
      <c r="U24" s="360"/>
      <c r="V24" s="361"/>
      <c r="W24" s="425"/>
      <c r="X24" s="416"/>
      <c r="Y24" s="417"/>
      <c r="Z24" s="356" t="s">
        <v>153</v>
      </c>
      <c r="AA24" s="357"/>
      <c r="AB24" s="357"/>
      <c r="AC24" s="357"/>
      <c r="AD24" s="357"/>
      <c r="AE24" s="357"/>
      <c r="AF24" s="357"/>
      <c r="AG24" s="358"/>
      <c r="AH24" s="359">
        <v>286</v>
      </c>
      <c r="AI24" s="360"/>
      <c r="AJ24" s="360"/>
      <c r="AK24" s="360"/>
      <c r="AL24" s="361"/>
      <c r="AM24" s="359">
        <v>904046</v>
      </c>
      <c r="AN24" s="360"/>
      <c r="AO24" s="360"/>
      <c r="AP24" s="360"/>
      <c r="AQ24" s="360"/>
      <c r="AR24" s="361"/>
      <c r="AS24" s="359">
        <v>3161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17597976</v>
      </c>
      <c r="BO24" s="384"/>
      <c r="BP24" s="384"/>
      <c r="BQ24" s="384"/>
      <c r="BR24" s="384"/>
      <c r="BS24" s="384"/>
      <c r="BT24" s="384"/>
      <c r="BU24" s="385"/>
      <c r="BV24" s="383">
        <v>17121392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6240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1035213</v>
      </c>
      <c r="BO25" s="379"/>
      <c r="BP25" s="379"/>
      <c r="BQ25" s="379"/>
      <c r="BR25" s="379"/>
      <c r="BS25" s="379"/>
      <c r="BT25" s="379"/>
      <c r="BU25" s="380"/>
      <c r="BV25" s="378">
        <v>1138589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5339</v>
      </c>
      <c r="R26" s="360"/>
      <c r="S26" s="360"/>
      <c r="T26" s="360"/>
      <c r="U26" s="360"/>
      <c r="V26" s="361"/>
      <c r="W26" s="425"/>
      <c r="X26" s="416"/>
      <c r="Y26" s="417"/>
      <c r="Z26" s="356" t="s">
        <v>159</v>
      </c>
      <c r="AA26" s="438"/>
      <c r="AB26" s="438"/>
      <c r="AC26" s="438"/>
      <c r="AD26" s="438"/>
      <c r="AE26" s="438"/>
      <c r="AF26" s="438"/>
      <c r="AG26" s="439"/>
      <c r="AH26" s="359">
        <v>13</v>
      </c>
      <c r="AI26" s="360"/>
      <c r="AJ26" s="360"/>
      <c r="AK26" s="360"/>
      <c r="AL26" s="361"/>
      <c r="AM26" s="359">
        <v>36452</v>
      </c>
      <c r="AN26" s="360"/>
      <c r="AO26" s="360"/>
      <c r="AP26" s="360"/>
      <c r="AQ26" s="360"/>
      <c r="AR26" s="361"/>
      <c r="AS26" s="359">
        <v>2804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4130</v>
      </c>
      <c r="R27" s="360"/>
      <c r="S27" s="360"/>
      <c r="T27" s="360"/>
      <c r="U27" s="360"/>
      <c r="V27" s="361"/>
      <c r="W27" s="425"/>
      <c r="X27" s="416"/>
      <c r="Y27" s="417"/>
      <c r="Z27" s="356" t="s">
        <v>162</v>
      </c>
      <c r="AA27" s="357"/>
      <c r="AB27" s="357"/>
      <c r="AC27" s="357"/>
      <c r="AD27" s="357"/>
      <c r="AE27" s="357"/>
      <c r="AF27" s="357"/>
      <c r="AG27" s="358"/>
      <c r="AH27" s="359">
        <v>17</v>
      </c>
      <c r="AI27" s="360"/>
      <c r="AJ27" s="360"/>
      <c r="AK27" s="360"/>
      <c r="AL27" s="361"/>
      <c r="AM27" s="359">
        <v>57694</v>
      </c>
      <c r="AN27" s="360"/>
      <c r="AO27" s="360"/>
      <c r="AP27" s="360"/>
      <c r="AQ27" s="360"/>
      <c r="AR27" s="361"/>
      <c r="AS27" s="359">
        <v>3394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558914</v>
      </c>
      <c r="BO27" s="387"/>
      <c r="BP27" s="387"/>
      <c r="BQ27" s="387"/>
      <c r="BR27" s="387"/>
      <c r="BS27" s="387"/>
      <c r="BT27" s="387"/>
      <c r="BU27" s="388"/>
      <c r="BV27" s="386">
        <v>558914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3360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2342127</v>
      </c>
      <c r="BO28" s="379"/>
      <c r="BP28" s="379"/>
      <c r="BQ28" s="379"/>
      <c r="BR28" s="379"/>
      <c r="BS28" s="379"/>
      <c r="BT28" s="379"/>
      <c r="BU28" s="380"/>
      <c r="BV28" s="378">
        <v>2340983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3080</v>
      </c>
      <c r="R29" s="360"/>
      <c r="S29" s="360"/>
      <c r="T29" s="360"/>
      <c r="U29" s="360"/>
      <c r="V29" s="361"/>
      <c r="W29" s="426"/>
      <c r="X29" s="427"/>
      <c r="Y29" s="428"/>
      <c r="Z29" s="356" t="s">
        <v>169</v>
      </c>
      <c r="AA29" s="357"/>
      <c r="AB29" s="357"/>
      <c r="AC29" s="357"/>
      <c r="AD29" s="357"/>
      <c r="AE29" s="357"/>
      <c r="AF29" s="357"/>
      <c r="AG29" s="358"/>
      <c r="AH29" s="359">
        <v>303</v>
      </c>
      <c r="AI29" s="360"/>
      <c r="AJ29" s="360"/>
      <c r="AK29" s="360"/>
      <c r="AL29" s="361"/>
      <c r="AM29" s="359">
        <v>961740</v>
      </c>
      <c r="AN29" s="360"/>
      <c r="AO29" s="360"/>
      <c r="AP29" s="360"/>
      <c r="AQ29" s="360"/>
      <c r="AR29" s="361"/>
      <c r="AS29" s="359">
        <v>3174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240480</v>
      </c>
      <c r="BO29" s="384"/>
      <c r="BP29" s="384"/>
      <c r="BQ29" s="384"/>
      <c r="BR29" s="384"/>
      <c r="BS29" s="384"/>
      <c r="BT29" s="384"/>
      <c r="BU29" s="385"/>
      <c r="BV29" s="383">
        <v>240372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2356546</v>
      </c>
      <c r="BO30" s="387"/>
      <c r="BP30" s="387"/>
      <c r="BQ30" s="387"/>
      <c r="BR30" s="387"/>
      <c r="BS30" s="387"/>
      <c r="BT30" s="387"/>
      <c r="BU30" s="388"/>
      <c r="BV30" s="386">
        <v>2386656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松山養護老人ホーム事務組合（一般会計）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有限会社　栗の里なかやま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飲料水供給施設特別会計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松山養護老人ホーム事務組合（診療所事業会計）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株式会社　プロシーズ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伊予港上屋特別会計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松山広域福祉施設事務組合（一般会計）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有限会社　シーサイドふたみ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公共下水道特別会計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松山広域福祉施設事務組合（公営企業会計）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株式会社　まちづくり郡中</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IF('各会計、関係団体の財政状況及び健全化判断比率'!B38="","",'各会計、関係団体の財政状況及び健全化判断比率'!B38)</f>
        <v>特定環境保全公共下水道特別会計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愛媛県市町総合事務組合（退職手当事業分）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IF('各会計、関係団体の財政状況及び健全化判断比率'!B39="","",'各会計、関係団体の財政状況及び健全化判断比率'!B39)</f>
        <v>農業集落排水特別会計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愛媛県市町総合事務組合（消防補償事業分）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IF('各会計、関係団体の財政状況及び健全化判断比率'!B40="","",'各会計、関係団体の財政状況及び健全化判断比率'!B40)</f>
        <v>浄化槽整備特別会計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愛媛県市町総合事務組合（交通災害事業分）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IF('各会計、関係団体の財政状況及び健全化判断比率'!B41="","",'各会計、関係団体の財政状況及び健全化判断比率'!B41)</f>
        <v>都市総合文化施設運営事業特別会計</v>
      </c>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愛媛県市町総合事務組合（自治会館事業分）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愛媛県市町総合事務組合（議員公務災害事業分）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愛媛県市町総合事務組合（共通経費分）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81" t="s">
        <v>23</v>
      </c>
      <c r="C41" s="1182"/>
      <c r="D41" s="81"/>
      <c r="E41" s="1183" t="s">
        <v>24</v>
      </c>
      <c r="F41" s="1183"/>
      <c r="G41" s="1183"/>
      <c r="H41" s="1184"/>
      <c r="I41" s="82">
        <v>16809</v>
      </c>
      <c r="J41" s="83">
        <v>17510</v>
      </c>
      <c r="K41" s="83">
        <v>18310</v>
      </c>
      <c r="L41" s="83">
        <v>18531</v>
      </c>
      <c r="M41" s="84">
        <v>18896</v>
      </c>
    </row>
    <row r="42" spans="2:13" ht="27.75" customHeight="1" x14ac:dyDescent="0.15">
      <c r="B42" s="1171"/>
      <c r="C42" s="1172"/>
      <c r="D42" s="85"/>
      <c r="E42" s="1175" t="s">
        <v>25</v>
      </c>
      <c r="F42" s="1175"/>
      <c r="G42" s="1175"/>
      <c r="H42" s="1176"/>
      <c r="I42" s="86">
        <v>94</v>
      </c>
      <c r="J42" s="87">
        <v>78</v>
      </c>
      <c r="K42" s="87">
        <v>62</v>
      </c>
      <c r="L42" s="87">
        <v>46</v>
      </c>
      <c r="M42" s="88">
        <v>31</v>
      </c>
    </row>
    <row r="43" spans="2:13" ht="27.75" customHeight="1" x14ac:dyDescent="0.15">
      <c r="B43" s="1171"/>
      <c r="C43" s="1172"/>
      <c r="D43" s="85"/>
      <c r="E43" s="1175" t="s">
        <v>26</v>
      </c>
      <c r="F43" s="1175"/>
      <c r="G43" s="1175"/>
      <c r="H43" s="1176"/>
      <c r="I43" s="86">
        <v>7711</v>
      </c>
      <c r="J43" s="87">
        <v>7682</v>
      </c>
      <c r="K43" s="87">
        <v>7139</v>
      </c>
      <c r="L43" s="87">
        <v>7008</v>
      </c>
      <c r="M43" s="88">
        <v>7037</v>
      </c>
    </row>
    <row r="44" spans="2:13" ht="27.75" customHeight="1" x14ac:dyDescent="0.15">
      <c r="B44" s="1171"/>
      <c r="C44" s="1172"/>
      <c r="D44" s="85"/>
      <c r="E44" s="1175" t="s">
        <v>27</v>
      </c>
      <c r="F44" s="1175"/>
      <c r="G44" s="1175"/>
      <c r="H44" s="1176"/>
      <c r="I44" s="86">
        <v>867</v>
      </c>
      <c r="J44" s="87">
        <v>533</v>
      </c>
      <c r="K44" s="87">
        <v>574</v>
      </c>
      <c r="L44" s="87">
        <v>495</v>
      </c>
      <c r="M44" s="88">
        <v>506</v>
      </c>
    </row>
    <row r="45" spans="2:13" ht="27.75" customHeight="1" x14ac:dyDescent="0.15">
      <c r="B45" s="1171"/>
      <c r="C45" s="1172"/>
      <c r="D45" s="85"/>
      <c r="E45" s="1175" t="s">
        <v>28</v>
      </c>
      <c r="F45" s="1175"/>
      <c r="G45" s="1175"/>
      <c r="H45" s="1176"/>
      <c r="I45" s="86">
        <v>3268</v>
      </c>
      <c r="J45" s="87">
        <v>3196</v>
      </c>
      <c r="K45" s="87">
        <v>2982</v>
      </c>
      <c r="L45" s="87">
        <v>2752</v>
      </c>
      <c r="M45" s="88">
        <v>2512</v>
      </c>
    </row>
    <row r="46" spans="2:13" ht="27.75" customHeight="1" x14ac:dyDescent="0.15">
      <c r="B46" s="1171"/>
      <c r="C46" s="1172"/>
      <c r="D46" s="85"/>
      <c r="E46" s="1175" t="s">
        <v>29</v>
      </c>
      <c r="F46" s="1175"/>
      <c r="G46" s="1175"/>
      <c r="H46" s="1176"/>
      <c r="I46" s="86" t="s">
        <v>481</v>
      </c>
      <c r="J46" s="87" t="s">
        <v>481</v>
      </c>
      <c r="K46" s="87" t="s">
        <v>481</v>
      </c>
      <c r="L46" s="87" t="s">
        <v>481</v>
      </c>
      <c r="M46" s="88" t="s">
        <v>481</v>
      </c>
    </row>
    <row r="47" spans="2:13" ht="27.75" customHeight="1" x14ac:dyDescent="0.15">
      <c r="B47" s="1171"/>
      <c r="C47" s="1172"/>
      <c r="D47" s="85"/>
      <c r="E47" s="1175" t="s">
        <v>30</v>
      </c>
      <c r="F47" s="1175"/>
      <c r="G47" s="1175"/>
      <c r="H47" s="1176"/>
      <c r="I47" s="86" t="s">
        <v>481</v>
      </c>
      <c r="J47" s="87" t="s">
        <v>481</v>
      </c>
      <c r="K47" s="87" t="s">
        <v>481</v>
      </c>
      <c r="L47" s="87" t="s">
        <v>481</v>
      </c>
      <c r="M47" s="88" t="s">
        <v>481</v>
      </c>
    </row>
    <row r="48" spans="2:13" ht="27.75" customHeight="1" x14ac:dyDescent="0.15">
      <c r="B48" s="1173"/>
      <c r="C48" s="1174"/>
      <c r="D48" s="85"/>
      <c r="E48" s="1175" t="s">
        <v>31</v>
      </c>
      <c r="F48" s="1175"/>
      <c r="G48" s="1175"/>
      <c r="H48" s="1176"/>
      <c r="I48" s="86" t="s">
        <v>481</v>
      </c>
      <c r="J48" s="87" t="s">
        <v>481</v>
      </c>
      <c r="K48" s="87" t="s">
        <v>481</v>
      </c>
      <c r="L48" s="87" t="s">
        <v>481</v>
      </c>
      <c r="M48" s="88" t="s">
        <v>481</v>
      </c>
    </row>
    <row r="49" spans="2:13" ht="27.75" customHeight="1" x14ac:dyDescent="0.15">
      <c r="B49" s="1169" t="s">
        <v>32</v>
      </c>
      <c r="C49" s="1170"/>
      <c r="D49" s="89"/>
      <c r="E49" s="1175" t="s">
        <v>33</v>
      </c>
      <c r="F49" s="1175"/>
      <c r="G49" s="1175"/>
      <c r="H49" s="1176"/>
      <c r="I49" s="86">
        <v>4421</v>
      </c>
      <c r="J49" s="87">
        <v>5662</v>
      </c>
      <c r="K49" s="87">
        <v>5320</v>
      </c>
      <c r="L49" s="87">
        <v>5214</v>
      </c>
      <c r="M49" s="88">
        <v>5160</v>
      </c>
    </row>
    <row r="50" spans="2:13" ht="27.75" customHeight="1" x14ac:dyDescent="0.15">
      <c r="B50" s="1171"/>
      <c r="C50" s="1172"/>
      <c r="D50" s="85"/>
      <c r="E50" s="1175" t="s">
        <v>34</v>
      </c>
      <c r="F50" s="1175"/>
      <c r="G50" s="1175"/>
      <c r="H50" s="1176"/>
      <c r="I50" s="86">
        <v>14</v>
      </c>
      <c r="J50" s="87">
        <v>11</v>
      </c>
      <c r="K50" s="87">
        <v>7</v>
      </c>
      <c r="L50" s="87">
        <v>6</v>
      </c>
      <c r="M50" s="88">
        <v>4</v>
      </c>
    </row>
    <row r="51" spans="2:13" ht="27.75" customHeight="1" x14ac:dyDescent="0.15">
      <c r="B51" s="1173"/>
      <c r="C51" s="1174"/>
      <c r="D51" s="85"/>
      <c r="E51" s="1175" t="s">
        <v>35</v>
      </c>
      <c r="F51" s="1175"/>
      <c r="G51" s="1175"/>
      <c r="H51" s="1176"/>
      <c r="I51" s="86">
        <v>16520</v>
      </c>
      <c r="J51" s="87">
        <v>17320</v>
      </c>
      <c r="K51" s="87">
        <v>18648</v>
      </c>
      <c r="L51" s="87">
        <v>18886</v>
      </c>
      <c r="M51" s="88">
        <v>19335</v>
      </c>
    </row>
    <row r="52" spans="2:13" ht="27.75" customHeight="1" thickBot="1" x14ac:dyDescent="0.2">
      <c r="B52" s="1177" t="s">
        <v>36</v>
      </c>
      <c r="C52" s="1178"/>
      <c r="D52" s="90"/>
      <c r="E52" s="1179" t="s">
        <v>37</v>
      </c>
      <c r="F52" s="1179"/>
      <c r="G52" s="1179"/>
      <c r="H52" s="1180"/>
      <c r="I52" s="91">
        <v>7794</v>
      </c>
      <c r="J52" s="92">
        <v>6007</v>
      </c>
      <c r="K52" s="92">
        <v>5092</v>
      </c>
      <c r="L52" s="92">
        <v>4728</v>
      </c>
      <c r="M52" s="93">
        <v>4483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55426</v>
      </c>
      <c r="E3" s="116"/>
      <c r="F3" s="117">
        <v>86381</v>
      </c>
      <c r="G3" s="118"/>
      <c r="H3" s="119"/>
    </row>
    <row r="4" spans="1:8" x14ac:dyDescent="0.15">
      <c r="A4" s="120"/>
      <c r="B4" s="121"/>
      <c r="C4" s="122"/>
      <c r="D4" s="123">
        <v>26278</v>
      </c>
      <c r="E4" s="124"/>
      <c r="F4" s="125">
        <v>41242</v>
      </c>
      <c r="G4" s="126"/>
      <c r="H4" s="127"/>
    </row>
    <row r="5" spans="1:8" x14ac:dyDescent="0.15">
      <c r="A5" s="108" t="s">
        <v>514</v>
      </c>
      <c r="B5" s="113"/>
      <c r="C5" s="114"/>
      <c r="D5" s="115">
        <v>49931</v>
      </c>
      <c r="E5" s="116"/>
      <c r="F5" s="117">
        <v>67201</v>
      </c>
      <c r="G5" s="118"/>
      <c r="H5" s="119"/>
    </row>
    <row r="6" spans="1:8" x14ac:dyDescent="0.15">
      <c r="A6" s="120"/>
      <c r="B6" s="121"/>
      <c r="C6" s="122"/>
      <c r="D6" s="123">
        <v>41046</v>
      </c>
      <c r="E6" s="124"/>
      <c r="F6" s="125">
        <v>35210</v>
      </c>
      <c r="G6" s="126"/>
      <c r="H6" s="127"/>
    </row>
    <row r="7" spans="1:8" x14ac:dyDescent="0.15">
      <c r="A7" s="108" t="s">
        <v>515</v>
      </c>
      <c r="B7" s="113"/>
      <c r="C7" s="114"/>
      <c r="D7" s="115">
        <v>71715</v>
      </c>
      <c r="E7" s="116"/>
      <c r="F7" s="117">
        <v>75709</v>
      </c>
      <c r="G7" s="118"/>
      <c r="H7" s="119"/>
    </row>
    <row r="8" spans="1:8" x14ac:dyDescent="0.15">
      <c r="A8" s="120"/>
      <c r="B8" s="121"/>
      <c r="C8" s="122"/>
      <c r="D8" s="123">
        <v>42149</v>
      </c>
      <c r="E8" s="124"/>
      <c r="F8" s="125">
        <v>35212</v>
      </c>
      <c r="G8" s="126"/>
      <c r="H8" s="127"/>
    </row>
    <row r="9" spans="1:8" x14ac:dyDescent="0.15">
      <c r="A9" s="108" t="s">
        <v>516</v>
      </c>
      <c r="B9" s="113"/>
      <c r="C9" s="114"/>
      <c r="D9" s="115">
        <v>74713</v>
      </c>
      <c r="E9" s="116"/>
      <c r="F9" s="117">
        <v>90961</v>
      </c>
      <c r="G9" s="118"/>
      <c r="H9" s="119"/>
    </row>
    <row r="10" spans="1:8" x14ac:dyDescent="0.15">
      <c r="A10" s="120"/>
      <c r="B10" s="121"/>
      <c r="C10" s="122"/>
      <c r="D10" s="123">
        <v>19187</v>
      </c>
      <c r="E10" s="124"/>
      <c r="F10" s="125">
        <v>37720</v>
      </c>
      <c r="G10" s="126"/>
      <c r="H10" s="127"/>
    </row>
    <row r="11" spans="1:8" x14ac:dyDescent="0.15">
      <c r="A11" s="108" t="s">
        <v>517</v>
      </c>
      <c r="B11" s="113"/>
      <c r="C11" s="114"/>
      <c r="D11" s="115">
        <v>58020</v>
      </c>
      <c r="E11" s="116"/>
      <c r="F11" s="117">
        <v>106614</v>
      </c>
      <c r="G11" s="118"/>
      <c r="H11" s="119"/>
    </row>
    <row r="12" spans="1:8" x14ac:dyDescent="0.15">
      <c r="A12" s="120"/>
      <c r="B12" s="121"/>
      <c r="C12" s="128"/>
      <c r="D12" s="123">
        <v>43373</v>
      </c>
      <c r="E12" s="124"/>
      <c r="F12" s="125">
        <v>45545</v>
      </c>
      <c r="G12" s="126"/>
      <c r="H12" s="127"/>
    </row>
    <row r="13" spans="1:8" x14ac:dyDescent="0.15">
      <c r="A13" s="108"/>
      <c r="B13" s="113"/>
      <c r="C13" s="129"/>
      <c r="D13" s="130">
        <v>61961</v>
      </c>
      <c r="E13" s="131"/>
      <c r="F13" s="132">
        <v>85373</v>
      </c>
      <c r="G13" s="133"/>
      <c r="H13" s="119"/>
    </row>
    <row r="14" spans="1:8" x14ac:dyDescent="0.15">
      <c r="A14" s="120"/>
      <c r="B14" s="121"/>
      <c r="C14" s="122"/>
      <c r="D14" s="123">
        <v>34407</v>
      </c>
      <c r="E14" s="124"/>
      <c r="F14" s="125">
        <v>38986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13.19</v>
      </c>
      <c r="C19" s="134">
        <f>ROUND(VALUE(SUBSTITUTE(実質収支比率等に係る経年分析!G$48,"▲","-")),2)</f>
        <v>6.65</v>
      </c>
      <c r="D19" s="134">
        <f>ROUND(VALUE(SUBSTITUTE(実質収支比率等に係る経年分析!H$48,"▲","-")),2)</f>
        <v>5.85</v>
      </c>
      <c r="E19" s="134">
        <f>ROUND(VALUE(SUBSTITUTE(実質収支比率等に係る経年分析!I$48,"▲","-")),2)</f>
        <v>5.91</v>
      </c>
      <c r="F19" s="134">
        <f>ROUND(VALUE(SUBSTITUTE(実質収支比率等に係る経年分析!J$48,"▲","-")),2)</f>
        <v>5.47</v>
      </c>
    </row>
    <row r="20" spans="1:11" x14ac:dyDescent="0.15">
      <c r="A20" s="134" t="s">
        <v>42</v>
      </c>
      <c r="B20" s="134">
        <f>ROUND(VALUE(SUBSTITUTE(実質収支比率等に係る経年分析!F$47,"▲","-")),2)</f>
        <v>15.47</v>
      </c>
      <c r="C20" s="134">
        <f>ROUND(VALUE(SUBSTITUTE(実質収支比率等に係る経年分析!G$47,"▲","-")),2)</f>
        <v>21.42</v>
      </c>
      <c r="D20" s="134">
        <f>ROUND(VALUE(SUBSTITUTE(実質収支比率等に係る経年分析!H$47,"▲","-")),2)</f>
        <v>20.09</v>
      </c>
      <c r="E20" s="134">
        <f>ROUND(VALUE(SUBSTITUTE(実質収支比率等に係る経年分析!I$47,"▲","-")),2)</f>
        <v>21.54</v>
      </c>
      <c r="F20" s="134">
        <f>ROUND(VALUE(SUBSTITUTE(実質収支比率等に係る経年分析!J$47,"▲","-")),2)</f>
        <v>21.53</v>
      </c>
    </row>
    <row r="21" spans="1:11" x14ac:dyDescent="0.15">
      <c r="A21" s="134" t="s">
        <v>43</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-2.82</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-0.43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f>IF(ROUND(VALUE(SUBSTITUTE(連結実質赤字比率に係る赤字・黒字の構成分析!I$40,"▲", "-")), 2) &lt; 0, ABS(ROUND(VALUE(SUBSTITUTE(連結実質赤字比率に係る赤字・黒字の構成分析!I$40,"▲", "-")), 2)), NA())</f>
        <v>0.01</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伊予港上屋特別会計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都市総合文化施設運営事業特別会計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8.23</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1696</v>
      </c>
      <c r="E42" s="136"/>
      <c r="F42" s="136"/>
      <c r="G42" s="136">
        <f>'実質公債費比率（分子）の構造'!L$52</f>
        <v>1706</v>
      </c>
      <c r="H42" s="136"/>
      <c r="I42" s="136"/>
      <c r="J42" s="136">
        <f>'実質公債費比率（分子）の構造'!M$52</f>
        <v>1669</v>
      </c>
      <c r="K42" s="136"/>
      <c r="L42" s="136"/>
      <c r="M42" s="136">
        <f>'実質公債費比率（分子）の構造'!N$52</f>
        <v>1596</v>
      </c>
      <c r="N42" s="136"/>
      <c r="O42" s="136"/>
      <c r="P42" s="136">
        <f>'実質公債費比率（分子）の構造'!O$52</f>
        <v>1677</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24</v>
      </c>
      <c r="C44" s="136"/>
      <c r="D44" s="136"/>
      <c r="E44" s="136">
        <f>'実質公債費比率（分子）の構造'!L$50</f>
        <v>25</v>
      </c>
      <c r="F44" s="136"/>
      <c r="G44" s="136"/>
      <c r="H44" s="136">
        <f>'実質公債費比率（分子）の構造'!M$50</f>
        <v>24</v>
      </c>
      <c r="I44" s="136"/>
      <c r="J44" s="136"/>
      <c r="K44" s="136">
        <f>'実質公債費比率（分子）の構造'!N$50</f>
        <v>24</v>
      </c>
      <c r="L44" s="136"/>
      <c r="M44" s="136"/>
      <c r="N44" s="136">
        <f>'実質公債費比率（分子）の構造'!O$50</f>
        <v>24</v>
      </c>
      <c r="O44" s="136"/>
      <c r="P44" s="136"/>
    </row>
    <row r="45" spans="1:16" x14ac:dyDescent="0.15">
      <c r="A45" s="136" t="s">
        <v>53</v>
      </c>
      <c r="B45" s="136">
        <f>'実質公債費比率（分子）の構造'!K$49</f>
        <v>259</v>
      </c>
      <c r="C45" s="136"/>
      <c r="D45" s="136"/>
      <c r="E45" s="136">
        <f>'実質公債費比率（分子）の構造'!L$49</f>
        <v>259</v>
      </c>
      <c r="F45" s="136"/>
      <c r="G45" s="136"/>
      <c r="H45" s="136">
        <f>'実質公債費比率（分子）の構造'!M$49</f>
        <v>254</v>
      </c>
      <c r="I45" s="136"/>
      <c r="J45" s="136"/>
      <c r="K45" s="136">
        <f>'実質公債費比率（分子）の構造'!N$49</f>
        <v>166</v>
      </c>
      <c r="L45" s="136"/>
      <c r="M45" s="136"/>
      <c r="N45" s="136">
        <f>'実質公債費比率（分子）の構造'!O$49</f>
        <v>118</v>
      </c>
      <c r="O45" s="136"/>
      <c r="P45" s="136"/>
    </row>
    <row r="46" spans="1:16" x14ac:dyDescent="0.15">
      <c r="A46" s="136" t="s">
        <v>54</v>
      </c>
      <c r="B46" s="136">
        <f>'実質公債費比率（分子）の構造'!K$48</f>
        <v>492</v>
      </c>
      <c r="C46" s="136"/>
      <c r="D46" s="136"/>
      <c r="E46" s="136">
        <f>'実質公債費比率（分子）の構造'!L$48</f>
        <v>510</v>
      </c>
      <c r="F46" s="136"/>
      <c r="G46" s="136"/>
      <c r="H46" s="136">
        <f>'実質公債費比率（分子）の構造'!M$48</f>
        <v>499</v>
      </c>
      <c r="I46" s="136"/>
      <c r="J46" s="136"/>
      <c r="K46" s="136">
        <f>'実質公債費比率（分子）の構造'!N$48</f>
        <v>525</v>
      </c>
      <c r="L46" s="136"/>
      <c r="M46" s="136"/>
      <c r="N46" s="136">
        <f>'実質公債費比率（分子）の構造'!O$48</f>
        <v>539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2183</v>
      </c>
      <c r="C49" s="136"/>
      <c r="D49" s="136"/>
      <c r="E49" s="136">
        <f>'実質公債費比率（分子）の構造'!L$45</f>
        <v>2154</v>
      </c>
      <c r="F49" s="136"/>
      <c r="G49" s="136"/>
      <c r="H49" s="136">
        <f>'実質公債費比率（分子）の構造'!M$45</f>
        <v>2028</v>
      </c>
      <c r="I49" s="136"/>
      <c r="J49" s="136"/>
      <c r="K49" s="136">
        <f>'実質公債費比率（分子）の構造'!N$45</f>
        <v>1886</v>
      </c>
      <c r="L49" s="136"/>
      <c r="M49" s="136"/>
      <c r="N49" s="136">
        <f>'実質公債費比率（分子）の構造'!O$45</f>
        <v>1831</v>
      </c>
      <c r="O49" s="136"/>
      <c r="P49" s="136"/>
    </row>
    <row r="50" spans="1:16" x14ac:dyDescent="0.15">
      <c r="A50" s="136" t="s">
        <v>58</v>
      </c>
      <c r="B50" s="136" t="e">
        <f>NA()</f>
        <v>#N/A</v>
      </c>
      <c r="C50" s="136">
        <f>IF(ISNUMBER('実質公債費比率（分子）の構造'!K$53),'実質公債費比率（分子）の構造'!K$53,NA())</f>
        <v>1262</v>
      </c>
      <c r="D50" s="136" t="e">
        <f>NA()</f>
        <v>#N/A</v>
      </c>
      <c r="E50" s="136" t="e">
        <f>NA()</f>
        <v>#N/A</v>
      </c>
      <c r="F50" s="136">
        <f>IF(ISNUMBER('実質公債費比率（分子）の構造'!L$53),'実質公債費比率（分子）の構造'!L$53,NA())</f>
        <v>1242</v>
      </c>
      <c r="G50" s="136" t="e">
        <f>NA()</f>
        <v>#N/A</v>
      </c>
      <c r="H50" s="136" t="e">
        <f>NA()</f>
        <v>#N/A</v>
      </c>
      <c r="I50" s="136">
        <f>IF(ISNUMBER('実質公債費比率（分子）の構造'!M$53),'実質公債費比率（分子）の構造'!M$53,NA())</f>
        <v>1138</v>
      </c>
      <c r="J50" s="136" t="e">
        <f>NA()</f>
        <v>#N/A</v>
      </c>
      <c r="K50" s="136" t="e">
        <f>NA()</f>
        <v>#N/A</v>
      </c>
      <c r="L50" s="136">
        <f>IF(ISNUMBER('実質公債費比率（分子）の構造'!N$53),'実質公債費比率（分子）の構造'!N$53,NA())</f>
        <v>1006</v>
      </c>
      <c r="M50" s="136" t="e">
        <f>NA()</f>
        <v>#N/A</v>
      </c>
      <c r="N50" s="136" t="e">
        <f>NA()</f>
        <v>#N/A</v>
      </c>
      <c r="O50" s="136">
        <f>IF(ISNUMBER('実質公債費比率（分子）の構造'!O$53),'実質公債費比率（分子）の構造'!O$53,NA())</f>
        <v>835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16520</v>
      </c>
      <c r="E56" s="135"/>
      <c r="F56" s="135"/>
      <c r="G56" s="135">
        <f>'将来負担比率（分子）の構造'!J$51</f>
        <v>17320</v>
      </c>
      <c r="H56" s="135"/>
      <c r="I56" s="135"/>
      <c r="J56" s="135">
        <f>'将来負担比率（分子）の構造'!K$51</f>
        <v>18648</v>
      </c>
      <c r="K56" s="135"/>
      <c r="L56" s="135"/>
      <c r="M56" s="135">
        <f>'将来負担比率（分子）の構造'!L$51</f>
        <v>18886</v>
      </c>
      <c r="N56" s="135"/>
      <c r="O56" s="135"/>
      <c r="P56" s="135">
        <f>'将来負担比率（分子）の構造'!M$51</f>
        <v>19335</v>
      </c>
    </row>
    <row r="57" spans="1:16" x14ac:dyDescent="0.15">
      <c r="A57" s="135" t="s">
        <v>34</v>
      </c>
      <c r="B57" s="135"/>
      <c r="C57" s="135"/>
      <c r="D57" s="135">
        <f>'将来負担比率（分子）の構造'!I$50</f>
        <v>14</v>
      </c>
      <c r="E57" s="135"/>
      <c r="F57" s="135"/>
      <c r="G57" s="135">
        <f>'将来負担比率（分子）の構造'!J$50</f>
        <v>11</v>
      </c>
      <c r="H57" s="135"/>
      <c r="I57" s="135"/>
      <c r="J57" s="135">
        <f>'将来負担比率（分子）の構造'!K$50</f>
        <v>7</v>
      </c>
      <c r="K57" s="135"/>
      <c r="L57" s="135"/>
      <c r="M57" s="135">
        <f>'将来負担比率（分子）の構造'!L$50</f>
        <v>6</v>
      </c>
      <c r="N57" s="135"/>
      <c r="O57" s="135"/>
      <c r="P57" s="135">
        <f>'将来負担比率（分子）の構造'!M$50</f>
        <v>4</v>
      </c>
    </row>
    <row r="58" spans="1:16" x14ac:dyDescent="0.15">
      <c r="A58" s="135" t="s">
        <v>33</v>
      </c>
      <c r="B58" s="135"/>
      <c r="C58" s="135"/>
      <c r="D58" s="135">
        <f>'将来負担比率（分子）の構造'!I$49</f>
        <v>4421</v>
      </c>
      <c r="E58" s="135"/>
      <c r="F58" s="135"/>
      <c r="G58" s="135">
        <f>'将来負担比率（分子）の構造'!J$49</f>
        <v>5662</v>
      </c>
      <c r="H58" s="135"/>
      <c r="I58" s="135"/>
      <c r="J58" s="135">
        <f>'将来負担比率（分子）の構造'!K$49</f>
        <v>5320</v>
      </c>
      <c r="K58" s="135"/>
      <c r="L58" s="135"/>
      <c r="M58" s="135">
        <f>'将来負担比率（分子）の構造'!L$49</f>
        <v>5214</v>
      </c>
      <c r="N58" s="135"/>
      <c r="O58" s="135"/>
      <c r="P58" s="135">
        <f>'将来負担比率（分子）の構造'!M$49</f>
        <v>5160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3268</v>
      </c>
      <c r="C62" s="135"/>
      <c r="D62" s="135"/>
      <c r="E62" s="135">
        <f>'将来負担比率（分子）の構造'!J$45</f>
        <v>3196</v>
      </c>
      <c r="F62" s="135"/>
      <c r="G62" s="135"/>
      <c r="H62" s="135">
        <f>'将来負担比率（分子）の構造'!K$45</f>
        <v>2982</v>
      </c>
      <c r="I62" s="135"/>
      <c r="J62" s="135"/>
      <c r="K62" s="135">
        <f>'将来負担比率（分子）の構造'!L$45</f>
        <v>2752</v>
      </c>
      <c r="L62" s="135"/>
      <c r="M62" s="135"/>
      <c r="N62" s="135">
        <f>'将来負担比率（分子）の構造'!M$45</f>
        <v>2512</v>
      </c>
      <c r="O62" s="135"/>
      <c r="P62" s="135"/>
    </row>
    <row r="63" spans="1:16" x14ac:dyDescent="0.15">
      <c r="A63" s="135" t="s">
        <v>27</v>
      </c>
      <c r="B63" s="135">
        <f>'将来負担比率（分子）の構造'!I$44</f>
        <v>867</v>
      </c>
      <c r="C63" s="135"/>
      <c r="D63" s="135"/>
      <c r="E63" s="135">
        <f>'将来負担比率（分子）の構造'!J$44</f>
        <v>533</v>
      </c>
      <c r="F63" s="135"/>
      <c r="G63" s="135"/>
      <c r="H63" s="135">
        <f>'将来負担比率（分子）の構造'!K$44</f>
        <v>574</v>
      </c>
      <c r="I63" s="135"/>
      <c r="J63" s="135"/>
      <c r="K63" s="135">
        <f>'将来負担比率（分子）の構造'!L$44</f>
        <v>495</v>
      </c>
      <c r="L63" s="135"/>
      <c r="M63" s="135"/>
      <c r="N63" s="135">
        <f>'将来負担比率（分子）の構造'!M$44</f>
        <v>506</v>
      </c>
      <c r="O63" s="135"/>
      <c r="P63" s="135"/>
    </row>
    <row r="64" spans="1:16" x14ac:dyDescent="0.15">
      <c r="A64" s="135" t="s">
        <v>26</v>
      </c>
      <c r="B64" s="135">
        <f>'将来負担比率（分子）の構造'!I$43</f>
        <v>7711</v>
      </c>
      <c r="C64" s="135"/>
      <c r="D64" s="135"/>
      <c r="E64" s="135">
        <f>'将来負担比率（分子）の構造'!J$43</f>
        <v>7682</v>
      </c>
      <c r="F64" s="135"/>
      <c r="G64" s="135"/>
      <c r="H64" s="135">
        <f>'将来負担比率（分子）の構造'!K$43</f>
        <v>7139</v>
      </c>
      <c r="I64" s="135"/>
      <c r="J64" s="135"/>
      <c r="K64" s="135">
        <f>'将来負担比率（分子）の構造'!L$43</f>
        <v>7008</v>
      </c>
      <c r="L64" s="135"/>
      <c r="M64" s="135"/>
      <c r="N64" s="135">
        <f>'将来負担比率（分子）の構造'!M$43</f>
        <v>7037</v>
      </c>
      <c r="O64" s="135"/>
      <c r="P64" s="135"/>
    </row>
    <row r="65" spans="1:16" x14ac:dyDescent="0.15">
      <c r="A65" s="135" t="s">
        <v>25</v>
      </c>
      <c r="B65" s="135">
        <f>'将来負担比率（分子）の構造'!I$42</f>
        <v>94</v>
      </c>
      <c r="C65" s="135"/>
      <c r="D65" s="135"/>
      <c r="E65" s="135">
        <f>'将来負担比率（分子）の構造'!J$42</f>
        <v>78</v>
      </c>
      <c r="F65" s="135"/>
      <c r="G65" s="135"/>
      <c r="H65" s="135">
        <f>'将来負担比率（分子）の構造'!K$42</f>
        <v>62</v>
      </c>
      <c r="I65" s="135"/>
      <c r="J65" s="135"/>
      <c r="K65" s="135">
        <f>'将来負担比率（分子）の構造'!L$42</f>
        <v>46</v>
      </c>
      <c r="L65" s="135"/>
      <c r="M65" s="135"/>
      <c r="N65" s="135">
        <f>'将来負担比率（分子）の構造'!M$42</f>
        <v>31</v>
      </c>
      <c r="O65" s="135"/>
      <c r="P65" s="135"/>
    </row>
    <row r="66" spans="1:16" x14ac:dyDescent="0.15">
      <c r="A66" s="135" t="s">
        <v>24</v>
      </c>
      <c r="B66" s="135">
        <f>'将来負担比率（分子）の構造'!I$41</f>
        <v>16809</v>
      </c>
      <c r="C66" s="135"/>
      <c r="D66" s="135"/>
      <c r="E66" s="135">
        <f>'将来負担比率（分子）の構造'!J$41</f>
        <v>17510</v>
      </c>
      <c r="F66" s="135"/>
      <c r="G66" s="135"/>
      <c r="H66" s="135">
        <f>'将来負担比率（分子）の構造'!K$41</f>
        <v>18310</v>
      </c>
      <c r="I66" s="135"/>
      <c r="J66" s="135"/>
      <c r="K66" s="135">
        <f>'将来負担比率（分子）の構造'!L$41</f>
        <v>18531</v>
      </c>
      <c r="L66" s="135"/>
      <c r="M66" s="135"/>
      <c r="N66" s="135">
        <f>'将来負担比率（分子）の構造'!M$41</f>
        <v>18896</v>
      </c>
      <c r="O66" s="135"/>
      <c r="P66" s="135"/>
    </row>
    <row r="67" spans="1:16" x14ac:dyDescent="0.15">
      <c r="A67" s="135" t="s">
        <v>62</v>
      </c>
      <c r="B67" s="135" t="e">
        <f>NA()</f>
        <v>#N/A</v>
      </c>
      <c r="C67" s="135">
        <f>IF(ISNUMBER('将来負担比率（分子）の構造'!I$52), IF('将来負担比率（分子）の構造'!I$52 &lt; 0, 0, '将来負担比率（分子）の構造'!I$52), NA())</f>
        <v>7794</v>
      </c>
      <c r="D67" s="135" t="e">
        <f>NA()</f>
        <v>#N/A</v>
      </c>
      <c r="E67" s="135" t="e">
        <f>NA()</f>
        <v>#N/A</v>
      </c>
      <c r="F67" s="135">
        <f>IF(ISNUMBER('将来負担比率（分子）の構造'!J$52), IF('将来負担比率（分子）の構造'!J$52 &lt; 0, 0, '将来負担比率（分子）の構造'!J$52), NA())</f>
        <v>6007</v>
      </c>
      <c r="G67" s="135" t="e">
        <f>NA()</f>
        <v>#N/A</v>
      </c>
      <c r="H67" s="135" t="e">
        <f>NA()</f>
        <v>#N/A</v>
      </c>
      <c r="I67" s="135">
        <f>IF(ISNUMBER('将来負担比率（分子）の構造'!K$52), IF('将来負担比率（分子）の構造'!K$52 &lt; 0, 0, '将来負担比率（分子）の構造'!K$52), NA())</f>
        <v>5092</v>
      </c>
      <c r="J67" s="135" t="e">
        <f>NA()</f>
        <v>#N/A</v>
      </c>
      <c r="K67" s="135" t="e">
        <f>NA()</f>
        <v>#N/A</v>
      </c>
      <c r="L67" s="135">
        <f>IF(ISNUMBER('将来負担比率（分子）の構造'!L$52), IF('将来負担比率（分子）の構造'!L$52 &lt; 0, 0, '将来負担比率（分子）の構造'!L$52), NA())</f>
        <v>4728</v>
      </c>
      <c r="M67" s="135" t="e">
        <f>NA()</f>
        <v>#N/A</v>
      </c>
      <c r="N67" s="135" t="e">
        <f>NA()</f>
        <v>#N/A</v>
      </c>
      <c r="O67" s="135">
        <f>IF(ISNUMBER('将来負担比率（分子）の構造'!M$52), IF('将来負担比率（分子）の構造'!M$52 &lt; 0, 0, '将来負担比率（分子）の構造'!M$52), NA())</f>
        <v>4483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3833338</v>
      </c>
      <c r="S5" s="639"/>
      <c r="T5" s="639"/>
      <c r="U5" s="639"/>
      <c r="V5" s="639"/>
      <c r="W5" s="639"/>
      <c r="X5" s="639"/>
      <c r="Y5" s="686"/>
      <c r="Z5" s="699">
        <v>21.8</v>
      </c>
      <c r="AA5" s="699"/>
      <c r="AB5" s="699"/>
      <c r="AC5" s="699"/>
      <c r="AD5" s="700">
        <v>3833338</v>
      </c>
      <c r="AE5" s="700"/>
      <c r="AF5" s="700"/>
      <c r="AG5" s="700"/>
      <c r="AH5" s="700"/>
      <c r="AI5" s="700"/>
      <c r="AJ5" s="700"/>
      <c r="AK5" s="700"/>
      <c r="AL5" s="687">
        <v>37.299999999999997</v>
      </c>
      <c r="AM5" s="656"/>
      <c r="AN5" s="656"/>
      <c r="AO5" s="688"/>
      <c r="AP5" s="675" t="s">
        <v>207</v>
      </c>
      <c r="AQ5" s="676"/>
      <c r="AR5" s="676"/>
      <c r="AS5" s="676"/>
      <c r="AT5" s="676"/>
      <c r="AU5" s="676"/>
      <c r="AV5" s="676"/>
      <c r="AW5" s="676"/>
      <c r="AX5" s="676"/>
      <c r="AY5" s="676"/>
      <c r="AZ5" s="676"/>
      <c r="BA5" s="676"/>
      <c r="BB5" s="676"/>
      <c r="BC5" s="676"/>
      <c r="BD5" s="676"/>
      <c r="BE5" s="676"/>
      <c r="BF5" s="677"/>
      <c r="BG5" s="588">
        <v>3833338</v>
      </c>
      <c r="BH5" s="589"/>
      <c r="BI5" s="589"/>
      <c r="BJ5" s="589"/>
      <c r="BK5" s="589"/>
      <c r="BL5" s="589"/>
      <c r="BM5" s="589"/>
      <c r="BN5" s="590"/>
      <c r="BO5" s="641">
        <v>100</v>
      </c>
      <c r="BP5" s="641"/>
      <c r="BQ5" s="641"/>
      <c r="BR5" s="641"/>
      <c r="BS5" s="642">
        <v>44713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151692</v>
      </c>
      <c r="S6" s="589"/>
      <c r="T6" s="589"/>
      <c r="U6" s="589"/>
      <c r="V6" s="589"/>
      <c r="W6" s="589"/>
      <c r="X6" s="589"/>
      <c r="Y6" s="590"/>
      <c r="Z6" s="641">
        <v>0.9</v>
      </c>
      <c r="AA6" s="641"/>
      <c r="AB6" s="641"/>
      <c r="AC6" s="641"/>
      <c r="AD6" s="642">
        <v>151692</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3833338</v>
      </c>
      <c r="BH6" s="589"/>
      <c r="BI6" s="589"/>
      <c r="BJ6" s="589"/>
      <c r="BK6" s="589"/>
      <c r="BL6" s="589"/>
      <c r="BM6" s="589"/>
      <c r="BN6" s="590"/>
      <c r="BO6" s="641">
        <v>100</v>
      </c>
      <c r="BP6" s="641"/>
      <c r="BQ6" s="641"/>
      <c r="BR6" s="641"/>
      <c r="BS6" s="642">
        <v>44713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173574</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173525</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11364</v>
      </c>
      <c r="S7" s="589"/>
      <c r="T7" s="589"/>
      <c r="U7" s="589"/>
      <c r="V7" s="589"/>
      <c r="W7" s="589"/>
      <c r="X7" s="589"/>
      <c r="Y7" s="590"/>
      <c r="Z7" s="641">
        <v>0.1</v>
      </c>
      <c r="AA7" s="641"/>
      <c r="AB7" s="641"/>
      <c r="AC7" s="641"/>
      <c r="AD7" s="642">
        <v>11364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1531709</v>
      </c>
      <c r="BH7" s="589"/>
      <c r="BI7" s="589"/>
      <c r="BJ7" s="589"/>
      <c r="BK7" s="589"/>
      <c r="BL7" s="589"/>
      <c r="BM7" s="589"/>
      <c r="BN7" s="590"/>
      <c r="BO7" s="641">
        <v>40</v>
      </c>
      <c r="BP7" s="641"/>
      <c r="BQ7" s="641"/>
      <c r="BR7" s="641"/>
      <c r="BS7" s="642">
        <v>44713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2201256</v>
      </c>
      <c r="CS7" s="589"/>
      <c r="CT7" s="589"/>
      <c r="CU7" s="589"/>
      <c r="CV7" s="589"/>
      <c r="CW7" s="589"/>
      <c r="CX7" s="589"/>
      <c r="CY7" s="590"/>
      <c r="CZ7" s="641">
        <v>13.1</v>
      </c>
      <c r="DA7" s="641"/>
      <c r="DB7" s="641"/>
      <c r="DC7" s="641"/>
      <c r="DD7" s="594">
        <v>337180</v>
      </c>
      <c r="DE7" s="589"/>
      <c r="DF7" s="589"/>
      <c r="DG7" s="589"/>
      <c r="DH7" s="589"/>
      <c r="DI7" s="589"/>
      <c r="DJ7" s="589"/>
      <c r="DK7" s="589"/>
      <c r="DL7" s="589"/>
      <c r="DM7" s="589"/>
      <c r="DN7" s="589"/>
      <c r="DO7" s="589"/>
      <c r="DP7" s="590"/>
      <c r="DQ7" s="594">
        <v>1674699</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25847</v>
      </c>
      <c r="S8" s="589"/>
      <c r="T8" s="589"/>
      <c r="U8" s="589"/>
      <c r="V8" s="589"/>
      <c r="W8" s="589"/>
      <c r="X8" s="589"/>
      <c r="Y8" s="590"/>
      <c r="Z8" s="641">
        <v>0.1</v>
      </c>
      <c r="AA8" s="641"/>
      <c r="AB8" s="641"/>
      <c r="AC8" s="641"/>
      <c r="AD8" s="642">
        <v>25847</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57566</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5632055</v>
      </c>
      <c r="CS8" s="589"/>
      <c r="CT8" s="589"/>
      <c r="CU8" s="589"/>
      <c r="CV8" s="589"/>
      <c r="CW8" s="589"/>
      <c r="CX8" s="589"/>
      <c r="CY8" s="590"/>
      <c r="CZ8" s="641">
        <v>33.5</v>
      </c>
      <c r="DA8" s="641"/>
      <c r="DB8" s="641"/>
      <c r="DC8" s="641"/>
      <c r="DD8" s="594">
        <v>189629</v>
      </c>
      <c r="DE8" s="589"/>
      <c r="DF8" s="589"/>
      <c r="DG8" s="589"/>
      <c r="DH8" s="589"/>
      <c r="DI8" s="589"/>
      <c r="DJ8" s="589"/>
      <c r="DK8" s="589"/>
      <c r="DL8" s="589"/>
      <c r="DM8" s="589"/>
      <c r="DN8" s="589"/>
      <c r="DO8" s="589"/>
      <c r="DP8" s="590"/>
      <c r="DQ8" s="594">
        <v>3045822</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16991</v>
      </c>
      <c r="S9" s="589"/>
      <c r="T9" s="589"/>
      <c r="U9" s="589"/>
      <c r="V9" s="589"/>
      <c r="W9" s="589"/>
      <c r="X9" s="589"/>
      <c r="Y9" s="590"/>
      <c r="Z9" s="641">
        <v>0.1</v>
      </c>
      <c r="AA9" s="641"/>
      <c r="AB9" s="641"/>
      <c r="AC9" s="641"/>
      <c r="AD9" s="642">
        <v>16991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1204931</v>
      </c>
      <c r="BH9" s="589"/>
      <c r="BI9" s="589"/>
      <c r="BJ9" s="589"/>
      <c r="BK9" s="589"/>
      <c r="BL9" s="589"/>
      <c r="BM9" s="589"/>
      <c r="BN9" s="590"/>
      <c r="BO9" s="641">
        <v>31.4</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1208791</v>
      </c>
      <c r="CS9" s="589"/>
      <c r="CT9" s="589"/>
      <c r="CU9" s="589"/>
      <c r="CV9" s="589"/>
      <c r="CW9" s="589"/>
      <c r="CX9" s="589"/>
      <c r="CY9" s="590"/>
      <c r="CZ9" s="641">
        <v>7.2</v>
      </c>
      <c r="DA9" s="641"/>
      <c r="DB9" s="641"/>
      <c r="DC9" s="641"/>
      <c r="DD9" s="594">
        <v>7157</v>
      </c>
      <c r="DE9" s="589"/>
      <c r="DF9" s="589"/>
      <c r="DG9" s="589"/>
      <c r="DH9" s="589"/>
      <c r="DI9" s="589"/>
      <c r="DJ9" s="589"/>
      <c r="DK9" s="589"/>
      <c r="DL9" s="589"/>
      <c r="DM9" s="589"/>
      <c r="DN9" s="589"/>
      <c r="DO9" s="589"/>
      <c r="DP9" s="590"/>
      <c r="DQ9" s="594">
        <v>1132292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383430</v>
      </c>
      <c r="S10" s="589"/>
      <c r="T10" s="589"/>
      <c r="U10" s="589"/>
      <c r="V10" s="589"/>
      <c r="W10" s="589"/>
      <c r="X10" s="589"/>
      <c r="Y10" s="590"/>
      <c r="Z10" s="641">
        <v>2.2000000000000002</v>
      </c>
      <c r="AA10" s="641"/>
      <c r="AB10" s="641"/>
      <c r="AC10" s="641"/>
      <c r="AD10" s="642">
        <v>383430</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96148</v>
      </c>
      <c r="BH10" s="589"/>
      <c r="BI10" s="589"/>
      <c r="BJ10" s="589"/>
      <c r="BK10" s="589"/>
      <c r="BL10" s="589"/>
      <c r="BM10" s="589"/>
      <c r="BN10" s="590"/>
      <c r="BO10" s="641">
        <v>2.5</v>
      </c>
      <c r="BP10" s="641"/>
      <c r="BQ10" s="641"/>
      <c r="BR10" s="641"/>
      <c r="BS10" s="594">
        <v>16452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5000</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13932</v>
      </c>
      <c r="S11" s="589"/>
      <c r="T11" s="589"/>
      <c r="U11" s="589"/>
      <c r="V11" s="589"/>
      <c r="W11" s="589"/>
      <c r="X11" s="589"/>
      <c r="Y11" s="590"/>
      <c r="Z11" s="641">
        <v>0.1</v>
      </c>
      <c r="AA11" s="641"/>
      <c r="AB11" s="641"/>
      <c r="AC11" s="641"/>
      <c r="AD11" s="642">
        <v>13932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173064</v>
      </c>
      <c r="BH11" s="589"/>
      <c r="BI11" s="589"/>
      <c r="BJ11" s="589"/>
      <c r="BK11" s="589"/>
      <c r="BL11" s="589"/>
      <c r="BM11" s="589"/>
      <c r="BN11" s="590"/>
      <c r="BO11" s="641">
        <v>4.5</v>
      </c>
      <c r="BP11" s="641"/>
      <c r="BQ11" s="641"/>
      <c r="BR11" s="641"/>
      <c r="BS11" s="594">
        <v>28261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690590</v>
      </c>
      <c r="CS11" s="589"/>
      <c r="CT11" s="589"/>
      <c r="CU11" s="589"/>
      <c r="CV11" s="589"/>
      <c r="CW11" s="589"/>
      <c r="CX11" s="589"/>
      <c r="CY11" s="590"/>
      <c r="CZ11" s="641">
        <v>4.0999999999999996</v>
      </c>
      <c r="DA11" s="641"/>
      <c r="DB11" s="641"/>
      <c r="DC11" s="641"/>
      <c r="DD11" s="594">
        <v>85212</v>
      </c>
      <c r="DE11" s="589"/>
      <c r="DF11" s="589"/>
      <c r="DG11" s="589"/>
      <c r="DH11" s="589"/>
      <c r="DI11" s="589"/>
      <c r="DJ11" s="589"/>
      <c r="DK11" s="589"/>
      <c r="DL11" s="589"/>
      <c r="DM11" s="589"/>
      <c r="DN11" s="589"/>
      <c r="DO11" s="589"/>
      <c r="DP11" s="590"/>
      <c r="DQ11" s="594">
        <v>424037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1985215</v>
      </c>
      <c r="BH12" s="589"/>
      <c r="BI12" s="589"/>
      <c r="BJ12" s="589"/>
      <c r="BK12" s="589"/>
      <c r="BL12" s="589"/>
      <c r="BM12" s="589"/>
      <c r="BN12" s="590"/>
      <c r="BO12" s="641">
        <v>51.8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320469</v>
      </c>
      <c r="CS12" s="589"/>
      <c r="CT12" s="589"/>
      <c r="CU12" s="589"/>
      <c r="CV12" s="589"/>
      <c r="CW12" s="589"/>
      <c r="CX12" s="589"/>
      <c r="CY12" s="590"/>
      <c r="CZ12" s="641">
        <v>1.9</v>
      </c>
      <c r="DA12" s="641"/>
      <c r="DB12" s="641"/>
      <c r="DC12" s="641"/>
      <c r="DD12" s="594">
        <v>13536</v>
      </c>
      <c r="DE12" s="589"/>
      <c r="DF12" s="589"/>
      <c r="DG12" s="589"/>
      <c r="DH12" s="589"/>
      <c r="DI12" s="589"/>
      <c r="DJ12" s="589"/>
      <c r="DK12" s="589"/>
      <c r="DL12" s="589"/>
      <c r="DM12" s="589"/>
      <c r="DN12" s="589"/>
      <c r="DO12" s="589"/>
      <c r="DP12" s="590"/>
      <c r="DQ12" s="594">
        <v>276504</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18510</v>
      </c>
      <c r="S13" s="589"/>
      <c r="T13" s="589"/>
      <c r="U13" s="589"/>
      <c r="V13" s="589"/>
      <c r="W13" s="589"/>
      <c r="X13" s="589"/>
      <c r="Y13" s="590"/>
      <c r="Z13" s="641">
        <v>0.1</v>
      </c>
      <c r="AA13" s="641"/>
      <c r="AB13" s="641"/>
      <c r="AC13" s="641"/>
      <c r="AD13" s="642">
        <v>18510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1979106</v>
      </c>
      <c r="BH13" s="589"/>
      <c r="BI13" s="589"/>
      <c r="BJ13" s="589"/>
      <c r="BK13" s="589"/>
      <c r="BL13" s="589"/>
      <c r="BM13" s="589"/>
      <c r="BN13" s="590"/>
      <c r="BO13" s="641">
        <v>51.6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1627288</v>
      </c>
      <c r="CS13" s="589"/>
      <c r="CT13" s="589"/>
      <c r="CU13" s="589"/>
      <c r="CV13" s="589"/>
      <c r="CW13" s="589"/>
      <c r="CX13" s="589"/>
      <c r="CY13" s="590"/>
      <c r="CZ13" s="641">
        <v>9.6999999999999993</v>
      </c>
      <c r="DA13" s="641"/>
      <c r="DB13" s="641"/>
      <c r="DC13" s="641"/>
      <c r="DD13" s="594">
        <v>503110</v>
      </c>
      <c r="DE13" s="589"/>
      <c r="DF13" s="589"/>
      <c r="DG13" s="589"/>
      <c r="DH13" s="589"/>
      <c r="DI13" s="589"/>
      <c r="DJ13" s="589"/>
      <c r="DK13" s="589"/>
      <c r="DL13" s="589"/>
      <c r="DM13" s="589"/>
      <c r="DN13" s="589"/>
      <c r="DO13" s="589"/>
      <c r="DP13" s="590"/>
      <c r="DQ13" s="594">
        <v>1198338</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97939</v>
      </c>
      <c r="BH14" s="589"/>
      <c r="BI14" s="589"/>
      <c r="BJ14" s="589"/>
      <c r="BK14" s="589"/>
      <c r="BL14" s="589"/>
      <c r="BM14" s="589"/>
      <c r="BN14" s="590"/>
      <c r="BO14" s="641">
        <v>2.6</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809539</v>
      </c>
      <c r="CS14" s="589"/>
      <c r="CT14" s="589"/>
      <c r="CU14" s="589"/>
      <c r="CV14" s="589"/>
      <c r="CW14" s="589"/>
      <c r="CX14" s="589"/>
      <c r="CY14" s="590"/>
      <c r="CZ14" s="641">
        <v>4.8</v>
      </c>
      <c r="DA14" s="641"/>
      <c r="DB14" s="641"/>
      <c r="DC14" s="641"/>
      <c r="DD14" s="594">
        <v>23711</v>
      </c>
      <c r="DE14" s="589"/>
      <c r="DF14" s="589"/>
      <c r="DG14" s="589"/>
      <c r="DH14" s="589"/>
      <c r="DI14" s="589"/>
      <c r="DJ14" s="589"/>
      <c r="DK14" s="589"/>
      <c r="DL14" s="589"/>
      <c r="DM14" s="589"/>
      <c r="DN14" s="589"/>
      <c r="DO14" s="589"/>
      <c r="DP14" s="590"/>
      <c r="DQ14" s="594">
        <v>804832</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19509</v>
      </c>
      <c r="S15" s="589"/>
      <c r="T15" s="589"/>
      <c r="U15" s="589"/>
      <c r="V15" s="589"/>
      <c r="W15" s="589"/>
      <c r="X15" s="589"/>
      <c r="Y15" s="590"/>
      <c r="Z15" s="641">
        <v>0.1</v>
      </c>
      <c r="AA15" s="641"/>
      <c r="AB15" s="641"/>
      <c r="AC15" s="641"/>
      <c r="AD15" s="642">
        <v>19509</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218475</v>
      </c>
      <c r="BH15" s="589"/>
      <c r="BI15" s="589"/>
      <c r="BJ15" s="589"/>
      <c r="BK15" s="589"/>
      <c r="BL15" s="589"/>
      <c r="BM15" s="589"/>
      <c r="BN15" s="590"/>
      <c r="BO15" s="641">
        <v>5.7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2283320</v>
      </c>
      <c r="CS15" s="589"/>
      <c r="CT15" s="589"/>
      <c r="CU15" s="589"/>
      <c r="CV15" s="589"/>
      <c r="CW15" s="589"/>
      <c r="CX15" s="589"/>
      <c r="CY15" s="590"/>
      <c r="CZ15" s="641">
        <v>13.6</v>
      </c>
      <c r="DA15" s="641"/>
      <c r="DB15" s="641"/>
      <c r="DC15" s="641"/>
      <c r="DD15" s="594">
        <v>1076775</v>
      </c>
      <c r="DE15" s="589"/>
      <c r="DF15" s="589"/>
      <c r="DG15" s="589"/>
      <c r="DH15" s="589"/>
      <c r="DI15" s="589"/>
      <c r="DJ15" s="589"/>
      <c r="DK15" s="589"/>
      <c r="DL15" s="589"/>
      <c r="DM15" s="589"/>
      <c r="DN15" s="589"/>
      <c r="DO15" s="589"/>
      <c r="DP15" s="590"/>
      <c r="DQ15" s="594">
        <v>1225923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6495699</v>
      </c>
      <c r="S16" s="589"/>
      <c r="T16" s="589"/>
      <c r="U16" s="589"/>
      <c r="V16" s="589"/>
      <c r="W16" s="589"/>
      <c r="X16" s="589"/>
      <c r="Y16" s="590"/>
      <c r="Z16" s="641">
        <v>37</v>
      </c>
      <c r="AA16" s="641"/>
      <c r="AB16" s="641"/>
      <c r="AC16" s="641"/>
      <c r="AD16" s="642">
        <v>5786450</v>
      </c>
      <c r="AE16" s="642"/>
      <c r="AF16" s="642"/>
      <c r="AG16" s="642"/>
      <c r="AH16" s="642"/>
      <c r="AI16" s="642"/>
      <c r="AJ16" s="642"/>
      <c r="AK16" s="642"/>
      <c r="AL16" s="611">
        <v>56.3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11649</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3140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5786450</v>
      </c>
      <c r="S17" s="589"/>
      <c r="T17" s="589"/>
      <c r="U17" s="589"/>
      <c r="V17" s="589"/>
      <c r="W17" s="589"/>
      <c r="X17" s="589"/>
      <c r="Y17" s="590"/>
      <c r="Z17" s="641">
        <v>32.9</v>
      </c>
      <c r="AA17" s="641"/>
      <c r="AB17" s="641"/>
      <c r="AC17" s="641"/>
      <c r="AD17" s="642">
        <v>5786450</v>
      </c>
      <c r="AE17" s="642"/>
      <c r="AF17" s="642"/>
      <c r="AG17" s="642"/>
      <c r="AH17" s="642"/>
      <c r="AI17" s="642"/>
      <c r="AJ17" s="642"/>
      <c r="AK17" s="642"/>
      <c r="AL17" s="611">
        <v>56.3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1831361</v>
      </c>
      <c r="CS17" s="589"/>
      <c r="CT17" s="589"/>
      <c r="CU17" s="589"/>
      <c r="CV17" s="589"/>
      <c r="CW17" s="589"/>
      <c r="CX17" s="589"/>
      <c r="CY17" s="590"/>
      <c r="CZ17" s="641">
        <v>10.9</v>
      </c>
      <c r="DA17" s="641"/>
      <c r="DB17" s="641"/>
      <c r="DC17" s="641"/>
      <c r="DD17" s="594" t="s">
        <v>220</v>
      </c>
      <c r="DE17" s="589"/>
      <c r="DF17" s="589"/>
      <c r="DG17" s="589"/>
      <c r="DH17" s="589"/>
      <c r="DI17" s="589"/>
      <c r="DJ17" s="589"/>
      <c r="DK17" s="589"/>
      <c r="DL17" s="589"/>
      <c r="DM17" s="589"/>
      <c r="DN17" s="589"/>
      <c r="DO17" s="589"/>
      <c r="DP17" s="590"/>
      <c r="DQ17" s="594">
        <v>1815479</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706499</v>
      </c>
      <c r="S18" s="589"/>
      <c r="T18" s="589"/>
      <c r="U18" s="589"/>
      <c r="V18" s="589"/>
      <c r="W18" s="589"/>
      <c r="X18" s="589"/>
      <c r="Y18" s="590"/>
      <c r="Z18" s="641">
        <v>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2750</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10970312</v>
      </c>
      <c r="S20" s="589"/>
      <c r="T20" s="589"/>
      <c r="U20" s="589"/>
      <c r="V20" s="589"/>
      <c r="W20" s="589"/>
      <c r="X20" s="589"/>
      <c r="Y20" s="590"/>
      <c r="Z20" s="641">
        <v>62.4</v>
      </c>
      <c r="AA20" s="641"/>
      <c r="AB20" s="641"/>
      <c r="AC20" s="641"/>
      <c r="AD20" s="642">
        <v>10261063</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16794892</v>
      </c>
      <c r="CS20" s="589"/>
      <c r="CT20" s="589"/>
      <c r="CU20" s="589"/>
      <c r="CV20" s="589"/>
      <c r="CW20" s="589"/>
      <c r="CX20" s="589"/>
      <c r="CY20" s="590"/>
      <c r="CZ20" s="641">
        <v>100</v>
      </c>
      <c r="DA20" s="641"/>
      <c r="DB20" s="641"/>
      <c r="DC20" s="641"/>
      <c r="DD20" s="594">
        <v>2236310</v>
      </c>
      <c r="DE20" s="589"/>
      <c r="DF20" s="589"/>
      <c r="DG20" s="589"/>
      <c r="DH20" s="589"/>
      <c r="DI20" s="589"/>
      <c r="DJ20" s="589"/>
      <c r="DK20" s="589"/>
      <c r="DL20" s="589"/>
      <c r="DM20" s="589"/>
      <c r="DN20" s="589"/>
      <c r="DO20" s="589"/>
      <c r="DP20" s="590"/>
      <c r="DQ20" s="594">
        <v>11774591</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5498</v>
      </c>
      <c r="S21" s="589"/>
      <c r="T21" s="589"/>
      <c r="U21" s="589"/>
      <c r="V21" s="589"/>
      <c r="W21" s="589"/>
      <c r="X21" s="589"/>
      <c r="Y21" s="590"/>
      <c r="Z21" s="641">
        <v>0</v>
      </c>
      <c r="AA21" s="641"/>
      <c r="AB21" s="641"/>
      <c r="AC21" s="641"/>
      <c r="AD21" s="642">
        <v>5498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40004</v>
      </c>
      <c r="S22" s="589"/>
      <c r="T22" s="589"/>
      <c r="U22" s="589"/>
      <c r="V22" s="589"/>
      <c r="W22" s="589"/>
      <c r="X22" s="589"/>
      <c r="Y22" s="590"/>
      <c r="Z22" s="641">
        <v>0.2</v>
      </c>
      <c r="AA22" s="641"/>
      <c r="AB22" s="641"/>
      <c r="AC22" s="641"/>
      <c r="AD22" s="642">
        <v>3784</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285785</v>
      </c>
      <c r="S23" s="589"/>
      <c r="T23" s="589"/>
      <c r="U23" s="589"/>
      <c r="V23" s="589"/>
      <c r="W23" s="589"/>
      <c r="X23" s="589"/>
      <c r="Y23" s="590"/>
      <c r="Z23" s="641">
        <v>1.6</v>
      </c>
      <c r="AA23" s="641"/>
      <c r="AB23" s="641"/>
      <c r="AC23" s="641"/>
      <c r="AD23" s="642">
        <v>371</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64527</v>
      </c>
      <c r="S24" s="589"/>
      <c r="T24" s="589"/>
      <c r="U24" s="589"/>
      <c r="V24" s="589"/>
      <c r="W24" s="589"/>
      <c r="X24" s="589"/>
      <c r="Y24" s="590"/>
      <c r="Z24" s="641">
        <v>0.4</v>
      </c>
      <c r="AA24" s="641"/>
      <c r="AB24" s="641"/>
      <c r="AC24" s="641"/>
      <c r="AD24" s="642">
        <v>2</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6762165</v>
      </c>
      <c r="CS24" s="639"/>
      <c r="CT24" s="639"/>
      <c r="CU24" s="639"/>
      <c r="CV24" s="639"/>
      <c r="CW24" s="639"/>
      <c r="CX24" s="639"/>
      <c r="CY24" s="686"/>
      <c r="CZ24" s="690">
        <v>40.299999999999997</v>
      </c>
      <c r="DA24" s="691"/>
      <c r="DB24" s="691"/>
      <c r="DC24" s="692"/>
      <c r="DD24" s="685">
        <v>4861875</v>
      </c>
      <c r="DE24" s="639"/>
      <c r="DF24" s="639"/>
      <c r="DG24" s="639"/>
      <c r="DH24" s="639"/>
      <c r="DI24" s="639"/>
      <c r="DJ24" s="639"/>
      <c r="DK24" s="686"/>
      <c r="DL24" s="685">
        <v>4859953</v>
      </c>
      <c r="DM24" s="639"/>
      <c r="DN24" s="639"/>
      <c r="DO24" s="639"/>
      <c r="DP24" s="639"/>
      <c r="DQ24" s="639"/>
      <c r="DR24" s="639"/>
      <c r="DS24" s="639"/>
      <c r="DT24" s="639"/>
      <c r="DU24" s="639"/>
      <c r="DV24" s="686"/>
      <c r="DW24" s="687">
        <v>44.2</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1751381</v>
      </c>
      <c r="S25" s="589"/>
      <c r="T25" s="589"/>
      <c r="U25" s="589"/>
      <c r="V25" s="589"/>
      <c r="W25" s="589"/>
      <c r="X25" s="589"/>
      <c r="Y25" s="590"/>
      <c r="Z25" s="641">
        <v>10</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2655314</v>
      </c>
      <c r="CS25" s="607"/>
      <c r="CT25" s="607"/>
      <c r="CU25" s="607"/>
      <c r="CV25" s="607"/>
      <c r="CW25" s="607"/>
      <c r="CX25" s="607"/>
      <c r="CY25" s="608"/>
      <c r="CZ25" s="591">
        <v>15.8</v>
      </c>
      <c r="DA25" s="609"/>
      <c r="DB25" s="609"/>
      <c r="DC25" s="610"/>
      <c r="DD25" s="594">
        <v>2394607</v>
      </c>
      <c r="DE25" s="607"/>
      <c r="DF25" s="607"/>
      <c r="DG25" s="607"/>
      <c r="DH25" s="607"/>
      <c r="DI25" s="607"/>
      <c r="DJ25" s="607"/>
      <c r="DK25" s="608"/>
      <c r="DL25" s="594">
        <v>2392685</v>
      </c>
      <c r="DM25" s="607"/>
      <c r="DN25" s="607"/>
      <c r="DO25" s="607"/>
      <c r="DP25" s="607"/>
      <c r="DQ25" s="607"/>
      <c r="DR25" s="607"/>
      <c r="DS25" s="607"/>
      <c r="DT25" s="607"/>
      <c r="DU25" s="607"/>
      <c r="DV25" s="608"/>
      <c r="DW25" s="611">
        <v>21.8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1660617</v>
      </c>
      <c r="CS26" s="589"/>
      <c r="CT26" s="589"/>
      <c r="CU26" s="589"/>
      <c r="CV26" s="589"/>
      <c r="CW26" s="589"/>
      <c r="CX26" s="589"/>
      <c r="CY26" s="590"/>
      <c r="CZ26" s="591">
        <v>9.9</v>
      </c>
      <c r="DA26" s="609"/>
      <c r="DB26" s="609"/>
      <c r="DC26" s="610"/>
      <c r="DD26" s="594">
        <v>1660617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1196679</v>
      </c>
      <c r="S27" s="589"/>
      <c r="T27" s="589"/>
      <c r="U27" s="589"/>
      <c r="V27" s="589"/>
      <c r="W27" s="589"/>
      <c r="X27" s="589"/>
      <c r="Y27" s="590"/>
      <c r="Z27" s="641">
        <v>6.8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3833338</v>
      </c>
      <c r="BH27" s="589"/>
      <c r="BI27" s="589"/>
      <c r="BJ27" s="589"/>
      <c r="BK27" s="589"/>
      <c r="BL27" s="589"/>
      <c r="BM27" s="589"/>
      <c r="BN27" s="590"/>
      <c r="BO27" s="641">
        <v>100</v>
      </c>
      <c r="BP27" s="641"/>
      <c r="BQ27" s="641"/>
      <c r="BR27" s="641"/>
      <c r="BS27" s="594">
        <v>44713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2275490</v>
      </c>
      <c r="CS27" s="607"/>
      <c r="CT27" s="607"/>
      <c r="CU27" s="607"/>
      <c r="CV27" s="607"/>
      <c r="CW27" s="607"/>
      <c r="CX27" s="607"/>
      <c r="CY27" s="608"/>
      <c r="CZ27" s="591">
        <v>13.5</v>
      </c>
      <c r="DA27" s="609"/>
      <c r="DB27" s="609"/>
      <c r="DC27" s="610"/>
      <c r="DD27" s="594">
        <v>651789</v>
      </c>
      <c r="DE27" s="607"/>
      <c r="DF27" s="607"/>
      <c r="DG27" s="607"/>
      <c r="DH27" s="607"/>
      <c r="DI27" s="607"/>
      <c r="DJ27" s="607"/>
      <c r="DK27" s="608"/>
      <c r="DL27" s="594">
        <v>651789</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55276</v>
      </c>
      <c r="S28" s="589"/>
      <c r="T28" s="589"/>
      <c r="U28" s="589"/>
      <c r="V28" s="589"/>
      <c r="W28" s="589"/>
      <c r="X28" s="589"/>
      <c r="Y28" s="590"/>
      <c r="Z28" s="641">
        <v>0.3</v>
      </c>
      <c r="AA28" s="641"/>
      <c r="AB28" s="641"/>
      <c r="AC28" s="641"/>
      <c r="AD28" s="642">
        <v>1769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1831361</v>
      </c>
      <c r="CS28" s="589"/>
      <c r="CT28" s="589"/>
      <c r="CU28" s="589"/>
      <c r="CV28" s="589"/>
      <c r="CW28" s="589"/>
      <c r="CX28" s="589"/>
      <c r="CY28" s="590"/>
      <c r="CZ28" s="591">
        <v>10.9</v>
      </c>
      <c r="DA28" s="609"/>
      <c r="DB28" s="609"/>
      <c r="DC28" s="610"/>
      <c r="DD28" s="594">
        <v>1815479</v>
      </c>
      <c r="DE28" s="589"/>
      <c r="DF28" s="589"/>
      <c r="DG28" s="589"/>
      <c r="DH28" s="589"/>
      <c r="DI28" s="589"/>
      <c r="DJ28" s="589"/>
      <c r="DK28" s="590"/>
      <c r="DL28" s="594">
        <v>1815479</v>
      </c>
      <c r="DM28" s="589"/>
      <c r="DN28" s="589"/>
      <c r="DO28" s="589"/>
      <c r="DP28" s="589"/>
      <c r="DQ28" s="589"/>
      <c r="DR28" s="589"/>
      <c r="DS28" s="589"/>
      <c r="DT28" s="589"/>
      <c r="DU28" s="589"/>
      <c r="DV28" s="590"/>
      <c r="DW28" s="611">
        <v>16.5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4261</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1831187</v>
      </c>
      <c r="CS29" s="607"/>
      <c r="CT29" s="607"/>
      <c r="CU29" s="607"/>
      <c r="CV29" s="607"/>
      <c r="CW29" s="607"/>
      <c r="CX29" s="607"/>
      <c r="CY29" s="608"/>
      <c r="CZ29" s="591">
        <v>10.9</v>
      </c>
      <c r="DA29" s="609"/>
      <c r="DB29" s="609"/>
      <c r="DC29" s="610"/>
      <c r="DD29" s="594">
        <v>1815305</v>
      </c>
      <c r="DE29" s="607"/>
      <c r="DF29" s="607"/>
      <c r="DG29" s="607"/>
      <c r="DH29" s="607"/>
      <c r="DI29" s="607"/>
      <c r="DJ29" s="607"/>
      <c r="DK29" s="608"/>
      <c r="DL29" s="594">
        <v>1815305</v>
      </c>
      <c r="DM29" s="607"/>
      <c r="DN29" s="607"/>
      <c r="DO29" s="607"/>
      <c r="DP29" s="607"/>
      <c r="DQ29" s="607"/>
      <c r="DR29" s="607"/>
      <c r="DS29" s="607"/>
      <c r="DT29" s="607"/>
      <c r="DU29" s="607"/>
      <c r="DV29" s="608"/>
      <c r="DW29" s="611">
        <v>16.5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114939</v>
      </c>
      <c r="S30" s="589"/>
      <c r="T30" s="589"/>
      <c r="U30" s="589"/>
      <c r="V30" s="589"/>
      <c r="W30" s="589"/>
      <c r="X30" s="589"/>
      <c r="Y30" s="590"/>
      <c r="Z30" s="641">
        <v>0.7</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98.5</v>
      </c>
      <c r="BH30" s="655"/>
      <c r="BI30" s="655"/>
      <c r="BJ30" s="655"/>
      <c r="BK30" s="655"/>
      <c r="BL30" s="655"/>
      <c r="BM30" s="656">
        <v>95.7</v>
      </c>
      <c r="BN30" s="655"/>
      <c r="BO30" s="655"/>
      <c r="BP30" s="655"/>
      <c r="BQ30" s="657"/>
      <c r="BR30" s="654">
        <v>98.5</v>
      </c>
      <c r="BS30" s="655"/>
      <c r="BT30" s="655"/>
      <c r="BU30" s="655"/>
      <c r="BV30" s="655"/>
      <c r="BW30" s="655"/>
      <c r="BX30" s="656">
        <v>95.6</v>
      </c>
      <c r="BY30" s="655"/>
      <c r="BZ30" s="655"/>
      <c r="CA30" s="655"/>
      <c r="CB30" s="657"/>
      <c r="CD30" s="660"/>
      <c r="CE30" s="661"/>
      <c r="CF30" s="625" t="s">
        <v>292</v>
      </c>
      <c r="CG30" s="622"/>
      <c r="CH30" s="622"/>
      <c r="CI30" s="622"/>
      <c r="CJ30" s="622"/>
      <c r="CK30" s="622"/>
      <c r="CL30" s="622"/>
      <c r="CM30" s="622"/>
      <c r="CN30" s="622"/>
      <c r="CO30" s="622"/>
      <c r="CP30" s="622"/>
      <c r="CQ30" s="623"/>
      <c r="CR30" s="588">
        <v>1591410</v>
      </c>
      <c r="CS30" s="589"/>
      <c r="CT30" s="589"/>
      <c r="CU30" s="589"/>
      <c r="CV30" s="589"/>
      <c r="CW30" s="589"/>
      <c r="CX30" s="589"/>
      <c r="CY30" s="590"/>
      <c r="CZ30" s="591">
        <v>9.5</v>
      </c>
      <c r="DA30" s="609"/>
      <c r="DB30" s="609"/>
      <c r="DC30" s="610"/>
      <c r="DD30" s="594">
        <v>1575528</v>
      </c>
      <c r="DE30" s="589"/>
      <c r="DF30" s="589"/>
      <c r="DG30" s="589"/>
      <c r="DH30" s="589"/>
      <c r="DI30" s="589"/>
      <c r="DJ30" s="589"/>
      <c r="DK30" s="590"/>
      <c r="DL30" s="594">
        <v>1575528</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835772</v>
      </c>
      <c r="S31" s="589"/>
      <c r="T31" s="589"/>
      <c r="U31" s="589"/>
      <c r="V31" s="589"/>
      <c r="W31" s="589"/>
      <c r="X31" s="589"/>
      <c r="Y31" s="590"/>
      <c r="Z31" s="641">
        <v>4.8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95.7</v>
      </c>
      <c r="BN31" s="653"/>
      <c r="BO31" s="653"/>
      <c r="BP31" s="653"/>
      <c r="BQ31" s="617"/>
      <c r="BR31" s="652">
        <v>98.4</v>
      </c>
      <c r="BS31" s="607"/>
      <c r="BT31" s="607"/>
      <c r="BU31" s="607"/>
      <c r="BV31" s="607"/>
      <c r="BW31" s="607"/>
      <c r="BX31" s="643">
        <v>95.5</v>
      </c>
      <c r="BY31" s="653"/>
      <c r="BZ31" s="653"/>
      <c r="CA31" s="653"/>
      <c r="CB31" s="617"/>
      <c r="CD31" s="660"/>
      <c r="CE31" s="661"/>
      <c r="CF31" s="625" t="s">
        <v>296</v>
      </c>
      <c r="CG31" s="622"/>
      <c r="CH31" s="622"/>
      <c r="CI31" s="622"/>
      <c r="CJ31" s="622"/>
      <c r="CK31" s="622"/>
      <c r="CL31" s="622"/>
      <c r="CM31" s="622"/>
      <c r="CN31" s="622"/>
      <c r="CO31" s="622"/>
      <c r="CP31" s="622"/>
      <c r="CQ31" s="623"/>
      <c r="CR31" s="588">
        <v>239777</v>
      </c>
      <c r="CS31" s="607"/>
      <c r="CT31" s="607"/>
      <c r="CU31" s="607"/>
      <c r="CV31" s="607"/>
      <c r="CW31" s="607"/>
      <c r="CX31" s="607"/>
      <c r="CY31" s="608"/>
      <c r="CZ31" s="591">
        <v>1.4</v>
      </c>
      <c r="DA31" s="609"/>
      <c r="DB31" s="609"/>
      <c r="DC31" s="610"/>
      <c r="DD31" s="594">
        <v>239777</v>
      </c>
      <c r="DE31" s="607"/>
      <c r="DF31" s="607"/>
      <c r="DG31" s="607"/>
      <c r="DH31" s="607"/>
      <c r="DI31" s="607"/>
      <c r="DJ31" s="607"/>
      <c r="DK31" s="608"/>
      <c r="DL31" s="594">
        <v>239777</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290437</v>
      </c>
      <c r="S32" s="589"/>
      <c r="T32" s="589"/>
      <c r="U32" s="589"/>
      <c r="V32" s="589"/>
      <c r="W32" s="589"/>
      <c r="X32" s="589"/>
      <c r="Y32" s="590"/>
      <c r="Z32" s="641">
        <v>1.7</v>
      </c>
      <c r="AA32" s="641"/>
      <c r="AB32" s="641"/>
      <c r="AC32" s="641"/>
      <c r="AD32" s="642">
        <v>11608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95.3</v>
      </c>
      <c r="BN32" s="573"/>
      <c r="BO32" s="573"/>
      <c r="BP32" s="573"/>
      <c r="BQ32" s="630"/>
      <c r="BR32" s="651">
        <v>98.4</v>
      </c>
      <c r="BS32" s="573"/>
      <c r="BT32" s="573"/>
      <c r="BU32" s="573"/>
      <c r="BV32" s="573"/>
      <c r="BW32" s="573"/>
      <c r="BX32" s="636">
        <v>95.3</v>
      </c>
      <c r="BY32" s="573"/>
      <c r="BZ32" s="573"/>
      <c r="CA32" s="573"/>
      <c r="CB32" s="630"/>
      <c r="CD32" s="662"/>
      <c r="CE32" s="663"/>
      <c r="CF32" s="625" t="s">
        <v>299</v>
      </c>
      <c r="CG32" s="622"/>
      <c r="CH32" s="622"/>
      <c r="CI32" s="622"/>
      <c r="CJ32" s="622"/>
      <c r="CK32" s="622"/>
      <c r="CL32" s="622"/>
      <c r="CM32" s="622"/>
      <c r="CN32" s="622"/>
      <c r="CO32" s="622"/>
      <c r="CP32" s="622"/>
      <c r="CQ32" s="623"/>
      <c r="CR32" s="588">
        <v>174</v>
      </c>
      <c r="CS32" s="589"/>
      <c r="CT32" s="589"/>
      <c r="CU32" s="589"/>
      <c r="CV32" s="589"/>
      <c r="CW32" s="589"/>
      <c r="CX32" s="589"/>
      <c r="CY32" s="590"/>
      <c r="CZ32" s="591">
        <v>0</v>
      </c>
      <c r="DA32" s="609"/>
      <c r="DB32" s="609"/>
      <c r="DC32" s="610"/>
      <c r="DD32" s="594">
        <v>174</v>
      </c>
      <c r="DE32" s="589"/>
      <c r="DF32" s="589"/>
      <c r="DG32" s="589"/>
      <c r="DH32" s="589"/>
      <c r="DI32" s="589"/>
      <c r="DJ32" s="589"/>
      <c r="DK32" s="590"/>
      <c r="DL32" s="594">
        <v>174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1956600</v>
      </c>
      <c r="S33" s="589"/>
      <c r="T33" s="589"/>
      <c r="U33" s="589"/>
      <c r="V33" s="589"/>
      <c r="W33" s="589"/>
      <c r="X33" s="589"/>
      <c r="Y33" s="590"/>
      <c r="Z33" s="641">
        <v>11.1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7784768</v>
      </c>
      <c r="CS33" s="607"/>
      <c r="CT33" s="607"/>
      <c r="CU33" s="607"/>
      <c r="CV33" s="607"/>
      <c r="CW33" s="607"/>
      <c r="CX33" s="607"/>
      <c r="CY33" s="608"/>
      <c r="CZ33" s="591">
        <v>46.4</v>
      </c>
      <c r="DA33" s="609"/>
      <c r="DB33" s="609"/>
      <c r="DC33" s="610"/>
      <c r="DD33" s="594">
        <v>6301976</v>
      </c>
      <c r="DE33" s="607"/>
      <c r="DF33" s="607"/>
      <c r="DG33" s="607"/>
      <c r="DH33" s="607"/>
      <c r="DI33" s="607"/>
      <c r="DJ33" s="607"/>
      <c r="DK33" s="608"/>
      <c r="DL33" s="594">
        <v>5018082</v>
      </c>
      <c r="DM33" s="607"/>
      <c r="DN33" s="607"/>
      <c r="DO33" s="607"/>
      <c r="DP33" s="607"/>
      <c r="DQ33" s="607"/>
      <c r="DR33" s="607"/>
      <c r="DS33" s="607"/>
      <c r="DT33" s="607"/>
      <c r="DU33" s="607"/>
      <c r="DV33" s="608"/>
      <c r="DW33" s="611">
        <v>45.6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2926844</v>
      </c>
      <c r="CS34" s="589"/>
      <c r="CT34" s="589"/>
      <c r="CU34" s="589"/>
      <c r="CV34" s="589"/>
      <c r="CW34" s="589"/>
      <c r="CX34" s="589"/>
      <c r="CY34" s="590"/>
      <c r="CZ34" s="591">
        <v>17.399999999999999</v>
      </c>
      <c r="DA34" s="609"/>
      <c r="DB34" s="609"/>
      <c r="DC34" s="610"/>
      <c r="DD34" s="594">
        <v>2409407</v>
      </c>
      <c r="DE34" s="589"/>
      <c r="DF34" s="589"/>
      <c r="DG34" s="589"/>
      <c r="DH34" s="589"/>
      <c r="DI34" s="589"/>
      <c r="DJ34" s="589"/>
      <c r="DK34" s="590"/>
      <c r="DL34" s="594">
        <v>2137555</v>
      </c>
      <c r="DM34" s="589"/>
      <c r="DN34" s="589"/>
      <c r="DO34" s="589"/>
      <c r="DP34" s="589"/>
      <c r="DQ34" s="589"/>
      <c r="DR34" s="589"/>
      <c r="DS34" s="589"/>
      <c r="DT34" s="589"/>
      <c r="DU34" s="589"/>
      <c r="DV34" s="590"/>
      <c r="DW34" s="611">
        <v>19.399999999999999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712300</v>
      </c>
      <c r="S35" s="589"/>
      <c r="T35" s="589"/>
      <c r="U35" s="589"/>
      <c r="V35" s="589"/>
      <c r="W35" s="589"/>
      <c r="X35" s="589"/>
      <c r="Y35" s="590"/>
      <c r="Z35" s="641">
        <v>4.0999999999999996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1973189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214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69879</v>
      </c>
      <c r="CS35" s="607"/>
      <c r="CT35" s="607"/>
      <c r="CU35" s="607"/>
      <c r="CV35" s="607"/>
      <c r="CW35" s="607"/>
      <c r="CX35" s="607"/>
      <c r="CY35" s="608"/>
      <c r="CZ35" s="591">
        <v>0.4</v>
      </c>
      <c r="DA35" s="609"/>
      <c r="DB35" s="609"/>
      <c r="DC35" s="610"/>
      <c r="DD35" s="594">
        <v>44305</v>
      </c>
      <c r="DE35" s="607"/>
      <c r="DF35" s="607"/>
      <c r="DG35" s="607"/>
      <c r="DH35" s="607"/>
      <c r="DI35" s="607"/>
      <c r="DJ35" s="607"/>
      <c r="DK35" s="608"/>
      <c r="DL35" s="594">
        <v>44305</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17571471</v>
      </c>
      <c r="S36" s="629"/>
      <c r="T36" s="629"/>
      <c r="U36" s="629"/>
      <c r="V36" s="629"/>
      <c r="W36" s="629"/>
      <c r="X36" s="629"/>
      <c r="Y36" s="632"/>
      <c r="Z36" s="633">
        <v>100</v>
      </c>
      <c r="AA36" s="633"/>
      <c r="AB36" s="633"/>
      <c r="AC36" s="633"/>
      <c r="AD36" s="634">
        <v>10284095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716380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-68662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2694876</v>
      </c>
      <c r="CS36" s="589"/>
      <c r="CT36" s="589"/>
      <c r="CU36" s="589"/>
      <c r="CV36" s="589"/>
      <c r="CW36" s="589"/>
      <c r="CX36" s="589"/>
      <c r="CY36" s="590"/>
      <c r="CZ36" s="591">
        <v>16</v>
      </c>
      <c r="DA36" s="609"/>
      <c r="DB36" s="609"/>
      <c r="DC36" s="610"/>
      <c r="DD36" s="594">
        <v>2115675</v>
      </c>
      <c r="DE36" s="589"/>
      <c r="DF36" s="589"/>
      <c r="DG36" s="589"/>
      <c r="DH36" s="589"/>
      <c r="DI36" s="589"/>
      <c r="DJ36" s="589"/>
      <c r="DK36" s="590"/>
      <c r="DL36" s="594">
        <v>1869797</v>
      </c>
      <c r="DM36" s="589"/>
      <c r="DN36" s="589"/>
      <c r="DO36" s="589"/>
      <c r="DP36" s="589"/>
      <c r="DQ36" s="589"/>
      <c r="DR36" s="589"/>
      <c r="DS36" s="589"/>
      <c r="DT36" s="589"/>
      <c r="DU36" s="589"/>
      <c r="DV36" s="590"/>
      <c r="DW36" s="611">
        <v>17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104721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5996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1127519</v>
      </c>
      <c r="CS37" s="607"/>
      <c r="CT37" s="607"/>
      <c r="CU37" s="607"/>
      <c r="CV37" s="607"/>
      <c r="CW37" s="607"/>
      <c r="CX37" s="607"/>
      <c r="CY37" s="608"/>
      <c r="CZ37" s="591">
        <v>6.7</v>
      </c>
      <c r="DA37" s="609"/>
      <c r="DB37" s="609"/>
      <c r="DC37" s="610"/>
      <c r="DD37" s="594">
        <v>1123735</v>
      </c>
      <c r="DE37" s="607"/>
      <c r="DF37" s="607"/>
      <c r="DG37" s="607"/>
      <c r="DH37" s="607"/>
      <c r="DI37" s="607"/>
      <c r="DJ37" s="607"/>
      <c r="DK37" s="608"/>
      <c r="DL37" s="594">
        <v>1123735</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49777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10198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1973189</v>
      </c>
      <c r="CS38" s="589"/>
      <c r="CT38" s="589"/>
      <c r="CU38" s="589"/>
      <c r="CV38" s="589"/>
      <c r="CW38" s="589"/>
      <c r="CX38" s="589"/>
      <c r="CY38" s="590"/>
      <c r="CZ38" s="591">
        <v>11.7</v>
      </c>
      <c r="DA38" s="609"/>
      <c r="DB38" s="609"/>
      <c r="DC38" s="610"/>
      <c r="DD38" s="594">
        <v>1732582</v>
      </c>
      <c r="DE38" s="589"/>
      <c r="DF38" s="589"/>
      <c r="DG38" s="589"/>
      <c r="DH38" s="589"/>
      <c r="DI38" s="589"/>
      <c r="DJ38" s="589"/>
      <c r="DK38" s="590"/>
      <c r="DL38" s="594">
        <v>966425</v>
      </c>
      <c r="DM38" s="589"/>
      <c r="DN38" s="589"/>
      <c r="DO38" s="589"/>
      <c r="DP38" s="589"/>
      <c r="DQ38" s="589"/>
      <c r="DR38" s="589"/>
      <c r="DS38" s="589"/>
      <c r="DT38" s="589"/>
      <c r="DU38" s="589"/>
      <c r="DV38" s="590"/>
      <c r="DW38" s="611">
        <v>8.8000000000000007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79980</v>
      </c>
      <c r="CS39" s="607"/>
      <c r="CT39" s="607"/>
      <c r="CU39" s="607"/>
      <c r="CV39" s="607"/>
      <c r="CW39" s="607"/>
      <c r="CX39" s="607"/>
      <c r="CY39" s="608"/>
      <c r="CZ39" s="591">
        <v>0.5</v>
      </c>
      <c r="DA39" s="609"/>
      <c r="DB39" s="609"/>
      <c r="DC39" s="610"/>
      <c r="DD39" s="594">
        <v>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377694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40000</v>
      </c>
      <c r="CS40" s="589"/>
      <c r="CT40" s="589"/>
      <c r="CU40" s="589"/>
      <c r="CV40" s="589"/>
      <c r="CW40" s="589"/>
      <c r="CX40" s="589"/>
      <c r="CY40" s="590"/>
      <c r="CZ40" s="591">
        <v>0.2</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724617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2247959</v>
      </c>
      <c r="CS42" s="589"/>
      <c r="CT42" s="589"/>
      <c r="CU42" s="589"/>
      <c r="CV42" s="589"/>
      <c r="CW42" s="589"/>
      <c r="CX42" s="589"/>
      <c r="CY42" s="590"/>
      <c r="CZ42" s="591">
        <v>13.4</v>
      </c>
      <c r="DA42" s="592"/>
      <c r="DB42" s="592"/>
      <c r="DC42" s="593"/>
      <c r="DD42" s="594">
        <v>610740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27850</v>
      </c>
      <c r="CS43" s="607"/>
      <c r="CT43" s="607"/>
      <c r="CU43" s="607"/>
      <c r="CV43" s="607"/>
      <c r="CW43" s="607"/>
      <c r="CX43" s="607"/>
      <c r="CY43" s="608"/>
      <c r="CZ43" s="591">
        <v>0.2</v>
      </c>
      <c r="DA43" s="609"/>
      <c r="DB43" s="609"/>
      <c r="DC43" s="610"/>
      <c r="DD43" s="594">
        <v>27850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2236310</v>
      </c>
      <c r="CS44" s="589"/>
      <c r="CT44" s="589"/>
      <c r="CU44" s="589"/>
      <c r="CV44" s="589"/>
      <c r="CW44" s="589"/>
      <c r="CX44" s="589"/>
      <c r="CY44" s="590"/>
      <c r="CZ44" s="591">
        <v>13.3</v>
      </c>
      <c r="DA44" s="592"/>
      <c r="DB44" s="592"/>
      <c r="DC44" s="593"/>
      <c r="DD44" s="594">
        <v>607600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552740</v>
      </c>
      <c r="CS45" s="607"/>
      <c r="CT45" s="607"/>
      <c r="CU45" s="607"/>
      <c r="CV45" s="607"/>
      <c r="CW45" s="607"/>
      <c r="CX45" s="607"/>
      <c r="CY45" s="608"/>
      <c r="CZ45" s="591">
        <v>3.3</v>
      </c>
      <c r="DA45" s="609"/>
      <c r="DB45" s="609"/>
      <c r="DC45" s="610"/>
      <c r="DD45" s="594">
        <v>38562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1671753</v>
      </c>
      <c r="CS46" s="589"/>
      <c r="CT46" s="589"/>
      <c r="CU46" s="589"/>
      <c r="CV46" s="589"/>
      <c r="CW46" s="589"/>
      <c r="CX46" s="589"/>
      <c r="CY46" s="590"/>
      <c r="CZ46" s="591">
        <v>10</v>
      </c>
      <c r="DA46" s="592"/>
      <c r="DB46" s="592"/>
      <c r="DC46" s="593"/>
      <c r="DD46" s="594">
        <v>557221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11649</v>
      </c>
      <c r="CS47" s="607"/>
      <c r="CT47" s="607"/>
      <c r="CU47" s="607"/>
      <c r="CV47" s="607"/>
      <c r="CW47" s="607"/>
      <c r="CX47" s="607"/>
      <c r="CY47" s="608"/>
      <c r="CZ47" s="591">
        <v>0.1</v>
      </c>
      <c r="DA47" s="609"/>
      <c r="DB47" s="609"/>
      <c r="DC47" s="610"/>
      <c r="DD47" s="594">
        <v>3140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16794892</v>
      </c>
      <c r="CS49" s="573"/>
      <c r="CT49" s="573"/>
      <c r="CU49" s="573"/>
      <c r="CV49" s="573"/>
      <c r="CW49" s="573"/>
      <c r="CX49" s="573"/>
      <c r="CY49" s="574"/>
      <c r="CZ49" s="575">
        <v>100</v>
      </c>
      <c r="DA49" s="576"/>
      <c r="DB49" s="576"/>
      <c r="DC49" s="577"/>
      <c r="DD49" s="578">
        <v>11774591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17574</v>
      </c>
      <c r="R7" s="1101"/>
      <c r="S7" s="1101"/>
      <c r="T7" s="1101"/>
      <c r="U7" s="1101"/>
      <c r="V7" s="1101">
        <v>16798</v>
      </c>
      <c r="W7" s="1101"/>
      <c r="X7" s="1101"/>
      <c r="Y7" s="1101"/>
      <c r="Z7" s="1101"/>
      <c r="AA7" s="1101">
        <v>776</v>
      </c>
      <c r="AB7" s="1101"/>
      <c r="AC7" s="1101"/>
      <c r="AD7" s="1101"/>
      <c r="AE7" s="1102"/>
      <c r="AF7" s="1103">
        <v>595</v>
      </c>
      <c r="AG7" s="1104"/>
      <c r="AH7" s="1104"/>
      <c r="AI7" s="1104"/>
      <c r="AJ7" s="1105"/>
      <c r="AK7" s="1087">
        <v>115</v>
      </c>
      <c r="AL7" s="1088"/>
      <c r="AM7" s="1088"/>
      <c r="AN7" s="1088"/>
      <c r="AO7" s="1088"/>
      <c r="AP7" s="1088">
        <v>18896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v>
      </c>
      <c r="CI7" s="1085"/>
      <c r="CJ7" s="1085"/>
      <c r="CK7" s="1085"/>
      <c r="CL7" s="1086"/>
      <c r="CM7" s="1084">
        <v>33</v>
      </c>
      <c r="CN7" s="1085"/>
      <c r="CO7" s="1085"/>
      <c r="CP7" s="1085"/>
      <c r="CQ7" s="1086"/>
      <c r="CR7" s="1084">
        <v>53</v>
      </c>
      <c r="CS7" s="1085"/>
      <c r="CT7" s="1085"/>
      <c r="CU7" s="1085"/>
      <c r="CV7" s="1086"/>
      <c r="CW7" s="1084" t="s">
        <v>549</v>
      </c>
      <c r="CX7" s="1085"/>
      <c r="CY7" s="1085"/>
      <c r="CZ7" s="1085"/>
      <c r="DA7" s="1086"/>
      <c r="DB7" s="1084" t="s">
        <v>549</v>
      </c>
      <c r="DC7" s="1085"/>
      <c r="DD7" s="1085"/>
      <c r="DE7" s="1085"/>
      <c r="DF7" s="1086"/>
      <c r="DG7" s="1084" t="s">
        <v>549</v>
      </c>
      <c r="DH7" s="1085"/>
      <c r="DI7" s="1085"/>
      <c r="DJ7" s="1085"/>
      <c r="DK7" s="1086"/>
      <c r="DL7" s="1084" t="s">
        <v>549</v>
      </c>
      <c r="DM7" s="1085"/>
      <c r="DN7" s="1085"/>
      <c r="DO7" s="1085"/>
      <c r="DP7" s="1086"/>
      <c r="DQ7" s="1084" t="s">
        <v>549</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59</v>
      </c>
      <c r="CI8" s="986"/>
      <c r="CJ8" s="986"/>
      <c r="CK8" s="986"/>
      <c r="CL8" s="987"/>
      <c r="CM8" s="985">
        <v>259</v>
      </c>
      <c r="CN8" s="986"/>
      <c r="CO8" s="986"/>
      <c r="CP8" s="986"/>
      <c r="CQ8" s="987"/>
      <c r="CR8" s="985">
        <v>70</v>
      </c>
      <c r="CS8" s="986"/>
      <c r="CT8" s="986"/>
      <c r="CU8" s="986"/>
      <c r="CV8" s="987"/>
      <c r="CW8" s="985">
        <v>0</v>
      </c>
      <c r="CX8" s="986"/>
      <c r="CY8" s="986"/>
      <c r="CZ8" s="986"/>
      <c r="DA8" s="987"/>
      <c r="DB8" s="985" t="s">
        <v>549</v>
      </c>
      <c r="DC8" s="986"/>
      <c r="DD8" s="986"/>
      <c r="DE8" s="986"/>
      <c r="DF8" s="987"/>
      <c r="DG8" s="985" t="s">
        <v>549</v>
      </c>
      <c r="DH8" s="986"/>
      <c r="DI8" s="986"/>
      <c r="DJ8" s="986"/>
      <c r="DK8" s="987"/>
      <c r="DL8" s="985" t="s">
        <v>549</v>
      </c>
      <c r="DM8" s="986"/>
      <c r="DN8" s="986"/>
      <c r="DO8" s="986"/>
      <c r="DP8" s="987"/>
      <c r="DQ8" s="985" t="s">
        <v>549</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t="s">
        <v>550</v>
      </c>
      <c r="CI9" s="986"/>
      <c r="CJ9" s="986"/>
      <c r="CK9" s="986"/>
      <c r="CL9" s="987"/>
      <c r="CM9" s="985">
        <v>60</v>
      </c>
      <c r="CN9" s="986"/>
      <c r="CO9" s="986"/>
      <c r="CP9" s="986"/>
      <c r="CQ9" s="987"/>
      <c r="CR9" s="985">
        <v>13</v>
      </c>
      <c r="CS9" s="986"/>
      <c r="CT9" s="986"/>
      <c r="CU9" s="986"/>
      <c r="CV9" s="987"/>
      <c r="CW9" s="985" t="s">
        <v>549</v>
      </c>
      <c r="CX9" s="986"/>
      <c r="CY9" s="986"/>
      <c r="CZ9" s="986"/>
      <c r="DA9" s="987"/>
      <c r="DB9" s="985" t="s">
        <v>549</v>
      </c>
      <c r="DC9" s="986"/>
      <c r="DD9" s="986"/>
      <c r="DE9" s="986"/>
      <c r="DF9" s="987"/>
      <c r="DG9" s="985" t="s">
        <v>549</v>
      </c>
      <c r="DH9" s="986"/>
      <c r="DI9" s="986"/>
      <c r="DJ9" s="986"/>
      <c r="DK9" s="987"/>
      <c r="DL9" s="985" t="s">
        <v>549</v>
      </c>
      <c r="DM9" s="986"/>
      <c r="DN9" s="986"/>
      <c r="DO9" s="986"/>
      <c r="DP9" s="987"/>
      <c r="DQ9" s="985" t="s">
        <v>549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7</v>
      </c>
      <c r="CI10" s="986"/>
      <c r="CJ10" s="986"/>
      <c r="CK10" s="986"/>
      <c r="CL10" s="987"/>
      <c r="CM10" s="985">
        <v>66</v>
      </c>
      <c r="CN10" s="986"/>
      <c r="CO10" s="986"/>
      <c r="CP10" s="986"/>
      <c r="CQ10" s="987"/>
      <c r="CR10" s="985">
        <v>20</v>
      </c>
      <c r="CS10" s="986"/>
      <c r="CT10" s="986"/>
      <c r="CU10" s="986"/>
      <c r="CV10" s="987"/>
      <c r="CW10" s="985" t="s">
        <v>549</v>
      </c>
      <c r="CX10" s="986"/>
      <c r="CY10" s="986"/>
      <c r="CZ10" s="986"/>
      <c r="DA10" s="987"/>
      <c r="DB10" s="985" t="s">
        <v>549</v>
      </c>
      <c r="DC10" s="986"/>
      <c r="DD10" s="986"/>
      <c r="DE10" s="986"/>
      <c r="DF10" s="987"/>
      <c r="DG10" s="985" t="s">
        <v>549</v>
      </c>
      <c r="DH10" s="986"/>
      <c r="DI10" s="986"/>
      <c r="DJ10" s="986"/>
      <c r="DK10" s="987"/>
      <c r="DL10" s="985" t="s">
        <v>549</v>
      </c>
      <c r="DM10" s="986"/>
      <c r="DN10" s="986"/>
      <c r="DO10" s="986"/>
      <c r="DP10" s="987"/>
      <c r="DQ10" s="985" t="s">
        <v>549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17574</v>
      </c>
      <c r="R23" s="1065"/>
      <c r="S23" s="1065"/>
      <c r="T23" s="1065"/>
      <c r="U23" s="1065"/>
      <c r="V23" s="1065">
        <v>16798</v>
      </c>
      <c r="W23" s="1065"/>
      <c r="X23" s="1065"/>
      <c r="Y23" s="1065"/>
      <c r="Z23" s="1065"/>
      <c r="AA23" s="1065">
        <v>776</v>
      </c>
      <c r="AB23" s="1065"/>
      <c r="AC23" s="1065"/>
      <c r="AD23" s="1065"/>
      <c r="AE23" s="1066"/>
      <c r="AF23" s="1067">
        <v>595</v>
      </c>
      <c r="AG23" s="1065"/>
      <c r="AH23" s="1065"/>
      <c r="AI23" s="1065"/>
      <c r="AJ23" s="1068"/>
      <c r="AK23" s="1069"/>
      <c r="AL23" s="1070"/>
      <c r="AM23" s="1070"/>
      <c r="AN23" s="1070"/>
      <c r="AO23" s="1070"/>
      <c r="AP23" s="1065">
        <v>18896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4825</v>
      </c>
      <c r="R28" s="1050"/>
      <c r="S28" s="1050"/>
      <c r="T28" s="1050"/>
      <c r="U28" s="1050"/>
      <c r="V28" s="1050">
        <v>4825</v>
      </c>
      <c r="W28" s="1050"/>
      <c r="X28" s="1050"/>
      <c r="Y28" s="1050"/>
      <c r="Z28" s="1050"/>
      <c r="AA28" s="1050" t="s">
        <v>549</v>
      </c>
      <c r="AB28" s="1050"/>
      <c r="AC28" s="1050"/>
      <c r="AD28" s="1050"/>
      <c r="AE28" s="1051"/>
      <c r="AF28" s="1052" t="s">
        <v>111</v>
      </c>
      <c r="AG28" s="1050"/>
      <c r="AH28" s="1050"/>
      <c r="AI28" s="1050"/>
      <c r="AJ28" s="1053"/>
      <c r="AK28" s="1054">
        <v>301</v>
      </c>
      <c r="AL28" s="1042"/>
      <c r="AM28" s="1042"/>
      <c r="AN28" s="1042"/>
      <c r="AO28" s="1042"/>
      <c r="AP28" s="1042" t="s">
        <v>549</v>
      </c>
      <c r="AQ28" s="1042"/>
      <c r="AR28" s="1042"/>
      <c r="AS28" s="1042"/>
      <c r="AT28" s="1042"/>
      <c r="AU28" s="1042" t="s">
        <v>549</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42</v>
      </c>
      <c r="R29" s="1040"/>
      <c r="S29" s="1040"/>
      <c r="T29" s="1040"/>
      <c r="U29" s="1040"/>
      <c r="V29" s="1040">
        <v>42</v>
      </c>
      <c r="W29" s="1040"/>
      <c r="X29" s="1040"/>
      <c r="Y29" s="1040"/>
      <c r="Z29" s="1040"/>
      <c r="AA29" s="1040" t="s">
        <v>549</v>
      </c>
      <c r="AB29" s="1040"/>
      <c r="AC29" s="1040"/>
      <c r="AD29" s="1040"/>
      <c r="AE29" s="1041"/>
      <c r="AF29" s="1015" t="s">
        <v>111</v>
      </c>
      <c r="AG29" s="1016"/>
      <c r="AH29" s="1016"/>
      <c r="AI29" s="1016"/>
      <c r="AJ29" s="1017"/>
      <c r="AK29" s="969">
        <v>2</v>
      </c>
      <c r="AL29" s="977"/>
      <c r="AM29" s="977"/>
      <c r="AN29" s="977"/>
      <c r="AO29" s="977"/>
      <c r="AP29" s="977" t="s">
        <v>549</v>
      </c>
      <c r="AQ29" s="977"/>
      <c r="AR29" s="977"/>
      <c r="AS29" s="977"/>
      <c r="AT29" s="977"/>
      <c r="AU29" s="977" t="s">
        <v>549</v>
      </c>
      <c r="AV29" s="977"/>
      <c r="AW29" s="977"/>
      <c r="AX29" s="977"/>
      <c r="AY29" s="97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4175</v>
      </c>
      <c r="R30" s="1040"/>
      <c r="S30" s="1040"/>
      <c r="T30" s="1040"/>
      <c r="U30" s="1040"/>
      <c r="V30" s="1040">
        <v>4112</v>
      </c>
      <c r="W30" s="1040"/>
      <c r="X30" s="1040"/>
      <c r="Y30" s="1040"/>
      <c r="Z30" s="1040"/>
      <c r="AA30" s="1040">
        <v>63</v>
      </c>
      <c r="AB30" s="1040"/>
      <c r="AC30" s="1040"/>
      <c r="AD30" s="1040"/>
      <c r="AE30" s="1041"/>
      <c r="AF30" s="1015">
        <v>63</v>
      </c>
      <c r="AG30" s="1016"/>
      <c r="AH30" s="1016"/>
      <c r="AI30" s="1016"/>
      <c r="AJ30" s="1017"/>
      <c r="AK30" s="969">
        <v>641</v>
      </c>
      <c r="AL30" s="977"/>
      <c r="AM30" s="977"/>
      <c r="AN30" s="977"/>
      <c r="AO30" s="977"/>
      <c r="AP30" s="977" t="s">
        <v>549</v>
      </c>
      <c r="AQ30" s="977"/>
      <c r="AR30" s="977"/>
      <c r="AS30" s="977"/>
      <c r="AT30" s="977"/>
      <c r="AU30" s="977" t="s">
        <v>549</v>
      </c>
      <c r="AV30" s="977"/>
      <c r="AW30" s="977"/>
      <c r="AX30" s="977"/>
      <c r="AY30" s="97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440</v>
      </c>
      <c r="R31" s="1040"/>
      <c r="S31" s="1040"/>
      <c r="T31" s="1040"/>
      <c r="U31" s="1040"/>
      <c r="V31" s="1040">
        <v>420</v>
      </c>
      <c r="W31" s="1040"/>
      <c r="X31" s="1040"/>
      <c r="Y31" s="1040"/>
      <c r="Z31" s="1040"/>
      <c r="AA31" s="1040">
        <v>21</v>
      </c>
      <c r="AB31" s="1040"/>
      <c r="AC31" s="1040"/>
      <c r="AD31" s="1040"/>
      <c r="AE31" s="1041"/>
      <c r="AF31" s="1015">
        <v>21</v>
      </c>
      <c r="AG31" s="1016"/>
      <c r="AH31" s="1016"/>
      <c r="AI31" s="1016"/>
      <c r="AJ31" s="1017"/>
      <c r="AK31" s="969">
        <v>141</v>
      </c>
      <c r="AL31" s="977"/>
      <c r="AM31" s="977"/>
      <c r="AN31" s="977"/>
      <c r="AO31" s="977"/>
      <c r="AP31" s="977" t="s">
        <v>549</v>
      </c>
      <c r="AQ31" s="977"/>
      <c r="AR31" s="977"/>
      <c r="AS31" s="977"/>
      <c r="AT31" s="977"/>
      <c r="AU31" s="977" t="s">
        <v>549</v>
      </c>
      <c r="AV31" s="977"/>
      <c r="AW31" s="977"/>
      <c r="AX31" s="977"/>
      <c r="AY31" s="97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30</v>
      </c>
      <c r="R32" s="1040"/>
      <c r="S32" s="1040"/>
      <c r="T32" s="1040"/>
      <c r="U32" s="1040"/>
      <c r="V32" s="1040">
        <v>30</v>
      </c>
      <c r="W32" s="1040"/>
      <c r="X32" s="1040"/>
      <c r="Y32" s="1040"/>
      <c r="Z32" s="1040"/>
      <c r="AA32" s="1040" t="s">
        <v>549</v>
      </c>
      <c r="AB32" s="1040"/>
      <c r="AC32" s="1040"/>
      <c r="AD32" s="1040"/>
      <c r="AE32" s="1041"/>
      <c r="AF32" s="1015" t="s">
        <v>111</v>
      </c>
      <c r="AG32" s="1016"/>
      <c r="AH32" s="1016"/>
      <c r="AI32" s="1016"/>
      <c r="AJ32" s="1017"/>
      <c r="AK32" s="969">
        <v>7</v>
      </c>
      <c r="AL32" s="977"/>
      <c r="AM32" s="977"/>
      <c r="AN32" s="977"/>
      <c r="AO32" s="977"/>
      <c r="AP32" s="977" t="s">
        <v>549</v>
      </c>
      <c r="AQ32" s="977"/>
      <c r="AR32" s="977"/>
      <c r="AS32" s="977"/>
      <c r="AT32" s="977"/>
      <c r="AU32" s="977" t="s">
        <v>549</v>
      </c>
      <c r="AV32" s="977"/>
      <c r="AW32" s="977"/>
      <c r="AX32" s="977"/>
      <c r="AY32" s="97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636</v>
      </c>
      <c r="R33" s="1040"/>
      <c r="S33" s="1040"/>
      <c r="T33" s="1040"/>
      <c r="U33" s="1040"/>
      <c r="V33" s="1040">
        <v>584</v>
      </c>
      <c r="W33" s="1040"/>
      <c r="X33" s="1040"/>
      <c r="Y33" s="1040"/>
      <c r="Z33" s="1040"/>
      <c r="AA33" s="1040">
        <v>52</v>
      </c>
      <c r="AB33" s="1040"/>
      <c r="AC33" s="1040"/>
      <c r="AD33" s="1040"/>
      <c r="AE33" s="1041"/>
      <c r="AF33" s="1015">
        <v>896</v>
      </c>
      <c r="AG33" s="1016"/>
      <c r="AH33" s="1016"/>
      <c r="AI33" s="1016"/>
      <c r="AJ33" s="1017"/>
      <c r="AK33" s="969" t="s">
        <v>549</v>
      </c>
      <c r="AL33" s="977"/>
      <c r="AM33" s="977"/>
      <c r="AN33" s="977"/>
      <c r="AO33" s="977"/>
      <c r="AP33" s="977">
        <v>3541</v>
      </c>
      <c r="AQ33" s="977"/>
      <c r="AR33" s="977"/>
      <c r="AS33" s="977"/>
      <c r="AT33" s="977"/>
      <c r="AU33" s="977" t="s">
        <v>549</v>
      </c>
      <c r="AV33" s="977"/>
      <c r="AW33" s="977"/>
      <c r="AX33" s="977"/>
      <c r="AY33" s="97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384</v>
      </c>
      <c r="C34" s="1034"/>
      <c r="D34" s="1034"/>
      <c r="E34" s="1034"/>
      <c r="F34" s="1034"/>
      <c r="G34" s="1034"/>
      <c r="H34" s="1034"/>
      <c r="I34" s="1034"/>
      <c r="J34" s="1034"/>
      <c r="K34" s="1034"/>
      <c r="L34" s="1034"/>
      <c r="M34" s="1034"/>
      <c r="N34" s="1034"/>
      <c r="O34" s="1034"/>
      <c r="P34" s="1035"/>
      <c r="Q34" s="1039">
        <v>834</v>
      </c>
      <c r="R34" s="1040"/>
      <c r="S34" s="1040"/>
      <c r="T34" s="1040"/>
      <c r="U34" s="1040"/>
      <c r="V34" s="1040">
        <v>834</v>
      </c>
      <c r="W34" s="1040"/>
      <c r="X34" s="1040"/>
      <c r="Y34" s="1040"/>
      <c r="Z34" s="1040"/>
      <c r="AA34" s="1040" t="s">
        <v>549</v>
      </c>
      <c r="AB34" s="1040"/>
      <c r="AC34" s="1040"/>
      <c r="AD34" s="1040"/>
      <c r="AE34" s="1041"/>
      <c r="AF34" s="1015" t="s">
        <v>111</v>
      </c>
      <c r="AG34" s="1016"/>
      <c r="AH34" s="1016"/>
      <c r="AI34" s="1016"/>
      <c r="AJ34" s="1017"/>
      <c r="AK34" s="969">
        <v>102</v>
      </c>
      <c r="AL34" s="977"/>
      <c r="AM34" s="977"/>
      <c r="AN34" s="977"/>
      <c r="AO34" s="977"/>
      <c r="AP34" s="977">
        <v>1308</v>
      </c>
      <c r="AQ34" s="977"/>
      <c r="AR34" s="977"/>
      <c r="AS34" s="977"/>
      <c r="AT34" s="977"/>
      <c r="AU34" s="977">
        <v>67</v>
      </c>
      <c r="AV34" s="977"/>
      <c r="AW34" s="977"/>
      <c r="AX34" s="977"/>
      <c r="AY34" s="977"/>
      <c r="AZ34" s="1038"/>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4</v>
      </c>
      <c r="R35" s="1040"/>
      <c r="S35" s="1040"/>
      <c r="T35" s="1040"/>
      <c r="U35" s="1040"/>
      <c r="V35" s="1040">
        <v>4</v>
      </c>
      <c r="W35" s="1040"/>
      <c r="X35" s="1040"/>
      <c r="Y35" s="1040"/>
      <c r="Z35" s="1040"/>
      <c r="AA35" s="1040" t="s">
        <v>549</v>
      </c>
      <c r="AB35" s="1040"/>
      <c r="AC35" s="1040"/>
      <c r="AD35" s="1040"/>
      <c r="AE35" s="1041"/>
      <c r="AF35" s="1015" t="s">
        <v>111</v>
      </c>
      <c r="AG35" s="1016"/>
      <c r="AH35" s="1016"/>
      <c r="AI35" s="1016"/>
      <c r="AJ35" s="1017"/>
      <c r="AK35" s="969">
        <v>2</v>
      </c>
      <c r="AL35" s="977"/>
      <c r="AM35" s="977"/>
      <c r="AN35" s="977"/>
      <c r="AO35" s="977"/>
      <c r="AP35" s="977">
        <v>13</v>
      </c>
      <c r="AQ35" s="977"/>
      <c r="AR35" s="977"/>
      <c r="AS35" s="977"/>
      <c r="AT35" s="977"/>
      <c r="AU35" s="977">
        <v>0</v>
      </c>
      <c r="AV35" s="977"/>
      <c r="AW35" s="977"/>
      <c r="AX35" s="977"/>
      <c r="AY35" s="977"/>
      <c r="AZ35" s="1038"/>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387</v>
      </c>
      <c r="C36" s="1034"/>
      <c r="D36" s="1034"/>
      <c r="E36" s="1034"/>
      <c r="F36" s="1034"/>
      <c r="G36" s="1034"/>
      <c r="H36" s="1034"/>
      <c r="I36" s="1034"/>
      <c r="J36" s="1034"/>
      <c r="K36" s="1034"/>
      <c r="L36" s="1034"/>
      <c r="M36" s="1034"/>
      <c r="N36" s="1034"/>
      <c r="O36" s="1034"/>
      <c r="P36" s="1035"/>
      <c r="Q36" s="1039">
        <v>12</v>
      </c>
      <c r="R36" s="1040"/>
      <c r="S36" s="1040"/>
      <c r="T36" s="1040"/>
      <c r="U36" s="1040"/>
      <c r="V36" s="1040">
        <v>10</v>
      </c>
      <c r="W36" s="1040"/>
      <c r="X36" s="1040"/>
      <c r="Y36" s="1040"/>
      <c r="Z36" s="1040"/>
      <c r="AA36" s="1040">
        <v>2</v>
      </c>
      <c r="AB36" s="1040"/>
      <c r="AC36" s="1040"/>
      <c r="AD36" s="1040"/>
      <c r="AE36" s="1041"/>
      <c r="AF36" s="1015">
        <v>2</v>
      </c>
      <c r="AG36" s="1016"/>
      <c r="AH36" s="1016"/>
      <c r="AI36" s="1016"/>
      <c r="AJ36" s="1017"/>
      <c r="AK36" s="969" t="s">
        <v>549</v>
      </c>
      <c r="AL36" s="977"/>
      <c r="AM36" s="977"/>
      <c r="AN36" s="977"/>
      <c r="AO36" s="977"/>
      <c r="AP36" s="977" t="s">
        <v>549</v>
      </c>
      <c r="AQ36" s="977"/>
      <c r="AR36" s="977"/>
      <c r="AS36" s="977"/>
      <c r="AT36" s="977"/>
      <c r="AU36" s="977" t="s">
        <v>549</v>
      </c>
      <c r="AV36" s="977"/>
      <c r="AW36" s="977"/>
      <c r="AX36" s="977"/>
      <c r="AY36" s="977"/>
      <c r="AZ36" s="1038"/>
      <c r="BA36" s="1038"/>
      <c r="BB36" s="1038"/>
      <c r="BC36" s="1038"/>
      <c r="BD36" s="1038"/>
      <c r="BE36" s="1028" t="s">
        <v>385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388</v>
      </c>
      <c r="C37" s="1034"/>
      <c r="D37" s="1034"/>
      <c r="E37" s="1034"/>
      <c r="F37" s="1034"/>
      <c r="G37" s="1034"/>
      <c r="H37" s="1034"/>
      <c r="I37" s="1034"/>
      <c r="J37" s="1034"/>
      <c r="K37" s="1034"/>
      <c r="L37" s="1034"/>
      <c r="M37" s="1034"/>
      <c r="N37" s="1034"/>
      <c r="O37" s="1034"/>
      <c r="P37" s="1035"/>
      <c r="Q37" s="1039">
        <v>1100</v>
      </c>
      <c r="R37" s="1040"/>
      <c r="S37" s="1040"/>
      <c r="T37" s="1040"/>
      <c r="U37" s="1040"/>
      <c r="V37" s="1040">
        <v>1094</v>
      </c>
      <c r="W37" s="1040"/>
      <c r="X37" s="1040"/>
      <c r="Y37" s="1040"/>
      <c r="Z37" s="1040"/>
      <c r="AA37" s="1040">
        <v>6</v>
      </c>
      <c r="AB37" s="1040"/>
      <c r="AC37" s="1040"/>
      <c r="AD37" s="1040"/>
      <c r="AE37" s="1041"/>
      <c r="AF37" s="1015" t="s">
        <v>111</v>
      </c>
      <c r="AG37" s="1016"/>
      <c r="AH37" s="1016"/>
      <c r="AI37" s="1016"/>
      <c r="AJ37" s="1017"/>
      <c r="AK37" s="969">
        <v>573</v>
      </c>
      <c r="AL37" s="977"/>
      <c r="AM37" s="977"/>
      <c r="AN37" s="977"/>
      <c r="AO37" s="977"/>
      <c r="AP37" s="977">
        <v>6521</v>
      </c>
      <c r="AQ37" s="977"/>
      <c r="AR37" s="977"/>
      <c r="AS37" s="977"/>
      <c r="AT37" s="977"/>
      <c r="AU37" s="977">
        <v>400</v>
      </c>
      <c r="AV37" s="977"/>
      <c r="AW37" s="977"/>
      <c r="AX37" s="977"/>
      <c r="AY37" s="977"/>
      <c r="AZ37" s="1038"/>
      <c r="BA37" s="1038"/>
      <c r="BB37" s="1038"/>
      <c r="BC37" s="1038"/>
      <c r="BD37" s="1038"/>
      <c r="BE37" s="1028" t="s">
        <v>385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389</v>
      </c>
      <c r="C38" s="1034"/>
      <c r="D38" s="1034"/>
      <c r="E38" s="1034"/>
      <c r="F38" s="1034"/>
      <c r="G38" s="1034"/>
      <c r="H38" s="1034"/>
      <c r="I38" s="1034"/>
      <c r="J38" s="1034"/>
      <c r="K38" s="1034"/>
      <c r="L38" s="1034"/>
      <c r="M38" s="1034"/>
      <c r="N38" s="1034"/>
      <c r="O38" s="1034"/>
      <c r="P38" s="1035"/>
      <c r="Q38" s="1039">
        <v>67</v>
      </c>
      <c r="R38" s="1040"/>
      <c r="S38" s="1040"/>
      <c r="T38" s="1040"/>
      <c r="U38" s="1040"/>
      <c r="V38" s="1040">
        <v>67</v>
      </c>
      <c r="W38" s="1040"/>
      <c r="X38" s="1040"/>
      <c r="Y38" s="1040"/>
      <c r="Z38" s="1040"/>
      <c r="AA38" s="1040" t="s">
        <v>549</v>
      </c>
      <c r="AB38" s="1040"/>
      <c r="AC38" s="1040"/>
      <c r="AD38" s="1040"/>
      <c r="AE38" s="1041"/>
      <c r="AF38" s="1015" t="s">
        <v>111</v>
      </c>
      <c r="AG38" s="1016"/>
      <c r="AH38" s="1016"/>
      <c r="AI38" s="1016"/>
      <c r="AJ38" s="1017"/>
      <c r="AK38" s="969">
        <v>54</v>
      </c>
      <c r="AL38" s="977"/>
      <c r="AM38" s="977"/>
      <c r="AN38" s="977"/>
      <c r="AO38" s="977"/>
      <c r="AP38" s="977">
        <v>345</v>
      </c>
      <c r="AQ38" s="977"/>
      <c r="AR38" s="977"/>
      <c r="AS38" s="977"/>
      <c r="AT38" s="977"/>
      <c r="AU38" s="977">
        <v>33</v>
      </c>
      <c r="AV38" s="977"/>
      <c r="AW38" s="977"/>
      <c r="AX38" s="977"/>
      <c r="AY38" s="977"/>
      <c r="AZ38" s="1038"/>
      <c r="BA38" s="1038"/>
      <c r="BB38" s="1038"/>
      <c r="BC38" s="1038"/>
      <c r="BD38" s="1038"/>
      <c r="BE38" s="1028" t="s">
        <v>385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390</v>
      </c>
      <c r="C39" s="1034"/>
      <c r="D39" s="1034"/>
      <c r="E39" s="1034"/>
      <c r="F39" s="1034"/>
      <c r="G39" s="1034"/>
      <c r="H39" s="1034"/>
      <c r="I39" s="1034"/>
      <c r="J39" s="1034"/>
      <c r="K39" s="1034"/>
      <c r="L39" s="1034"/>
      <c r="M39" s="1034"/>
      <c r="N39" s="1034"/>
      <c r="O39" s="1034"/>
      <c r="P39" s="1035"/>
      <c r="Q39" s="1039">
        <v>98</v>
      </c>
      <c r="R39" s="1040"/>
      <c r="S39" s="1040"/>
      <c r="T39" s="1040"/>
      <c r="U39" s="1040"/>
      <c r="V39" s="1040">
        <v>98</v>
      </c>
      <c r="W39" s="1040"/>
      <c r="X39" s="1040"/>
      <c r="Y39" s="1040"/>
      <c r="Z39" s="1040"/>
      <c r="AA39" s="1040" t="s">
        <v>549</v>
      </c>
      <c r="AB39" s="1040"/>
      <c r="AC39" s="1040"/>
      <c r="AD39" s="1040"/>
      <c r="AE39" s="1041"/>
      <c r="AF39" s="1015" t="s">
        <v>111</v>
      </c>
      <c r="AG39" s="1016"/>
      <c r="AH39" s="1016"/>
      <c r="AI39" s="1016"/>
      <c r="AJ39" s="1017"/>
      <c r="AK39" s="969">
        <v>70</v>
      </c>
      <c r="AL39" s="977"/>
      <c r="AM39" s="977"/>
      <c r="AN39" s="977"/>
      <c r="AO39" s="977"/>
      <c r="AP39" s="977">
        <v>571</v>
      </c>
      <c r="AQ39" s="977"/>
      <c r="AR39" s="977"/>
      <c r="AS39" s="977"/>
      <c r="AT39" s="977"/>
      <c r="AU39" s="977">
        <v>34</v>
      </c>
      <c r="AV39" s="977"/>
      <c r="AW39" s="977"/>
      <c r="AX39" s="977"/>
      <c r="AY39" s="977"/>
      <c r="AZ39" s="1038"/>
      <c r="BA39" s="1038"/>
      <c r="BB39" s="1038"/>
      <c r="BC39" s="1038"/>
      <c r="BD39" s="1038"/>
      <c r="BE39" s="1028" t="s">
        <v>385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391</v>
      </c>
      <c r="C40" s="1034"/>
      <c r="D40" s="1034"/>
      <c r="E40" s="1034"/>
      <c r="F40" s="1034"/>
      <c r="G40" s="1034"/>
      <c r="H40" s="1034"/>
      <c r="I40" s="1034"/>
      <c r="J40" s="1034"/>
      <c r="K40" s="1034"/>
      <c r="L40" s="1034"/>
      <c r="M40" s="1034"/>
      <c r="N40" s="1034"/>
      <c r="O40" s="1034"/>
      <c r="P40" s="1035"/>
      <c r="Q40" s="1039">
        <v>45</v>
      </c>
      <c r="R40" s="1040"/>
      <c r="S40" s="1040"/>
      <c r="T40" s="1040"/>
      <c r="U40" s="1040"/>
      <c r="V40" s="1040">
        <v>45</v>
      </c>
      <c r="W40" s="1040"/>
      <c r="X40" s="1040"/>
      <c r="Y40" s="1040"/>
      <c r="Z40" s="1040"/>
      <c r="AA40" s="1040" t="s">
        <v>549</v>
      </c>
      <c r="AB40" s="1040"/>
      <c r="AC40" s="1040"/>
      <c r="AD40" s="1040"/>
      <c r="AE40" s="1041"/>
      <c r="AF40" s="1015" t="s">
        <v>111</v>
      </c>
      <c r="AG40" s="1016"/>
      <c r="AH40" s="1016"/>
      <c r="AI40" s="1016"/>
      <c r="AJ40" s="1017"/>
      <c r="AK40" s="969">
        <v>20</v>
      </c>
      <c r="AL40" s="977"/>
      <c r="AM40" s="977"/>
      <c r="AN40" s="977"/>
      <c r="AO40" s="977"/>
      <c r="AP40" s="977">
        <v>76</v>
      </c>
      <c r="AQ40" s="977"/>
      <c r="AR40" s="977"/>
      <c r="AS40" s="977"/>
      <c r="AT40" s="977"/>
      <c r="AU40" s="977">
        <v>4</v>
      </c>
      <c r="AV40" s="977"/>
      <c r="AW40" s="977"/>
      <c r="AX40" s="977"/>
      <c r="AY40" s="977"/>
      <c r="AZ40" s="1038"/>
      <c r="BA40" s="1038"/>
      <c r="BB40" s="1038"/>
      <c r="BC40" s="1038"/>
      <c r="BD40" s="1038"/>
      <c r="BE40" s="1028" t="s">
        <v>385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t="s">
        <v>392</v>
      </c>
      <c r="C41" s="1034"/>
      <c r="D41" s="1034"/>
      <c r="E41" s="1034"/>
      <c r="F41" s="1034"/>
      <c r="G41" s="1034"/>
      <c r="H41" s="1034"/>
      <c r="I41" s="1034"/>
      <c r="J41" s="1034"/>
      <c r="K41" s="1034"/>
      <c r="L41" s="1034"/>
      <c r="M41" s="1034"/>
      <c r="N41" s="1034"/>
      <c r="O41" s="1034"/>
      <c r="P41" s="1035"/>
      <c r="Q41" s="1039">
        <v>70</v>
      </c>
      <c r="R41" s="1040"/>
      <c r="S41" s="1040"/>
      <c r="T41" s="1040"/>
      <c r="U41" s="1040"/>
      <c r="V41" s="1040">
        <v>57</v>
      </c>
      <c r="W41" s="1040"/>
      <c r="X41" s="1040"/>
      <c r="Y41" s="1040"/>
      <c r="Z41" s="1040"/>
      <c r="AA41" s="1040">
        <v>13</v>
      </c>
      <c r="AB41" s="1040"/>
      <c r="AC41" s="1040"/>
      <c r="AD41" s="1040"/>
      <c r="AE41" s="1041"/>
      <c r="AF41" s="1015">
        <v>13</v>
      </c>
      <c r="AG41" s="1016"/>
      <c r="AH41" s="1016"/>
      <c r="AI41" s="1016"/>
      <c r="AJ41" s="1017"/>
      <c r="AK41" s="969">
        <v>50</v>
      </c>
      <c r="AL41" s="977"/>
      <c r="AM41" s="977"/>
      <c r="AN41" s="977"/>
      <c r="AO41" s="977"/>
      <c r="AP41" s="977" t="s">
        <v>549</v>
      </c>
      <c r="AQ41" s="977"/>
      <c r="AR41" s="977"/>
      <c r="AS41" s="977"/>
      <c r="AT41" s="977"/>
      <c r="AU41" s="977" t="s">
        <v>549</v>
      </c>
      <c r="AV41" s="977"/>
      <c r="AW41" s="977"/>
      <c r="AX41" s="977"/>
      <c r="AY41" s="977"/>
      <c r="AZ41" s="1038"/>
      <c r="BA41" s="1038"/>
      <c r="BB41" s="1038"/>
      <c r="BC41" s="1038"/>
      <c r="BD41" s="1038"/>
      <c r="BE41" s="1028" t="s">
        <v>385</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69"/>
      <c r="AL42" s="977"/>
      <c r="AM42" s="977"/>
      <c r="AN42" s="977"/>
      <c r="AO42" s="977"/>
      <c r="AP42" s="977"/>
      <c r="AQ42" s="977"/>
      <c r="AR42" s="977"/>
      <c r="AS42" s="977"/>
      <c r="AT42" s="977"/>
      <c r="AU42" s="977"/>
      <c r="AV42" s="977"/>
      <c r="AW42" s="977"/>
      <c r="AX42" s="977"/>
      <c r="AY42" s="97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69"/>
      <c r="AL43" s="977"/>
      <c r="AM43" s="977"/>
      <c r="AN43" s="977"/>
      <c r="AO43" s="977"/>
      <c r="AP43" s="977"/>
      <c r="AQ43" s="977"/>
      <c r="AR43" s="977"/>
      <c r="AS43" s="977"/>
      <c r="AT43" s="977"/>
      <c r="AU43" s="977"/>
      <c r="AV43" s="977"/>
      <c r="AW43" s="977"/>
      <c r="AX43" s="977"/>
      <c r="AY43" s="97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69"/>
      <c r="AL44" s="977"/>
      <c r="AM44" s="977"/>
      <c r="AN44" s="977"/>
      <c r="AO44" s="977"/>
      <c r="AP44" s="977"/>
      <c r="AQ44" s="977"/>
      <c r="AR44" s="977"/>
      <c r="AS44" s="977"/>
      <c r="AT44" s="977"/>
      <c r="AU44" s="977"/>
      <c r="AV44" s="977"/>
      <c r="AW44" s="977"/>
      <c r="AX44" s="977"/>
      <c r="AY44" s="97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69"/>
      <c r="AL45" s="977"/>
      <c r="AM45" s="977"/>
      <c r="AN45" s="977"/>
      <c r="AO45" s="977"/>
      <c r="AP45" s="977"/>
      <c r="AQ45" s="977"/>
      <c r="AR45" s="977"/>
      <c r="AS45" s="977"/>
      <c r="AT45" s="977"/>
      <c r="AU45" s="977"/>
      <c r="AV45" s="977"/>
      <c r="AW45" s="977"/>
      <c r="AX45" s="977"/>
      <c r="AY45" s="97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69"/>
      <c r="AL46" s="977"/>
      <c r="AM46" s="977"/>
      <c r="AN46" s="977"/>
      <c r="AO46" s="977"/>
      <c r="AP46" s="977"/>
      <c r="AQ46" s="977"/>
      <c r="AR46" s="977"/>
      <c r="AS46" s="977"/>
      <c r="AT46" s="977"/>
      <c r="AU46" s="977"/>
      <c r="AV46" s="977"/>
      <c r="AW46" s="977"/>
      <c r="AX46" s="977"/>
      <c r="AY46" s="97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69"/>
      <c r="AL47" s="977"/>
      <c r="AM47" s="977"/>
      <c r="AN47" s="977"/>
      <c r="AO47" s="977"/>
      <c r="AP47" s="977"/>
      <c r="AQ47" s="977"/>
      <c r="AR47" s="977"/>
      <c r="AS47" s="977"/>
      <c r="AT47" s="977"/>
      <c r="AU47" s="977"/>
      <c r="AV47" s="977"/>
      <c r="AW47" s="977"/>
      <c r="AX47" s="977"/>
      <c r="AY47" s="97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69"/>
      <c r="AL48" s="977"/>
      <c r="AM48" s="977"/>
      <c r="AN48" s="977"/>
      <c r="AO48" s="977"/>
      <c r="AP48" s="977"/>
      <c r="AQ48" s="977"/>
      <c r="AR48" s="977"/>
      <c r="AS48" s="977"/>
      <c r="AT48" s="977"/>
      <c r="AU48" s="977"/>
      <c r="AV48" s="977"/>
      <c r="AW48" s="977"/>
      <c r="AX48" s="977"/>
      <c r="AY48" s="97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69"/>
      <c r="AL49" s="977"/>
      <c r="AM49" s="977"/>
      <c r="AN49" s="977"/>
      <c r="AO49" s="977"/>
      <c r="AP49" s="977"/>
      <c r="AQ49" s="977"/>
      <c r="AR49" s="977"/>
      <c r="AS49" s="977"/>
      <c r="AT49" s="977"/>
      <c r="AU49" s="977"/>
      <c r="AV49" s="977"/>
      <c r="AW49" s="977"/>
      <c r="AX49" s="977"/>
      <c r="AY49" s="97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993</v>
      </c>
      <c r="AG63" s="955"/>
      <c r="AH63" s="955"/>
      <c r="AI63" s="955"/>
      <c r="AJ63" s="1026"/>
      <c r="AK63" s="1027"/>
      <c r="AL63" s="959"/>
      <c r="AM63" s="959"/>
      <c r="AN63" s="959"/>
      <c r="AO63" s="959"/>
      <c r="AP63" s="955">
        <f>AP33+AP34+AP35+AP37+AP38+AP39+AP40</f>
        <v>12375</v>
      </c>
      <c r="AQ63" s="955"/>
      <c r="AR63" s="955"/>
      <c r="AS63" s="955"/>
      <c r="AT63" s="955"/>
      <c r="AU63" s="955">
        <f>AU34+AU37+AU38+AU39+AU40</f>
        <v>538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552</v>
      </c>
      <c r="C68" s="982"/>
      <c r="D68" s="982"/>
      <c r="E68" s="982"/>
      <c r="F68" s="982"/>
      <c r="G68" s="982"/>
      <c r="H68" s="982"/>
      <c r="I68" s="982"/>
      <c r="J68" s="982"/>
      <c r="K68" s="982"/>
      <c r="L68" s="982"/>
      <c r="M68" s="982"/>
      <c r="N68" s="982"/>
      <c r="O68" s="982"/>
      <c r="P68" s="983"/>
      <c r="Q68" s="984">
        <v>522</v>
      </c>
      <c r="R68" s="978"/>
      <c r="S68" s="978"/>
      <c r="T68" s="978"/>
      <c r="U68" s="978"/>
      <c r="V68" s="978">
        <v>480</v>
      </c>
      <c r="W68" s="978"/>
      <c r="X68" s="978"/>
      <c r="Y68" s="978"/>
      <c r="Z68" s="978"/>
      <c r="AA68" s="978">
        <v>42</v>
      </c>
      <c r="AB68" s="978"/>
      <c r="AC68" s="978"/>
      <c r="AD68" s="978"/>
      <c r="AE68" s="978"/>
      <c r="AF68" s="978">
        <v>42</v>
      </c>
      <c r="AG68" s="978"/>
      <c r="AH68" s="978"/>
      <c r="AI68" s="978"/>
      <c r="AJ68" s="978"/>
      <c r="AK68" s="978" t="s">
        <v>554</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2" t="s">
        <v>553</v>
      </c>
      <c r="C69" s="973"/>
      <c r="D69" s="973"/>
      <c r="E69" s="973"/>
      <c r="F69" s="973"/>
      <c r="G69" s="973"/>
      <c r="H69" s="973"/>
      <c r="I69" s="973"/>
      <c r="J69" s="973"/>
      <c r="K69" s="973"/>
      <c r="L69" s="973"/>
      <c r="M69" s="973"/>
      <c r="N69" s="973"/>
      <c r="O69" s="973"/>
      <c r="P69" s="974"/>
      <c r="Q69" s="976">
        <v>93</v>
      </c>
      <c r="R69" s="977"/>
      <c r="S69" s="977"/>
      <c r="T69" s="977"/>
      <c r="U69" s="977"/>
      <c r="V69" s="977">
        <v>52</v>
      </c>
      <c r="W69" s="977"/>
      <c r="X69" s="977"/>
      <c r="Y69" s="977"/>
      <c r="Z69" s="977"/>
      <c r="AA69" s="977">
        <v>41</v>
      </c>
      <c r="AB69" s="977"/>
      <c r="AC69" s="977"/>
      <c r="AD69" s="977"/>
      <c r="AE69" s="977"/>
      <c r="AF69" s="977">
        <v>41</v>
      </c>
      <c r="AG69" s="977"/>
      <c r="AH69" s="977"/>
      <c r="AI69" s="977"/>
      <c r="AJ69" s="977"/>
      <c r="AK69" s="977" t="s">
        <v>554</v>
      </c>
      <c r="AL69" s="977"/>
      <c r="AM69" s="977"/>
      <c r="AN69" s="977"/>
      <c r="AO69" s="977"/>
      <c r="AP69" s="977" t="s">
        <v>554</v>
      </c>
      <c r="AQ69" s="977"/>
      <c r="AR69" s="977"/>
      <c r="AS69" s="977"/>
      <c r="AT69" s="977"/>
      <c r="AU69" s="977" t="s">
        <v>554</v>
      </c>
      <c r="AV69" s="977"/>
      <c r="AW69" s="977"/>
      <c r="AX69" s="977"/>
      <c r="AY69" s="977"/>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2" t="s">
        <v>555</v>
      </c>
      <c r="C70" s="973"/>
      <c r="D70" s="973"/>
      <c r="E70" s="973"/>
      <c r="F70" s="973"/>
      <c r="G70" s="973"/>
      <c r="H70" s="973"/>
      <c r="I70" s="973"/>
      <c r="J70" s="973"/>
      <c r="K70" s="973"/>
      <c r="L70" s="973"/>
      <c r="M70" s="973"/>
      <c r="N70" s="973"/>
      <c r="O70" s="973"/>
      <c r="P70" s="974"/>
      <c r="Q70" s="976">
        <v>445</v>
      </c>
      <c r="R70" s="977"/>
      <c r="S70" s="977"/>
      <c r="T70" s="977"/>
      <c r="U70" s="977"/>
      <c r="V70" s="977">
        <v>420</v>
      </c>
      <c r="W70" s="977"/>
      <c r="X70" s="977"/>
      <c r="Y70" s="977"/>
      <c r="Z70" s="977"/>
      <c r="AA70" s="977">
        <v>25</v>
      </c>
      <c r="AB70" s="977"/>
      <c r="AC70" s="977"/>
      <c r="AD70" s="977"/>
      <c r="AE70" s="977"/>
      <c r="AF70" s="977">
        <v>25</v>
      </c>
      <c r="AG70" s="977"/>
      <c r="AH70" s="977"/>
      <c r="AI70" s="977"/>
      <c r="AJ70" s="977"/>
      <c r="AK70" s="977" t="s">
        <v>554</v>
      </c>
      <c r="AL70" s="977"/>
      <c r="AM70" s="977"/>
      <c r="AN70" s="977"/>
      <c r="AO70" s="977"/>
      <c r="AP70" s="977" t="s">
        <v>554</v>
      </c>
      <c r="AQ70" s="977"/>
      <c r="AR70" s="977"/>
      <c r="AS70" s="977"/>
      <c r="AT70" s="977"/>
      <c r="AU70" s="977" t="s">
        <v>554</v>
      </c>
      <c r="AV70" s="977"/>
      <c r="AW70" s="977"/>
      <c r="AX70" s="977"/>
      <c r="AY70" s="977"/>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2" t="s">
        <v>556</v>
      </c>
      <c r="C71" s="973"/>
      <c r="D71" s="973"/>
      <c r="E71" s="973"/>
      <c r="F71" s="973"/>
      <c r="G71" s="973"/>
      <c r="H71" s="973"/>
      <c r="I71" s="973"/>
      <c r="J71" s="973"/>
      <c r="K71" s="973"/>
      <c r="L71" s="973"/>
      <c r="M71" s="973"/>
      <c r="N71" s="973"/>
      <c r="O71" s="973"/>
      <c r="P71" s="974"/>
      <c r="Q71" s="976">
        <v>671</v>
      </c>
      <c r="R71" s="977"/>
      <c r="S71" s="977"/>
      <c r="T71" s="977"/>
      <c r="U71" s="977"/>
      <c r="V71" s="977">
        <v>613</v>
      </c>
      <c r="W71" s="977"/>
      <c r="X71" s="977"/>
      <c r="Y71" s="977"/>
      <c r="Z71" s="977"/>
      <c r="AA71" s="977">
        <v>58</v>
      </c>
      <c r="AB71" s="977"/>
      <c r="AC71" s="977"/>
      <c r="AD71" s="977"/>
      <c r="AE71" s="977"/>
      <c r="AF71" s="977">
        <v>58</v>
      </c>
      <c r="AG71" s="977"/>
      <c r="AH71" s="977"/>
      <c r="AI71" s="977"/>
      <c r="AJ71" s="977"/>
      <c r="AK71" s="977" t="s">
        <v>554</v>
      </c>
      <c r="AL71" s="977"/>
      <c r="AM71" s="977"/>
      <c r="AN71" s="977"/>
      <c r="AO71" s="977"/>
      <c r="AP71" s="977" t="s">
        <v>554</v>
      </c>
      <c r="AQ71" s="977"/>
      <c r="AR71" s="977"/>
      <c r="AS71" s="977"/>
      <c r="AT71" s="977"/>
      <c r="AU71" s="977" t="s">
        <v>554</v>
      </c>
      <c r="AV71" s="977"/>
      <c r="AW71" s="977"/>
      <c r="AX71" s="977"/>
      <c r="AY71" s="977"/>
      <c r="AZ71" s="970"/>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2" t="s">
        <v>557</v>
      </c>
      <c r="C72" s="973"/>
      <c r="D72" s="973"/>
      <c r="E72" s="973"/>
      <c r="F72" s="973"/>
      <c r="G72" s="973"/>
      <c r="H72" s="973"/>
      <c r="I72" s="973"/>
      <c r="J72" s="973"/>
      <c r="K72" s="973"/>
      <c r="L72" s="973"/>
      <c r="M72" s="973"/>
      <c r="N72" s="973"/>
      <c r="O72" s="973"/>
      <c r="P72" s="974"/>
      <c r="Q72" s="976">
        <v>10234</v>
      </c>
      <c r="R72" s="977"/>
      <c r="S72" s="977"/>
      <c r="T72" s="977"/>
      <c r="U72" s="977"/>
      <c r="V72" s="977">
        <v>9420</v>
      </c>
      <c r="W72" s="977"/>
      <c r="X72" s="977"/>
      <c r="Y72" s="977"/>
      <c r="Z72" s="977"/>
      <c r="AA72" s="977">
        <v>814</v>
      </c>
      <c r="AB72" s="977"/>
      <c r="AC72" s="977"/>
      <c r="AD72" s="977"/>
      <c r="AE72" s="977"/>
      <c r="AF72" s="977">
        <v>814</v>
      </c>
      <c r="AG72" s="977"/>
      <c r="AH72" s="977"/>
      <c r="AI72" s="977"/>
      <c r="AJ72" s="977"/>
      <c r="AK72" s="977">
        <v>4000</v>
      </c>
      <c r="AL72" s="977"/>
      <c r="AM72" s="977"/>
      <c r="AN72" s="977"/>
      <c r="AO72" s="977"/>
      <c r="AP72" s="977" t="s">
        <v>554</v>
      </c>
      <c r="AQ72" s="977"/>
      <c r="AR72" s="977"/>
      <c r="AS72" s="977"/>
      <c r="AT72" s="977"/>
      <c r="AU72" s="977" t="s">
        <v>554</v>
      </c>
      <c r="AV72" s="977"/>
      <c r="AW72" s="977"/>
      <c r="AX72" s="977"/>
      <c r="AY72" s="977"/>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2" t="s">
        <v>558</v>
      </c>
      <c r="C73" s="973"/>
      <c r="D73" s="973"/>
      <c r="E73" s="973"/>
      <c r="F73" s="973"/>
      <c r="G73" s="973"/>
      <c r="H73" s="973"/>
      <c r="I73" s="973"/>
      <c r="J73" s="973"/>
      <c r="K73" s="973"/>
      <c r="L73" s="973"/>
      <c r="M73" s="973"/>
      <c r="N73" s="973"/>
      <c r="O73" s="973"/>
      <c r="P73" s="974"/>
      <c r="Q73" s="976">
        <v>589</v>
      </c>
      <c r="R73" s="977"/>
      <c r="S73" s="977"/>
      <c r="T73" s="977"/>
      <c r="U73" s="977"/>
      <c r="V73" s="977">
        <v>586</v>
      </c>
      <c r="W73" s="977"/>
      <c r="X73" s="977"/>
      <c r="Y73" s="977"/>
      <c r="Z73" s="977"/>
      <c r="AA73" s="977">
        <v>3</v>
      </c>
      <c r="AB73" s="977"/>
      <c r="AC73" s="977"/>
      <c r="AD73" s="977"/>
      <c r="AE73" s="977"/>
      <c r="AF73" s="977">
        <v>3</v>
      </c>
      <c r="AG73" s="977"/>
      <c r="AH73" s="977"/>
      <c r="AI73" s="977"/>
      <c r="AJ73" s="977"/>
      <c r="AK73" s="977" t="s">
        <v>554</v>
      </c>
      <c r="AL73" s="977"/>
      <c r="AM73" s="977"/>
      <c r="AN73" s="977"/>
      <c r="AO73" s="977"/>
      <c r="AP73" s="977" t="s">
        <v>554</v>
      </c>
      <c r="AQ73" s="977"/>
      <c r="AR73" s="977"/>
      <c r="AS73" s="977"/>
      <c r="AT73" s="977"/>
      <c r="AU73" s="977" t="s">
        <v>554</v>
      </c>
      <c r="AV73" s="977"/>
      <c r="AW73" s="977"/>
      <c r="AX73" s="977"/>
      <c r="AY73" s="977"/>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2" t="s">
        <v>559</v>
      </c>
      <c r="C74" s="973"/>
      <c r="D74" s="973"/>
      <c r="E74" s="973"/>
      <c r="F74" s="973"/>
      <c r="G74" s="973"/>
      <c r="H74" s="973"/>
      <c r="I74" s="973"/>
      <c r="J74" s="973"/>
      <c r="K74" s="973"/>
      <c r="L74" s="973"/>
      <c r="M74" s="973"/>
      <c r="N74" s="973"/>
      <c r="O74" s="973"/>
      <c r="P74" s="974"/>
      <c r="Q74" s="976">
        <v>51</v>
      </c>
      <c r="R74" s="977"/>
      <c r="S74" s="977"/>
      <c r="T74" s="977"/>
      <c r="U74" s="977"/>
      <c r="V74" s="977">
        <v>34</v>
      </c>
      <c r="W74" s="977"/>
      <c r="X74" s="977"/>
      <c r="Y74" s="977"/>
      <c r="Z74" s="977"/>
      <c r="AA74" s="977">
        <v>16</v>
      </c>
      <c r="AB74" s="977"/>
      <c r="AC74" s="977"/>
      <c r="AD74" s="977"/>
      <c r="AE74" s="977"/>
      <c r="AF74" s="977">
        <v>16</v>
      </c>
      <c r="AG74" s="977"/>
      <c r="AH74" s="977"/>
      <c r="AI74" s="977"/>
      <c r="AJ74" s="977"/>
      <c r="AK74" s="977" t="s">
        <v>554</v>
      </c>
      <c r="AL74" s="977"/>
      <c r="AM74" s="977"/>
      <c r="AN74" s="977"/>
      <c r="AO74" s="977"/>
      <c r="AP74" s="977" t="s">
        <v>554</v>
      </c>
      <c r="AQ74" s="977"/>
      <c r="AR74" s="977"/>
      <c r="AS74" s="977"/>
      <c r="AT74" s="977"/>
      <c r="AU74" s="977" t="s">
        <v>554</v>
      </c>
      <c r="AV74" s="977"/>
      <c r="AW74" s="977"/>
      <c r="AX74" s="977"/>
      <c r="AY74" s="977"/>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2" t="s">
        <v>560</v>
      </c>
      <c r="C75" s="973"/>
      <c r="D75" s="973"/>
      <c r="E75" s="973"/>
      <c r="F75" s="973"/>
      <c r="G75" s="973"/>
      <c r="H75" s="973"/>
      <c r="I75" s="973"/>
      <c r="J75" s="973"/>
      <c r="K75" s="973"/>
      <c r="L75" s="973"/>
      <c r="M75" s="973"/>
      <c r="N75" s="973"/>
      <c r="O75" s="973"/>
      <c r="P75" s="974"/>
      <c r="Q75" s="975">
        <v>18</v>
      </c>
      <c r="R75" s="968"/>
      <c r="S75" s="968"/>
      <c r="T75" s="968"/>
      <c r="U75" s="969"/>
      <c r="V75" s="967">
        <v>10</v>
      </c>
      <c r="W75" s="968"/>
      <c r="X75" s="968"/>
      <c r="Y75" s="968"/>
      <c r="Z75" s="969"/>
      <c r="AA75" s="967">
        <v>8</v>
      </c>
      <c r="AB75" s="968"/>
      <c r="AC75" s="968"/>
      <c r="AD75" s="968"/>
      <c r="AE75" s="969"/>
      <c r="AF75" s="967">
        <v>8</v>
      </c>
      <c r="AG75" s="968"/>
      <c r="AH75" s="968"/>
      <c r="AI75" s="968"/>
      <c r="AJ75" s="969"/>
      <c r="AK75" s="967" t="s">
        <v>554</v>
      </c>
      <c r="AL75" s="968"/>
      <c r="AM75" s="968"/>
      <c r="AN75" s="968"/>
      <c r="AO75" s="969"/>
      <c r="AP75" s="977" t="s">
        <v>554</v>
      </c>
      <c r="AQ75" s="977"/>
      <c r="AR75" s="977"/>
      <c r="AS75" s="977"/>
      <c r="AT75" s="977"/>
      <c r="AU75" s="977" t="s">
        <v>554</v>
      </c>
      <c r="AV75" s="977"/>
      <c r="AW75" s="977"/>
      <c r="AX75" s="977"/>
      <c r="AY75" s="977"/>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2" t="s">
        <v>561</v>
      </c>
      <c r="C76" s="973"/>
      <c r="D76" s="973"/>
      <c r="E76" s="973"/>
      <c r="F76" s="973"/>
      <c r="G76" s="973"/>
      <c r="H76" s="973"/>
      <c r="I76" s="973"/>
      <c r="J76" s="973"/>
      <c r="K76" s="973"/>
      <c r="L76" s="973"/>
      <c r="M76" s="973"/>
      <c r="N76" s="973"/>
      <c r="O76" s="973"/>
      <c r="P76" s="974"/>
      <c r="Q76" s="975">
        <v>3</v>
      </c>
      <c r="R76" s="968"/>
      <c r="S76" s="968"/>
      <c r="T76" s="968"/>
      <c r="U76" s="969"/>
      <c r="V76" s="967">
        <v>2</v>
      </c>
      <c r="W76" s="968"/>
      <c r="X76" s="968"/>
      <c r="Y76" s="968"/>
      <c r="Z76" s="969"/>
      <c r="AA76" s="967">
        <v>0</v>
      </c>
      <c r="AB76" s="968"/>
      <c r="AC76" s="968"/>
      <c r="AD76" s="968"/>
      <c r="AE76" s="969"/>
      <c r="AF76" s="967">
        <v>0</v>
      </c>
      <c r="AG76" s="968"/>
      <c r="AH76" s="968"/>
      <c r="AI76" s="968"/>
      <c r="AJ76" s="969"/>
      <c r="AK76" s="967" t="s">
        <v>554</v>
      </c>
      <c r="AL76" s="968"/>
      <c r="AM76" s="968"/>
      <c r="AN76" s="968"/>
      <c r="AO76" s="969"/>
      <c r="AP76" s="977" t="s">
        <v>554</v>
      </c>
      <c r="AQ76" s="977"/>
      <c r="AR76" s="977"/>
      <c r="AS76" s="977"/>
      <c r="AT76" s="977"/>
      <c r="AU76" s="977" t="s">
        <v>554</v>
      </c>
      <c r="AV76" s="977"/>
      <c r="AW76" s="977"/>
      <c r="AX76" s="977"/>
      <c r="AY76" s="977"/>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2" t="s">
        <v>562</v>
      </c>
      <c r="C77" s="973"/>
      <c r="D77" s="973"/>
      <c r="E77" s="973"/>
      <c r="F77" s="973"/>
      <c r="G77" s="973"/>
      <c r="H77" s="973"/>
      <c r="I77" s="973"/>
      <c r="J77" s="973"/>
      <c r="K77" s="973"/>
      <c r="L77" s="973"/>
      <c r="M77" s="973"/>
      <c r="N77" s="973"/>
      <c r="O77" s="973"/>
      <c r="P77" s="974"/>
      <c r="Q77" s="975">
        <v>51</v>
      </c>
      <c r="R77" s="968"/>
      <c r="S77" s="968"/>
      <c r="T77" s="968"/>
      <c r="U77" s="969"/>
      <c r="V77" s="967">
        <v>51</v>
      </c>
      <c r="W77" s="968"/>
      <c r="X77" s="968"/>
      <c r="Y77" s="968"/>
      <c r="Z77" s="969"/>
      <c r="AA77" s="967" t="s">
        <v>563</v>
      </c>
      <c r="AB77" s="968"/>
      <c r="AC77" s="968"/>
      <c r="AD77" s="968"/>
      <c r="AE77" s="969"/>
      <c r="AF77" s="967" t="s">
        <v>554</v>
      </c>
      <c r="AG77" s="968"/>
      <c r="AH77" s="968"/>
      <c r="AI77" s="968"/>
      <c r="AJ77" s="969"/>
      <c r="AK77" s="967" t="s">
        <v>554</v>
      </c>
      <c r="AL77" s="968"/>
      <c r="AM77" s="968"/>
      <c r="AN77" s="968"/>
      <c r="AO77" s="969"/>
      <c r="AP77" s="977" t="s">
        <v>554</v>
      </c>
      <c r="AQ77" s="977"/>
      <c r="AR77" s="977"/>
      <c r="AS77" s="977"/>
      <c r="AT77" s="977"/>
      <c r="AU77" s="977" t="s">
        <v>554</v>
      </c>
      <c r="AV77" s="977"/>
      <c r="AW77" s="977"/>
      <c r="AX77" s="977"/>
      <c r="AY77" s="977"/>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2" t="s">
        <v>544</v>
      </c>
      <c r="C78" s="973"/>
      <c r="D78" s="973"/>
      <c r="E78" s="973"/>
      <c r="F78" s="973"/>
      <c r="G78" s="973"/>
      <c r="H78" s="973"/>
      <c r="I78" s="973"/>
      <c r="J78" s="973"/>
      <c r="K78" s="973"/>
      <c r="L78" s="973"/>
      <c r="M78" s="973"/>
      <c r="N78" s="973"/>
      <c r="O78" s="973"/>
      <c r="P78" s="974"/>
      <c r="Q78" s="976">
        <v>476</v>
      </c>
      <c r="R78" s="977"/>
      <c r="S78" s="977"/>
      <c r="T78" s="977"/>
      <c r="U78" s="977"/>
      <c r="V78" s="977">
        <v>470</v>
      </c>
      <c r="W78" s="977"/>
      <c r="X78" s="977"/>
      <c r="Y78" s="977"/>
      <c r="Z78" s="977"/>
      <c r="AA78" s="977">
        <v>6</v>
      </c>
      <c r="AB78" s="977"/>
      <c r="AC78" s="977"/>
      <c r="AD78" s="977"/>
      <c r="AE78" s="977"/>
      <c r="AF78" s="977">
        <v>6</v>
      </c>
      <c r="AG78" s="977"/>
      <c r="AH78" s="977"/>
      <c r="AI78" s="977"/>
      <c r="AJ78" s="977"/>
      <c r="AK78" s="977" t="s">
        <v>554</v>
      </c>
      <c r="AL78" s="977"/>
      <c r="AM78" s="977"/>
      <c r="AN78" s="977"/>
      <c r="AO78" s="977"/>
      <c r="AP78" s="977">
        <v>96</v>
      </c>
      <c r="AQ78" s="977"/>
      <c r="AR78" s="977"/>
      <c r="AS78" s="977"/>
      <c r="AT78" s="977"/>
      <c r="AU78" s="977" t="s">
        <v>549</v>
      </c>
      <c r="AV78" s="977"/>
      <c r="AW78" s="977"/>
      <c r="AX78" s="977"/>
      <c r="AY78" s="977"/>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2" t="s">
        <v>545</v>
      </c>
      <c r="C79" s="973"/>
      <c r="D79" s="973"/>
      <c r="E79" s="973"/>
      <c r="F79" s="973"/>
      <c r="G79" s="973"/>
      <c r="H79" s="973"/>
      <c r="I79" s="973"/>
      <c r="J79" s="973"/>
      <c r="K79" s="973"/>
      <c r="L79" s="973"/>
      <c r="M79" s="973"/>
      <c r="N79" s="973"/>
      <c r="O79" s="973"/>
      <c r="P79" s="974"/>
      <c r="Q79" s="976">
        <v>251</v>
      </c>
      <c r="R79" s="977"/>
      <c r="S79" s="977"/>
      <c r="T79" s="977"/>
      <c r="U79" s="977"/>
      <c r="V79" s="977">
        <v>246</v>
      </c>
      <c r="W79" s="977"/>
      <c r="X79" s="977"/>
      <c r="Y79" s="977"/>
      <c r="Z79" s="977"/>
      <c r="AA79" s="977">
        <v>5</v>
      </c>
      <c r="AB79" s="977"/>
      <c r="AC79" s="977"/>
      <c r="AD79" s="977"/>
      <c r="AE79" s="977"/>
      <c r="AF79" s="977">
        <v>5</v>
      </c>
      <c r="AG79" s="977"/>
      <c r="AH79" s="977"/>
      <c r="AI79" s="977"/>
      <c r="AJ79" s="977"/>
      <c r="AK79" s="967" t="s">
        <v>554</v>
      </c>
      <c r="AL79" s="968"/>
      <c r="AM79" s="968"/>
      <c r="AN79" s="968"/>
      <c r="AO79" s="969"/>
      <c r="AP79" s="977">
        <v>387</v>
      </c>
      <c r="AQ79" s="977"/>
      <c r="AR79" s="977"/>
      <c r="AS79" s="977"/>
      <c r="AT79" s="977"/>
      <c r="AU79" s="977" t="s">
        <v>549</v>
      </c>
      <c r="AV79" s="977"/>
      <c r="AW79" s="977"/>
      <c r="AX79" s="977"/>
      <c r="AY79" s="977"/>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2" t="s">
        <v>546</v>
      </c>
      <c r="C80" s="973"/>
      <c r="D80" s="973"/>
      <c r="E80" s="973"/>
      <c r="F80" s="973"/>
      <c r="G80" s="973"/>
      <c r="H80" s="973"/>
      <c r="I80" s="973"/>
      <c r="J80" s="973"/>
      <c r="K80" s="973"/>
      <c r="L80" s="973"/>
      <c r="M80" s="973"/>
      <c r="N80" s="973"/>
      <c r="O80" s="973"/>
      <c r="P80" s="974"/>
      <c r="Q80" s="976">
        <v>293</v>
      </c>
      <c r="R80" s="977"/>
      <c r="S80" s="977"/>
      <c r="T80" s="977"/>
      <c r="U80" s="977"/>
      <c r="V80" s="977">
        <v>255</v>
      </c>
      <c r="W80" s="977"/>
      <c r="X80" s="977"/>
      <c r="Y80" s="977"/>
      <c r="Z80" s="977"/>
      <c r="AA80" s="977">
        <v>38</v>
      </c>
      <c r="AB80" s="977"/>
      <c r="AC80" s="977"/>
      <c r="AD80" s="977"/>
      <c r="AE80" s="977"/>
      <c r="AF80" s="977">
        <v>38</v>
      </c>
      <c r="AG80" s="977"/>
      <c r="AH80" s="977"/>
      <c r="AI80" s="977"/>
      <c r="AJ80" s="977"/>
      <c r="AK80" s="967" t="s">
        <v>554</v>
      </c>
      <c r="AL80" s="968"/>
      <c r="AM80" s="968"/>
      <c r="AN80" s="968"/>
      <c r="AO80" s="969"/>
      <c r="AP80" s="977" t="s">
        <v>549</v>
      </c>
      <c r="AQ80" s="977"/>
      <c r="AR80" s="977"/>
      <c r="AS80" s="977"/>
      <c r="AT80" s="977"/>
      <c r="AU80" s="977" t="s">
        <v>549</v>
      </c>
      <c r="AV80" s="977"/>
      <c r="AW80" s="977"/>
      <c r="AX80" s="977"/>
      <c r="AY80" s="977"/>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2" t="s">
        <v>547</v>
      </c>
      <c r="C81" s="973"/>
      <c r="D81" s="973"/>
      <c r="E81" s="973"/>
      <c r="F81" s="973"/>
      <c r="G81" s="973"/>
      <c r="H81" s="973"/>
      <c r="I81" s="973"/>
      <c r="J81" s="973"/>
      <c r="K81" s="973"/>
      <c r="L81" s="973"/>
      <c r="M81" s="973"/>
      <c r="N81" s="973"/>
      <c r="O81" s="973"/>
      <c r="P81" s="974"/>
      <c r="Q81" s="976">
        <v>378</v>
      </c>
      <c r="R81" s="977"/>
      <c r="S81" s="977"/>
      <c r="T81" s="977"/>
      <c r="U81" s="977"/>
      <c r="V81" s="977">
        <v>286</v>
      </c>
      <c r="W81" s="977"/>
      <c r="X81" s="977"/>
      <c r="Y81" s="977"/>
      <c r="Z81" s="977"/>
      <c r="AA81" s="977">
        <v>92</v>
      </c>
      <c r="AB81" s="977"/>
      <c r="AC81" s="977"/>
      <c r="AD81" s="977"/>
      <c r="AE81" s="977"/>
      <c r="AF81" s="977">
        <v>44</v>
      </c>
      <c r="AG81" s="977"/>
      <c r="AH81" s="977"/>
      <c r="AI81" s="977"/>
      <c r="AJ81" s="977"/>
      <c r="AK81" s="967" t="s">
        <v>554</v>
      </c>
      <c r="AL81" s="968"/>
      <c r="AM81" s="968"/>
      <c r="AN81" s="968"/>
      <c r="AO81" s="969"/>
      <c r="AP81" s="977" t="s">
        <v>549</v>
      </c>
      <c r="AQ81" s="977"/>
      <c r="AR81" s="977"/>
      <c r="AS81" s="977"/>
      <c r="AT81" s="977"/>
      <c r="AU81" s="977" t="s">
        <v>549</v>
      </c>
      <c r="AV81" s="977"/>
      <c r="AW81" s="977"/>
      <c r="AX81" s="977"/>
      <c r="AY81" s="977"/>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2" t="s">
        <v>548</v>
      </c>
      <c r="C82" s="973"/>
      <c r="D82" s="973"/>
      <c r="E82" s="973"/>
      <c r="F82" s="973"/>
      <c r="G82" s="973"/>
      <c r="H82" s="973"/>
      <c r="I82" s="973"/>
      <c r="J82" s="973"/>
      <c r="K82" s="973"/>
      <c r="L82" s="973"/>
      <c r="M82" s="973"/>
      <c r="N82" s="973"/>
      <c r="O82" s="973"/>
      <c r="P82" s="974"/>
      <c r="Q82" s="975">
        <v>1753</v>
      </c>
      <c r="R82" s="968"/>
      <c r="S82" s="968"/>
      <c r="T82" s="968"/>
      <c r="U82" s="969"/>
      <c r="V82" s="967">
        <v>1720</v>
      </c>
      <c r="W82" s="968"/>
      <c r="X82" s="968"/>
      <c r="Y82" s="968"/>
      <c r="Z82" s="969"/>
      <c r="AA82" s="967">
        <v>33</v>
      </c>
      <c r="AB82" s="968"/>
      <c r="AC82" s="968"/>
      <c r="AD82" s="968"/>
      <c r="AE82" s="969"/>
      <c r="AF82" s="967">
        <v>33</v>
      </c>
      <c r="AG82" s="968"/>
      <c r="AH82" s="968"/>
      <c r="AI82" s="968"/>
      <c r="AJ82" s="969"/>
      <c r="AK82" s="967" t="s">
        <v>554</v>
      </c>
      <c r="AL82" s="968"/>
      <c r="AM82" s="968"/>
      <c r="AN82" s="968"/>
      <c r="AO82" s="969"/>
      <c r="AP82" s="967">
        <v>1094</v>
      </c>
      <c r="AQ82" s="968"/>
      <c r="AR82" s="968"/>
      <c r="AS82" s="968"/>
      <c r="AT82" s="969"/>
      <c r="AU82" s="967" t="s">
        <v>549</v>
      </c>
      <c r="AV82" s="968"/>
      <c r="AW82" s="968"/>
      <c r="AX82" s="968"/>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2" t="s">
        <v>551</v>
      </c>
      <c r="C83" s="973"/>
      <c r="D83" s="973"/>
      <c r="E83" s="973"/>
      <c r="F83" s="973"/>
      <c r="G83" s="973"/>
      <c r="H83" s="973"/>
      <c r="I83" s="973"/>
      <c r="J83" s="973"/>
      <c r="K83" s="973"/>
      <c r="L83" s="973"/>
      <c r="M83" s="973"/>
      <c r="N83" s="973"/>
      <c r="O83" s="973"/>
      <c r="P83" s="974"/>
      <c r="Q83" s="975">
        <v>197</v>
      </c>
      <c r="R83" s="968"/>
      <c r="S83" s="968"/>
      <c r="T83" s="968"/>
      <c r="U83" s="969"/>
      <c r="V83" s="967">
        <v>98</v>
      </c>
      <c r="W83" s="968"/>
      <c r="X83" s="968"/>
      <c r="Y83" s="968"/>
      <c r="Z83" s="969"/>
      <c r="AA83" s="967">
        <v>100</v>
      </c>
      <c r="AB83" s="968"/>
      <c r="AC83" s="968"/>
      <c r="AD83" s="968"/>
      <c r="AE83" s="969"/>
      <c r="AF83" s="967">
        <v>100</v>
      </c>
      <c r="AG83" s="968"/>
      <c r="AH83" s="968"/>
      <c r="AI83" s="968"/>
      <c r="AJ83" s="969"/>
      <c r="AK83" s="967" t="s">
        <v>554</v>
      </c>
      <c r="AL83" s="968"/>
      <c r="AM83" s="968"/>
      <c r="AN83" s="968"/>
      <c r="AO83" s="969"/>
      <c r="AP83" s="967" t="s">
        <v>549</v>
      </c>
      <c r="AQ83" s="968"/>
      <c r="AR83" s="968"/>
      <c r="AS83" s="968"/>
      <c r="AT83" s="969"/>
      <c r="AU83" s="967" t="s">
        <v>549</v>
      </c>
      <c r="AV83" s="968"/>
      <c r="AW83" s="968"/>
      <c r="AX83" s="968"/>
      <c r="AY83" s="969"/>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2" t="s">
        <v>564</v>
      </c>
      <c r="C84" s="973"/>
      <c r="D84" s="973"/>
      <c r="E84" s="973"/>
      <c r="F84" s="973"/>
      <c r="G84" s="973"/>
      <c r="H84" s="973"/>
      <c r="I84" s="973"/>
      <c r="J84" s="973"/>
      <c r="K84" s="973"/>
      <c r="L84" s="973"/>
      <c r="M84" s="973"/>
      <c r="N84" s="973"/>
      <c r="O84" s="973"/>
      <c r="P84" s="974"/>
      <c r="Q84" s="975">
        <v>190</v>
      </c>
      <c r="R84" s="968"/>
      <c r="S84" s="968"/>
      <c r="T84" s="968"/>
      <c r="U84" s="969"/>
      <c r="V84" s="967">
        <v>176</v>
      </c>
      <c r="W84" s="968"/>
      <c r="X84" s="968"/>
      <c r="Y84" s="968"/>
      <c r="Z84" s="969"/>
      <c r="AA84" s="967">
        <v>14</v>
      </c>
      <c r="AB84" s="968"/>
      <c r="AC84" s="968"/>
      <c r="AD84" s="968"/>
      <c r="AE84" s="969"/>
      <c r="AF84" s="967">
        <v>14</v>
      </c>
      <c r="AG84" s="968"/>
      <c r="AH84" s="968"/>
      <c r="AI84" s="968"/>
      <c r="AJ84" s="969"/>
      <c r="AK84" s="967" t="s">
        <v>554</v>
      </c>
      <c r="AL84" s="968"/>
      <c r="AM84" s="968"/>
      <c r="AN84" s="968"/>
      <c r="AO84" s="969"/>
      <c r="AP84" s="967" t="s">
        <v>549</v>
      </c>
      <c r="AQ84" s="968"/>
      <c r="AR84" s="968"/>
      <c r="AS84" s="968"/>
      <c r="AT84" s="969"/>
      <c r="AU84" s="967" t="s">
        <v>549</v>
      </c>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2" t="s">
        <v>565</v>
      </c>
      <c r="C85" s="973"/>
      <c r="D85" s="973"/>
      <c r="E85" s="973"/>
      <c r="F85" s="973"/>
      <c r="G85" s="973"/>
      <c r="H85" s="973"/>
      <c r="I85" s="973"/>
      <c r="J85" s="973"/>
      <c r="K85" s="973"/>
      <c r="L85" s="973"/>
      <c r="M85" s="973"/>
      <c r="N85" s="973"/>
      <c r="O85" s="973"/>
      <c r="P85" s="974"/>
      <c r="Q85" s="975">
        <v>203088</v>
      </c>
      <c r="R85" s="968"/>
      <c r="S85" s="968"/>
      <c r="T85" s="968"/>
      <c r="U85" s="969"/>
      <c r="V85" s="967">
        <v>193126</v>
      </c>
      <c r="W85" s="968"/>
      <c r="X85" s="968"/>
      <c r="Y85" s="968"/>
      <c r="Z85" s="969"/>
      <c r="AA85" s="967">
        <v>9962</v>
      </c>
      <c r="AB85" s="968"/>
      <c r="AC85" s="968"/>
      <c r="AD85" s="968"/>
      <c r="AE85" s="969"/>
      <c r="AF85" s="967">
        <v>9962</v>
      </c>
      <c r="AG85" s="968"/>
      <c r="AH85" s="968"/>
      <c r="AI85" s="968"/>
      <c r="AJ85" s="969"/>
      <c r="AK85" s="967">
        <v>1312</v>
      </c>
      <c r="AL85" s="968"/>
      <c r="AM85" s="968"/>
      <c r="AN85" s="968"/>
      <c r="AO85" s="969"/>
      <c r="AP85" s="967" t="s">
        <v>549</v>
      </c>
      <c r="AQ85" s="968"/>
      <c r="AR85" s="968"/>
      <c r="AS85" s="968"/>
      <c r="AT85" s="969"/>
      <c r="AU85" s="967" t="s">
        <v>549</v>
      </c>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2"/>
      <c r="C86" s="973"/>
      <c r="D86" s="973"/>
      <c r="E86" s="973"/>
      <c r="F86" s="973"/>
      <c r="G86" s="973"/>
      <c r="H86" s="973"/>
      <c r="I86" s="973"/>
      <c r="J86" s="973"/>
      <c r="K86" s="973"/>
      <c r="L86" s="973"/>
      <c r="M86" s="973"/>
      <c r="N86" s="973"/>
      <c r="O86" s="973"/>
      <c r="P86" s="974"/>
      <c r="Q86" s="975"/>
      <c r="R86" s="968"/>
      <c r="S86" s="968"/>
      <c r="T86" s="968"/>
      <c r="U86" s="969"/>
      <c r="V86" s="967"/>
      <c r="W86" s="968"/>
      <c r="X86" s="968"/>
      <c r="Y86" s="968"/>
      <c r="Z86" s="969"/>
      <c r="AA86" s="967"/>
      <c r="AB86" s="968"/>
      <c r="AC86" s="968"/>
      <c r="AD86" s="968"/>
      <c r="AE86" s="969"/>
      <c r="AF86" s="967"/>
      <c r="AG86" s="968"/>
      <c r="AH86" s="968"/>
      <c r="AI86" s="968"/>
      <c r="AJ86" s="969"/>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AF68+AF69+AF70+AF71+AF72+AF73+AF74+AF75+AF76+AF78+AF79+AF80+AF81+AF82+AF83+AF84+AF85</f>
        <v>11209</v>
      </c>
      <c r="AG88" s="955"/>
      <c r="AH88" s="955"/>
      <c r="AI88" s="955"/>
      <c r="AJ88" s="955"/>
      <c r="AK88" s="959"/>
      <c r="AL88" s="959"/>
      <c r="AM88" s="959"/>
      <c r="AN88" s="959"/>
      <c r="AO88" s="959"/>
      <c r="AP88" s="955">
        <f>AP78+AP79+AP82</f>
        <v>1577</v>
      </c>
      <c r="AQ88" s="955"/>
      <c r="AR88" s="955"/>
      <c r="AS88" s="955"/>
      <c r="AT88" s="955"/>
      <c r="AU88" s="955" t="s">
        <v>567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CR7+CR8+CR9+CR10</f>
        <v>156</v>
      </c>
      <c r="CS102" s="947"/>
      <c r="CT102" s="947"/>
      <c r="CU102" s="947"/>
      <c r="CV102" s="948"/>
      <c r="CW102" s="946">
        <v>0</v>
      </c>
      <c r="CX102" s="947"/>
      <c r="CY102" s="947"/>
      <c r="CZ102" s="947"/>
      <c r="DA102" s="948"/>
      <c r="DB102" s="946" t="s">
        <v>566</v>
      </c>
      <c r="DC102" s="947"/>
      <c r="DD102" s="947"/>
      <c r="DE102" s="947"/>
      <c r="DF102" s="948"/>
      <c r="DG102" s="946" t="s">
        <v>566</v>
      </c>
      <c r="DH102" s="947"/>
      <c r="DI102" s="947"/>
      <c r="DJ102" s="947"/>
      <c r="DK102" s="948"/>
      <c r="DL102" s="946" t="s">
        <v>566</v>
      </c>
      <c r="DM102" s="947"/>
      <c r="DN102" s="947"/>
      <c r="DO102" s="947"/>
      <c r="DP102" s="948"/>
      <c r="DQ102" s="946" t="s">
        <v>566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2028288</v>
      </c>
      <c r="AB110" s="873"/>
      <c r="AC110" s="873"/>
      <c r="AD110" s="873"/>
      <c r="AE110" s="874"/>
      <c r="AF110" s="875">
        <v>1886458</v>
      </c>
      <c r="AG110" s="873"/>
      <c r="AH110" s="873"/>
      <c r="AI110" s="873"/>
      <c r="AJ110" s="874"/>
      <c r="AK110" s="875">
        <v>1831187</v>
      </c>
      <c r="AL110" s="873"/>
      <c r="AM110" s="873"/>
      <c r="AN110" s="873"/>
      <c r="AO110" s="874"/>
      <c r="AP110" s="876">
        <v>19.899999999999999</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18309920</v>
      </c>
      <c r="BR110" s="800"/>
      <c r="BS110" s="800"/>
      <c r="BT110" s="800"/>
      <c r="BU110" s="800"/>
      <c r="BV110" s="800">
        <v>18530809</v>
      </c>
      <c r="BW110" s="800"/>
      <c r="BX110" s="800"/>
      <c r="BY110" s="800"/>
      <c r="BZ110" s="800"/>
      <c r="CA110" s="800">
        <v>18895999</v>
      </c>
      <c r="CB110" s="800"/>
      <c r="CC110" s="800"/>
      <c r="CD110" s="800"/>
      <c r="CE110" s="800"/>
      <c r="CF110" s="861">
        <v>205</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61837</v>
      </c>
      <c r="BR111" s="771"/>
      <c r="BS111" s="771"/>
      <c r="BT111" s="771"/>
      <c r="BU111" s="771"/>
      <c r="BV111" s="771">
        <v>46185</v>
      </c>
      <c r="BW111" s="771"/>
      <c r="BX111" s="771"/>
      <c r="BY111" s="771"/>
      <c r="BZ111" s="771"/>
      <c r="CA111" s="771">
        <v>30662</v>
      </c>
      <c r="CB111" s="771"/>
      <c r="CC111" s="771"/>
      <c r="CD111" s="771"/>
      <c r="CE111" s="771"/>
      <c r="CF111" s="848">
        <v>0.3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7139246</v>
      </c>
      <c r="BR112" s="771"/>
      <c r="BS112" s="771"/>
      <c r="BT112" s="771"/>
      <c r="BU112" s="771"/>
      <c r="BV112" s="771">
        <v>7008386</v>
      </c>
      <c r="BW112" s="771"/>
      <c r="BX112" s="771"/>
      <c r="BY112" s="771"/>
      <c r="BZ112" s="771"/>
      <c r="CA112" s="771">
        <v>7037009</v>
      </c>
      <c r="CB112" s="771"/>
      <c r="CC112" s="771"/>
      <c r="CD112" s="771"/>
      <c r="CE112" s="771"/>
      <c r="CF112" s="848">
        <v>76.3</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498965</v>
      </c>
      <c r="AB113" s="909"/>
      <c r="AC113" s="909"/>
      <c r="AD113" s="909"/>
      <c r="AE113" s="910"/>
      <c r="AF113" s="911">
        <v>525264</v>
      </c>
      <c r="AG113" s="909"/>
      <c r="AH113" s="909"/>
      <c r="AI113" s="909"/>
      <c r="AJ113" s="910"/>
      <c r="AK113" s="911">
        <v>538709</v>
      </c>
      <c r="AL113" s="909"/>
      <c r="AM113" s="909"/>
      <c r="AN113" s="909"/>
      <c r="AO113" s="910"/>
      <c r="AP113" s="912">
        <v>5.8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573614</v>
      </c>
      <c r="BR113" s="771"/>
      <c r="BS113" s="771"/>
      <c r="BT113" s="771"/>
      <c r="BU113" s="771"/>
      <c r="BV113" s="771">
        <v>494822</v>
      </c>
      <c r="BW113" s="771"/>
      <c r="BX113" s="771"/>
      <c r="BY113" s="771"/>
      <c r="BZ113" s="771"/>
      <c r="CA113" s="771">
        <v>505763</v>
      </c>
      <c r="CB113" s="771"/>
      <c r="CC113" s="771"/>
      <c r="CD113" s="771"/>
      <c r="CE113" s="771"/>
      <c r="CF113" s="848">
        <v>5.5</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253733</v>
      </c>
      <c r="AB114" s="784"/>
      <c r="AC114" s="784"/>
      <c r="AD114" s="784"/>
      <c r="AE114" s="785"/>
      <c r="AF114" s="786">
        <v>166013</v>
      </c>
      <c r="AG114" s="784"/>
      <c r="AH114" s="784"/>
      <c r="AI114" s="784"/>
      <c r="AJ114" s="785"/>
      <c r="AK114" s="786">
        <v>117961</v>
      </c>
      <c r="AL114" s="784"/>
      <c r="AM114" s="784"/>
      <c r="AN114" s="784"/>
      <c r="AO114" s="785"/>
      <c r="AP114" s="754">
        <v>1.3</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2982419</v>
      </c>
      <c r="BR114" s="771"/>
      <c r="BS114" s="771"/>
      <c r="BT114" s="771"/>
      <c r="BU114" s="771"/>
      <c r="BV114" s="771">
        <v>2752297</v>
      </c>
      <c r="BW114" s="771"/>
      <c r="BX114" s="771"/>
      <c r="BY114" s="771"/>
      <c r="BZ114" s="771"/>
      <c r="CA114" s="771">
        <v>2512151</v>
      </c>
      <c r="CB114" s="771"/>
      <c r="CC114" s="771"/>
      <c r="CD114" s="771"/>
      <c r="CE114" s="771"/>
      <c r="CF114" s="848">
        <v>27.3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24324</v>
      </c>
      <c r="AB115" s="909"/>
      <c r="AC115" s="909"/>
      <c r="AD115" s="909"/>
      <c r="AE115" s="910"/>
      <c r="AF115" s="911">
        <v>23852</v>
      </c>
      <c r="AG115" s="909"/>
      <c r="AH115" s="909"/>
      <c r="AI115" s="909"/>
      <c r="AJ115" s="910"/>
      <c r="AK115" s="911">
        <v>23872</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1974</v>
      </c>
      <c r="AB116" s="784"/>
      <c r="AC116" s="784"/>
      <c r="AD116" s="784"/>
      <c r="AE116" s="785"/>
      <c r="AF116" s="786">
        <v>931</v>
      </c>
      <c r="AG116" s="784"/>
      <c r="AH116" s="784"/>
      <c r="AI116" s="784"/>
      <c r="AJ116" s="785"/>
      <c r="AK116" s="786">
        <v>399</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61837</v>
      </c>
      <c r="DH116" s="784"/>
      <c r="DI116" s="784"/>
      <c r="DJ116" s="784"/>
      <c r="DK116" s="785"/>
      <c r="DL116" s="786">
        <v>46185</v>
      </c>
      <c r="DM116" s="784"/>
      <c r="DN116" s="784"/>
      <c r="DO116" s="784"/>
      <c r="DP116" s="785"/>
      <c r="DQ116" s="786">
        <v>30662</v>
      </c>
      <c r="DR116" s="784"/>
      <c r="DS116" s="784"/>
      <c r="DT116" s="784"/>
      <c r="DU116" s="785"/>
      <c r="DV116" s="754">
        <v>0.3</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2807284</v>
      </c>
      <c r="AB117" s="895"/>
      <c r="AC117" s="895"/>
      <c r="AD117" s="895"/>
      <c r="AE117" s="896"/>
      <c r="AF117" s="898">
        <v>2602518</v>
      </c>
      <c r="AG117" s="895"/>
      <c r="AH117" s="895"/>
      <c r="AI117" s="895"/>
      <c r="AJ117" s="896"/>
      <c r="AK117" s="898">
        <v>2512128</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29067036</v>
      </c>
      <c r="BR118" s="858"/>
      <c r="BS118" s="858"/>
      <c r="BT118" s="858"/>
      <c r="BU118" s="858"/>
      <c r="BV118" s="858">
        <v>28832499</v>
      </c>
      <c r="BW118" s="858"/>
      <c r="BX118" s="858"/>
      <c r="BY118" s="858"/>
      <c r="BZ118" s="858"/>
      <c r="CA118" s="858">
        <v>28981584</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5319806</v>
      </c>
      <c r="BR119" s="800"/>
      <c r="BS119" s="800"/>
      <c r="BT119" s="800"/>
      <c r="BU119" s="800"/>
      <c r="BV119" s="800">
        <v>5213519</v>
      </c>
      <c r="BW119" s="800"/>
      <c r="BX119" s="800"/>
      <c r="BY119" s="800"/>
      <c r="BZ119" s="800"/>
      <c r="CA119" s="800">
        <v>5159800</v>
      </c>
      <c r="CB119" s="800"/>
      <c r="CC119" s="800"/>
      <c r="CD119" s="800"/>
      <c r="CE119" s="800"/>
      <c r="CF119" s="861">
        <v>56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7477</v>
      </c>
      <c r="BR120" s="771"/>
      <c r="BS120" s="771"/>
      <c r="BT120" s="771"/>
      <c r="BU120" s="771"/>
      <c r="BV120" s="771">
        <v>5662</v>
      </c>
      <c r="BW120" s="771"/>
      <c r="BX120" s="771"/>
      <c r="BY120" s="771"/>
      <c r="BZ120" s="771"/>
      <c r="CA120" s="771">
        <v>3950</v>
      </c>
      <c r="CB120" s="771"/>
      <c r="CC120" s="771"/>
      <c r="CD120" s="771"/>
      <c r="CE120" s="771"/>
      <c r="CF120" s="848">
        <v>0</v>
      </c>
      <c r="CG120" s="849"/>
      <c r="CH120" s="849"/>
      <c r="CI120" s="849"/>
      <c r="CJ120" s="849"/>
      <c r="CK120" s="850" t="s">
        <v>442</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5576466</v>
      </c>
      <c r="DH120" s="800"/>
      <c r="DI120" s="800"/>
      <c r="DJ120" s="800"/>
      <c r="DK120" s="800"/>
      <c r="DL120" s="800">
        <v>5425273</v>
      </c>
      <c r="DM120" s="800"/>
      <c r="DN120" s="800"/>
      <c r="DO120" s="800"/>
      <c r="DP120" s="800"/>
      <c r="DQ120" s="800">
        <v>5242695</v>
      </c>
      <c r="DR120" s="800"/>
      <c r="DS120" s="800"/>
      <c r="DT120" s="800"/>
      <c r="DU120" s="800"/>
      <c r="DV120" s="801">
        <v>56.9</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18647560</v>
      </c>
      <c r="BR121" s="858"/>
      <c r="BS121" s="858"/>
      <c r="BT121" s="858"/>
      <c r="BU121" s="858"/>
      <c r="BV121" s="858">
        <v>18885531</v>
      </c>
      <c r="BW121" s="858"/>
      <c r="BX121" s="858"/>
      <c r="BY121" s="858"/>
      <c r="BZ121" s="858"/>
      <c r="CA121" s="858">
        <v>19335032</v>
      </c>
      <c r="CB121" s="858"/>
      <c r="CC121" s="858"/>
      <c r="CD121" s="858"/>
      <c r="CE121" s="858"/>
      <c r="CF121" s="859">
        <v>209.8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596854</v>
      </c>
      <c r="DH121" s="771"/>
      <c r="DI121" s="771"/>
      <c r="DJ121" s="771"/>
      <c r="DK121" s="771"/>
      <c r="DL121" s="771">
        <v>669768</v>
      </c>
      <c r="DM121" s="771"/>
      <c r="DN121" s="771"/>
      <c r="DO121" s="771"/>
      <c r="DP121" s="771"/>
      <c r="DQ121" s="771">
        <v>942984</v>
      </c>
      <c r="DR121" s="771"/>
      <c r="DS121" s="771"/>
      <c r="DT121" s="771"/>
      <c r="DU121" s="771"/>
      <c r="DV121" s="823">
        <v>10.199999999999999</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23974843</v>
      </c>
      <c r="BR122" s="840"/>
      <c r="BS122" s="840"/>
      <c r="BT122" s="840"/>
      <c r="BU122" s="840"/>
      <c r="BV122" s="840">
        <v>24104712</v>
      </c>
      <c r="BW122" s="840"/>
      <c r="BX122" s="840"/>
      <c r="BY122" s="840"/>
      <c r="BZ122" s="840"/>
      <c r="CA122" s="840">
        <v>24498782</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509916</v>
      </c>
      <c r="DH122" s="771"/>
      <c r="DI122" s="771"/>
      <c r="DJ122" s="771"/>
      <c r="DK122" s="771"/>
      <c r="DL122" s="771">
        <v>480592</v>
      </c>
      <c r="DM122" s="771"/>
      <c r="DN122" s="771"/>
      <c r="DO122" s="771"/>
      <c r="DP122" s="771"/>
      <c r="DQ122" s="771">
        <v>444981</v>
      </c>
      <c r="DR122" s="771"/>
      <c r="DS122" s="771"/>
      <c r="DT122" s="771"/>
      <c r="DU122" s="771"/>
      <c r="DV122" s="823">
        <v>4.8</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15781</v>
      </c>
      <c r="AB123" s="784"/>
      <c r="AC123" s="784"/>
      <c r="AD123" s="784"/>
      <c r="AE123" s="785"/>
      <c r="AF123" s="786">
        <v>15652</v>
      </c>
      <c r="AG123" s="784"/>
      <c r="AH123" s="784"/>
      <c r="AI123" s="784"/>
      <c r="AJ123" s="785"/>
      <c r="AK123" s="786">
        <v>15523</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55.3</v>
      </c>
      <c r="BR123" s="832"/>
      <c r="BS123" s="832"/>
      <c r="BT123" s="832"/>
      <c r="BU123" s="832"/>
      <c r="BV123" s="832">
        <v>50.9</v>
      </c>
      <c r="BW123" s="832"/>
      <c r="BX123" s="832"/>
      <c r="BY123" s="832"/>
      <c r="BZ123" s="832"/>
      <c r="CA123" s="832">
        <v>48.6</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394874</v>
      </c>
      <c r="DH123" s="784"/>
      <c r="DI123" s="784"/>
      <c r="DJ123" s="784"/>
      <c r="DK123" s="785"/>
      <c r="DL123" s="786">
        <v>370092</v>
      </c>
      <c r="DM123" s="784"/>
      <c r="DN123" s="784"/>
      <c r="DO123" s="784"/>
      <c r="DP123" s="785"/>
      <c r="DQ123" s="786">
        <v>345002</v>
      </c>
      <c r="DR123" s="784"/>
      <c r="DS123" s="784"/>
      <c r="DT123" s="784"/>
      <c r="DU123" s="785"/>
      <c r="DV123" s="754">
        <v>3.7</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61136</v>
      </c>
      <c r="DH124" s="717"/>
      <c r="DI124" s="717"/>
      <c r="DJ124" s="717"/>
      <c r="DK124" s="718"/>
      <c r="DL124" s="719">
        <v>62661</v>
      </c>
      <c r="DM124" s="717"/>
      <c r="DN124" s="717"/>
      <c r="DO124" s="717"/>
      <c r="DP124" s="718"/>
      <c r="DQ124" s="719">
        <v>61347</v>
      </c>
      <c r="DR124" s="717"/>
      <c r="DS124" s="717"/>
      <c r="DT124" s="717"/>
      <c r="DU124" s="718"/>
      <c r="DV124" s="807">
        <v>0.7</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8543</v>
      </c>
      <c r="AB127" s="784"/>
      <c r="AC127" s="784"/>
      <c r="AD127" s="784"/>
      <c r="AE127" s="785"/>
      <c r="AF127" s="786">
        <v>8200</v>
      </c>
      <c r="AG127" s="784"/>
      <c r="AH127" s="784"/>
      <c r="AI127" s="784"/>
      <c r="AJ127" s="785"/>
      <c r="AK127" s="786">
        <v>8349</v>
      </c>
      <c r="AL127" s="784"/>
      <c r="AM127" s="784"/>
      <c r="AN127" s="784"/>
      <c r="AO127" s="785"/>
      <c r="AP127" s="754">
        <v>0.1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13.2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17823</v>
      </c>
      <c r="AB128" s="724"/>
      <c r="AC128" s="724"/>
      <c r="AD128" s="724"/>
      <c r="AE128" s="725"/>
      <c r="AF128" s="726">
        <v>11000</v>
      </c>
      <c r="AG128" s="724"/>
      <c r="AH128" s="724"/>
      <c r="AI128" s="724"/>
      <c r="AJ128" s="725"/>
      <c r="AK128" s="726">
        <v>15882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10856342</v>
      </c>
      <c r="AB129" s="784"/>
      <c r="AC129" s="784"/>
      <c r="AD129" s="784"/>
      <c r="AE129" s="785"/>
      <c r="AF129" s="786">
        <v>10866115</v>
      </c>
      <c r="AG129" s="784"/>
      <c r="AH129" s="784"/>
      <c r="AI129" s="784"/>
      <c r="AJ129" s="785"/>
      <c r="AK129" s="786">
        <v>10879370</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1651912</v>
      </c>
      <c r="AB130" s="784"/>
      <c r="AC130" s="784"/>
      <c r="AD130" s="784"/>
      <c r="AE130" s="785"/>
      <c r="AF130" s="786">
        <v>1585720</v>
      </c>
      <c r="AG130" s="784"/>
      <c r="AH130" s="784"/>
      <c r="AI130" s="784"/>
      <c r="AJ130" s="785"/>
      <c r="AK130" s="786">
        <v>1661594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48.6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9204430</v>
      </c>
      <c r="AB131" s="717"/>
      <c r="AC131" s="717"/>
      <c r="AD131" s="717"/>
      <c r="AE131" s="718"/>
      <c r="AF131" s="719">
        <v>9280395</v>
      </c>
      <c r="AG131" s="717"/>
      <c r="AH131" s="717"/>
      <c r="AI131" s="717"/>
      <c r="AJ131" s="718"/>
      <c r="AK131" s="719">
        <v>9217776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12.358712049999999</v>
      </c>
      <c r="AB132" s="740"/>
      <c r="AC132" s="740"/>
      <c r="AD132" s="740"/>
      <c r="AE132" s="741"/>
      <c r="AF132" s="742">
        <v>10.837879210000001</v>
      </c>
      <c r="AG132" s="740"/>
      <c r="AH132" s="740"/>
      <c r="AI132" s="740"/>
      <c r="AJ132" s="741"/>
      <c r="AK132" s="742">
        <v>9.0548088819999997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12.8</v>
      </c>
      <c r="AB133" s="749"/>
      <c r="AC133" s="749"/>
      <c r="AD133" s="749"/>
      <c r="AE133" s="750"/>
      <c r="AF133" s="748">
        <v>12.1</v>
      </c>
      <c r="AG133" s="749"/>
      <c r="AH133" s="749"/>
      <c r="AI133" s="749"/>
      <c r="AJ133" s="750"/>
      <c r="AK133" s="748">
        <v>10.7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2655314</v>
      </c>
      <c r="L9" s="264">
        <v>68890</v>
      </c>
      <c r="M9" s="265">
        <v>84248</v>
      </c>
      <c r="N9" s="266">
        <v>-18.2</v>
      </c>
    </row>
    <row r="10" spans="1:16" x14ac:dyDescent="0.15">
      <c r="A10" s="248"/>
      <c r="B10" s="244"/>
      <c r="C10" s="244"/>
      <c r="D10" s="244"/>
      <c r="E10" s="244"/>
      <c r="F10" s="244"/>
      <c r="G10" s="1133" t="s">
        <v>478</v>
      </c>
      <c r="H10" s="1134"/>
      <c r="I10" s="1134"/>
      <c r="J10" s="1135"/>
      <c r="K10" s="267">
        <v>561004</v>
      </c>
      <c r="L10" s="268">
        <v>14555</v>
      </c>
      <c r="M10" s="269">
        <v>7169</v>
      </c>
      <c r="N10" s="270">
        <v>103</v>
      </c>
    </row>
    <row r="11" spans="1:16" ht="13.5" customHeight="1" x14ac:dyDescent="0.15">
      <c r="A11" s="248"/>
      <c r="B11" s="244"/>
      <c r="C11" s="244"/>
      <c r="D11" s="244"/>
      <c r="E11" s="244"/>
      <c r="F11" s="244"/>
      <c r="G11" s="1133" t="s">
        <v>479</v>
      </c>
      <c r="H11" s="1134"/>
      <c r="I11" s="1134"/>
      <c r="J11" s="1135"/>
      <c r="K11" s="267">
        <v>625601</v>
      </c>
      <c r="L11" s="268">
        <v>16231</v>
      </c>
      <c r="M11" s="269">
        <v>9152</v>
      </c>
      <c r="N11" s="270">
        <v>77.3</v>
      </c>
    </row>
    <row r="12" spans="1:16" ht="13.5" customHeight="1" x14ac:dyDescent="0.15">
      <c r="A12" s="248"/>
      <c r="B12" s="244"/>
      <c r="C12" s="244"/>
      <c r="D12" s="244"/>
      <c r="E12" s="244"/>
      <c r="F12" s="244"/>
      <c r="G12" s="1133" t="s">
        <v>480</v>
      </c>
      <c r="H12" s="1134"/>
      <c r="I12" s="1134"/>
      <c r="J12" s="1135"/>
      <c r="K12" s="267" t="s">
        <v>481</v>
      </c>
      <c r="L12" s="268" t="s">
        <v>481</v>
      </c>
      <c r="M12" s="269">
        <v>893</v>
      </c>
      <c r="N12" s="270" t="s">
        <v>481</v>
      </c>
    </row>
    <row r="13" spans="1:16" ht="13.5" customHeight="1" x14ac:dyDescent="0.15">
      <c r="A13" s="248"/>
      <c r="B13" s="244"/>
      <c r="C13" s="244"/>
      <c r="D13" s="244"/>
      <c r="E13" s="244"/>
      <c r="F13" s="244"/>
      <c r="G13" s="1133" t="s">
        <v>482</v>
      </c>
      <c r="H13" s="1134"/>
      <c r="I13" s="1134"/>
      <c r="J13" s="1135"/>
      <c r="K13" s="267" t="s">
        <v>481</v>
      </c>
      <c r="L13" s="268" t="s">
        <v>481</v>
      </c>
      <c r="M13" s="269">
        <v>3</v>
      </c>
      <c r="N13" s="270" t="s">
        <v>481</v>
      </c>
    </row>
    <row r="14" spans="1:16" ht="13.5" customHeight="1" x14ac:dyDescent="0.15">
      <c r="A14" s="248"/>
      <c r="B14" s="244"/>
      <c r="C14" s="244"/>
      <c r="D14" s="244"/>
      <c r="E14" s="244"/>
      <c r="F14" s="244"/>
      <c r="G14" s="1133" t="s">
        <v>483</v>
      </c>
      <c r="H14" s="1134"/>
      <c r="I14" s="1134"/>
      <c r="J14" s="1135"/>
      <c r="K14" s="267">
        <v>177070</v>
      </c>
      <c r="L14" s="268">
        <v>4594</v>
      </c>
      <c r="M14" s="269">
        <v>3652</v>
      </c>
      <c r="N14" s="270">
        <v>25.8</v>
      </c>
    </row>
    <row r="15" spans="1:16" ht="13.5" customHeight="1" x14ac:dyDescent="0.15">
      <c r="A15" s="248"/>
      <c r="B15" s="244"/>
      <c r="C15" s="244"/>
      <c r="D15" s="244"/>
      <c r="E15" s="244"/>
      <c r="F15" s="244"/>
      <c r="G15" s="1133" t="s">
        <v>484</v>
      </c>
      <c r="H15" s="1134"/>
      <c r="I15" s="1134"/>
      <c r="J15" s="1135"/>
      <c r="K15" s="267">
        <v>27850</v>
      </c>
      <c r="L15" s="268">
        <v>723</v>
      </c>
      <c r="M15" s="269">
        <v>2134</v>
      </c>
      <c r="N15" s="270">
        <v>-66.099999999999994</v>
      </c>
    </row>
    <row r="16" spans="1:16" x14ac:dyDescent="0.15">
      <c r="A16" s="248"/>
      <c r="B16" s="244"/>
      <c r="C16" s="244"/>
      <c r="D16" s="244"/>
      <c r="E16" s="244"/>
      <c r="F16" s="244"/>
      <c r="G16" s="1136" t="s">
        <v>485</v>
      </c>
      <c r="H16" s="1137"/>
      <c r="I16" s="1137"/>
      <c r="J16" s="1138"/>
      <c r="K16" s="268">
        <v>-362957</v>
      </c>
      <c r="L16" s="268">
        <v>-9417</v>
      </c>
      <c r="M16" s="269">
        <v>-9248</v>
      </c>
      <c r="N16" s="270">
        <v>1.8</v>
      </c>
    </row>
    <row r="17" spans="1:16" x14ac:dyDescent="0.15">
      <c r="A17" s="248"/>
      <c r="B17" s="244"/>
      <c r="C17" s="244"/>
      <c r="D17" s="244"/>
      <c r="E17" s="244"/>
      <c r="F17" s="244"/>
      <c r="G17" s="1136" t="s">
        <v>169</v>
      </c>
      <c r="H17" s="1137"/>
      <c r="I17" s="1137"/>
      <c r="J17" s="1138"/>
      <c r="K17" s="268">
        <v>3683882</v>
      </c>
      <c r="L17" s="268">
        <v>95576</v>
      </c>
      <c r="M17" s="269">
        <v>98003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7.86</v>
      </c>
      <c r="L21" s="281">
        <v>9.39</v>
      </c>
      <c r="M21" s="282">
        <v>-1.53</v>
      </c>
      <c r="N21" s="249"/>
      <c r="O21" s="283"/>
      <c r="P21" s="279"/>
    </row>
    <row r="22" spans="1:16" s="284" customFormat="1" x14ac:dyDescent="0.15">
      <c r="A22" s="279"/>
      <c r="B22" s="249"/>
      <c r="C22" s="249"/>
      <c r="D22" s="249"/>
      <c r="E22" s="249"/>
      <c r="F22" s="249"/>
      <c r="G22" s="1130" t="s">
        <v>491</v>
      </c>
      <c r="H22" s="1131"/>
      <c r="I22" s="1131"/>
      <c r="J22" s="1132"/>
      <c r="K22" s="285">
        <v>97</v>
      </c>
      <c r="L22" s="286">
        <v>97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1831187</v>
      </c>
      <c r="L32" s="294">
        <v>47509</v>
      </c>
      <c r="M32" s="295">
        <v>64926</v>
      </c>
      <c r="N32" s="296">
        <v>-26.8</v>
      </c>
    </row>
    <row r="33" spans="1:16" ht="13.5" customHeight="1" x14ac:dyDescent="0.15">
      <c r="A33" s="248"/>
      <c r="B33" s="244"/>
      <c r="C33" s="244"/>
      <c r="D33" s="244"/>
      <c r="E33" s="244"/>
      <c r="F33" s="244"/>
      <c r="G33" s="1121" t="s">
        <v>495</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496</v>
      </c>
      <c r="H34" s="1122"/>
      <c r="I34" s="1122"/>
      <c r="J34" s="1123"/>
      <c r="K34" s="294" t="s">
        <v>481</v>
      </c>
      <c r="L34" s="294" t="s">
        <v>481</v>
      </c>
      <c r="M34" s="295">
        <v>24</v>
      </c>
      <c r="N34" s="296" t="s">
        <v>481</v>
      </c>
    </row>
    <row r="35" spans="1:16" ht="27" customHeight="1" x14ac:dyDescent="0.15">
      <c r="A35" s="248"/>
      <c r="B35" s="244"/>
      <c r="C35" s="244"/>
      <c r="D35" s="244"/>
      <c r="E35" s="244"/>
      <c r="F35" s="244"/>
      <c r="G35" s="1121" t="s">
        <v>497</v>
      </c>
      <c r="H35" s="1122"/>
      <c r="I35" s="1122"/>
      <c r="J35" s="1123"/>
      <c r="K35" s="294">
        <v>538709</v>
      </c>
      <c r="L35" s="294">
        <v>13976</v>
      </c>
      <c r="M35" s="295">
        <v>18007</v>
      </c>
      <c r="N35" s="296">
        <v>-22.4</v>
      </c>
    </row>
    <row r="36" spans="1:16" ht="27" customHeight="1" x14ac:dyDescent="0.15">
      <c r="A36" s="248"/>
      <c r="B36" s="244"/>
      <c r="C36" s="244"/>
      <c r="D36" s="244"/>
      <c r="E36" s="244"/>
      <c r="F36" s="244"/>
      <c r="G36" s="1121" t="s">
        <v>498</v>
      </c>
      <c r="H36" s="1122"/>
      <c r="I36" s="1122"/>
      <c r="J36" s="1123"/>
      <c r="K36" s="294">
        <v>117961</v>
      </c>
      <c r="L36" s="294">
        <v>3060</v>
      </c>
      <c r="M36" s="295">
        <v>3275</v>
      </c>
      <c r="N36" s="296">
        <v>-6.6</v>
      </c>
    </row>
    <row r="37" spans="1:16" ht="13.5" customHeight="1" x14ac:dyDescent="0.15">
      <c r="A37" s="248"/>
      <c r="B37" s="244"/>
      <c r="C37" s="244"/>
      <c r="D37" s="244"/>
      <c r="E37" s="244"/>
      <c r="F37" s="244"/>
      <c r="G37" s="1121" t="s">
        <v>499</v>
      </c>
      <c r="H37" s="1122"/>
      <c r="I37" s="1122"/>
      <c r="J37" s="1123"/>
      <c r="K37" s="294">
        <v>23872</v>
      </c>
      <c r="L37" s="294">
        <v>619</v>
      </c>
      <c r="M37" s="295">
        <v>1233</v>
      </c>
      <c r="N37" s="296">
        <v>-49.8</v>
      </c>
    </row>
    <row r="38" spans="1:16" ht="27" customHeight="1" x14ac:dyDescent="0.15">
      <c r="A38" s="248"/>
      <c r="B38" s="244"/>
      <c r="C38" s="244"/>
      <c r="D38" s="244"/>
      <c r="E38" s="244"/>
      <c r="F38" s="244"/>
      <c r="G38" s="1124" t="s">
        <v>500</v>
      </c>
      <c r="H38" s="1125"/>
      <c r="I38" s="1125"/>
      <c r="J38" s="1126"/>
      <c r="K38" s="297">
        <v>399</v>
      </c>
      <c r="L38" s="297">
        <v>10</v>
      </c>
      <c r="M38" s="298">
        <v>9</v>
      </c>
      <c r="N38" s="299">
        <v>11.1</v>
      </c>
      <c r="O38" s="293"/>
    </row>
    <row r="39" spans="1:16" x14ac:dyDescent="0.15">
      <c r="A39" s="248"/>
      <c r="B39" s="244"/>
      <c r="C39" s="244"/>
      <c r="D39" s="244"/>
      <c r="E39" s="244"/>
      <c r="F39" s="244"/>
      <c r="G39" s="1124" t="s">
        <v>501</v>
      </c>
      <c r="H39" s="1125"/>
      <c r="I39" s="1125"/>
      <c r="J39" s="1126"/>
      <c r="K39" s="300">
        <v>-15882</v>
      </c>
      <c r="L39" s="300">
        <v>-412</v>
      </c>
      <c r="M39" s="301">
        <v>-4280</v>
      </c>
      <c r="N39" s="302">
        <v>-90.4</v>
      </c>
      <c r="O39" s="293"/>
    </row>
    <row r="40" spans="1:16" ht="27" customHeight="1" x14ac:dyDescent="0.15">
      <c r="A40" s="248"/>
      <c r="B40" s="244"/>
      <c r="C40" s="244"/>
      <c r="D40" s="244"/>
      <c r="E40" s="244"/>
      <c r="F40" s="244"/>
      <c r="G40" s="1121" t="s">
        <v>502</v>
      </c>
      <c r="H40" s="1122"/>
      <c r="I40" s="1122"/>
      <c r="J40" s="1123"/>
      <c r="K40" s="300">
        <v>-1661594</v>
      </c>
      <c r="L40" s="300">
        <v>-43109</v>
      </c>
      <c r="M40" s="301">
        <v>-56807</v>
      </c>
      <c r="N40" s="302">
        <v>-24.1</v>
      </c>
      <c r="O40" s="293"/>
    </row>
    <row r="41" spans="1:16" x14ac:dyDescent="0.15">
      <c r="A41" s="248"/>
      <c r="B41" s="244"/>
      <c r="C41" s="244"/>
      <c r="D41" s="244"/>
      <c r="E41" s="244"/>
      <c r="F41" s="244"/>
      <c r="G41" s="1127" t="s">
        <v>280</v>
      </c>
      <c r="H41" s="1128"/>
      <c r="I41" s="1128"/>
      <c r="J41" s="1129"/>
      <c r="K41" s="294">
        <v>834652</v>
      </c>
      <c r="L41" s="300">
        <v>21655</v>
      </c>
      <c r="M41" s="301">
        <v>26387</v>
      </c>
      <c r="N41" s="302">
        <v>-17.899999999999999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2173633</v>
      </c>
      <c r="J51" s="320">
        <v>55426</v>
      </c>
      <c r="K51" s="321">
        <v>-10.8</v>
      </c>
      <c r="L51" s="322">
        <v>86381</v>
      </c>
      <c r="M51" s="323">
        <v>9.3000000000000007</v>
      </c>
      <c r="N51" s="324">
        <v>-20.100000000000001</v>
      </c>
    </row>
    <row r="52" spans="1:14" x14ac:dyDescent="0.15">
      <c r="A52" s="248"/>
      <c r="B52" s="244"/>
      <c r="C52" s="244"/>
      <c r="D52" s="244"/>
      <c r="E52" s="244"/>
      <c r="F52" s="244"/>
      <c r="G52" s="325"/>
      <c r="H52" s="326" t="s">
        <v>513</v>
      </c>
      <c r="I52" s="327">
        <v>1030527</v>
      </c>
      <c r="J52" s="328">
        <v>26278</v>
      </c>
      <c r="K52" s="329">
        <v>-25.7</v>
      </c>
      <c r="L52" s="330">
        <v>41242</v>
      </c>
      <c r="M52" s="331">
        <v>-10.4</v>
      </c>
      <c r="N52" s="332">
        <v>-15.3</v>
      </c>
    </row>
    <row r="53" spans="1:14" x14ac:dyDescent="0.15">
      <c r="A53" s="248"/>
      <c r="B53" s="244"/>
      <c r="C53" s="244"/>
      <c r="D53" s="244"/>
      <c r="E53" s="244"/>
      <c r="F53" s="244"/>
      <c r="G53" s="310" t="s">
        <v>514</v>
      </c>
      <c r="H53" s="311"/>
      <c r="I53" s="319">
        <v>1948459</v>
      </c>
      <c r="J53" s="320">
        <v>49931</v>
      </c>
      <c r="K53" s="321">
        <v>-9.9</v>
      </c>
      <c r="L53" s="322">
        <v>67201</v>
      </c>
      <c r="M53" s="323">
        <v>-22.2</v>
      </c>
      <c r="N53" s="324">
        <v>12.3</v>
      </c>
    </row>
    <row r="54" spans="1:14" x14ac:dyDescent="0.15">
      <c r="A54" s="248"/>
      <c r="B54" s="244"/>
      <c r="C54" s="244"/>
      <c r="D54" s="244"/>
      <c r="E54" s="244"/>
      <c r="F54" s="244"/>
      <c r="G54" s="325"/>
      <c r="H54" s="326" t="s">
        <v>513</v>
      </c>
      <c r="I54" s="327">
        <v>1601732</v>
      </c>
      <c r="J54" s="328">
        <v>41046</v>
      </c>
      <c r="K54" s="329">
        <v>56.2</v>
      </c>
      <c r="L54" s="330">
        <v>35210</v>
      </c>
      <c r="M54" s="331">
        <v>-14.6</v>
      </c>
      <c r="N54" s="332">
        <v>70.8</v>
      </c>
    </row>
    <row r="55" spans="1:14" x14ac:dyDescent="0.15">
      <c r="A55" s="248"/>
      <c r="B55" s="244"/>
      <c r="C55" s="244"/>
      <c r="D55" s="244"/>
      <c r="E55" s="244"/>
      <c r="F55" s="244"/>
      <c r="G55" s="310" t="s">
        <v>515</v>
      </c>
      <c r="H55" s="311"/>
      <c r="I55" s="319">
        <v>2794649</v>
      </c>
      <c r="J55" s="320">
        <v>71715</v>
      </c>
      <c r="K55" s="321">
        <v>43.6</v>
      </c>
      <c r="L55" s="322">
        <v>75709</v>
      </c>
      <c r="M55" s="323">
        <v>12.7</v>
      </c>
      <c r="N55" s="324">
        <v>30.9</v>
      </c>
    </row>
    <row r="56" spans="1:14" x14ac:dyDescent="0.15">
      <c r="A56" s="248"/>
      <c r="B56" s="244"/>
      <c r="C56" s="244"/>
      <c r="D56" s="244"/>
      <c r="E56" s="244"/>
      <c r="F56" s="244"/>
      <c r="G56" s="325"/>
      <c r="H56" s="326" t="s">
        <v>513</v>
      </c>
      <c r="I56" s="327">
        <v>1642522</v>
      </c>
      <c r="J56" s="328">
        <v>42149</v>
      </c>
      <c r="K56" s="329">
        <v>2.7</v>
      </c>
      <c r="L56" s="330">
        <v>35212</v>
      </c>
      <c r="M56" s="331">
        <v>0</v>
      </c>
      <c r="N56" s="332">
        <v>2.7</v>
      </c>
    </row>
    <row r="57" spans="1:14" x14ac:dyDescent="0.15">
      <c r="A57" s="248"/>
      <c r="B57" s="244"/>
      <c r="C57" s="244"/>
      <c r="D57" s="244"/>
      <c r="E57" s="244"/>
      <c r="F57" s="244"/>
      <c r="G57" s="310" t="s">
        <v>516</v>
      </c>
      <c r="H57" s="311"/>
      <c r="I57" s="319">
        <v>2901775</v>
      </c>
      <c r="J57" s="320">
        <v>74713</v>
      </c>
      <c r="K57" s="321">
        <v>4.2</v>
      </c>
      <c r="L57" s="322">
        <v>90961</v>
      </c>
      <c r="M57" s="323">
        <v>20.100000000000001</v>
      </c>
      <c r="N57" s="324">
        <v>-15.9</v>
      </c>
    </row>
    <row r="58" spans="1:14" x14ac:dyDescent="0.15">
      <c r="A58" s="248"/>
      <c r="B58" s="244"/>
      <c r="C58" s="244"/>
      <c r="D58" s="244"/>
      <c r="E58" s="244"/>
      <c r="F58" s="244"/>
      <c r="G58" s="325"/>
      <c r="H58" s="326" t="s">
        <v>513</v>
      </c>
      <c r="I58" s="327">
        <v>745190</v>
      </c>
      <c r="J58" s="328">
        <v>19187</v>
      </c>
      <c r="K58" s="329">
        <v>-54.5</v>
      </c>
      <c r="L58" s="330">
        <v>37720</v>
      </c>
      <c r="M58" s="331">
        <v>7.1</v>
      </c>
      <c r="N58" s="332">
        <v>-61.6</v>
      </c>
    </row>
    <row r="59" spans="1:14" x14ac:dyDescent="0.15">
      <c r="A59" s="248"/>
      <c r="B59" s="244"/>
      <c r="C59" s="244"/>
      <c r="D59" s="244"/>
      <c r="E59" s="244"/>
      <c r="F59" s="244"/>
      <c r="G59" s="310" t="s">
        <v>517</v>
      </c>
      <c r="H59" s="311"/>
      <c r="I59" s="319">
        <v>2236310</v>
      </c>
      <c r="J59" s="320">
        <v>58020</v>
      </c>
      <c r="K59" s="321">
        <v>-22.3</v>
      </c>
      <c r="L59" s="322">
        <v>106614</v>
      </c>
      <c r="M59" s="323">
        <v>17.2</v>
      </c>
      <c r="N59" s="324">
        <v>-39.5</v>
      </c>
    </row>
    <row r="60" spans="1:14" x14ac:dyDescent="0.15">
      <c r="A60" s="248"/>
      <c r="B60" s="244"/>
      <c r="C60" s="244"/>
      <c r="D60" s="244"/>
      <c r="E60" s="244"/>
      <c r="F60" s="244"/>
      <c r="G60" s="325"/>
      <c r="H60" s="326" t="s">
        <v>513</v>
      </c>
      <c r="I60" s="333">
        <v>1671753</v>
      </c>
      <c r="J60" s="328">
        <v>43373</v>
      </c>
      <c r="K60" s="329">
        <v>126.1</v>
      </c>
      <c r="L60" s="330">
        <v>45545</v>
      </c>
      <c r="M60" s="331">
        <v>20.7</v>
      </c>
      <c r="N60" s="332">
        <v>105.4</v>
      </c>
    </row>
    <row r="61" spans="1:14" x14ac:dyDescent="0.15">
      <c r="A61" s="248"/>
      <c r="B61" s="244"/>
      <c r="C61" s="244"/>
      <c r="D61" s="244"/>
      <c r="E61" s="244"/>
      <c r="F61" s="244"/>
      <c r="G61" s="310" t="s">
        <v>518</v>
      </c>
      <c r="H61" s="334"/>
      <c r="I61" s="335">
        <v>2410965</v>
      </c>
      <c r="J61" s="336">
        <v>61961</v>
      </c>
      <c r="K61" s="337">
        <v>1</v>
      </c>
      <c r="L61" s="338">
        <v>85373</v>
      </c>
      <c r="M61" s="339">
        <v>7.4</v>
      </c>
      <c r="N61" s="324">
        <v>-6.4</v>
      </c>
    </row>
    <row r="62" spans="1:14" x14ac:dyDescent="0.15">
      <c r="A62" s="248"/>
      <c r="B62" s="244"/>
      <c r="C62" s="244"/>
      <c r="D62" s="244"/>
      <c r="E62" s="244"/>
      <c r="F62" s="244"/>
      <c r="G62" s="325"/>
      <c r="H62" s="326" t="s">
        <v>513</v>
      </c>
      <c r="I62" s="327">
        <v>1338345</v>
      </c>
      <c r="J62" s="328">
        <v>34407</v>
      </c>
      <c r="K62" s="329">
        <v>21</v>
      </c>
      <c r="L62" s="330">
        <v>38986</v>
      </c>
      <c r="M62" s="331">
        <v>0.6</v>
      </c>
      <c r="N62" s="332">
        <v>20.399999999999999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15.47</v>
      </c>
      <c r="G47" s="12">
        <v>21.42</v>
      </c>
      <c r="H47" s="12">
        <v>20.09</v>
      </c>
      <c r="I47" s="12">
        <v>21.54</v>
      </c>
      <c r="J47" s="13">
        <v>21.53</v>
      </c>
    </row>
    <row r="48" spans="2:10" ht="57.75" customHeight="1" x14ac:dyDescent="0.15">
      <c r="B48" s="14"/>
      <c r="C48" s="1141" t="s">
        <v>4</v>
      </c>
      <c r="D48" s="1141"/>
      <c r="E48" s="1142"/>
      <c r="F48" s="15">
        <v>13.19</v>
      </c>
      <c r="G48" s="16">
        <v>6.65</v>
      </c>
      <c r="H48" s="16">
        <v>5.85</v>
      </c>
      <c r="I48" s="16">
        <v>5.91</v>
      </c>
      <c r="J48" s="17">
        <v>5.47</v>
      </c>
    </row>
    <row r="49" spans="2:10" ht="57.75" customHeight="1" thickBot="1" x14ac:dyDescent="0.2">
      <c r="B49" s="18"/>
      <c r="C49" s="1143" t="s">
        <v>5</v>
      </c>
      <c r="D49" s="1143"/>
      <c r="E49" s="1144"/>
      <c r="F49" s="19">
        <v>4.49</v>
      </c>
      <c r="G49" s="20" t="s">
        <v>525</v>
      </c>
      <c r="H49" s="20" t="s">
        <v>526</v>
      </c>
      <c r="I49" s="20">
        <v>1.54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528</v>
      </c>
      <c r="D34" s="1151"/>
      <c r="E34" s="1152"/>
      <c r="F34" s="32">
        <v>5.33</v>
      </c>
      <c r="G34" s="33">
        <v>6.26</v>
      </c>
      <c r="H34" s="33">
        <v>6.98</v>
      </c>
      <c r="I34" s="33">
        <v>7.52</v>
      </c>
      <c r="J34" s="34">
        <v>8.23</v>
      </c>
      <c r="K34" s="22"/>
      <c r="L34" s="22"/>
      <c r="M34" s="22"/>
      <c r="N34" s="22"/>
      <c r="O34" s="22"/>
      <c r="P34" s="22"/>
    </row>
    <row r="35" spans="1:16" ht="39" customHeight="1" x14ac:dyDescent="0.15">
      <c r="A35" s="22"/>
      <c r="B35" s="35"/>
      <c r="C35" s="1145" t="s">
        <v>529</v>
      </c>
      <c r="D35" s="1146"/>
      <c r="E35" s="1147"/>
      <c r="F35" s="36">
        <v>13.18</v>
      </c>
      <c r="G35" s="37">
        <v>6.64</v>
      </c>
      <c r="H35" s="37">
        <v>5.85</v>
      </c>
      <c r="I35" s="37">
        <v>5.91</v>
      </c>
      <c r="J35" s="38">
        <v>5.46</v>
      </c>
      <c r="K35" s="22"/>
      <c r="L35" s="22"/>
      <c r="M35" s="22"/>
      <c r="N35" s="22"/>
      <c r="O35" s="22"/>
      <c r="P35" s="22"/>
    </row>
    <row r="36" spans="1:16" ht="39" customHeight="1" x14ac:dyDescent="0.15">
      <c r="A36" s="22"/>
      <c r="B36" s="35"/>
      <c r="C36" s="1145" t="s">
        <v>530</v>
      </c>
      <c r="D36" s="1146"/>
      <c r="E36" s="1147"/>
      <c r="F36" s="36">
        <v>0.28999999999999998</v>
      </c>
      <c r="G36" s="37">
        <v>0.33</v>
      </c>
      <c r="H36" s="37">
        <v>0.38</v>
      </c>
      <c r="I36" s="37">
        <v>1.29</v>
      </c>
      <c r="J36" s="38">
        <v>0.56999999999999995</v>
      </c>
      <c r="K36" s="22"/>
      <c r="L36" s="22"/>
      <c r="M36" s="22"/>
      <c r="N36" s="22"/>
      <c r="O36" s="22"/>
      <c r="P36" s="22"/>
    </row>
    <row r="37" spans="1:16" ht="39" customHeight="1" x14ac:dyDescent="0.15">
      <c r="A37" s="22"/>
      <c r="B37" s="35"/>
      <c r="C37" s="1145" t="s">
        <v>531</v>
      </c>
      <c r="D37" s="1146"/>
      <c r="E37" s="1147"/>
      <c r="F37" s="36">
        <v>0.12</v>
      </c>
      <c r="G37" s="37">
        <v>7.0000000000000007E-2</v>
      </c>
      <c r="H37" s="37">
        <v>0.15</v>
      </c>
      <c r="I37" s="37">
        <v>0.19</v>
      </c>
      <c r="J37" s="38">
        <v>0.18</v>
      </c>
      <c r="K37" s="22"/>
      <c r="L37" s="22"/>
      <c r="M37" s="22"/>
      <c r="N37" s="22"/>
      <c r="O37" s="22"/>
      <c r="P37" s="22"/>
    </row>
    <row r="38" spans="1:16" ht="39" customHeight="1" x14ac:dyDescent="0.15">
      <c r="A38" s="22"/>
      <c r="B38" s="35"/>
      <c r="C38" s="1145" t="s">
        <v>532</v>
      </c>
      <c r="D38" s="1146"/>
      <c r="E38" s="1147"/>
      <c r="F38" s="36">
        <v>0.1</v>
      </c>
      <c r="G38" s="37">
        <v>0.08</v>
      </c>
      <c r="H38" s="37">
        <v>0.09</v>
      </c>
      <c r="I38" s="37">
        <v>0.13</v>
      </c>
      <c r="J38" s="38">
        <v>0.11</v>
      </c>
      <c r="K38" s="22"/>
      <c r="L38" s="22"/>
      <c r="M38" s="22"/>
      <c r="N38" s="22"/>
      <c r="O38" s="22"/>
      <c r="P38" s="22"/>
    </row>
    <row r="39" spans="1:16" ht="39" customHeight="1" x14ac:dyDescent="0.15">
      <c r="A39" s="22"/>
      <c r="B39" s="35"/>
      <c r="C39" s="1145" t="s">
        <v>533</v>
      </c>
      <c r="D39" s="1146"/>
      <c r="E39" s="1147"/>
      <c r="F39" s="36">
        <v>0.01</v>
      </c>
      <c r="G39" s="37">
        <v>0</v>
      </c>
      <c r="H39" s="37">
        <v>0</v>
      </c>
      <c r="I39" s="37">
        <v>0.01</v>
      </c>
      <c r="J39" s="38">
        <v>0.01</v>
      </c>
      <c r="K39" s="22"/>
      <c r="L39" s="22"/>
      <c r="M39" s="22"/>
      <c r="N39" s="22"/>
      <c r="O39" s="22"/>
      <c r="P39" s="22"/>
    </row>
    <row r="40" spans="1:16" ht="39" customHeight="1" x14ac:dyDescent="0.15">
      <c r="A40" s="22"/>
      <c r="B40" s="35"/>
      <c r="C40" s="1145" t="s">
        <v>534</v>
      </c>
      <c r="D40" s="1146"/>
      <c r="E40" s="1147"/>
      <c r="F40" s="36">
        <v>0.63</v>
      </c>
      <c r="G40" s="37">
        <v>0.24</v>
      </c>
      <c r="H40" s="37">
        <v>0</v>
      </c>
      <c r="I40" s="37" t="s">
        <v>535</v>
      </c>
      <c r="J40" s="38">
        <v>0</v>
      </c>
      <c r="K40" s="22"/>
      <c r="L40" s="22"/>
      <c r="M40" s="22"/>
      <c r="N40" s="22"/>
      <c r="O40" s="22"/>
      <c r="P40" s="22"/>
    </row>
    <row r="41" spans="1:16" ht="39" customHeight="1" x14ac:dyDescent="0.15">
      <c r="A41" s="22"/>
      <c r="B41" s="35"/>
      <c r="C41" s="1145" t="s">
        <v>536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537</v>
      </c>
      <c r="D42" s="1146"/>
      <c r="E42" s="1147"/>
      <c r="F42" s="36" t="s">
        <v>481</v>
      </c>
      <c r="G42" s="37" t="s">
        <v>481</v>
      </c>
      <c r="H42" s="37" t="s">
        <v>538</v>
      </c>
      <c r="I42" s="37" t="s">
        <v>481</v>
      </c>
      <c r="J42" s="38" t="s">
        <v>481</v>
      </c>
      <c r="K42" s="22"/>
      <c r="L42" s="22"/>
      <c r="M42" s="22"/>
      <c r="N42" s="22"/>
      <c r="O42" s="22"/>
      <c r="P42" s="22"/>
    </row>
    <row r="43" spans="1:16" ht="39" customHeight="1" thickBot="1" x14ac:dyDescent="0.2">
      <c r="A43" s="22"/>
      <c r="B43" s="40"/>
      <c r="C43" s="1148" t="s">
        <v>539</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AC3" sqref="AC3:AL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2183</v>
      </c>
      <c r="L45" s="60">
        <v>2154</v>
      </c>
      <c r="M45" s="60">
        <v>2028</v>
      </c>
      <c r="N45" s="60">
        <v>1886</v>
      </c>
      <c r="O45" s="61">
        <v>1831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14</v>
      </c>
      <c r="F48" s="1155"/>
      <c r="G48" s="1155"/>
      <c r="H48" s="1155"/>
      <c r="I48" s="1155"/>
      <c r="J48" s="1156"/>
      <c r="K48" s="63">
        <v>492</v>
      </c>
      <c r="L48" s="64">
        <v>510</v>
      </c>
      <c r="M48" s="64">
        <v>499</v>
      </c>
      <c r="N48" s="64">
        <v>525</v>
      </c>
      <c r="O48" s="65">
        <v>539</v>
      </c>
      <c r="P48" s="48"/>
      <c r="Q48" s="48"/>
      <c r="R48" s="48"/>
      <c r="S48" s="48"/>
      <c r="T48" s="48"/>
      <c r="U48" s="48"/>
    </row>
    <row r="49" spans="1:21" ht="30.75" customHeight="1" x14ac:dyDescent="0.15">
      <c r="A49" s="48"/>
      <c r="B49" s="1163"/>
      <c r="C49" s="1164"/>
      <c r="D49" s="62"/>
      <c r="E49" s="1155" t="s">
        <v>15</v>
      </c>
      <c r="F49" s="1155"/>
      <c r="G49" s="1155"/>
      <c r="H49" s="1155"/>
      <c r="I49" s="1155"/>
      <c r="J49" s="1156"/>
      <c r="K49" s="63">
        <v>259</v>
      </c>
      <c r="L49" s="64">
        <v>259</v>
      </c>
      <c r="M49" s="64">
        <v>254</v>
      </c>
      <c r="N49" s="64">
        <v>166</v>
      </c>
      <c r="O49" s="65">
        <v>118</v>
      </c>
      <c r="P49" s="48"/>
      <c r="Q49" s="48"/>
      <c r="R49" s="48"/>
      <c r="S49" s="48"/>
      <c r="T49" s="48"/>
      <c r="U49" s="48"/>
    </row>
    <row r="50" spans="1:21" ht="30.75" customHeight="1" x14ac:dyDescent="0.15">
      <c r="A50" s="48"/>
      <c r="B50" s="1163"/>
      <c r="C50" s="1164"/>
      <c r="D50" s="62"/>
      <c r="E50" s="1155" t="s">
        <v>16</v>
      </c>
      <c r="F50" s="1155"/>
      <c r="G50" s="1155"/>
      <c r="H50" s="1155"/>
      <c r="I50" s="1155"/>
      <c r="J50" s="1156"/>
      <c r="K50" s="63">
        <v>24</v>
      </c>
      <c r="L50" s="64">
        <v>25</v>
      </c>
      <c r="M50" s="64">
        <v>24</v>
      </c>
      <c r="N50" s="64">
        <v>24</v>
      </c>
      <c r="O50" s="65">
        <v>24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t="s">
        <v>481</v>
      </c>
      <c r="M51" s="64">
        <v>2</v>
      </c>
      <c r="N51" s="64">
        <v>1</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1696</v>
      </c>
      <c r="L52" s="64">
        <v>1706</v>
      </c>
      <c r="M52" s="64">
        <v>1669</v>
      </c>
      <c r="N52" s="64">
        <v>1596</v>
      </c>
      <c r="O52" s="65">
        <v>1677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1262</v>
      </c>
      <c r="L53" s="69">
        <v>1242</v>
      </c>
      <c r="M53" s="69">
        <v>1138</v>
      </c>
      <c r="N53" s="69">
        <v>1006</v>
      </c>
      <c r="O53" s="70">
        <v>835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2016-04-13T09:29:53Z</cp:lastPrinted>
  <dcterms:created xsi:type="dcterms:W3CDTF">2016-02-15T02:07:49Z</dcterms:created>
  <dcterms:modified xsi:type="dcterms:W3CDTF">2016-04-25T01:32:18Z</dcterms:modified>
  <cp:category/>
</cp:coreProperties>
</file>