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G102" i="11"/>
  <c r="DB102" i="11"/>
  <c r="CW102" i="11"/>
  <c r="CR102" i="11"/>
  <c r="AU63" i="11"/>
  <c r="AP63" i="11"/>
  <c r="BG39" i="9" l="1"/>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AM39" i="9"/>
  <c r="U39" i="9"/>
  <c r="C39" i="9"/>
  <c r="AM38" i="9"/>
  <c r="C38" i="9"/>
  <c r="AM37" i="9"/>
  <c r="BW34" i="9"/>
  <c r="BW35" i="9" s="1"/>
  <c r="BW36" i="9" s="1"/>
  <c r="BW37" i="9" s="1"/>
  <c r="BW38" i="9" s="1"/>
  <c r="BW39" i="9" s="1"/>
  <c r="BW40" i="9" s="1"/>
  <c r="BW41" i="9" s="1"/>
  <c r="BW42" i="9" s="1"/>
  <c r="BW43" i="9" s="1"/>
  <c r="C34" i="9"/>
  <c r="C35" i="9" s="1"/>
  <c r="CO34" i="9" l="1"/>
  <c r="CO35" i="9" s="1"/>
  <c r="CO36" i="9" s="1"/>
  <c r="CO37" i="9" s="1"/>
  <c r="CO38" i="9" s="1"/>
  <c r="CO39" i="9" s="1"/>
  <c r="CO40" i="9" s="1"/>
  <c r="C36" i="9"/>
  <c r="C37" i="9" s="1"/>
  <c r="U34" i="9"/>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<sst xmlns="http://schemas.openxmlformats.org/spreadsheetml/2006/main" count="1071" uniqueCount="584">
  <si>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</si>
  <si>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</si>
  <si>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</si>
  <si>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</si>
  <si>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</si>
  <si>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</si>
  <si>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</si>
  <si>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</si>
  <si>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</si>
  <si>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</si>
  <si>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</si>
  <si>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</si>
  <si>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</si>
  <si>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</si>
  <si>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</si>
  <si>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</si>
  <si>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</si>
  <si>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</si>
  <si>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</si>
  <si>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</si>
  <si>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</si>
  <si>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</si>
  <si>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</si>
  <si>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</si>
  <si>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</si>
  <si>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</si>
  <si>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</si>
  <si>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</si>
  <si>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</si>
  <si>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</si>
  <si>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</si>
  <si>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</si>
  <si>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</si>
  <si>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</si>
  <si>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</si>
  <si>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</si>
  <si>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</si>
  <si>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</si>
  <si>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</si>
  <si>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</si>
  <si>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</si>
  <si>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</si>
  <si>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</si>
  <si>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</si>
  <si>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</si>
  <si>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</si>
  <si>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</si>
  <si>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</si>
  <si>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</si>
  <si>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</si>
  <si>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</si>
  <si>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</si>
  <si>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</si>
  <si>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</si>
  <si>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</si>
  <si>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</si>
  <si>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</si>
  <si>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</si>
  <si>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</si>
  <si>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</si>
  <si>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</si>
  <si>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</si>
  <si>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</si>
  <si>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</si>
  <si>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</si>
  <si>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</si>
  <si>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</si>
  <si>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</si>
  <si>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</si>
  <si>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</si>
  <si>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</si>
  <si>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</si>
  <si>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</si>
  <si>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</si>
  <si>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</si>
  <si>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</si>
  <si>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</si>
  <si>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</si>
  <si>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</si>
  <si>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</si>
  <si>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</si>
  <si>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</si>
  <si>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</si>
  <si>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</si>
  <si>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</si>
  <si>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</si>
  <si>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</si>
  <si>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</si>
  <si>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</si>
  <si>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</si>
  <si>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</si>
  <si>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</si>
  <si>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</si>
  <si>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</si>
  <si>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</si>
  <si>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</si>
  <si>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</si>
  <si>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</si>
  <si>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</si>
  <si>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</si>
  <si>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</si>
  <si>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</si>
  <si>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</si>
  <si>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</si>
  <si>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</si>
  <si>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</si>
  <si>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</si>
  <si>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</si>
  <si>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</si>
  <si>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</si>
  <si>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</si>
  <si>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</si>
  <si>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</si>
  <si>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</si>
  <si>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</si>
  <si>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</si>
  <si>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</si>
  <si>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</si>
  <si>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</si>
  <si>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</si>
  <si>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</si>
  <si>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</si>
  <si>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</si>
  <si>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</si>
  <si>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</si>
  <si>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</si>
  <si>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</si>
  <si>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</si>
  <si>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</si>
  <si>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</si>
  <si>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</si>
  <si>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</si>
  <si>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</si>
  <si>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</si>
  <si>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</si>
  <si>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</si>
  <si>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</si>
  <si>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</si>
  <si>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</si>
  <si>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</si>
  <si>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</si>
  <si>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</si>
  <si>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</si>
  <si>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</si>
  <si>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</si>
  <si>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</si>
  <si>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</si>
  <si>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</si>
  <si>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</si>
  <si>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</si>
  <si>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</si>
  <si>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</si>
  <si>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</si>
  <si>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</si>
  <si>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</si>
  <si>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</si>
  <si>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</si>
  <si>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</si>
  <si>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</si>
  <si>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</si>
  <si>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</si>
  <si>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</si>
  <si>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</si>
  <si>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</si>
  <si>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</si>
  <si>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</si>
  <si>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</si>
  <si>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</si>
  <si>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</si>
  <si>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</si>
  <si>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</si>
  <si>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</si>
  <si>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</si>
  <si>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</si>
  <si>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</si>
  <si>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</si>
  <si>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</si>
  <si>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</si>
  <si>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</si>
  <si>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</si>
  <si>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</si>
  <si>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</si>
  <si>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</si>
  <si>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</si>
  <si>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</si>
  <si>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</si>
  <si>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</si>
  <si>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</si>
  <si>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</si>
  <si>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</si>
  <si>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</si>
  <si>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</si>
  <si>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</si>
  <si>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</si>
  <si>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愛媛県大洲市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</si>
  <si>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</si>
  <si>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</si>
  <si>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</si>
  <si>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</si>
  <si>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</si>
  <si>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</si>
  <si>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</si>
  <si>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</si>
  <si>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</si>
  <si>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</si>
  <si>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</si>
  <si>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</si>
  <si>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</si>
  <si>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</si>
  <si>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</si>
  <si>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</si>
  <si>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</si>
  <si>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</si>
  <si>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</si>
  <si>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</si>
  <si>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</si>
  <si>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</si>
  <si>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</si>
  <si>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</si>
  <si>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</si>
  <si>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</si>
  <si>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</si>
  <si>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</si>
  <si>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</si>
  <si>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</si>
  <si>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</si>
  <si>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</si>
  <si>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</si>
  <si>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</si>
  <si>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</si>
  <si>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</si>
  <si>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</si>
  <si>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</si>
  <si>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</si>
  <si>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</si>
  <si>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</si>
  <si>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</si>
  <si>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</si>
  <si>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</si>
  <si>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</si>
  <si>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</si>
  <si>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</si>
  <si>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</si>
  <si>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</si>
  <si>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</si>
  <si>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</si>
  <si>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</si>
  <si>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</si>
  <si>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</si>
  <si>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</si>
  <si>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</si>
  <si>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</si>
  <si>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</si>
  <si>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</si>
  <si>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</si>
  <si>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</si>
  <si>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</si>
  <si>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</si>
  <si>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</si>
  <si>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</si>
  <si>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</si>
  <si>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</si>
  <si>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</si>
  <si>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</si>
  <si>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</si>
  <si>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</si>
  <si>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</si>
  <si>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</si>
  <si>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</si>
  <si>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</si>
  <si>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</si>
  <si>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</si>
  <si>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</si>
  <si>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</si>
  <si>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</si>
  <si>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</si>
  <si>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</si>
  <si>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</si>
  <si>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</si>
  <si>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</si>
  <si>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</si>
  <si>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</si>
  <si>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</si>
  <si>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</si>
  <si>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</si>
  <si>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</si>
  <si>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</si>
  <si>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</si>
  <si>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</si>
  <si>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</si>
  <si>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</si>
  <si>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</si>
  <si>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</si>
  <si>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</si>
  <si>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</si>
  <si>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</si>
  <si>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</si>
  <si>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</si>
  <si>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</si>
  <si>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</si>
  <si>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</si>
  <si>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</si>
  <si>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</si>
  <si>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</si>
  <si>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</si>
  <si>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</si>
  <si>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</si>
  <si>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</si>
  <si>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</si>
  <si>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</si>
  <si>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</si>
  <si>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</si>
  <si>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</si>
  <si>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</si>
  <si>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</si>
  <si>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</si>
  <si>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</si>
  <si>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</si>
  <si>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</si>
  <si>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</si>
  <si>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</si>
  <si>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</si>
  <si>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</si>
  <si>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</si>
  <si>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</si>
  <si>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</si>
  <si>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</si>
  <si>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</si>
  <si>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</si>
  <si>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</si>
  <si>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</si>
  <si>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</si>
  <si>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</si>
  <si>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</si>
  <si>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</si>
  <si>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</si>
  <si>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</si>
  <si>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</si>
  <si>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</si>
  <si>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</si>
  <si>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</si>
  <si>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</si>
  <si>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</si>
  <si>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愛媛県大洲市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</si>
  <si>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</si>
  <si>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</si>
  <si>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</si>
  <si>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</si>
  <si>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</si>
  <si>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</si>
  <si>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</si>
  <si>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</si>
  <si>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</si>
  <si>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</si>
  <si>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</si>
  <si>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</si>
  <si>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</si>
  <si>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</si>
  <si>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</si>
  <si>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</si>
  <si>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</si>
  <si>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</si>
  <si>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</si>
  <si>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</si>
  <si>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</si>
  <si>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</si>
  <si>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</si>
  <si>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</si>
  <si>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</si>
  <si>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</si>
  <si>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</si>
  <si>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</si>
  <si>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</si>
  <si>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</si>
  <si>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</si>
  <si>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</si>
  <si>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</si>
  <si>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</si>
  <si>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</si>
  <si>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</si>
  <si>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</si>
  <si>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</si>
  <si>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</si>
  <si>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</si>
  <si>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</si>
  <si>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</si>
  <si>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</si>
  <si>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</si>
  <si>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</si>
  <si>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</si>
  <si>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</si>
  <si>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</si>
  <si>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</si>
  <si>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</si>
  <si>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</si>
  <si>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</si>
  <si>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</si>
  <si>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</si>
  <si>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</si>
  <si>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</si>
  <si>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</si>
  <si>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</si>
  <si>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</si>
  <si>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</si>
  <si>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</si>
  <si>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</si>
  <si>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</si>
  <si>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</si>
  <si>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</si>
  <si>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</si>
  <si>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</si>
  <si>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</si>
  <si>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</si>
  <si>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</si>
  <si>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</si>
  <si>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</si>
  <si>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</si>
  <si>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</si>
  <si>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</si>
  <si>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</si>
  <si>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</si>
  <si>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</si>
  <si>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</si>
  <si>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</si>
  <si>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</si>
  <si>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</si>
  <si>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</si>
  <si>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</si>
  <si>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</si>
  <si>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</si>
  <si>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</si>
  <si>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</si>
  <si>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</si>
  <si>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</si>
  <si>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</si>
  <si>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</si>
  <si>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</si>
  <si>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</si>
  <si>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</si>
  <si>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</si>
  <si>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</si>
  <si>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</si>
  <si>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</si>
  <si>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</si>
  <si>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</si>
  <si>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</si>
  <si>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</si>
  <si>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</si>
  <si>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</si>
  <si>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</si>
  <si>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</si>
  <si>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</si>
  <si>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</si>
  <si>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</si>
  <si>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</si>
  <si>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</si>
  <si>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</si>
  <si>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</si>
  <si>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</si>
  <si>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</si>
  <si>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</si>
  <si>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</si>
  <si>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</si>
  <si>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</si>
  <si>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</si>
  <si>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</si>
  <si>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</si>
  <si>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</si>
  <si>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</si>
  <si>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</si>
  <si>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</si>
  <si>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</si>
  <si>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</si>
  <si>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</si>
  <si>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</si>
  <si>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</si>
  <si>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</si>
  <si>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</si>
  <si>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</si>
  <si>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</si>
  <si>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</si>
  <si>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</si>
  <si>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</si>
  <si>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</si>
  <si>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</si>
  <si>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</si>
  <si>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</si>
  <si>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</si>
  <si>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</si>
  <si>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</si>
  <si>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</si>
  <si>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</si>
  <si>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</si>
  <si>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</si>
  <si>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</si>
  <si>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</si>
  <si>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</si>
  <si>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</si>
  <si>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</si>
  <si>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</si>
  <si>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</si>
  <si>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</si>
  <si>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</si>
  <si>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</si>
  <si>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</si>
  <si>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</si>
  <si>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</si>
  <si>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</si>
  <si>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</si>
  <si>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</si>
  <si>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</si>
  <si>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</si>
  <si>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</si>
  <si>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</si>
  <si>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</si>
  <si>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</si>
  <si>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</si>
  <si>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</si>
  <si>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</si>
  <si>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</si>
  <si>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</si>
  <si>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</si>
  <si>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</si>
  <si>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</si>
  <si>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</si>
  <si>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</si>
  <si>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</si>
  <si>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</si>
  <si>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1.53</t>
  </si>
  <si>
    <t>▲ 0.10</t>
  </si>
  <si>
    <t>住宅新築資金等貸付事業特別会計</t>
  </si>
  <si>
    <t>▲ 0.98</t>
  </si>
  <si>
    <t>▲ 1.00</t>
  </si>
  <si>
    <t>▲ 1.02</t>
  </si>
  <si>
    <t>▲ 1.03</t>
  </si>
  <si>
    <t>▲ 1.06</t>
  </si>
  <si>
    <t>国民健康保険特別会計</t>
  </si>
  <si>
    <t>▲ 0.70</t>
  </si>
  <si>
    <t>病院事業会計</t>
  </si>
  <si>
    <t>一般会計</t>
  </si>
  <si>
    <t>水道事業会計</t>
  </si>
  <si>
    <t>工業用水道事業会計</t>
  </si>
  <si>
    <t>介護保険特別会計</t>
  </si>
  <si>
    <t>後期高齢者医療特別会計</t>
  </si>
  <si>
    <t>その他会計（赤字）</t>
  </si>
  <si>
    <t>その他会計（黒字）</t>
  </si>
  <si>
    <t>○</t>
    <phoneticPr fontId="2"/>
  </si>
  <si>
    <t>大洲市土地開発公社</t>
    <rPh sb="0" eb="3">
      <t>オオズシ</t>
    </rPh>
    <rPh sb="3" eb="5">
      <t>トチ</t>
    </rPh>
    <rPh sb="5" eb="7">
      <t>カイハツ</t>
    </rPh>
    <rPh sb="7" eb="9">
      <t>コウシャ</t>
    </rPh>
    <phoneticPr fontId="5"/>
  </si>
  <si>
    <t>-</t>
    <phoneticPr fontId="2"/>
  </si>
  <si>
    <t>株式会社おおず街なか再生館</t>
    <rPh sb="0" eb="4">
      <t>カブシキガイシャ</t>
    </rPh>
    <rPh sb="7" eb="8">
      <t>マチ</t>
    </rPh>
    <rPh sb="10" eb="12">
      <t>サイセイ</t>
    </rPh>
    <rPh sb="12" eb="13">
      <t>ヤカタ</t>
    </rPh>
    <phoneticPr fontId="5"/>
  </si>
  <si>
    <t>青島海運有限会社</t>
    <rPh sb="0" eb="2">
      <t>アオシマ</t>
    </rPh>
    <rPh sb="2" eb="4">
      <t>カイウン</t>
    </rPh>
    <rPh sb="4" eb="8">
      <t>ユウゲンガイシャ</t>
    </rPh>
    <phoneticPr fontId="5"/>
  </si>
  <si>
    <t>ひじかわ開発株式会社</t>
    <rPh sb="4" eb="6">
      <t>カイハツ</t>
    </rPh>
    <rPh sb="6" eb="10">
      <t>カブシキガイシャ</t>
    </rPh>
    <phoneticPr fontId="5"/>
  </si>
  <si>
    <t>株式会社清流の里ひじかわ</t>
    <rPh sb="0" eb="4">
      <t>カブシキガイシャ</t>
    </rPh>
    <rPh sb="4" eb="6">
      <t>セイリュウ</t>
    </rPh>
    <rPh sb="7" eb="8">
      <t>サト</t>
    </rPh>
    <phoneticPr fontId="5"/>
  </si>
  <si>
    <t>株式会社ゆうとぴあ河辺</t>
    <rPh sb="0" eb="4">
      <t>カブシキガイシャ</t>
    </rPh>
    <rPh sb="9" eb="11">
      <t>カワベ</t>
    </rPh>
    <phoneticPr fontId="5"/>
  </si>
  <si>
    <t>担い手公社河辺やまびこ有限会社</t>
    <rPh sb="0" eb="1">
      <t>ニナ</t>
    </rPh>
    <rPh sb="2" eb="3">
      <t>テ</t>
    </rPh>
    <rPh sb="3" eb="5">
      <t>コウシャ</t>
    </rPh>
    <rPh sb="5" eb="7">
      <t>カワベ</t>
    </rPh>
    <rPh sb="11" eb="15">
      <t>ユウゲンガイシャ</t>
    </rPh>
    <phoneticPr fontId="5"/>
  </si>
  <si>
    <t>八幡浜・大洲地区広域市町村圏組合
（一般会計）</t>
    <rPh sb="0" eb="3">
      <t>ヤワタハマ</t>
    </rPh>
    <rPh sb="4" eb="8">
      <t>オオズチク</t>
    </rPh>
    <rPh sb="8" eb="10">
      <t>コウイキ</t>
    </rPh>
    <rPh sb="10" eb="13">
      <t>シチョウソン</t>
    </rPh>
    <rPh sb="13" eb="14">
      <t>ケン</t>
    </rPh>
    <rPh sb="14" eb="16">
      <t>クミアイ</t>
    </rPh>
    <rPh sb="18" eb="20">
      <t>イッパン</t>
    </rPh>
    <rPh sb="20" eb="22">
      <t>カイケイ</t>
    </rPh>
    <phoneticPr fontId="5"/>
  </si>
  <si>
    <t>八幡浜・大洲地区広域市町村圏組合
（八幡浜・大洲地方拠点対策室特別会計）</t>
    <rPh sb="0" eb="3">
      <t>ヤワタハマ</t>
    </rPh>
    <rPh sb="4" eb="8">
      <t>オオズチク</t>
    </rPh>
    <rPh sb="8" eb="10">
      <t>コウイキ</t>
    </rPh>
    <rPh sb="10" eb="13">
      <t>シチョウソン</t>
    </rPh>
    <rPh sb="13" eb="14">
      <t>ケン</t>
    </rPh>
    <rPh sb="14" eb="16">
      <t>クミアイ</t>
    </rPh>
    <rPh sb="18" eb="21">
      <t>ヤワタハマ</t>
    </rPh>
    <rPh sb="22" eb="24">
      <t>オオズ</t>
    </rPh>
    <rPh sb="24" eb="26">
      <t>チホウ</t>
    </rPh>
    <rPh sb="26" eb="28">
      <t>キョテン</t>
    </rPh>
    <rPh sb="28" eb="31">
      <t>タイサクシツ</t>
    </rPh>
    <rPh sb="31" eb="33">
      <t>トクベツ</t>
    </rPh>
    <rPh sb="33" eb="35">
      <t>カイケイ</t>
    </rPh>
    <phoneticPr fontId="5"/>
  </si>
  <si>
    <t>八幡浜・大洲地区広域市町村圏組合
（ふるさと市町村圏基金特別会計）</t>
    <rPh sb="0" eb="3">
      <t>ヤワタハマ</t>
    </rPh>
    <rPh sb="4" eb="6">
      <t>オオズ</t>
    </rPh>
    <rPh sb="6" eb="8">
      <t>チク</t>
    </rPh>
    <rPh sb="8" eb="10">
      <t>コウイキ</t>
    </rPh>
    <rPh sb="10" eb="13">
      <t>シチョウソン</t>
    </rPh>
    <rPh sb="13" eb="14">
      <t>ケン</t>
    </rPh>
    <rPh sb="14" eb="16">
      <t>クミアイ</t>
    </rPh>
    <rPh sb="22" eb="25">
      <t>シチョウソン</t>
    </rPh>
    <rPh sb="25" eb="26">
      <t>ケン</t>
    </rPh>
    <rPh sb="26" eb="28">
      <t>キキン</t>
    </rPh>
    <rPh sb="28" eb="30">
      <t>トクベツ</t>
    </rPh>
    <rPh sb="30" eb="32">
      <t>カイケイ</t>
    </rPh>
    <phoneticPr fontId="5"/>
  </si>
  <si>
    <t>八幡浜・大洲地区広域市町村圏組合
（運動公園特別会計）</t>
    <rPh sb="0" eb="3">
      <t>ヤワタハマ</t>
    </rPh>
    <rPh sb="4" eb="6">
      <t>オオズ</t>
    </rPh>
    <rPh sb="6" eb="8">
      <t>チク</t>
    </rPh>
    <rPh sb="8" eb="10">
      <t>コウイキ</t>
    </rPh>
    <rPh sb="10" eb="13">
      <t>シチョウソン</t>
    </rPh>
    <rPh sb="13" eb="14">
      <t>ケン</t>
    </rPh>
    <rPh sb="14" eb="16">
      <t>クミアイ</t>
    </rPh>
    <rPh sb="18" eb="20">
      <t>ウンドウ</t>
    </rPh>
    <rPh sb="20" eb="22">
      <t>コウエン</t>
    </rPh>
    <rPh sb="22" eb="24">
      <t>トクベツ</t>
    </rPh>
    <rPh sb="24" eb="26">
      <t>カイケイ</t>
    </rPh>
    <phoneticPr fontId="5"/>
  </si>
  <si>
    <t>大洲喜多特別養護老人ホーム事務組合
（一般会計）</t>
    <rPh sb="0" eb="2">
      <t>オオズ</t>
    </rPh>
    <rPh sb="2" eb="4">
      <t>キタ</t>
    </rPh>
    <rPh sb="4" eb="6">
      <t>トクベツ</t>
    </rPh>
    <rPh sb="6" eb="8">
      <t>ヨウゴ</t>
    </rPh>
    <rPh sb="8" eb="10">
      <t>ロウジン</t>
    </rPh>
    <rPh sb="13" eb="15">
      <t>ジム</t>
    </rPh>
    <rPh sb="15" eb="17">
      <t>クミアイ</t>
    </rPh>
    <rPh sb="19" eb="21">
      <t>イッパン</t>
    </rPh>
    <rPh sb="21" eb="23">
      <t>カイケイ</t>
    </rPh>
    <phoneticPr fontId="5"/>
  </si>
  <si>
    <t>大洲喜多特別養護老人ホーム事務組合
（公営企業会計）</t>
    <rPh sb="0" eb="2">
      <t>オオズ</t>
    </rPh>
    <rPh sb="2" eb="4">
      <t>キタ</t>
    </rPh>
    <rPh sb="4" eb="6">
      <t>トクベツ</t>
    </rPh>
    <rPh sb="6" eb="8">
      <t>ヨウゴ</t>
    </rPh>
    <rPh sb="8" eb="10">
      <t>ロウジン</t>
    </rPh>
    <rPh sb="13" eb="15">
      <t>ジム</t>
    </rPh>
    <rPh sb="15" eb="17">
      <t>クミアイ</t>
    </rPh>
    <rPh sb="19" eb="21">
      <t>コウエイ</t>
    </rPh>
    <rPh sb="21" eb="23">
      <t>キギョウ</t>
    </rPh>
    <rPh sb="23" eb="25">
      <t>カイケイ</t>
    </rPh>
    <phoneticPr fontId="5"/>
  </si>
  <si>
    <t>大洲・喜多衛生事務組合</t>
    <rPh sb="0" eb="2">
      <t>オオズ</t>
    </rPh>
    <rPh sb="3" eb="5">
      <t>キタ</t>
    </rPh>
    <rPh sb="5" eb="7">
      <t>エイセイ</t>
    </rPh>
    <rPh sb="7" eb="9">
      <t>ジム</t>
    </rPh>
    <rPh sb="9" eb="11">
      <t>クミアイ</t>
    </rPh>
    <phoneticPr fontId="5"/>
  </si>
  <si>
    <t>大洲地区広域消防事務組合</t>
    <rPh sb="0" eb="2">
      <t>オオズ</t>
    </rPh>
    <rPh sb="2" eb="4">
      <t>チク</t>
    </rPh>
    <rPh sb="4" eb="6">
      <t>コウイキ</t>
    </rPh>
    <rPh sb="6" eb="8">
      <t>ショウボウ</t>
    </rPh>
    <rPh sb="8" eb="10">
      <t>ジム</t>
    </rPh>
    <rPh sb="10" eb="12">
      <t>クミアイ</t>
    </rPh>
    <phoneticPr fontId="5"/>
  </si>
  <si>
    <t>愛媛県市町総合事務組合（退職手当事業）</t>
    <rPh sb="0" eb="3">
      <t>エヒメケン</t>
    </rPh>
    <rPh sb="3" eb="5">
      <t>シチョウ</t>
    </rPh>
    <rPh sb="5" eb="7">
      <t>ソウゴウ</t>
    </rPh>
    <rPh sb="7" eb="9">
      <t>ジム</t>
    </rPh>
    <rPh sb="9" eb="11">
      <t>クミアイ</t>
    </rPh>
    <rPh sb="12" eb="14">
      <t>タイショク</t>
    </rPh>
    <rPh sb="14" eb="16">
      <t>テアテ</t>
    </rPh>
    <rPh sb="16" eb="18">
      <t>ジギョウ</t>
    </rPh>
    <phoneticPr fontId="5"/>
  </si>
  <si>
    <t>愛媛県市町総合事務組合（消防補償事業）</t>
    <rPh sb="0" eb="3">
      <t>エヒメケン</t>
    </rPh>
    <rPh sb="3" eb="5">
      <t>シチョウ</t>
    </rPh>
    <rPh sb="5" eb="7">
      <t>ソウゴウ</t>
    </rPh>
    <rPh sb="7" eb="9">
      <t>ジム</t>
    </rPh>
    <rPh sb="9" eb="11">
      <t>クミアイ</t>
    </rPh>
    <rPh sb="12" eb="14">
      <t>ショウボウ</t>
    </rPh>
    <rPh sb="14" eb="16">
      <t>ホショウ</t>
    </rPh>
    <rPh sb="16" eb="18">
      <t>ジギョウ</t>
    </rPh>
    <phoneticPr fontId="5"/>
  </si>
  <si>
    <t>愛媛県市町総合事務組合（交通災害事業）</t>
    <rPh sb="0" eb="3">
      <t>エヒメケン</t>
    </rPh>
    <rPh sb="3" eb="5">
      <t>シチョウ</t>
    </rPh>
    <rPh sb="5" eb="7">
      <t>ソウゴウ</t>
    </rPh>
    <rPh sb="7" eb="9">
      <t>ジム</t>
    </rPh>
    <rPh sb="9" eb="11">
      <t>クミアイ</t>
    </rPh>
    <rPh sb="12" eb="14">
      <t>コウツウ</t>
    </rPh>
    <rPh sb="14" eb="16">
      <t>サイガイ</t>
    </rPh>
    <rPh sb="16" eb="18">
      <t>ジギョウ</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</si>
  <si>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</si>
  <si>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
（一般会計）</t>
    <rPh sb="0" eb="3">
      <t>エヒメケン</t>
    </rPh>
    <rPh sb="3" eb="5">
      <t>コウキ</t>
    </rPh>
    <rPh sb="5" eb="8">
      <t>コウレイシャ</t>
    </rPh>
    <rPh sb="8" eb="10">
      <t>イリョウ</t>
    </rPh>
    <rPh sb="10" eb="12">
      <t>コウイキ</t>
    </rPh>
    <rPh sb="12" eb="14">
      <t>レンゴウ</t>
    </rPh>
    <rPh sb="16" eb="18">
      <t>イッパン</t>
    </rPh>
    <rPh sb="18" eb="20">
      <t>カイケイ</t>
    </rPh>
    <phoneticPr fontId="5"/>
  </si>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</sst>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77560</c:v>
                </c:pt>
                <c:pt idx="1">
                  <c:v>77495</c:v>
                </c:pt>
                <c:pt idx="2">
                  <c:v>93753</c:v>
                </c:pt>
                <c:pt idx="3">
                  <c:v>63513</c:v>
                </c:pt>
                <c:pt idx="4">
                  <c:v>67882</c:v>
                </c:pt>
              </c:numCache>
            </c:numRef>
          </c:val>
          <c:smooth val="0"/>
        </c:ser>
        <c:dLbls>
          <c:showLegendKey val="0"/>
          <c:showVal val="0"/>
          <c:showCatName val="0"/>
          <c:showSerName val="0"/>
          <c:showPercent val="0"/>
          <c:showBubbleSize val="0"/>
        </c:dLbls>
        <c:marker val="1"/>
        <c:smooth val="0"/>
        <c:axId val="131409792"/>
        <c:axId val="131416064"/>
      </c:lineChart>
      <c:catAx>
        <c:axId val="131409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16064"/>
        <c:crosses val="autoZero"/>
        <c:auto val="1"/>
        <c:lblAlgn val="ctr"/>
        <c:lblOffset val="100"/>
        <c:tickLblSkip val="1"/>
        <c:tickMarkSkip val="1"/>
        <c:noMultiLvlLbl val="0"/>
      </c:catAx>
      <c:valAx>
        <c:axId val="131416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0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15.51</c:v>
                </c:pt>
                <c:pt idx="1">
                  <c:v>15.34</c:v>
                </c:pt>
                <c:pt idx="2">
                  <c:v>10.37</c:v>
                </c:pt>
                <c:pt idx="3">
                  <c:v>8.6199999999999992</c:v>
                </c:pt>
                <c:pt idx="4">
                  <c:v>8.66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7.36</c:v>
                </c:pt>
                <c:pt idx="1">
                  <c:v>12.47</c:v>
                </c:pt>
                <c:pt idx="2">
                  <c:v>18.97</c:v>
                </c:pt>
                <c:pt idx="3">
                  <c:v>18.989999999999998</c:v>
                </c:pt>
                <c:pt idx="4">
                  <c:v>19.34</c:v>
                </c:pt>
              </c:numCache>
            </c:numRef>
          </c:val>
        </c:ser>
        <c:dLbls>
          <c:showLegendKey val="0"/>
          <c:showVal val="0"/>
          <c:showCatName val="0"/>
          <c:showSerName val="0"/>
          <c:showPercent val="0"/>
          <c:showBubbleSize val="0"/>
        </c:dLbls>
        <c:gapWidth val="250"/>
        <c:overlap val="100"/>
        <c:axId val="131274240"/>
        <c:axId val="13127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7.83</c:v>
                </c:pt>
                <c:pt idx="1">
                  <c:v>4.46</c:v>
                </c:pt>
                <c:pt idx="2">
                  <c:v>1.0900000000000001</c:v>
                </c:pt>
                <c:pt idx="3">
                  <c:v>-1.53</c:v>
                </c:pt>
                <c:pt idx="4">
                  <c:v>-0.1</c:v>
                </c:pt>
              </c:numCache>
            </c:numRef>
          </c:val>
          <c:smooth val="0"/>
        </c:ser>
        <c:dLbls>
          <c:showLegendKey val="0"/>
          <c:showVal val="0"/>
          <c:showCatName val="0"/>
          <c:showSerName val="0"/>
          <c:showPercent val="0"/>
          <c:showBubbleSize val="0"/>
        </c:dLbls>
        <c:marker val="1"/>
        <c:smooth val="0"/>
        <c:axId val="131274240"/>
        <c:axId val="131276160"/>
      </c:lineChart>
      <c:catAx>
        <c:axId val="1312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76160"/>
        <c:crosses val="autoZero"/>
        <c:auto val="1"/>
        <c:lblAlgn val="ctr"/>
        <c:lblOffset val="100"/>
        <c:tickLblSkip val="1"/>
        <c:tickMarkSkip val="1"/>
        <c:noMultiLvlLbl val="0"/>
      </c:catAx>
      <c:valAx>
        <c:axId val="13127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0.11</c:v>
                </c:pt>
                <c:pt idx="4">
                  <c:v>#N/A</c:v>
                </c:pt>
                <c:pt idx="5">
                  <c:v>0.14000000000000001</c:v>
                </c:pt>
                <c:pt idx="6">
                  <c:v>#N/A</c:v>
                </c:pt>
                <c:pt idx="7">
                  <c:v>0.14000000000000001</c:v>
                </c:pt>
                <c:pt idx="8">
                  <c:v>#N/A</c:v>
                </c:pt>
                <c:pt idx="9">
                  <c:v>0.15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0.12</c:v>
                </c:pt>
                <c:pt idx="4">
                  <c:v>#N/A</c:v>
                </c:pt>
                <c:pt idx="5">
                  <c:v>0.01</c:v>
                </c:pt>
                <c:pt idx="6">
                  <c:v>#N/A</c:v>
                </c:pt>
                <c:pt idx="7">
                  <c:v>0.08</c:v>
                </c:pt>
                <c:pt idx="8">
                  <c:v>#N/A</c:v>
                </c:pt>
                <c:pt idx="9">
                  <c:v>0.31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0.77</c:v>
                </c:pt>
                <c:pt idx="2">
                  <c:v>#N/A</c:v>
                </c:pt>
                <c:pt idx="3">
                  <c:v>0.85</c:v>
                </c:pt>
                <c:pt idx="4">
                  <c:v>#N/A</c:v>
                </c:pt>
                <c:pt idx="5">
                  <c:v>0.85</c:v>
                </c:pt>
                <c:pt idx="6">
                  <c:v>#N/A</c:v>
                </c:pt>
                <c:pt idx="7">
                  <c:v>0.66</c:v>
                </c:pt>
                <c:pt idx="8">
                  <c:v>#N/A</c:v>
                </c:pt>
                <c:pt idx="9">
                  <c:v>0.66</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7.68</c:v>
                </c:pt>
                <c:pt idx="2">
                  <c:v>#N/A</c:v>
                </c:pt>
                <c:pt idx="3">
                  <c:v>7</c:v>
                </c:pt>
                <c:pt idx="4">
                  <c:v>#N/A</c:v>
                </c:pt>
                <c:pt idx="5">
                  <c:v>6.2</c:v>
                </c:pt>
                <c:pt idx="6">
                  <c:v>#N/A</c:v>
                </c:pt>
                <c:pt idx="7">
                  <c:v>6.12</c:v>
                </c:pt>
                <c:pt idx="8">
                  <c:v>#N/A</c:v>
                </c:pt>
                <c:pt idx="9">
                  <c:v>6.16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16.46</c:v>
                </c:pt>
                <c:pt idx="2">
                  <c:v>#N/A</c:v>
                </c:pt>
                <c:pt idx="3">
                  <c:v>16.32</c:v>
                </c:pt>
                <c:pt idx="4">
                  <c:v>#N/A</c:v>
                </c:pt>
                <c:pt idx="5">
                  <c:v>11.37</c:v>
                </c:pt>
                <c:pt idx="6">
                  <c:v>#N/A</c:v>
                </c:pt>
                <c:pt idx="7">
                  <c:v>9.6199999999999992</c:v>
                </c:pt>
                <c:pt idx="8">
                  <c:v>#N/A</c:v>
                </c:pt>
                <c:pt idx="9">
                  <c:v>9.6999999999999993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11.72</c:v>
                </c:pt>
                <c:pt idx="2">
                  <c:v>#N/A</c:v>
                </c:pt>
                <c:pt idx="3">
                  <c:v>11.56</c:v>
                </c:pt>
                <c:pt idx="4">
                  <c:v>#N/A</c:v>
                </c:pt>
                <c:pt idx="5">
                  <c:v>11.67</c:v>
                </c:pt>
                <c:pt idx="6">
                  <c:v>#N/A</c:v>
                </c:pt>
                <c:pt idx="7">
                  <c:v>10.91</c:v>
                </c:pt>
                <c:pt idx="8">
                  <c:v>#N/A</c:v>
                </c:pt>
                <c:pt idx="9">
                  <c:v>10.44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1.51</c:v>
                </c:pt>
                <c:pt idx="2">
                  <c:v>#N/A</c:v>
                </c:pt>
                <c:pt idx="3">
                  <c:v>0.64</c:v>
                </c:pt>
                <c:pt idx="4">
                  <c:v>#N/A</c:v>
                </c:pt>
                <c:pt idx="5">
                  <c:v>0.47</c:v>
                </c:pt>
                <c:pt idx="6">
                  <c:v>#N/A</c:v>
                </c:pt>
                <c:pt idx="7">
                  <c:v>0.09</c:v>
                </c:pt>
                <c:pt idx="8">
                  <c:v>0.7</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0.98</c:v>
                </c:pt>
                <c:pt idx="1">
                  <c:v>#N/A</c:v>
                </c:pt>
                <c:pt idx="2">
                  <c:v>1</c:v>
                </c:pt>
                <c:pt idx="3">
                  <c:v>#N/A</c:v>
                </c:pt>
                <c:pt idx="4">
                  <c:v>1.02</c:v>
                </c:pt>
                <c:pt idx="5">
                  <c:v>#N/A</c:v>
                </c:pt>
                <c:pt idx="6">
                  <c:v>1.03</c:v>
                </c:pt>
                <c:pt idx="7">
                  <c:v>#N/A</c:v>
                </c:pt>
                <c:pt idx="8">
                  <c:v>1.06</c:v>
                </c:pt>
                <c:pt idx="9">
                  <c:v>#N/A</c:v>
                </c:pt>
              </c:numCache>
            </c:numRef>
          </c:val>
        </c:ser>
        <c:dLbls>
          <c:showLegendKey val="0"/>
          <c:showVal val="0"/>
          <c:showCatName val="0"/>
          <c:showSerName val="0"/>
          <c:showPercent val="0"/>
          <c:showBubbleSize val="0"/>
        </c:dLbls>
        <c:gapWidth val="150"/>
        <c:overlap val="100"/>
        <c:axId val="140094848"/>
        <c:axId val="140117120"/>
      </c:barChart>
      <c:catAx>
        <c:axId val="1400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17120"/>
        <c:crosses val="autoZero"/>
        <c:auto val="1"/>
        <c:lblAlgn val="ctr"/>
        <c:lblOffset val="100"/>
        <c:tickLblSkip val="1"/>
        <c:tickMarkSkip val="1"/>
        <c:noMultiLvlLbl val="0"/>
      </c:catAx>
      <c:valAx>
        <c:axId val="14011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9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3036</c:v>
                </c:pt>
                <c:pt idx="5">
                  <c:v>2957</c:v>
                </c:pt>
                <c:pt idx="8">
                  <c:v>2906</c:v>
                </c:pt>
                <c:pt idx="11">
                  <c:v>2852</c:v>
                </c:pt>
                <c:pt idx="14">
                  <c:v>2780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95</c:v>
                </c:pt>
                <c:pt idx="3">
                  <c:v>89</c:v>
                </c:pt>
                <c:pt idx="6">
                  <c:v>69</c:v>
                </c:pt>
                <c:pt idx="9">
                  <c:v>67</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325</c:v>
                </c:pt>
                <c:pt idx="3">
                  <c:v>331</c:v>
                </c:pt>
                <c:pt idx="6">
                  <c:v>320</c:v>
                </c:pt>
                <c:pt idx="9">
                  <c:v>237</c:v>
                </c:pt>
                <c:pt idx="12">
                  <c:v>120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687</c:v>
                </c:pt>
                <c:pt idx="3">
                  <c:v>664</c:v>
                </c:pt>
                <c:pt idx="6">
                  <c:v>667</c:v>
                </c:pt>
                <c:pt idx="9">
                  <c:v>667</c:v>
                </c:pt>
                <c:pt idx="12">
                  <c:v>674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4196</c:v>
                </c:pt>
                <c:pt idx="3">
                  <c:v>3864</c:v>
                </c:pt>
                <c:pt idx="6">
                  <c:v>3631</c:v>
                </c:pt>
                <c:pt idx="9">
                  <c:v>3468</c:v>
                </c:pt>
                <c:pt idx="12">
                  <c:v>3141</c:v>
                </c:pt>
              </c:numCache>
            </c:numRef>
          </c:val>
        </c:ser>
        <c:dLbls>
          <c:showLegendKey val="0"/>
          <c:showVal val="0"/>
          <c:showCatName val="0"/>
          <c:showSerName val="0"/>
          <c:showPercent val="0"/>
          <c:showBubbleSize val="0"/>
        </c:dLbls>
        <c:gapWidth val="100"/>
        <c:overlap val="100"/>
        <c:axId val="138123904"/>
        <c:axId val="13813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2267</c:v>
                </c:pt>
                <c:pt idx="2">
                  <c:v>#N/A</c:v>
                </c:pt>
                <c:pt idx="3">
                  <c:v>#N/A</c:v>
                </c:pt>
                <c:pt idx="4">
                  <c:v>1991</c:v>
                </c:pt>
                <c:pt idx="5">
                  <c:v>#N/A</c:v>
                </c:pt>
                <c:pt idx="6">
                  <c:v>#N/A</c:v>
                </c:pt>
                <c:pt idx="7">
                  <c:v>1781</c:v>
                </c:pt>
                <c:pt idx="8">
                  <c:v>#N/A</c:v>
                </c:pt>
                <c:pt idx="9">
                  <c:v>#N/A</c:v>
                </c:pt>
                <c:pt idx="10">
                  <c:v>1587</c:v>
                </c:pt>
                <c:pt idx="11">
                  <c:v>#N/A</c:v>
                </c:pt>
                <c:pt idx="12">
                  <c:v>#N/A</c:v>
                </c:pt>
                <c:pt idx="13">
                  <c:v>1218</c:v>
                </c:pt>
                <c:pt idx="14">
                  <c:v>#N/A</c:v>
                </c:pt>
              </c:numCache>
            </c:numRef>
          </c:val>
          <c:smooth val="0"/>
        </c:ser>
        <c:dLbls>
          <c:showLegendKey val="0"/>
          <c:showVal val="0"/>
          <c:showCatName val="0"/>
          <c:showSerName val="0"/>
          <c:showPercent val="0"/>
          <c:showBubbleSize val="0"/>
        </c:dLbls>
        <c:marker val="1"/>
        <c:smooth val="0"/>
        <c:axId val="138123904"/>
        <c:axId val="138134272"/>
      </c:lineChart>
      <c:catAx>
        <c:axId val="1381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34272"/>
        <c:crosses val="autoZero"/>
        <c:auto val="1"/>
        <c:lblAlgn val="ctr"/>
        <c:lblOffset val="100"/>
        <c:tickLblSkip val="1"/>
        <c:tickMarkSkip val="1"/>
        <c:noMultiLvlLbl val="0"/>
      </c:catAx>
      <c:valAx>
        <c:axId val="13813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24177</c:v>
                </c:pt>
                <c:pt idx="5">
                  <c:v>23863</c:v>
                </c:pt>
                <c:pt idx="8">
                  <c:v>24402</c:v>
                </c:pt>
                <c:pt idx="11">
                  <c:v>24553</c:v>
                </c:pt>
                <c:pt idx="14">
                  <c:v>24588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773</c:v>
                </c:pt>
                <c:pt idx="5">
                  <c:v>671</c:v>
                </c:pt>
                <c:pt idx="8">
                  <c:v>578</c:v>
                </c:pt>
                <c:pt idx="11">
                  <c:v>489</c:v>
                </c:pt>
                <c:pt idx="14">
                  <c:v>406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3208</c:v>
                </c:pt>
                <c:pt idx="5">
                  <c:v>4878</c:v>
                </c:pt>
                <c:pt idx="8">
                  <c:v>6178</c:v>
                </c:pt>
                <c:pt idx="11">
                  <c:v>7184</c:v>
                </c:pt>
                <c:pt idx="14">
                  <c:v>7696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538</c:v>
                </c:pt>
                <c:pt idx="3">
                  <c:v>408</c:v>
                </c:pt>
                <c:pt idx="6">
                  <c:v>325</c:v>
                </c:pt>
                <c:pt idx="9">
                  <c:v>212</c:v>
                </c:pt>
                <c:pt idx="12">
                  <c:v>105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5500</c:v>
                </c:pt>
                <c:pt idx="3">
                  <c:v>5389</c:v>
                </c:pt>
                <c:pt idx="6">
                  <c:v>5246</c:v>
                </c:pt>
                <c:pt idx="9">
                  <c:v>5058</c:v>
                </c:pt>
                <c:pt idx="12">
                  <c:v>4671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1278</c:v>
                </c:pt>
                <c:pt idx="3">
                  <c:v>951</c:v>
                </c:pt>
                <c:pt idx="6">
                  <c:v>628</c:v>
                </c:pt>
                <c:pt idx="9">
                  <c:v>384</c:v>
                </c:pt>
                <c:pt idx="12">
                  <c:v>486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8341</c:v>
                </c:pt>
                <c:pt idx="3">
                  <c:v>8228</c:v>
                </c:pt>
                <c:pt idx="6">
                  <c:v>7932</c:v>
                </c:pt>
                <c:pt idx="9">
                  <c:v>7946</c:v>
                </c:pt>
                <c:pt idx="12">
                  <c:v>7931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441</c:v>
                </c:pt>
                <c:pt idx="3">
                  <c:v>360</c:v>
                </c:pt>
                <c:pt idx="6">
                  <c:v>463</c:v>
                </c:pt>
                <c:pt idx="9">
                  <c:v>404</c:v>
                </c:pt>
                <c:pt idx="12">
                  <c:v>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28048</c:v>
                </c:pt>
                <c:pt idx="3">
                  <c:v>27360</c:v>
                </c:pt>
                <c:pt idx="6">
                  <c:v>26930</c:v>
                </c:pt>
                <c:pt idx="9">
                  <c:v>25733</c:v>
                </c:pt>
                <c:pt idx="12">
                  <c:v>24834</c:v>
                </c:pt>
              </c:numCache>
            </c:numRef>
          </c:val>
        </c:ser>
        <c:dLbls>
          <c:showLegendKey val="0"/>
          <c:showVal val="0"/>
          <c:showCatName val="0"/>
          <c:showSerName val="0"/>
          <c:showPercent val="0"/>
          <c:showBubbleSize val="0"/>
        </c:dLbls>
        <c:gapWidth val="100"/>
        <c:overlap val="100"/>
        <c:axId val="140293248"/>
        <c:axId val="14029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15988</c:v>
                </c:pt>
                <c:pt idx="2">
                  <c:v>#N/A</c:v>
                </c:pt>
                <c:pt idx="3">
                  <c:v>#N/A</c:v>
                </c:pt>
                <c:pt idx="4">
                  <c:v>13283</c:v>
                </c:pt>
                <c:pt idx="5">
                  <c:v>#N/A</c:v>
                </c:pt>
                <c:pt idx="6">
                  <c:v>#N/A</c:v>
                </c:pt>
                <c:pt idx="7">
                  <c:v>10367</c:v>
                </c:pt>
                <c:pt idx="8">
                  <c:v>#N/A</c:v>
                </c:pt>
                <c:pt idx="9">
                  <c:v>#N/A</c:v>
                </c:pt>
                <c:pt idx="10">
                  <c:v>7509</c:v>
                </c:pt>
                <c:pt idx="11">
                  <c:v>#N/A</c:v>
                </c:pt>
                <c:pt idx="12">
                  <c:v>#N/A</c:v>
                </c:pt>
                <c:pt idx="13">
                  <c:v>5686</c:v>
                </c:pt>
                <c:pt idx="14">
                  <c:v>#N/A</c:v>
                </c:pt>
              </c:numCache>
            </c:numRef>
          </c:val>
          <c:smooth val="0"/>
        </c:ser>
        <c:dLbls>
          <c:showLegendKey val="0"/>
          <c:showVal val="0"/>
          <c:showCatName val="0"/>
          <c:showSerName val="0"/>
          <c:showPercent val="0"/>
          <c:showBubbleSize val="0"/>
        </c:dLbls>
        <c:marker val="1"/>
        <c:smooth val="0"/>
        <c:axId val="140293248"/>
        <c:axId val="140295168"/>
      </c:lineChart>
      <c:catAx>
        <c:axId val="1402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295168"/>
        <c:crosses val="autoZero"/>
        <c:auto val="1"/>
        <c:lblAlgn val="ctr"/>
        <c:lblOffset val="100"/>
        <c:tickLblSkip val="1"/>
        <c:tickMarkSkip val="1"/>
        <c:noMultiLvlLbl val="0"/>
      </c:catAx>
      <c:valAx>
        <c:axId val="14029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46,311
46,187
432.22
24,764,682
23,393,284
1,351,816
15,608,254
24,834,451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平成１７年１月１日に４市町村により合併しましたが、いずれの市町村も財政力が弱い団体であったため、合併以降も類似団体平均を下回っています。</a:t>
          </a:r>
        </a:p>
        <a:p>
          <a:r>
            <a:rPr kumimoji="1" lang="ja-JP" altLang="en-US" sz="1300">
              <a:latin typeface="ＭＳ Ｐゴシック"/>
            </a:rPr>
            <a:t>　なお、平成２２年度国勢調査において人口が５万人を下回ったため、類似団体の累計が平成２３年度より変更となり、比較する指数が低減しています。</a:t>
          </a:r>
        </a:p>
        <a:p>
          <a:r>
            <a:rPr kumimoji="1" lang="ja-JP" altLang="en-US" sz="1300">
              <a:latin typeface="ＭＳ Ｐゴシック"/>
            </a:rPr>
            <a:t>　市内に中心となる産業がなく、財政基盤が弱い状況ですが、企業誘致の促進や、市税収入の増加など自主財源の確保に努めます。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7" name="直線コネクタ 66"/>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0" name="テキスト ボックス 79"/>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6" name="円/楕円 85"/>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7"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公債費を抑制し、また、集中改革プランによる人件費や補助・負担金、委託料など経常的な支出の点検、見直しにより平成２２年度及び平成２３年度は類似団体を下回る水準となっていましたが、平成２４年度は臨時財政対策債を発行しなかったため、比率が悪くなりましたが、平成２５年度及び平成２６年度は、発行可能額の約半額を発行したため、経常収支比率が改善してい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155484</xdr:rowOff>
    </xdr:from>
    <xdr:to>
      <xdr:col>7</xdr:col>
      <xdr:colOff>152400</xdr:colOff>
      <xdr:row>59</xdr:row>
      <xdr:rowOff>169273</xdr:rowOff>
    </xdr:to>
    <xdr:cxnSp macro="">
      <xdr:nvCxnSpPr>
        <xdr:cNvPr id="132" name="直線コネクタ 131"/>
        <xdr:cNvCxnSpPr/>
      </xdr:nvCxnSpPr>
      <xdr:spPr>
        <a:xfrm flipV="1">
          <a:off x="4114800" y="1027103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169273</xdr:rowOff>
    </xdr:from>
    <xdr:to>
      <xdr:col>6</xdr:col>
      <xdr:colOff>0</xdr:colOff>
      <xdr:row>60</xdr:row>
      <xdr:rowOff>73660</xdr:rowOff>
    </xdr:to>
    <xdr:cxnSp macro="">
      <xdr:nvCxnSpPr>
        <xdr:cNvPr id="135" name="直線コネクタ 134"/>
        <xdr:cNvCxnSpPr/>
      </xdr:nvCxnSpPr>
      <xdr:spPr>
        <a:xfrm flipV="1">
          <a:off x="3225800" y="102848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83094</xdr:rowOff>
    </xdr:from>
    <xdr:to>
      <xdr:col>4</xdr:col>
      <xdr:colOff>482600</xdr:colOff>
      <xdr:row>60</xdr:row>
      <xdr:rowOff>73660</xdr:rowOff>
    </xdr:to>
    <xdr:cxnSp macro="">
      <xdr:nvCxnSpPr>
        <xdr:cNvPr id="138" name="直線コネクタ 137"/>
        <xdr:cNvCxnSpPr/>
      </xdr:nvCxnSpPr>
      <xdr:spPr>
        <a:xfrm>
          <a:off x="2336800" y="10198644"/>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55517</xdr:rowOff>
    </xdr:from>
    <xdr:to>
      <xdr:col>3</xdr:col>
      <xdr:colOff>279400</xdr:colOff>
      <xdr:row>59</xdr:row>
      <xdr:rowOff>83094</xdr:rowOff>
    </xdr:to>
    <xdr:cxnSp macro="">
      <xdr:nvCxnSpPr>
        <xdr:cNvPr id="141" name="直線コネクタ 140"/>
        <xdr:cNvCxnSpPr/>
      </xdr:nvCxnSpPr>
      <xdr:spPr>
        <a:xfrm>
          <a:off x="1447800" y="101710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125565</xdr:rowOff>
    </xdr:from>
    <xdr:ext cx="762000" cy="259045"/>
    <xdr:sp macro="" textlink="">
      <xdr:nvSpPr>
        <xdr:cNvPr id="145" name="テキスト ボックス 144"/>
        <xdr:cNvSpPr txBox="1"/>
      </xdr:nvSpPr>
      <xdr:spPr>
        <a:xfrm>
          <a:off x="1066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1" name="円/楕円 150"/>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2"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118473</xdr:rowOff>
    </xdr:from>
    <xdr:to>
      <xdr:col>6</xdr:col>
      <xdr:colOff>50800</xdr:colOff>
      <xdr:row>60</xdr:row>
      <xdr:rowOff>48623</xdr:rowOff>
    </xdr:to>
    <xdr:sp macro="" textlink="">
      <xdr:nvSpPr>
        <xdr:cNvPr id="153" name="円/楕円 152"/>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33400</xdr:rowOff>
    </xdr:from>
    <xdr:ext cx="736600" cy="259045"/>
    <xdr:sp macro="" textlink="">
      <xdr:nvSpPr>
        <xdr:cNvPr id="154" name="テキスト ボックス 153"/>
        <xdr:cNvSpPr txBox="1"/>
      </xdr:nvSpPr>
      <xdr:spPr>
        <a:xfrm>
          <a:off x="3733800" y="1032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5" name="円/楕円 154"/>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109237</xdr:rowOff>
    </xdr:from>
    <xdr:ext cx="762000" cy="259045"/>
    <xdr:sp macro="" textlink="">
      <xdr:nvSpPr>
        <xdr:cNvPr id="156" name="テキスト ボックス 155"/>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32294</xdr:rowOff>
    </xdr:from>
    <xdr:to>
      <xdr:col>3</xdr:col>
      <xdr:colOff>330200</xdr:colOff>
      <xdr:row>59</xdr:row>
      <xdr:rowOff>133894</xdr:rowOff>
    </xdr:to>
    <xdr:sp macro="" textlink="">
      <xdr:nvSpPr>
        <xdr:cNvPr id="157" name="円/楕円 156"/>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144071</xdr:rowOff>
    </xdr:from>
    <xdr:ext cx="762000" cy="259045"/>
    <xdr:sp macro="" textlink="">
      <xdr:nvSpPr>
        <xdr:cNvPr id="158" name="テキスト ボックス 157"/>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4717</xdr:rowOff>
    </xdr:from>
    <xdr:to>
      <xdr:col>2</xdr:col>
      <xdr:colOff>127000</xdr:colOff>
      <xdr:row>59</xdr:row>
      <xdr:rowOff>106317</xdr:rowOff>
    </xdr:to>
    <xdr:sp macro="" textlink="">
      <xdr:nvSpPr>
        <xdr:cNvPr id="159" name="円/楕円 158"/>
        <xdr:cNvSpPr/>
      </xdr:nvSpPr>
      <xdr:spPr>
        <a:xfrm>
          <a:off x="1397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116494</xdr:rowOff>
    </xdr:from>
    <xdr:ext cx="762000" cy="259045"/>
    <xdr:sp macro="" textlink="">
      <xdr:nvSpPr>
        <xdr:cNvPr id="160" name="テキスト ボックス 159"/>
        <xdr:cNvSpPr txBox="1"/>
      </xdr:nvSpPr>
      <xdr:spPr>
        <a:xfrm>
          <a:off x="1066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に４市町村が合併した大洲市は行政区域が広いため、合併後、市民サービスの低下を招かないよう旧町村役場を支所として、また、連絡所、公民館、その他公共施設もそのまま存続させています。このような地理的要因により類似団体より行政経費が上回っている状況です。</a:t>
          </a:r>
        </a:p>
        <a:p>
          <a:r>
            <a:rPr kumimoji="1" lang="ja-JP" altLang="en-US" sz="1300">
              <a:latin typeface="ＭＳ Ｐゴシック"/>
            </a:rPr>
            <a:t>　なお、類似団体の累計の変更により、平成２３年度から類似団体の平均値に接近しています。</a:t>
          </a:r>
        </a:p>
        <a:p>
          <a:r>
            <a:rPr kumimoji="1" lang="ja-JP" altLang="en-US" sz="1300">
              <a:latin typeface="ＭＳ Ｐゴシック"/>
            </a:rPr>
            <a:t>　今後も集中改革プランによる組織・機構の改革を図り、各種関係施設の整理・統廃合などの見直しを進め、行政の効率化に取り組んでいきます。</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23819</xdr:rowOff>
    </xdr:from>
    <xdr:to>
      <xdr:col>7</xdr:col>
      <xdr:colOff>152400</xdr:colOff>
      <xdr:row>83</xdr:row>
      <xdr:rowOff>41456</xdr:rowOff>
    </xdr:to>
    <xdr:cxnSp macro="">
      <xdr:nvCxnSpPr>
        <xdr:cNvPr id="192" name="直線コネクタ 191"/>
        <xdr:cNvCxnSpPr/>
      </xdr:nvCxnSpPr>
      <xdr:spPr>
        <a:xfrm>
          <a:off x="4114800" y="14254169"/>
          <a:ext cx="838200" cy="1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14754</xdr:rowOff>
    </xdr:from>
    <xdr:to>
      <xdr:col>6</xdr:col>
      <xdr:colOff>0</xdr:colOff>
      <xdr:row>83</xdr:row>
      <xdr:rowOff>23819</xdr:rowOff>
    </xdr:to>
    <xdr:cxnSp macro="">
      <xdr:nvCxnSpPr>
        <xdr:cNvPr id="195" name="直線コネクタ 194"/>
        <xdr:cNvCxnSpPr/>
      </xdr:nvCxnSpPr>
      <xdr:spPr>
        <a:xfrm>
          <a:off x="3225800" y="14245104"/>
          <a:ext cx="889000" cy="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14754</xdr:rowOff>
    </xdr:from>
    <xdr:to>
      <xdr:col>4</xdr:col>
      <xdr:colOff>482600</xdr:colOff>
      <xdr:row>83</xdr:row>
      <xdr:rowOff>32827</xdr:rowOff>
    </xdr:to>
    <xdr:cxnSp macro="">
      <xdr:nvCxnSpPr>
        <xdr:cNvPr id="198" name="直線コネクタ 197"/>
        <xdr:cNvCxnSpPr/>
      </xdr:nvCxnSpPr>
      <xdr:spPr>
        <a:xfrm flipV="1">
          <a:off x="2336800" y="14245104"/>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12500</xdr:rowOff>
    </xdr:from>
    <xdr:to>
      <xdr:col>3</xdr:col>
      <xdr:colOff>279400</xdr:colOff>
      <xdr:row>83</xdr:row>
      <xdr:rowOff>32827</xdr:rowOff>
    </xdr:to>
    <xdr:cxnSp macro="">
      <xdr:nvCxnSpPr>
        <xdr:cNvPr id="201" name="直線コネクタ 200"/>
        <xdr:cNvCxnSpPr/>
      </xdr:nvCxnSpPr>
      <xdr:spPr>
        <a:xfrm>
          <a:off x="1447800" y="14242850"/>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167395</xdr:rowOff>
    </xdr:from>
    <xdr:ext cx="762000" cy="259045"/>
    <xdr:sp macro="" textlink="">
      <xdr:nvSpPr>
        <xdr:cNvPr id="205" name="テキスト ボックス 204"/>
        <xdr:cNvSpPr txBox="1"/>
      </xdr:nvSpPr>
      <xdr:spPr>
        <a:xfrm>
          <a:off x="1066800" y="1388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162106</xdr:rowOff>
    </xdr:from>
    <xdr:to>
      <xdr:col>7</xdr:col>
      <xdr:colOff>203200</xdr:colOff>
      <xdr:row>83</xdr:row>
      <xdr:rowOff>92256</xdr:rowOff>
    </xdr:to>
    <xdr:sp macro="" textlink="">
      <xdr:nvSpPr>
        <xdr:cNvPr id="211" name="円/楕円 210"/>
        <xdr:cNvSpPr/>
      </xdr:nvSpPr>
      <xdr:spPr>
        <a:xfrm>
          <a:off x="4902200" y="142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134183</xdr:rowOff>
    </xdr:from>
    <xdr:ext cx="762000" cy="259045"/>
    <xdr:sp macro="" textlink="">
      <xdr:nvSpPr>
        <xdr:cNvPr id="212" name="人件費・物件費等の状況該当値テキスト"/>
        <xdr:cNvSpPr txBox="1"/>
      </xdr:nvSpPr>
      <xdr:spPr>
        <a:xfrm>
          <a:off x="5041900" y="1419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144469</xdr:rowOff>
    </xdr:from>
    <xdr:to>
      <xdr:col>6</xdr:col>
      <xdr:colOff>50800</xdr:colOff>
      <xdr:row>83</xdr:row>
      <xdr:rowOff>74619</xdr:rowOff>
    </xdr:to>
    <xdr:sp macro="" textlink="">
      <xdr:nvSpPr>
        <xdr:cNvPr id="213" name="円/楕円 212"/>
        <xdr:cNvSpPr/>
      </xdr:nvSpPr>
      <xdr:spPr>
        <a:xfrm>
          <a:off x="4064000" y="142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59396</xdr:rowOff>
    </xdr:from>
    <xdr:ext cx="736600" cy="259045"/>
    <xdr:sp macro="" textlink="">
      <xdr:nvSpPr>
        <xdr:cNvPr id="214" name="テキスト ボックス 213"/>
        <xdr:cNvSpPr txBox="1"/>
      </xdr:nvSpPr>
      <xdr:spPr>
        <a:xfrm>
          <a:off x="3733800" y="1428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135404</xdr:rowOff>
    </xdr:from>
    <xdr:to>
      <xdr:col>4</xdr:col>
      <xdr:colOff>533400</xdr:colOff>
      <xdr:row>83</xdr:row>
      <xdr:rowOff>65554</xdr:rowOff>
    </xdr:to>
    <xdr:sp macro="" textlink="">
      <xdr:nvSpPr>
        <xdr:cNvPr id="215" name="円/楕円 214"/>
        <xdr:cNvSpPr/>
      </xdr:nvSpPr>
      <xdr:spPr>
        <a:xfrm>
          <a:off x="3175000" y="14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50331</xdr:rowOff>
    </xdr:from>
    <xdr:ext cx="762000" cy="259045"/>
    <xdr:sp macro="" textlink="">
      <xdr:nvSpPr>
        <xdr:cNvPr id="216" name="テキスト ボックス 215"/>
        <xdr:cNvSpPr txBox="1"/>
      </xdr:nvSpPr>
      <xdr:spPr>
        <a:xfrm>
          <a:off x="2844800" y="14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153477</xdr:rowOff>
    </xdr:from>
    <xdr:to>
      <xdr:col>3</xdr:col>
      <xdr:colOff>330200</xdr:colOff>
      <xdr:row>83</xdr:row>
      <xdr:rowOff>83627</xdr:rowOff>
    </xdr:to>
    <xdr:sp macro="" textlink="">
      <xdr:nvSpPr>
        <xdr:cNvPr id="217" name="円/楕円 216"/>
        <xdr:cNvSpPr/>
      </xdr:nvSpPr>
      <xdr:spPr>
        <a:xfrm>
          <a:off x="2286000" y="142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68404</xdr:rowOff>
    </xdr:from>
    <xdr:ext cx="762000" cy="259045"/>
    <xdr:sp macro="" textlink="">
      <xdr:nvSpPr>
        <xdr:cNvPr id="218" name="テキスト ボックス 217"/>
        <xdr:cNvSpPr txBox="1"/>
      </xdr:nvSpPr>
      <xdr:spPr>
        <a:xfrm>
          <a:off x="1955800" y="142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133150</xdr:rowOff>
    </xdr:from>
    <xdr:to>
      <xdr:col>2</xdr:col>
      <xdr:colOff>127000</xdr:colOff>
      <xdr:row>83</xdr:row>
      <xdr:rowOff>63300</xdr:rowOff>
    </xdr:to>
    <xdr:sp macro="" textlink="">
      <xdr:nvSpPr>
        <xdr:cNvPr id="219" name="円/楕円 218"/>
        <xdr:cNvSpPr/>
      </xdr:nvSpPr>
      <xdr:spPr>
        <a:xfrm>
          <a:off x="1397000" y="141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48077</xdr:rowOff>
    </xdr:from>
    <xdr:ext cx="762000" cy="259045"/>
    <xdr:sp macro="" textlink="">
      <xdr:nvSpPr>
        <xdr:cNvPr id="220" name="テキスト ボックス 219"/>
        <xdr:cNvSpPr txBox="1"/>
      </xdr:nvSpPr>
      <xdr:spPr>
        <a:xfrm>
          <a:off x="1066800" y="142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平成１８年度に給与構造改革を実施し、市町村合併した職員間の給与格差の是正措置を行い、給与水準の適正化を図りましたが、ラスパイレス指数は依然として低い状況にあります。</a:t>
          </a:r>
        </a:p>
        <a:p>
          <a:r>
            <a:rPr kumimoji="1" lang="ja-JP" altLang="en-US" sz="1300">
              <a:latin typeface="ＭＳ Ｐゴシック"/>
            </a:rPr>
            <a:t>　なお、平成２３年度及び平成２４年度は、東日本大震災復興財源に充てるため、国家公務員の給与削減が行われたことで、１００を超える値（平成２４年７月より当市も給与削減を行った結果、９９．９となっています。）となりましたが、平成２５年度はその措置が終了したため、再び１００を切る値となりました。平成２６年度もほぼ横ばいと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2794</xdr:rowOff>
    </xdr:to>
    <xdr:cxnSp macro="">
      <xdr:nvCxnSpPr>
        <xdr:cNvPr id="252" name="直線コネクタ 251"/>
        <xdr:cNvCxnSpPr/>
      </xdr:nvCxnSpPr>
      <xdr:spPr>
        <a:xfrm>
          <a:off x="16179800" y="145470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87</xdr:row>
      <xdr:rowOff>7365</xdr:rowOff>
    </xdr:to>
    <xdr:cxnSp macro="">
      <xdr:nvCxnSpPr>
        <xdr:cNvPr id="255" name="直線コネクタ 254"/>
        <xdr:cNvCxnSpPr/>
      </xdr:nvCxnSpPr>
      <xdr:spPr>
        <a:xfrm flipV="1">
          <a:off x="15290800" y="14547087"/>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87</xdr:row>
      <xdr:rowOff>7365</xdr:rowOff>
    </xdr:to>
    <xdr:cxnSp macro="">
      <xdr:nvCxnSpPr>
        <xdr:cNvPr id="258" name="直線コネクタ 257"/>
        <xdr:cNvCxnSpPr/>
      </xdr:nvCxnSpPr>
      <xdr:spPr>
        <a:xfrm>
          <a:off x="14401800" y="149138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150113</xdr:rowOff>
    </xdr:from>
    <xdr:to>
      <xdr:col>21</xdr:col>
      <xdr:colOff>0</xdr:colOff>
      <xdr:row>86</xdr:row>
      <xdr:rowOff>169163</xdr:rowOff>
    </xdr:to>
    <xdr:cxnSp macro="">
      <xdr:nvCxnSpPr>
        <xdr:cNvPr id="261" name="直線コネクタ 260"/>
        <xdr:cNvCxnSpPr/>
      </xdr:nvCxnSpPr>
      <xdr:spPr>
        <a:xfrm>
          <a:off x="13512800" y="1455191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65" name="テキスト ボックス 264"/>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139971</xdr:rowOff>
    </xdr:from>
    <xdr:ext cx="762000" cy="259045"/>
    <xdr:sp macro="" textlink="">
      <xdr:nvSpPr>
        <xdr:cNvPr id="272" name="給与水準   （国との比較）該当値テキスト"/>
        <xdr:cNvSpPr txBox="1"/>
      </xdr:nvSpPr>
      <xdr:spPr>
        <a:xfrm>
          <a:off x="17106900" y="1437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3" name="円/楕円 272"/>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74" name="テキスト ボックス 273"/>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5" name="円/楕円 274"/>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68342</xdr:rowOff>
    </xdr:from>
    <xdr:ext cx="762000" cy="259045"/>
    <xdr:sp macro="" textlink="">
      <xdr:nvSpPr>
        <xdr:cNvPr id="276" name="テキスト ボックス 275"/>
        <xdr:cNvSpPr txBox="1"/>
      </xdr:nvSpPr>
      <xdr:spPr>
        <a:xfrm>
          <a:off x="14909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118363</xdr:rowOff>
    </xdr:from>
    <xdr:to>
      <xdr:col>21</xdr:col>
      <xdr:colOff>50800</xdr:colOff>
      <xdr:row>87</xdr:row>
      <xdr:rowOff>48513</xdr:rowOff>
    </xdr:to>
    <xdr:sp macro="" textlink="">
      <xdr:nvSpPr>
        <xdr:cNvPr id="277" name="円/楕円 276"/>
        <xdr:cNvSpPr/>
      </xdr:nvSpPr>
      <xdr:spPr>
        <a:xfrm>
          <a:off x="14351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78" name="テキスト ボックス 277"/>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79" name="円/楕円 278"/>
        <xdr:cNvSpPr/>
      </xdr:nvSpPr>
      <xdr:spPr>
        <a:xfrm>
          <a:off x="13462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80" name="テキスト ボックス 279"/>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平成２３年度に類似団体の累計の変更があったものの、依然として類似団体平均を上回っている状況です。</a:t>
          </a:r>
        </a:p>
        <a:p>
          <a:r>
            <a:rPr kumimoji="1" lang="ja-JP" altLang="en-US" sz="1300">
              <a:latin typeface="ＭＳ Ｐゴシック"/>
            </a:rPr>
            <a:t>　これは行政区域が広いという地理的要因により、公民館や保育所といった公共施設が多くなっていることが要因となっています。</a:t>
          </a:r>
        </a:p>
        <a:p>
          <a:r>
            <a:rPr kumimoji="1" lang="ja-JP" altLang="en-US" sz="1300">
              <a:latin typeface="ＭＳ Ｐゴシック"/>
            </a:rPr>
            <a:t>　今後も定員管理適正化計画による適正な定員管理に努めます。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131778</xdr:rowOff>
    </xdr:from>
    <xdr:to>
      <xdr:col>24</xdr:col>
      <xdr:colOff>558800</xdr:colOff>
      <xdr:row>62</xdr:row>
      <xdr:rowOff>149013</xdr:rowOff>
    </xdr:to>
    <xdr:cxnSp macro="">
      <xdr:nvCxnSpPr>
        <xdr:cNvPr id="317" name="直線コネクタ 316"/>
        <xdr:cNvCxnSpPr/>
      </xdr:nvCxnSpPr>
      <xdr:spPr>
        <a:xfrm flipV="1">
          <a:off x="16179800" y="1076167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149013</xdr:rowOff>
    </xdr:from>
    <xdr:to>
      <xdr:col>23</xdr:col>
      <xdr:colOff>406400</xdr:colOff>
      <xdr:row>62</xdr:row>
      <xdr:rowOff>162802</xdr:rowOff>
    </xdr:to>
    <xdr:cxnSp macro="">
      <xdr:nvCxnSpPr>
        <xdr:cNvPr id="320" name="直線コネクタ 319"/>
        <xdr:cNvCxnSpPr/>
      </xdr:nvCxnSpPr>
      <xdr:spPr>
        <a:xfrm flipV="1">
          <a:off x="15290800" y="1077891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162802</xdr:rowOff>
    </xdr:from>
    <xdr:to>
      <xdr:col>22</xdr:col>
      <xdr:colOff>203200</xdr:colOff>
      <xdr:row>63</xdr:row>
      <xdr:rowOff>23525</xdr:rowOff>
    </xdr:to>
    <xdr:cxnSp macro="">
      <xdr:nvCxnSpPr>
        <xdr:cNvPr id="323" name="直線コネクタ 322"/>
        <xdr:cNvCxnSpPr/>
      </xdr:nvCxnSpPr>
      <xdr:spPr>
        <a:xfrm flipV="1">
          <a:off x="14401800" y="107927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23525</xdr:rowOff>
    </xdr:from>
    <xdr:to>
      <xdr:col>21</xdr:col>
      <xdr:colOff>0</xdr:colOff>
      <xdr:row>63</xdr:row>
      <xdr:rowOff>66040</xdr:rowOff>
    </xdr:to>
    <xdr:cxnSp macro="">
      <xdr:nvCxnSpPr>
        <xdr:cNvPr id="326" name="直線コネクタ 325"/>
        <xdr:cNvCxnSpPr/>
      </xdr:nvCxnSpPr>
      <xdr:spPr>
        <a:xfrm flipV="1">
          <a:off x="13512800" y="1082487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0" name="テキスト ボックス 329"/>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80978</xdr:rowOff>
    </xdr:from>
    <xdr:to>
      <xdr:col>24</xdr:col>
      <xdr:colOff>609600</xdr:colOff>
      <xdr:row>63</xdr:row>
      <xdr:rowOff>11128</xdr:rowOff>
    </xdr:to>
    <xdr:sp macro="" textlink="">
      <xdr:nvSpPr>
        <xdr:cNvPr id="336" name="円/楕円 335"/>
        <xdr:cNvSpPr/>
      </xdr:nvSpPr>
      <xdr:spPr>
        <a:xfrm>
          <a:off x="169672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53055</xdr:rowOff>
    </xdr:from>
    <xdr:ext cx="762000" cy="259045"/>
    <xdr:sp macro="" textlink="">
      <xdr:nvSpPr>
        <xdr:cNvPr id="337" name="定員管理の状況該当値テキスト"/>
        <xdr:cNvSpPr txBox="1"/>
      </xdr:nvSpPr>
      <xdr:spPr>
        <a:xfrm>
          <a:off x="17106900" y="1068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98213</xdr:rowOff>
    </xdr:from>
    <xdr:to>
      <xdr:col>23</xdr:col>
      <xdr:colOff>457200</xdr:colOff>
      <xdr:row>63</xdr:row>
      <xdr:rowOff>28363</xdr:rowOff>
    </xdr:to>
    <xdr:sp macro="" textlink="">
      <xdr:nvSpPr>
        <xdr:cNvPr id="338" name="円/楕円 337"/>
        <xdr:cNvSpPr/>
      </xdr:nvSpPr>
      <xdr:spPr>
        <a:xfrm>
          <a:off x="16129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13140</xdr:rowOff>
    </xdr:from>
    <xdr:ext cx="736600" cy="259045"/>
    <xdr:sp macro="" textlink="">
      <xdr:nvSpPr>
        <xdr:cNvPr id="339" name="テキスト ボックス 338"/>
        <xdr:cNvSpPr txBox="1"/>
      </xdr:nvSpPr>
      <xdr:spPr>
        <a:xfrm>
          <a:off x="15798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112002</xdr:rowOff>
    </xdr:from>
    <xdr:to>
      <xdr:col>22</xdr:col>
      <xdr:colOff>254000</xdr:colOff>
      <xdr:row>63</xdr:row>
      <xdr:rowOff>42152</xdr:rowOff>
    </xdr:to>
    <xdr:sp macro="" textlink="">
      <xdr:nvSpPr>
        <xdr:cNvPr id="340" name="円/楕円 339"/>
        <xdr:cNvSpPr/>
      </xdr:nvSpPr>
      <xdr:spPr>
        <a:xfrm>
          <a:off x="15240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26929</xdr:rowOff>
    </xdr:from>
    <xdr:ext cx="762000" cy="259045"/>
    <xdr:sp macro="" textlink="">
      <xdr:nvSpPr>
        <xdr:cNvPr id="341" name="テキスト ボックス 340"/>
        <xdr:cNvSpPr txBox="1"/>
      </xdr:nvSpPr>
      <xdr:spPr>
        <a:xfrm>
          <a:off x="14909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144175</xdr:rowOff>
    </xdr:from>
    <xdr:to>
      <xdr:col>21</xdr:col>
      <xdr:colOff>50800</xdr:colOff>
      <xdr:row>63</xdr:row>
      <xdr:rowOff>74325</xdr:rowOff>
    </xdr:to>
    <xdr:sp macro="" textlink="">
      <xdr:nvSpPr>
        <xdr:cNvPr id="342" name="円/楕円 341"/>
        <xdr:cNvSpPr/>
      </xdr:nvSpPr>
      <xdr:spPr>
        <a:xfrm>
          <a:off x="14351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59102</xdr:rowOff>
    </xdr:from>
    <xdr:ext cx="762000" cy="259045"/>
    <xdr:sp macro="" textlink="">
      <xdr:nvSpPr>
        <xdr:cNvPr id="343" name="テキスト ボックス 342"/>
        <xdr:cNvSpPr txBox="1"/>
      </xdr:nvSpPr>
      <xdr:spPr>
        <a:xfrm>
          <a:off x="14020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4" name="円/楕円 343"/>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5" name="テキスト ボックス 344"/>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公債費負担適正化計画を策定し、市債の発行を抑制したことで、公債費は平成１８年度をピークに順次改善し、平成２３年度決算値で１６．９％となり、当面の目標であった１８％未満を達成しました。</a:t>
          </a:r>
        </a:p>
        <a:p>
          <a:r>
            <a:rPr kumimoji="1" lang="ja-JP" altLang="en-US" sz="1300">
              <a:latin typeface="ＭＳ Ｐゴシック"/>
            </a:rPr>
            <a:t>　平成２６年度もその値は改善しており、引き続き１８％を超えることのないよう、公債費の適切な管理に努め、財政の健全化を進めます。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28321</xdr:rowOff>
    </xdr:from>
    <xdr:to>
      <xdr:col>24</xdr:col>
      <xdr:colOff>558800</xdr:colOff>
      <xdr:row>38</xdr:row>
      <xdr:rowOff>71755</xdr:rowOff>
    </xdr:to>
    <xdr:cxnSp macro="">
      <xdr:nvCxnSpPr>
        <xdr:cNvPr id="377" name="直線コネクタ 376"/>
        <xdr:cNvCxnSpPr/>
      </xdr:nvCxnSpPr>
      <xdr:spPr>
        <a:xfrm flipV="1">
          <a:off x="16179800" y="654342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107950</xdr:rowOff>
    </xdr:to>
    <xdr:cxnSp macro="">
      <xdr:nvCxnSpPr>
        <xdr:cNvPr id="380" name="直線コネクタ 379"/>
        <xdr:cNvCxnSpPr/>
      </xdr:nvCxnSpPr>
      <xdr:spPr>
        <a:xfrm flipV="1">
          <a:off x="15290800" y="6586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38</xdr:row>
      <xdr:rowOff>153797</xdr:rowOff>
    </xdr:to>
    <xdr:cxnSp macro="">
      <xdr:nvCxnSpPr>
        <xdr:cNvPr id="383" name="直線コネクタ 382"/>
        <xdr:cNvCxnSpPr/>
      </xdr:nvCxnSpPr>
      <xdr:spPr>
        <a:xfrm flipV="1">
          <a:off x="14401800" y="662305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153797</xdr:rowOff>
    </xdr:from>
    <xdr:to>
      <xdr:col>21</xdr:col>
      <xdr:colOff>0</xdr:colOff>
      <xdr:row>39</xdr:row>
      <xdr:rowOff>20955</xdr:rowOff>
    </xdr:to>
    <xdr:cxnSp macro="">
      <xdr:nvCxnSpPr>
        <xdr:cNvPr id="386" name="直線コネクタ 385"/>
        <xdr:cNvCxnSpPr/>
      </xdr:nvCxnSpPr>
      <xdr:spPr>
        <a:xfrm flipV="1">
          <a:off x="13512800" y="666889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118254</xdr:rowOff>
    </xdr:from>
    <xdr:ext cx="762000" cy="259045"/>
    <xdr:sp macro="" textlink="">
      <xdr:nvSpPr>
        <xdr:cNvPr id="390" name="テキスト ボックス 389"/>
        <xdr:cNvSpPr txBox="1"/>
      </xdr:nvSpPr>
      <xdr:spPr>
        <a:xfrm>
          <a:off x="13131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148971</xdr:rowOff>
    </xdr:from>
    <xdr:to>
      <xdr:col>24</xdr:col>
      <xdr:colOff>609600</xdr:colOff>
      <xdr:row>38</xdr:row>
      <xdr:rowOff>79121</xdr:rowOff>
    </xdr:to>
    <xdr:sp macro="" textlink="">
      <xdr:nvSpPr>
        <xdr:cNvPr id="396" name="円/楕円 395"/>
        <xdr:cNvSpPr/>
      </xdr:nvSpPr>
      <xdr:spPr>
        <a:xfrm>
          <a:off x="169672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121048</xdr:rowOff>
    </xdr:from>
    <xdr:ext cx="762000" cy="259045"/>
    <xdr:sp macro="" textlink="">
      <xdr:nvSpPr>
        <xdr:cNvPr id="397" name="公債費負担の状況該当値テキスト"/>
        <xdr:cNvSpPr txBox="1"/>
      </xdr:nvSpPr>
      <xdr:spPr>
        <a:xfrm>
          <a:off x="17106900" y="64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98" name="円/楕円 397"/>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107332</xdr:rowOff>
    </xdr:from>
    <xdr:ext cx="736600" cy="259045"/>
    <xdr:sp macro="" textlink="">
      <xdr:nvSpPr>
        <xdr:cNvPr id="399" name="テキスト ボックス 398"/>
        <xdr:cNvSpPr txBox="1"/>
      </xdr:nvSpPr>
      <xdr:spPr>
        <a:xfrm>
          <a:off x="15798800" y="662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0" name="円/楕円 399"/>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401" name="テキスト ボックス 400"/>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102997</xdr:rowOff>
    </xdr:from>
    <xdr:to>
      <xdr:col>21</xdr:col>
      <xdr:colOff>50800</xdr:colOff>
      <xdr:row>39</xdr:row>
      <xdr:rowOff>33147</xdr:rowOff>
    </xdr:to>
    <xdr:sp macro="" textlink="">
      <xdr:nvSpPr>
        <xdr:cNvPr id="402" name="円/楕円 401"/>
        <xdr:cNvSpPr/>
      </xdr:nvSpPr>
      <xdr:spPr>
        <a:xfrm>
          <a:off x="143510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17924</xdr:rowOff>
    </xdr:from>
    <xdr:ext cx="762000" cy="259045"/>
    <xdr:sp macro="" textlink="">
      <xdr:nvSpPr>
        <xdr:cNvPr id="403" name="テキスト ボックス 402"/>
        <xdr:cNvSpPr txBox="1"/>
      </xdr:nvSpPr>
      <xdr:spPr>
        <a:xfrm>
          <a:off x="14020800" y="670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141605</xdr:rowOff>
    </xdr:from>
    <xdr:to>
      <xdr:col>19</xdr:col>
      <xdr:colOff>533400</xdr:colOff>
      <xdr:row>39</xdr:row>
      <xdr:rowOff>71755</xdr:rowOff>
    </xdr:to>
    <xdr:sp macro="" textlink="">
      <xdr:nvSpPr>
        <xdr:cNvPr id="404" name="円/楕円 403"/>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56532</xdr:rowOff>
    </xdr:from>
    <xdr:ext cx="762000" cy="259045"/>
    <xdr:sp macro="" textlink="">
      <xdr:nvSpPr>
        <xdr:cNvPr id="405" name="テキスト ボックス 404"/>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市債発行による影響で類似団体平均よりも悪い状況でしたが、公費費負担適正化計画に基づき市債の新規発行を抑制し、市債残高の減少に努め、また、財政調整基金等への基金積み増しにより充当可能財源が増加したため、数値は年々改善し、平成２５年度は類似団体平均よりも低い比率となり、平成２６年度においても引き続き低い値となりまし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58843</xdr:rowOff>
    </xdr:from>
    <xdr:to>
      <xdr:col>24</xdr:col>
      <xdr:colOff>558800</xdr:colOff>
      <xdr:row>14</xdr:row>
      <xdr:rowOff>85185</xdr:rowOff>
    </xdr:to>
    <xdr:cxnSp macro="">
      <xdr:nvCxnSpPr>
        <xdr:cNvPr id="439" name="直線コネクタ 438"/>
        <xdr:cNvCxnSpPr/>
      </xdr:nvCxnSpPr>
      <xdr:spPr>
        <a:xfrm flipV="1">
          <a:off x="16179800" y="2459143"/>
          <a:ext cx="8382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43620</xdr:rowOff>
    </xdr:from>
    <xdr:ext cx="762000" cy="259045"/>
    <xdr:sp macro="" textlink="">
      <xdr:nvSpPr>
        <xdr:cNvPr id="440" name="将来負担の状況平均値テキスト"/>
        <xdr:cNvSpPr txBox="1"/>
      </xdr:nvSpPr>
      <xdr:spPr>
        <a:xfrm>
          <a:off x="17106900" y="244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85185</xdr:rowOff>
    </xdr:from>
    <xdr:to>
      <xdr:col>23</xdr:col>
      <xdr:colOff>406400</xdr:colOff>
      <xdr:row>14</xdr:row>
      <xdr:rowOff>129423</xdr:rowOff>
    </xdr:to>
    <xdr:cxnSp macro="">
      <xdr:nvCxnSpPr>
        <xdr:cNvPr id="442" name="直線コネクタ 441"/>
        <xdr:cNvCxnSpPr/>
      </xdr:nvCxnSpPr>
      <xdr:spPr>
        <a:xfrm flipV="1">
          <a:off x="15290800" y="24854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129423</xdr:rowOff>
    </xdr:from>
    <xdr:to>
      <xdr:col>22</xdr:col>
      <xdr:colOff>203200</xdr:colOff>
      <xdr:row>14</xdr:row>
      <xdr:rowOff>170847</xdr:rowOff>
    </xdr:to>
    <xdr:cxnSp macro="">
      <xdr:nvCxnSpPr>
        <xdr:cNvPr id="445" name="直線コネクタ 444"/>
        <xdr:cNvCxnSpPr/>
      </xdr:nvCxnSpPr>
      <xdr:spPr>
        <a:xfrm flipV="1">
          <a:off x="14401800" y="2529723"/>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170847</xdr:rowOff>
    </xdr:from>
    <xdr:to>
      <xdr:col>21</xdr:col>
      <xdr:colOff>0</xdr:colOff>
      <xdr:row>15</xdr:row>
      <xdr:rowOff>35391</xdr:rowOff>
    </xdr:to>
    <xdr:cxnSp macro="">
      <xdr:nvCxnSpPr>
        <xdr:cNvPr id="448" name="直線コネクタ 447"/>
        <xdr:cNvCxnSpPr/>
      </xdr:nvCxnSpPr>
      <xdr:spPr>
        <a:xfrm flipV="1">
          <a:off x="13512800" y="2571147"/>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1" name="フローチャート : 判断 450"/>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37048</xdr:rowOff>
    </xdr:from>
    <xdr:ext cx="762000" cy="259045"/>
    <xdr:sp macro="" textlink="">
      <xdr:nvSpPr>
        <xdr:cNvPr id="452" name="テキスト ボックス 451"/>
        <xdr:cNvSpPr txBox="1"/>
      </xdr:nvSpPr>
      <xdr:spPr>
        <a:xfrm>
          <a:off x="13131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8043</xdr:rowOff>
    </xdr:from>
    <xdr:to>
      <xdr:col>24</xdr:col>
      <xdr:colOff>609600</xdr:colOff>
      <xdr:row>14</xdr:row>
      <xdr:rowOff>109643</xdr:rowOff>
    </xdr:to>
    <xdr:sp macro="" textlink="">
      <xdr:nvSpPr>
        <xdr:cNvPr id="458" name="円/楕円 457"/>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100770</xdr:rowOff>
    </xdr:from>
    <xdr:ext cx="762000" cy="259045"/>
    <xdr:sp macro="" textlink="">
      <xdr:nvSpPr>
        <xdr:cNvPr id="459" name="将来負担の状況該当値テキスト"/>
        <xdr:cNvSpPr txBox="1"/>
      </xdr:nvSpPr>
      <xdr:spPr>
        <a:xfrm>
          <a:off x="17106900" y="232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34385</xdr:rowOff>
    </xdr:from>
    <xdr:to>
      <xdr:col>23</xdr:col>
      <xdr:colOff>457200</xdr:colOff>
      <xdr:row>14</xdr:row>
      <xdr:rowOff>135985</xdr:rowOff>
    </xdr:to>
    <xdr:sp macro="" textlink="">
      <xdr:nvSpPr>
        <xdr:cNvPr id="460" name="円/楕円 459"/>
        <xdr:cNvSpPr/>
      </xdr:nvSpPr>
      <xdr:spPr>
        <a:xfrm>
          <a:off x="16129000" y="24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146162</xdr:rowOff>
    </xdr:from>
    <xdr:ext cx="736600" cy="259045"/>
    <xdr:sp macro="" textlink="">
      <xdr:nvSpPr>
        <xdr:cNvPr id="461" name="テキスト ボックス 460"/>
        <xdr:cNvSpPr txBox="1"/>
      </xdr:nvSpPr>
      <xdr:spPr>
        <a:xfrm>
          <a:off x="15798800" y="220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78623</xdr:rowOff>
    </xdr:from>
    <xdr:to>
      <xdr:col>22</xdr:col>
      <xdr:colOff>254000</xdr:colOff>
      <xdr:row>15</xdr:row>
      <xdr:rowOff>8773</xdr:rowOff>
    </xdr:to>
    <xdr:sp macro="" textlink="">
      <xdr:nvSpPr>
        <xdr:cNvPr id="462" name="円/楕円 461"/>
        <xdr:cNvSpPr/>
      </xdr:nvSpPr>
      <xdr:spPr>
        <a:xfrm>
          <a:off x="15240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165000</xdr:rowOff>
    </xdr:from>
    <xdr:ext cx="762000" cy="259045"/>
    <xdr:sp macro="" textlink="">
      <xdr:nvSpPr>
        <xdr:cNvPr id="463" name="テキスト ボックス 462"/>
        <xdr:cNvSpPr txBox="1"/>
      </xdr:nvSpPr>
      <xdr:spPr>
        <a:xfrm>
          <a:off x="14909800" y="25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120047</xdr:rowOff>
    </xdr:from>
    <xdr:to>
      <xdr:col>21</xdr:col>
      <xdr:colOff>50800</xdr:colOff>
      <xdr:row>15</xdr:row>
      <xdr:rowOff>50197</xdr:rowOff>
    </xdr:to>
    <xdr:sp macro="" textlink="">
      <xdr:nvSpPr>
        <xdr:cNvPr id="464" name="円/楕円 463"/>
        <xdr:cNvSpPr/>
      </xdr:nvSpPr>
      <xdr:spPr>
        <a:xfrm>
          <a:off x="14351000" y="25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34974</xdr:rowOff>
    </xdr:from>
    <xdr:ext cx="762000" cy="259045"/>
    <xdr:sp macro="" textlink="">
      <xdr:nvSpPr>
        <xdr:cNvPr id="465" name="テキスト ボックス 464"/>
        <xdr:cNvSpPr txBox="1"/>
      </xdr:nvSpPr>
      <xdr:spPr>
        <a:xfrm>
          <a:off x="14020800" y="26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66" name="円/楕円 465"/>
        <xdr:cNvSpPr/>
      </xdr:nvSpPr>
      <xdr:spPr>
        <a:xfrm>
          <a:off x="13462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67" name="テキスト ボックス 466"/>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46,311
46,187
432.22
24,764,682
23,393,284
1,351,816
15,608,254
24,834,451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44.0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に比べ高い値となっていますが、ラスパイレス指数が低いことなどから、経常収支比率における人件費の割合は、類似団体平均と同程度となっています。</a:t>
          </a:r>
        </a:p>
        <a:p>
          <a:r>
            <a:rPr kumimoji="1" lang="ja-JP" altLang="en-US" sz="1300">
              <a:latin typeface="ＭＳ Ｐゴシック"/>
            </a:rPr>
            <a:t>　給与水準や定員適正化計画に基づく職員数の削減に取り組み、今後も計画に沿った職員数の適正化に努めます。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4" name="直線コネクタ 63"/>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39370</xdr:rowOff>
    </xdr:to>
    <xdr:cxnSp macro="">
      <xdr:nvCxnSpPr>
        <xdr:cNvPr id="67" name="直線コネクタ 66"/>
        <xdr:cNvCxnSpPr/>
      </xdr:nvCxnSpPr>
      <xdr:spPr>
        <a:xfrm flipV="1">
          <a:off x="3098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39370</xdr:rowOff>
    </xdr:to>
    <xdr:cxnSp macro="">
      <xdr:nvCxnSpPr>
        <xdr:cNvPr id="70" name="直線コネクタ 69"/>
        <xdr:cNvCxnSpPr/>
      </xdr:nvCxnSpPr>
      <xdr:spPr>
        <a:xfrm>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134620</xdr:rowOff>
    </xdr:to>
    <xdr:cxnSp macro="">
      <xdr:nvCxnSpPr>
        <xdr:cNvPr id="73" name="直線コネクタ 72"/>
        <xdr:cNvCxnSpPr/>
      </xdr:nvCxnSpPr>
      <xdr:spPr>
        <a:xfrm>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物件費については、職員減少分を臨時職員等の雇用で補っているなどの理由により年々増加しています。</a:t>
          </a:r>
          <a:endParaRPr kumimoji="1" lang="en-US" altLang="ja-JP" sz="1300">
            <a:latin typeface="ＭＳ Ｐゴシック"/>
          </a:endParaRPr>
        </a:p>
        <a:p>
          <a:r>
            <a:rPr kumimoji="1" lang="ja-JP" altLang="en-US" sz="1300">
              <a:latin typeface="ＭＳ Ｐゴシック"/>
            </a:rPr>
            <a:t>　また、平成２６年度は周年事業として公共施設等の修繕に取り組んだことも増加の要因となっています。</a:t>
          </a:r>
        </a:p>
        <a:p>
          <a:r>
            <a:rPr kumimoji="1" lang="ja-JP" altLang="en-US" sz="1300">
              <a:latin typeface="ＭＳ Ｐゴシック"/>
            </a:rPr>
            <a:t>　今後も集中改革プランに沿って事務事業の見直しを行い、委託料などの経常的支出の点検・見直しを進め、引き続き支出の抑制に努めます。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148771</xdr:rowOff>
    </xdr:to>
    <xdr:cxnSp macro="">
      <xdr:nvCxnSpPr>
        <xdr:cNvPr id="127" name="直線コネクタ 126"/>
        <xdr:cNvCxnSpPr/>
      </xdr:nvCxnSpPr>
      <xdr:spPr>
        <a:xfrm>
          <a:off x="15671800" y="3136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50800</xdr:rowOff>
    </xdr:to>
    <xdr:cxnSp macro="">
      <xdr:nvCxnSpPr>
        <xdr:cNvPr id="130" name="直線コネクタ 129"/>
        <xdr:cNvCxnSpPr/>
      </xdr:nvCxnSpPr>
      <xdr:spPr>
        <a:xfrm>
          <a:off x="14782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156936</xdr:rowOff>
    </xdr:to>
    <xdr:cxnSp macro="">
      <xdr:nvCxnSpPr>
        <xdr:cNvPr id="133" name="直線コネクタ 132"/>
        <xdr:cNvCxnSpPr/>
      </xdr:nvCxnSpPr>
      <xdr:spPr>
        <a:xfrm>
          <a:off x="13893800" y="2897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154214</xdr:rowOff>
    </xdr:to>
    <xdr:cxnSp macro="">
      <xdr:nvCxnSpPr>
        <xdr:cNvPr id="136" name="直線コネクタ 135"/>
        <xdr:cNvCxnSpPr/>
      </xdr:nvCxnSpPr>
      <xdr:spPr>
        <a:xfrm>
          <a:off x="13004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9" name="フローチャート :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6" name="円/楕円 145"/>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7"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8" name="円/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0" name="円/楕円 149"/>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1" name="テキスト ボックス 150"/>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2" name="円/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3" name="テキスト ボックス 152"/>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扶助費については、全国平均を下回っていますが、平成２４年度は法改正に伴う障がい者の自立支援給付費の影響により前年に比べ割合が大幅に高くなり、以降も増加しています。</a:t>
          </a:r>
          <a:endParaRPr kumimoji="1" lang="en-US" altLang="ja-JP" sz="1200">
            <a:latin typeface="ＭＳ Ｐゴシック"/>
          </a:endParaRPr>
        </a:p>
        <a:p>
          <a:r>
            <a:rPr kumimoji="1" lang="ja-JP" altLang="en-US" sz="1200">
              <a:latin typeface="ＭＳ Ｐゴシック"/>
            </a:rPr>
            <a:t>　なお、平成２３年度より類似団体の区分変更があったため、平成２２年度の類似団体との差が開いています。</a:t>
          </a:r>
        </a:p>
        <a:p>
          <a:r>
            <a:rPr kumimoji="1" lang="ja-JP" altLang="en-US" sz="1200">
              <a:latin typeface="ＭＳ Ｐゴシック"/>
            </a:rPr>
            <a:t>　今後も医療や介護分野での支出が増加し、また、高齢化も進むことから扶助費の増加が見込まれますが、限られた財源を効率的に活用するよう努めます。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170543</xdr:rowOff>
    </xdr:to>
    <xdr:cxnSp macro="">
      <xdr:nvCxnSpPr>
        <xdr:cNvPr id="190" name="直線コネクタ 189"/>
        <xdr:cNvCxnSpPr/>
      </xdr:nvCxnSpPr>
      <xdr:spPr>
        <a:xfrm>
          <a:off x="3987800" y="940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148772</xdr:rowOff>
    </xdr:to>
    <xdr:cxnSp macro="">
      <xdr:nvCxnSpPr>
        <xdr:cNvPr id="193" name="直線コネクタ 192"/>
        <xdr:cNvCxnSpPr/>
      </xdr:nvCxnSpPr>
      <xdr:spPr>
        <a:xfrm>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137885</xdr:rowOff>
    </xdr:to>
    <xdr:cxnSp macro="">
      <xdr:nvCxnSpPr>
        <xdr:cNvPr id="196" name="直線コネクタ 195"/>
        <xdr:cNvCxnSpPr/>
      </xdr:nvCxnSpPr>
      <xdr:spPr>
        <a:xfrm>
          <a:off x="2209800" y="9330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72572</xdr:rowOff>
    </xdr:to>
    <xdr:cxnSp macro="">
      <xdr:nvCxnSpPr>
        <xdr:cNvPr id="199" name="直線コネクタ 198"/>
        <xdr:cNvCxnSpPr/>
      </xdr:nvCxnSpPr>
      <xdr:spPr>
        <a:xfrm>
          <a:off x="1320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その他に係る経常収支比率は類似団体を下回っています。その他の経費は主に公営企業（法非適）等に対する繰出金となっています。</a:t>
          </a:r>
          <a:endParaRPr kumimoji="1" lang="en-US" altLang="ja-JP" sz="1200">
            <a:latin typeface="ＭＳ Ｐゴシック"/>
          </a:endParaRPr>
        </a:p>
        <a:p>
          <a:r>
            <a:rPr kumimoji="1" lang="ja-JP" altLang="en-US" sz="1200">
              <a:latin typeface="ＭＳ Ｐゴシック"/>
            </a:rPr>
            <a:t>　施設の老朽化や下水道の整備を進めていることなどにより年々繰出額が大きくなっています。</a:t>
          </a:r>
        </a:p>
        <a:p>
          <a:r>
            <a:rPr kumimoji="1" lang="ja-JP" altLang="en-US" sz="1200">
              <a:latin typeface="ＭＳ Ｐゴシック"/>
            </a:rPr>
            <a:t>　下水道、簡易水道事業等建設改良により地方債の発行が伴う事業については、後年度に過度な負担が伴わないよう、引き続き公債費負担適正化計画に沿った健全経営に努めます。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161290</xdr:rowOff>
    </xdr:to>
    <xdr:cxnSp macro="">
      <xdr:nvCxnSpPr>
        <xdr:cNvPr id="251" name="直線コネクタ 250"/>
        <xdr:cNvCxnSpPr/>
      </xdr:nvCxnSpPr>
      <xdr:spPr>
        <a:xfrm>
          <a:off x="15671800" y="9530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100330</xdr:rowOff>
    </xdr:to>
    <xdr:cxnSp macro="">
      <xdr:nvCxnSpPr>
        <xdr:cNvPr id="254" name="直線コネクタ 253"/>
        <xdr:cNvCxnSpPr/>
      </xdr:nvCxnSpPr>
      <xdr:spPr>
        <a:xfrm>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62230</xdr:rowOff>
    </xdr:to>
    <xdr:cxnSp macro="">
      <xdr:nvCxnSpPr>
        <xdr:cNvPr id="257" name="直線コネクタ 256"/>
        <xdr:cNvCxnSpPr/>
      </xdr:nvCxnSpPr>
      <xdr:spPr>
        <a:xfrm>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39370</xdr:rowOff>
    </xdr:to>
    <xdr:cxnSp macro="">
      <xdr:nvCxnSpPr>
        <xdr:cNvPr id="260" name="直線コネクタ 259"/>
        <xdr:cNvCxnSpPr/>
      </xdr:nvCxnSpPr>
      <xdr:spPr>
        <a:xfrm>
          <a:off x="13004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3" name="フローチャート : 判断 262"/>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4" name="テキスト ボックス 263"/>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6" name="円/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8" name="円/楕円 277"/>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9" name="テキスト ボックス 278"/>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消防・し尿処理・特別養護老人ホーム等を運営している事務組合に対する負担金が要因となり、類似団体平均を上回っています。</a:t>
          </a:r>
        </a:p>
        <a:p>
          <a:r>
            <a:rPr kumimoji="1" lang="ja-JP" altLang="en-US" sz="1200">
              <a:latin typeface="ＭＳ Ｐゴシック"/>
            </a:rPr>
            <a:t>　平成２５年度及び平成２６年度と、加入している一部事務組合の一部起債の償還が終了したため負担金が減り数値が改善しました。</a:t>
          </a:r>
        </a:p>
        <a:p>
          <a:r>
            <a:rPr kumimoji="1" lang="ja-JP" altLang="en-US" sz="1200">
              <a:latin typeface="ＭＳ Ｐゴシック"/>
            </a:rPr>
            <a:t>　今後も集中改革プランに沿って負担金・補助金等の支出に対する見直しを行い、その抑制に努めます。</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104140</xdr:rowOff>
    </xdr:from>
    <xdr:to>
      <xdr:col>24</xdr:col>
      <xdr:colOff>31750</xdr:colOff>
      <xdr:row>35</xdr:row>
      <xdr:rowOff>130810</xdr:rowOff>
    </xdr:to>
    <xdr:cxnSp macro="">
      <xdr:nvCxnSpPr>
        <xdr:cNvPr id="311" name="直線コネクタ 310"/>
        <xdr:cNvCxnSpPr/>
      </xdr:nvCxnSpPr>
      <xdr:spPr>
        <a:xfrm flipV="1">
          <a:off x="15671800" y="61048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153670</xdr:rowOff>
    </xdr:to>
    <xdr:cxnSp macro="">
      <xdr:nvCxnSpPr>
        <xdr:cNvPr id="314" name="直線コネクタ 313"/>
        <xdr:cNvCxnSpPr/>
      </xdr:nvCxnSpPr>
      <xdr:spPr>
        <a:xfrm flipV="1">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127000</xdr:rowOff>
    </xdr:from>
    <xdr:to>
      <xdr:col>21</xdr:col>
      <xdr:colOff>361950</xdr:colOff>
      <xdr:row>35</xdr:row>
      <xdr:rowOff>153670</xdr:rowOff>
    </xdr:to>
    <xdr:cxnSp macro="">
      <xdr:nvCxnSpPr>
        <xdr:cNvPr id="317" name="直線コネクタ 316"/>
        <xdr:cNvCxnSpPr/>
      </xdr:nvCxnSpPr>
      <xdr:spPr>
        <a:xfrm>
          <a:off x="13893800" y="612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111760</xdr:rowOff>
    </xdr:from>
    <xdr:to>
      <xdr:col>20</xdr:col>
      <xdr:colOff>158750</xdr:colOff>
      <xdr:row>35</xdr:row>
      <xdr:rowOff>127000</xdr:rowOff>
    </xdr:to>
    <xdr:cxnSp macro="">
      <xdr:nvCxnSpPr>
        <xdr:cNvPr id="320" name="直線コネクタ 319"/>
        <xdr:cNvCxnSpPr/>
      </xdr:nvCxnSpPr>
      <xdr:spPr>
        <a:xfrm>
          <a:off x="13004800" y="6112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30" name="円/楕円 329"/>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25417</xdr:rowOff>
    </xdr:from>
    <xdr:ext cx="762000" cy="259045"/>
    <xdr:sp macro="" textlink="">
      <xdr:nvSpPr>
        <xdr:cNvPr id="331" name="補助費等該当値テキスト"/>
        <xdr:cNvSpPr txBox="1"/>
      </xdr:nvSpPr>
      <xdr:spPr>
        <a:xfrm>
          <a:off x="165989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32" name="円/楕円 331"/>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166387</xdr:rowOff>
    </xdr:from>
    <xdr:ext cx="736600" cy="259045"/>
    <xdr:sp macro="" textlink="">
      <xdr:nvSpPr>
        <xdr:cNvPr id="333" name="テキスト ボックス 332"/>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4" name="円/楕円 333"/>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35" name="テキスト ボックス 334"/>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76200</xdr:rowOff>
    </xdr:from>
    <xdr:to>
      <xdr:col>20</xdr:col>
      <xdr:colOff>209550</xdr:colOff>
      <xdr:row>36</xdr:row>
      <xdr:rowOff>6350</xdr:rowOff>
    </xdr:to>
    <xdr:sp macro="" textlink="">
      <xdr:nvSpPr>
        <xdr:cNvPr id="336" name="円/楕円 335"/>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162577</xdr:rowOff>
    </xdr:from>
    <xdr:ext cx="762000" cy="259045"/>
    <xdr:sp macro="" textlink="">
      <xdr:nvSpPr>
        <xdr:cNvPr id="337" name="テキスト ボックス 336"/>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60960</xdr:rowOff>
    </xdr:from>
    <xdr:to>
      <xdr:col>19</xdr:col>
      <xdr:colOff>6350</xdr:colOff>
      <xdr:row>35</xdr:row>
      <xdr:rowOff>162560</xdr:rowOff>
    </xdr:to>
    <xdr:sp macro="" textlink="">
      <xdr:nvSpPr>
        <xdr:cNvPr id="338" name="円/楕円 337"/>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147337</xdr:rowOff>
    </xdr:from>
    <xdr:ext cx="762000" cy="259045"/>
    <xdr:sp macro="" textlink="">
      <xdr:nvSpPr>
        <xdr:cNvPr id="339" name="テキスト ボックス 338"/>
        <xdr:cNvSpPr txBox="1"/>
      </xdr:nvSpPr>
      <xdr:spPr>
        <a:xfrm>
          <a:off x="12623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ですが、平成１８年度に公債費負担適正化計画を策定し、計画に基づき新規発行額を抑制することにより、毎年改善されています。</a:t>
          </a:r>
        </a:p>
        <a:p>
          <a:r>
            <a:rPr kumimoji="1" lang="ja-JP" altLang="en-US" sz="1300">
              <a:latin typeface="ＭＳ Ｐゴシック"/>
            </a:rPr>
            <a:t>　平成２６年度も元利償還金額が減少したため、数値の改善が図られました。　今後も、学校耐震化等大型の建設事業が予定されていますが、適切な起債管理に努めます。</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66040</xdr:rowOff>
    </xdr:to>
    <xdr:cxnSp macro="">
      <xdr:nvCxnSpPr>
        <xdr:cNvPr id="371" name="直線コネクタ 370"/>
        <xdr:cNvCxnSpPr/>
      </xdr:nvCxnSpPr>
      <xdr:spPr>
        <a:xfrm flipV="1">
          <a:off x="3987800" y="12888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66040</xdr:rowOff>
    </xdr:from>
    <xdr:to>
      <xdr:col>5</xdr:col>
      <xdr:colOff>549275</xdr:colOff>
      <xdr:row>75</xdr:row>
      <xdr:rowOff>98425</xdr:rowOff>
    </xdr:to>
    <xdr:cxnSp macro="">
      <xdr:nvCxnSpPr>
        <xdr:cNvPr id="374" name="直線コネクタ 373"/>
        <xdr:cNvCxnSpPr/>
      </xdr:nvCxnSpPr>
      <xdr:spPr>
        <a:xfrm flipV="1">
          <a:off x="3098800" y="12924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98425</xdr:rowOff>
    </xdr:to>
    <xdr:cxnSp macro="">
      <xdr:nvCxnSpPr>
        <xdr:cNvPr id="377" name="直線コネクタ 376"/>
        <xdr:cNvCxnSpPr/>
      </xdr:nvCxnSpPr>
      <xdr:spPr>
        <a:xfrm>
          <a:off x="2209800" y="1294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117475</xdr:rowOff>
    </xdr:to>
    <xdr:cxnSp macro="">
      <xdr:nvCxnSpPr>
        <xdr:cNvPr id="380" name="直線コネクタ 379"/>
        <xdr:cNvCxnSpPr/>
      </xdr:nvCxnSpPr>
      <xdr:spPr>
        <a:xfrm flipV="1">
          <a:off x="1320800" y="12947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3" name="フローチャート : 判断 382"/>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84" name="テキスト ボックス 383"/>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0" name="円/楕円 389"/>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122572</xdr:rowOff>
    </xdr:from>
    <xdr:ext cx="762000" cy="259045"/>
    <xdr:sp macro="" textlink="">
      <xdr:nvSpPr>
        <xdr:cNvPr id="391"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xdr:rowOff>
    </xdr:from>
    <xdr:to>
      <xdr:col>5</xdr:col>
      <xdr:colOff>600075</xdr:colOff>
      <xdr:row>75</xdr:row>
      <xdr:rowOff>116840</xdr:rowOff>
    </xdr:to>
    <xdr:sp macro="" textlink="">
      <xdr:nvSpPr>
        <xdr:cNvPr id="392" name="円/楕円 391"/>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101616</xdr:rowOff>
    </xdr:from>
    <xdr:ext cx="736600" cy="259045"/>
    <xdr:sp macro="" textlink="">
      <xdr:nvSpPr>
        <xdr:cNvPr id="393" name="テキスト ボックス 392"/>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47625</xdr:rowOff>
    </xdr:from>
    <xdr:to>
      <xdr:col>4</xdr:col>
      <xdr:colOff>396875</xdr:colOff>
      <xdr:row>75</xdr:row>
      <xdr:rowOff>149225</xdr:rowOff>
    </xdr:to>
    <xdr:sp macro="" textlink="">
      <xdr:nvSpPr>
        <xdr:cNvPr id="394" name="円/楕円 393"/>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134002</xdr:rowOff>
    </xdr:from>
    <xdr:ext cx="762000" cy="259045"/>
    <xdr:sp macro="" textlink="">
      <xdr:nvSpPr>
        <xdr:cNvPr id="395" name="テキスト ボックス 394"/>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96" name="円/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8" name="円/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扶助費については類似団体平均を下回っていますが、人件費及び補助費等についてはほぼ平均値、物件費は類似団体平均を上回っている状況です。</a:t>
          </a:r>
        </a:p>
        <a:p>
          <a:r>
            <a:rPr kumimoji="1" lang="ja-JP" altLang="en-US" sz="1300">
              <a:latin typeface="ＭＳ Ｐゴシック"/>
            </a:rPr>
            <a:t>　また、臨時財政対策債の借入を平成２４年度は行わず、平成２５年度及び２６年度は、発行可能額の約半分に抑制したため、経常収支比率が悪くなっています。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66039</xdr:rowOff>
    </xdr:to>
    <xdr:cxnSp macro="">
      <xdr:nvCxnSpPr>
        <xdr:cNvPr id="432" name="直線コネクタ 431"/>
        <xdr:cNvCxnSpPr/>
      </xdr:nvCxnSpPr>
      <xdr:spPr>
        <a:xfrm>
          <a:off x="15671800" y="132105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27939</xdr:rowOff>
    </xdr:to>
    <xdr:cxnSp macro="">
      <xdr:nvCxnSpPr>
        <xdr:cNvPr id="435" name="直線コネクタ 434"/>
        <xdr:cNvCxnSpPr/>
      </xdr:nvCxnSpPr>
      <xdr:spPr>
        <a:xfrm flipV="1">
          <a:off x="14782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77</xdr:row>
      <xdr:rowOff>27939</xdr:rowOff>
    </xdr:to>
    <xdr:cxnSp macro="">
      <xdr:nvCxnSpPr>
        <xdr:cNvPr id="438" name="直線コネクタ 437"/>
        <xdr:cNvCxnSpPr/>
      </xdr:nvCxnSpPr>
      <xdr:spPr>
        <a:xfrm>
          <a:off x="13893800" y="130695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39370</xdr:rowOff>
    </xdr:to>
    <xdr:cxnSp macro="">
      <xdr:nvCxnSpPr>
        <xdr:cNvPr id="441" name="直線コネクタ 440"/>
        <xdr:cNvCxnSpPr/>
      </xdr:nvCxnSpPr>
      <xdr:spPr>
        <a:xfrm>
          <a:off x="13004800" y="129819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5" name="テキスト ボックス 444"/>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51" name="円/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3" name="円/楕円 45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4" name="テキスト ボックス 45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5" name="円/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9" name="円/楕円 458"/>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60" name="テキスト ボックス 459"/>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49784</xdr:rowOff>
    </xdr:from>
    <xdr:to>
      <xdr:col>4</xdr:col>
      <xdr:colOff>1117600</xdr:colOff>
      <xdr:row>16</xdr:row>
      <xdr:rowOff>79667</xdr:rowOff>
    </xdr:to>
    <xdr:cxnSp macro="">
      <xdr:nvCxnSpPr>
        <xdr:cNvPr id="50" name="直線コネクタ 49"/>
        <xdr:cNvCxnSpPr/>
      </xdr:nvCxnSpPr>
      <xdr:spPr bwMode="auto">
        <a:xfrm flipV="1">
          <a:off x="5003800" y="2840609"/>
          <a:ext cx="647700" cy="2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73254</xdr:rowOff>
    </xdr:from>
    <xdr:to>
      <xdr:col>4</xdr:col>
      <xdr:colOff>469900</xdr:colOff>
      <xdr:row>16</xdr:row>
      <xdr:rowOff>79667</xdr:rowOff>
    </xdr:to>
    <xdr:cxnSp macro="">
      <xdr:nvCxnSpPr>
        <xdr:cNvPr id="53" name="直線コネクタ 52"/>
        <xdr:cNvCxnSpPr/>
      </xdr:nvCxnSpPr>
      <xdr:spPr bwMode="auto">
        <a:xfrm>
          <a:off x="4305300" y="2864079"/>
          <a:ext cx="698500" cy="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26835</xdr:rowOff>
    </xdr:from>
    <xdr:to>
      <xdr:col>3</xdr:col>
      <xdr:colOff>904875</xdr:colOff>
      <xdr:row>16</xdr:row>
      <xdr:rowOff>73254</xdr:rowOff>
    </xdr:to>
    <xdr:cxnSp macro="">
      <xdr:nvCxnSpPr>
        <xdr:cNvPr id="56" name="直線コネクタ 55"/>
        <xdr:cNvCxnSpPr/>
      </xdr:nvCxnSpPr>
      <xdr:spPr bwMode="auto">
        <a:xfrm>
          <a:off x="3606800" y="2817660"/>
          <a:ext cx="698500" cy="4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26835</xdr:rowOff>
    </xdr:from>
    <xdr:to>
      <xdr:col>3</xdr:col>
      <xdr:colOff>206375</xdr:colOff>
      <xdr:row>16</xdr:row>
      <xdr:rowOff>74447</xdr:rowOff>
    </xdr:to>
    <xdr:cxnSp macro="">
      <xdr:nvCxnSpPr>
        <xdr:cNvPr id="59" name="直線コネクタ 58"/>
        <xdr:cNvCxnSpPr/>
      </xdr:nvCxnSpPr>
      <xdr:spPr bwMode="auto">
        <a:xfrm flipV="1">
          <a:off x="2908300" y="2817660"/>
          <a:ext cx="698500" cy="4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24845</xdr:rowOff>
    </xdr:from>
    <xdr:ext cx="762000" cy="259045"/>
    <xdr:sp macro="" textlink="">
      <xdr:nvSpPr>
        <xdr:cNvPr id="63" name="テキスト ボックス 62"/>
        <xdr:cNvSpPr txBox="1"/>
      </xdr:nvSpPr>
      <xdr:spPr>
        <a:xfrm>
          <a:off x="25273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170434</xdr:rowOff>
    </xdr:from>
    <xdr:to>
      <xdr:col>5</xdr:col>
      <xdr:colOff>34925</xdr:colOff>
      <xdr:row>16</xdr:row>
      <xdr:rowOff>100584</xdr:rowOff>
    </xdr:to>
    <xdr:sp macro="" textlink="">
      <xdr:nvSpPr>
        <xdr:cNvPr id="69" name="円/楕円 68"/>
        <xdr:cNvSpPr/>
      </xdr:nvSpPr>
      <xdr:spPr bwMode="auto">
        <a:xfrm>
          <a:off x="56007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15511</xdr:rowOff>
    </xdr:from>
    <xdr:ext cx="762000" cy="259045"/>
    <xdr:sp macro="" textlink="">
      <xdr:nvSpPr>
        <xdr:cNvPr id="70" name="人口1人当たり決算額の推移該当値テキスト130"/>
        <xdr:cNvSpPr txBox="1"/>
      </xdr:nvSpPr>
      <xdr:spPr>
        <a:xfrm>
          <a:off x="57404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28867</xdr:rowOff>
    </xdr:from>
    <xdr:to>
      <xdr:col>4</xdr:col>
      <xdr:colOff>520700</xdr:colOff>
      <xdr:row>16</xdr:row>
      <xdr:rowOff>130467</xdr:rowOff>
    </xdr:to>
    <xdr:sp macro="" textlink="">
      <xdr:nvSpPr>
        <xdr:cNvPr id="71" name="円/楕円 70"/>
        <xdr:cNvSpPr/>
      </xdr:nvSpPr>
      <xdr:spPr bwMode="auto">
        <a:xfrm>
          <a:off x="49530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140644</xdr:rowOff>
    </xdr:from>
    <xdr:ext cx="736600" cy="259045"/>
    <xdr:sp macro="" textlink="">
      <xdr:nvSpPr>
        <xdr:cNvPr id="72" name="テキスト ボックス 71"/>
        <xdr:cNvSpPr txBox="1"/>
      </xdr:nvSpPr>
      <xdr:spPr>
        <a:xfrm>
          <a:off x="4622800" y="258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22454</xdr:rowOff>
    </xdr:from>
    <xdr:to>
      <xdr:col>3</xdr:col>
      <xdr:colOff>955675</xdr:colOff>
      <xdr:row>16</xdr:row>
      <xdr:rowOff>124054</xdr:rowOff>
    </xdr:to>
    <xdr:sp macro="" textlink="">
      <xdr:nvSpPr>
        <xdr:cNvPr id="73" name="円/楕円 72"/>
        <xdr:cNvSpPr/>
      </xdr:nvSpPr>
      <xdr:spPr bwMode="auto">
        <a:xfrm>
          <a:off x="4254500" y="28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134231</xdr:rowOff>
    </xdr:from>
    <xdr:ext cx="762000" cy="259045"/>
    <xdr:sp macro="" textlink="">
      <xdr:nvSpPr>
        <xdr:cNvPr id="74" name="テキスト ボックス 73"/>
        <xdr:cNvSpPr txBox="1"/>
      </xdr:nvSpPr>
      <xdr:spPr>
        <a:xfrm>
          <a:off x="3924300" y="25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147485</xdr:rowOff>
    </xdr:from>
    <xdr:to>
      <xdr:col>3</xdr:col>
      <xdr:colOff>257175</xdr:colOff>
      <xdr:row>16</xdr:row>
      <xdr:rowOff>77635</xdr:rowOff>
    </xdr:to>
    <xdr:sp macro="" textlink="">
      <xdr:nvSpPr>
        <xdr:cNvPr id="75" name="円/楕円 74"/>
        <xdr:cNvSpPr/>
      </xdr:nvSpPr>
      <xdr:spPr bwMode="auto">
        <a:xfrm>
          <a:off x="3556000" y="276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87812</xdr:rowOff>
    </xdr:from>
    <xdr:ext cx="762000" cy="259045"/>
    <xdr:sp macro="" textlink="">
      <xdr:nvSpPr>
        <xdr:cNvPr id="76" name="テキスト ボックス 75"/>
        <xdr:cNvSpPr txBox="1"/>
      </xdr:nvSpPr>
      <xdr:spPr>
        <a:xfrm>
          <a:off x="3225800" y="25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23647</xdr:rowOff>
    </xdr:from>
    <xdr:to>
      <xdr:col>2</xdr:col>
      <xdr:colOff>692150</xdr:colOff>
      <xdr:row>16</xdr:row>
      <xdr:rowOff>125247</xdr:rowOff>
    </xdr:to>
    <xdr:sp macro="" textlink="">
      <xdr:nvSpPr>
        <xdr:cNvPr id="77" name="円/楕円 76"/>
        <xdr:cNvSpPr/>
      </xdr:nvSpPr>
      <xdr:spPr bwMode="auto">
        <a:xfrm>
          <a:off x="2857500" y="281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135424</xdr:rowOff>
    </xdr:from>
    <xdr:ext cx="762000" cy="259045"/>
    <xdr:sp macro="" textlink="">
      <xdr:nvSpPr>
        <xdr:cNvPr id="78" name="テキスト ボックス 77"/>
        <xdr:cNvSpPr txBox="1"/>
      </xdr:nvSpPr>
      <xdr:spPr>
        <a:xfrm>
          <a:off x="2527300" y="25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303064</xdr:rowOff>
    </xdr:from>
    <xdr:to>
      <xdr:col>4</xdr:col>
      <xdr:colOff>1117600</xdr:colOff>
      <xdr:row>37</xdr:row>
      <xdr:rowOff>331529</xdr:rowOff>
    </xdr:to>
    <xdr:cxnSp macro="">
      <xdr:nvCxnSpPr>
        <xdr:cNvPr id="112" name="直線コネクタ 111"/>
        <xdr:cNvCxnSpPr/>
      </xdr:nvCxnSpPr>
      <xdr:spPr bwMode="auto">
        <a:xfrm>
          <a:off x="5003800" y="7427764"/>
          <a:ext cx="647700" cy="2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288163</xdr:rowOff>
    </xdr:from>
    <xdr:to>
      <xdr:col>4</xdr:col>
      <xdr:colOff>469900</xdr:colOff>
      <xdr:row>37</xdr:row>
      <xdr:rowOff>303064</xdr:rowOff>
    </xdr:to>
    <xdr:cxnSp macro="">
      <xdr:nvCxnSpPr>
        <xdr:cNvPr id="115" name="直線コネクタ 114"/>
        <xdr:cNvCxnSpPr/>
      </xdr:nvCxnSpPr>
      <xdr:spPr bwMode="auto">
        <a:xfrm>
          <a:off x="4305300" y="7412863"/>
          <a:ext cx="6985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272455</xdr:rowOff>
    </xdr:from>
    <xdr:to>
      <xdr:col>3</xdr:col>
      <xdr:colOff>904875</xdr:colOff>
      <xdr:row>37</xdr:row>
      <xdr:rowOff>288163</xdr:rowOff>
    </xdr:to>
    <xdr:cxnSp macro="">
      <xdr:nvCxnSpPr>
        <xdr:cNvPr id="118" name="直線コネクタ 117"/>
        <xdr:cNvCxnSpPr/>
      </xdr:nvCxnSpPr>
      <xdr:spPr bwMode="auto">
        <a:xfrm>
          <a:off x="3606800" y="7397155"/>
          <a:ext cx="6985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252399</xdr:rowOff>
    </xdr:from>
    <xdr:to>
      <xdr:col>3</xdr:col>
      <xdr:colOff>206375</xdr:colOff>
      <xdr:row>37</xdr:row>
      <xdr:rowOff>272455</xdr:rowOff>
    </xdr:to>
    <xdr:cxnSp macro="">
      <xdr:nvCxnSpPr>
        <xdr:cNvPr id="121" name="直線コネクタ 120"/>
        <xdr:cNvCxnSpPr/>
      </xdr:nvCxnSpPr>
      <xdr:spPr bwMode="auto">
        <a:xfrm>
          <a:off x="2908300" y="7377099"/>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26205</xdr:rowOff>
    </xdr:from>
    <xdr:ext cx="762000" cy="259045"/>
    <xdr:sp macro="" textlink="">
      <xdr:nvSpPr>
        <xdr:cNvPr id="125" name="テキスト ボックス 124"/>
        <xdr:cNvSpPr txBox="1"/>
      </xdr:nvSpPr>
      <xdr:spPr>
        <a:xfrm>
          <a:off x="2527300" y="7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280729</xdr:rowOff>
    </xdr:from>
    <xdr:to>
      <xdr:col>5</xdr:col>
      <xdr:colOff>34925</xdr:colOff>
      <xdr:row>38</xdr:row>
      <xdr:rowOff>39429</xdr:rowOff>
    </xdr:to>
    <xdr:sp macro="" textlink="">
      <xdr:nvSpPr>
        <xdr:cNvPr id="131" name="円/楕円 130"/>
        <xdr:cNvSpPr/>
      </xdr:nvSpPr>
      <xdr:spPr bwMode="auto">
        <a:xfrm>
          <a:off x="56007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252264</xdr:rowOff>
    </xdr:from>
    <xdr:to>
      <xdr:col>4</xdr:col>
      <xdr:colOff>520700</xdr:colOff>
      <xdr:row>38</xdr:row>
      <xdr:rowOff>10964</xdr:rowOff>
    </xdr:to>
    <xdr:sp macro="" textlink="">
      <xdr:nvSpPr>
        <xdr:cNvPr id="133" name="円/楕円 132"/>
        <xdr:cNvSpPr/>
      </xdr:nvSpPr>
      <xdr:spPr bwMode="auto">
        <a:xfrm>
          <a:off x="49530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21141</xdr:rowOff>
    </xdr:from>
    <xdr:ext cx="736600" cy="259045"/>
    <xdr:sp macro="" textlink="">
      <xdr:nvSpPr>
        <xdr:cNvPr id="134" name="テキスト ボックス 133"/>
        <xdr:cNvSpPr txBox="1"/>
      </xdr:nvSpPr>
      <xdr:spPr>
        <a:xfrm>
          <a:off x="4622800" y="714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237363</xdr:rowOff>
    </xdr:from>
    <xdr:to>
      <xdr:col>3</xdr:col>
      <xdr:colOff>955675</xdr:colOff>
      <xdr:row>37</xdr:row>
      <xdr:rowOff>338963</xdr:rowOff>
    </xdr:to>
    <xdr:sp macro="" textlink="">
      <xdr:nvSpPr>
        <xdr:cNvPr id="135" name="円/楕円 134"/>
        <xdr:cNvSpPr/>
      </xdr:nvSpPr>
      <xdr:spPr bwMode="auto">
        <a:xfrm>
          <a:off x="42545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6240</xdr:rowOff>
    </xdr:from>
    <xdr:ext cx="762000" cy="259045"/>
    <xdr:sp macro="" textlink="">
      <xdr:nvSpPr>
        <xdr:cNvPr id="136" name="テキスト ボックス 135"/>
        <xdr:cNvSpPr txBox="1"/>
      </xdr:nvSpPr>
      <xdr:spPr>
        <a:xfrm>
          <a:off x="39243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221655</xdr:rowOff>
    </xdr:from>
    <xdr:to>
      <xdr:col>3</xdr:col>
      <xdr:colOff>257175</xdr:colOff>
      <xdr:row>37</xdr:row>
      <xdr:rowOff>323255</xdr:rowOff>
    </xdr:to>
    <xdr:sp macro="" textlink="">
      <xdr:nvSpPr>
        <xdr:cNvPr id="137" name="円/楕円 136"/>
        <xdr:cNvSpPr/>
      </xdr:nvSpPr>
      <xdr:spPr bwMode="auto">
        <a:xfrm>
          <a:off x="3556000" y="734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161982</xdr:rowOff>
    </xdr:from>
    <xdr:ext cx="762000" cy="259045"/>
    <xdr:sp macro="" textlink="">
      <xdr:nvSpPr>
        <xdr:cNvPr id="138" name="テキスト ボックス 137"/>
        <xdr:cNvSpPr txBox="1"/>
      </xdr:nvSpPr>
      <xdr:spPr>
        <a:xfrm>
          <a:off x="3225800" y="71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201599</xdr:rowOff>
    </xdr:from>
    <xdr:to>
      <xdr:col>2</xdr:col>
      <xdr:colOff>692150</xdr:colOff>
      <xdr:row>37</xdr:row>
      <xdr:rowOff>303199</xdr:rowOff>
    </xdr:to>
    <xdr:sp macro="" textlink="">
      <xdr:nvSpPr>
        <xdr:cNvPr id="139" name="円/楕円 138"/>
        <xdr:cNvSpPr/>
      </xdr:nvSpPr>
      <xdr:spPr bwMode="auto">
        <a:xfrm>
          <a:off x="2857500" y="732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141926</xdr:rowOff>
    </xdr:from>
    <xdr:ext cx="762000" cy="259045"/>
    <xdr:sp macro="" textlink="">
      <xdr:nvSpPr>
        <xdr:cNvPr id="140" name="テキスト ボックス 139"/>
        <xdr:cNvSpPr txBox="1"/>
      </xdr:nvSpPr>
      <xdr:spPr>
        <a:xfrm>
          <a:off x="2527300" y="709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平成２０年度以降、毎年積み増しを行うことができ、平成２４年度に目標としていた</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億円を積み立てることができました。以降、運用益の積立を行っています。</a:t>
          </a:r>
        </a:p>
        <a:p>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行政改革大綱などに基づき人件費の削減や補助・負担金の見直し・削減などを進め、その割合が高くなってきましたが、基金積立を行ったことや臨時財政対策債の借入を抑制したことにより繰越金が減少し、割合が低くなっています。</a:t>
          </a:r>
        </a:p>
        <a:p>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基金積立を行うことに伴う繰越金の減少や臨時財政対策債の借入を抑制したことにより、平成２２年度をピークに年々低くなっています。平成２５年度及び２６年度は、基金積立を財政調整基金ではなく、他の目的基金に積み立てたため赤字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住宅新築資金等貸付事業特別会計については、貸付金償還金の徴収に力を入れるものの、滞納額は年々増え、赤字額も増加しています。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一般会計については、行政改革大綱等に基づく行政改革の成果により黒字額を確保しています。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病院事業会計については診療収入の減少等により、水道事業会計については水道使用料収入の減少により厳しい事業運営となっており、資金剰余金は減少傾向にあります。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工業用水道事業会計については、一定程度の資金剰余額を保っています。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国民健康保険特別会計については、国民健康保険財政調整基金を取り崩しながら会計を運営していましたが、平成２６年度に赤字となりました。平成２７年度より保険税の改定を行い、対応しています。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後期高齢者医療特別会計については、徴収した保険料のうち、年度を超えて県後期高齢者医療広域連合へ納める額が実質収支額となっています。</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介護保険事業特別会計については、３年に１度、事業計画を見直しながら保険料を見直し、黒字額を確保しています。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元利償還金等（Ａ）について</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公債費負担適正化計画に沿って新規起債の抑制を図っていること及び借入利息の高い起債の償還が終了していることなどから減少しています。</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主に病院施設整備事業債償還金の減少により減少傾向にあります。</a:t>
          </a:r>
        </a:p>
        <a:p>
          <a:r>
            <a:rPr kumimoji="1" lang="ja-JP" altLang="en-US" sz="1000">
              <a:latin typeface="ＭＳ ゴシック" pitchFamily="49" charset="-128"/>
              <a:ea typeface="ＭＳ ゴシック" pitchFamily="49" charset="-128"/>
            </a:rPr>
            <a:t>○組合が起こした地方債の元利償還金に対する負担金等</a:t>
          </a:r>
        </a:p>
        <a:p>
          <a:r>
            <a:rPr kumimoji="1" lang="ja-JP" altLang="en-US" sz="1000">
              <a:latin typeface="ＭＳ ゴシック" pitchFamily="49" charset="-128"/>
              <a:ea typeface="ＭＳ ゴシック" pitchFamily="49" charset="-128"/>
            </a:rPr>
            <a:t>　し尿処理施設整備に対する負担金が主なものですが、一部起債の償還が終了したことにより減少しています。</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支出額は年々減少しており、今後も減少傾向です。</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算入交際費等（Ｂ）について</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元利償還金は減少傾向にあるのに対し、算入公債費等は算入率の高い新規発行債を発行しているため、ほぼ横ばいで推移しています。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一般会計等に係る地方債の現在高は、公債費負担適正化計画に沿った地方債発行の抑制により年々減少しています。</a:t>
          </a:r>
          <a:endParaRPr lang="ja-JP" altLang="ja-JP" sz="1200">
            <a:effectLst/>
          </a:endParaRPr>
        </a:p>
        <a:p>
          <a:r>
            <a:rPr kumimoji="1" lang="ja-JP" altLang="ja-JP" sz="1200">
              <a:solidFill>
                <a:schemeClr val="dk1"/>
              </a:solidFill>
              <a:effectLst/>
              <a:latin typeface="+mn-lt"/>
              <a:ea typeface="+mn-ea"/>
              <a:cs typeface="+mn-cs"/>
            </a:rPr>
            <a:t>　公営企業債等繰入見込額について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一般会計</a:t>
          </a:r>
          <a:r>
            <a:rPr kumimoji="1" lang="ja-JP" altLang="ja-JP" sz="1200">
              <a:solidFill>
                <a:schemeClr val="dk1"/>
              </a:solidFill>
              <a:effectLst/>
              <a:latin typeface="+mn-lt"/>
              <a:ea typeface="+mn-ea"/>
              <a:cs typeface="+mn-cs"/>
            </a:rPr>
            <a:t>同様</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公債費負担適正化計画に沿って地方債発行を抑制して</a:t>
          </a:r>
          <a:r>
            <a:rPr kumimoji="1" lang="ja-JP" altLang="en-US" sz="1200">
              <a:solidFill>
                <a:schemeClr val="dk1"/>
              </a:solidFill>
              <a:effectLst/>
              <a:latin typeface="+mn-lt"/>
              <a:ea typeface="+mn-ea"/>
              <a:cs typeface="+mn-cs"/>
            </a:rPr>
            <a:t>います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現在、公共下水道の整備を進めていますが、繰入見込額は、ほぼ横ばいで推移しています。</a:t>
          </a:r>
          <a:endParaRPr lang="ja-JP" altLang="ja-JP" sz="1200">
            <a:effectLst/>
          </a:endParaRPr>
        </a:p>
        <a:p>
          <a:r>
            <a:rPr kumimoji="1" lang="ja-JP" altLang="ja-JP" sz="1200">
              <a:solidFill>
                <a:schemeClr val="dk1"/>
              </a:solidFill>
              <a:effectLst/>
              <a:latin typeface="+mn-lt"/>
              <a:ea typeface="+mn-ea"/>
              <a:cs typeface="+mn-cs"/>
            </a:rPr>
            <a:t>　組合等負担等見込額については、新規借入が</a:t>
          </a:r>
          <a:r>
            <a:rPr kumimoji="1" lang="ja-JP" altLang="en-US" sz="1200">
              <a:solidFill>
                <a:schemeClr val="dk1"/>
              </a:solidFill>
              <a:effectLst/>
              <a:latin typeface="+mn-lt"/>
              <a:ea typeface="+mn-ea"/>
              <a:cs typeface="+mn-cs"/>
            </a:rPr>
            <a:t>あまり</a:t>
          </a:r>
          <a:r>
            <a:rPr kumimoji="1" lang="ja-JP" altLang="ja-JP" sz="1200">
              <a:solidFill>
                <a:schemeClr val="dk1"/>
              </a:solidFill>
              <a:effectLst/>
              <a:latin typeface="+mn-lt"/>
              <a:ea typeface="+mn-ea"/>
              <a:cs typeface="+mn-cs"/>
            </a:rPr>
            <a:t>なく、毎年減少</a:t>
          </a:r>
          <a:r>
            <a:rPr kumimoji="1" lang="ja-JP" altLang="en-US" sz="1200">
              <a:solidFill>
                <a:schemeClr val="dk1"/>
              </a:solidFill>
              <a:effectLst/>
              <a:latin typeface="+mn-lt"/>
              <a:ea typeface="+mn-ea"/>
              <a:cs typeface="+mn-cs"/>
            </a:rPr>
            <a:t>傾向となっています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平成２６年度は、消防事務組合が新規借入を行ったため増加しています。</a:t>
          </a:r>
          <a:endParaRPr lang="ja-JP" altLang="ja-JP" sz="1200">
            <a:effectLst/>
          </a:endParaRPr>
        </a:p>
        <a:p>
          <a:r>
            <a:rPr kumimoji="1" lang="ja-JP" altLang="ja-JP" sz="1200">
              <a:solidFill>
                <a:schemeClr val="dk1"/>
              </a:solidFill>
              <a:effectLst/>
              <a:latin typeface="+mn-lt"/>
              <a:ea typeface="+mn-ea"/>
              <a:cs typeface="+mn-cs"/>
            </a:rPr>
            <a:t>　充当可能基金については、財政調整基金などの積み増しを行うことにより増加しています。</a:t>
          </a:r>
          <a:endParaRPr lang="ja-JP" altLang="ja-JP" sz="1200">
            <a:effectLst/>
          </a:endParaRPr>
        </a:p>
        <a:p>
          <a:r>
            <a:rPr kumimoji="1" lang="ja-JP" altLang="ja-JP" sz="1200">
              <a:solidFill>
                <a:schemeClr val="dk1"/>
              </a:solidFill>
              <a:effectLst/>
              <a:latin typeface="+mn-lt"/>
              <a:ea typeface="+mn-ea"/>
              <a:cs typeface="+mn-cs"/>
            </a:rPr>
            <a:t>　基準財政需要額算入見込額は、一般会計等に係る地方債の現在高が減少しているにもかかわらず、ほぼ横ばいで推移しています。これは、新規発行債について、算入率の高いものを発行しているためです。</a:t>
          </a:r>
          <a:endParaRPr lang="ja-JP" altLang="ja-JP" sz="1200">
            <a:effectLst/>
          </a:endParaRPr>
        </a:p>
        <a:p>
          <a:r>
            <a:rPr kumimoji="1" lang="ja-JP" altLang="ja-JP" sz="1200">
              <a:solidFill>
                <a:schemeClr val="dk1"/>
              </a:solidFill>
              <a:effectLst/>
              <a:latin typeface="+mn-lt"/>
              <a:ea typeface="+mn-ea"/>
              <a:cs typeface="+mn-cs"/>
            </a:rPr>
            <a:t>　将来負担額は毎年減少していますが、充当可能財源はほぼ横ばいで推移しているため、将来負担比率の分子は年々減少しています。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24764682</v>
      </c>
      <c r="BO4" s="379"/>
      <c r="BP4" s="379"/>
      <c r="BQ4" s="379"/>
      <c r="BR4" s="379"/>
      <c r="BS4" s="379"/>
      <c r="BT4" s="379"/>
      <c r="BU4" s="380"/>
      <c r="BV4" s="378">
        <v>25006566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8.6999999999999993</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23393284</v>
      </c>
      <c r="BO5" s="384"/>
      <c r="BP5" s="384"/>
      <c r="BQ5" s="384"/>
      <c r="BR5" s="384"/>
      <c r="BS5" s="384"/>
      <c r="BT5" s="384"/>
      <c r="BU5" s="385"/>
      <c r="BV5" s="383">
        <v>23618879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1371398</v>
      </c>
      <c r="BO6" s="384"/>
      <c r="BP6" s="384"/>
      <c r="BQ6" s="384"/>
      <c r="BR6" s="384"/>
      <c r="BS6" s="384"/>
      <c r="BT6" s="384"/>
      <c r="BU6" s="385"/>
      <c r="BV6" s="383">
        <v>1387687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92.5</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19582</v>
      </c>
      <c r="BO7" s="384"/>
      <c r="BP7" s="384"/>
      <c r="BQ7" s="384"/>
      <c r="BR7" s="384"/>
      <c r="BS7" s="384"/>
      <c r="BT7" s="384"/>
      <c r="BU7" s="385"/>
      <c r="BV7" s="383">
        <v>18776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15608254</v>
      </c>
      <c r="CU7" s="384"/>
      <c r="CV7" s="384"/>
      <c r="CW7" s="384"/>
      <c r="CX7" s="384"/>
      <c r="CY7" s="384"/>
      <c r="CZ7" s="384"/>
      <c r="DA7" s="385"/>
      <c r="DB7" s="383">
        <v>15888704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1351816</v>
      </c>
      <c r="BO8" s="384"/>
      <c r="BP8" s="384"/>
      <c r="BQ8" s="384"/>
      <c r="BR8" s="384"/>
      <c r="BS8" s="384"/>
      <c r="BT8" s="384"/>
      <c r="BU8" s="385"/>
      <c r="BV8" s="383">
        <v>1368911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47157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-17095</v>
      </c>
      <c r="BO9" s="384"/>
      <c r="BP9" s="384"/>
      <c r="BQ9" s="384"/>
      <c r="BR9" s="384"/>
      <c r="BS9" s="384"/>
      <c r="BT9" s="384"/>
      <c r="BU9" s="385"/>
      <c r="BV9" s="383">
        <v>-279795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50786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1544</v>
      </c>
      <c r="BO10" s="384"/>
      <c r="BP10" s="384"/>
      <c r="BQ10" s="384"/>
      <c r="BR10" s="384"/>
      <c r="BS10" s="384"/>
      <c r="BT10" s="384"/>
      <c r="BU10" s="385"/>
      <c r="BV10" s="383">
        <v>1324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35926</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46311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46187</v>
      </c>
      <c r="S13" s="485"/>
      <c r="T13" s="485"/>
      <c r="U13" s="485"/>
      <c r="V13" s="486"/>
      <c r="W13" s="472" t="s">
        <v>124</v>
      </c>
      <c r="X13" s="396"/>
      <c r="Y13" s="396"/>
      <c r="Z13" s="396"/>
      <c r="AA13" s="396"/>
      <c r="AB13" s="397"/>
      <c r="AC13" s="359">
        <v>2588</v>
      </c>
      <c r="AD13" s="360"/>
      <c r="AE13" s="360"/>
      <c r="AF13" s="360"/>
      <c r="AG13" s="361"/>
      <c r="AH13" s="359">
        <v>3408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-15551</v>
      </c>
      <c r="BO13" s="384"/>
      <c r="BP13" s="384"/>
      <c r="BQ13" s="384"/>
      <c r="BR13" s="384"/>
      <c r="BS13" s="384"/>
      <c r="BT13" s="384"/>
      <c r="BU13" s="385"/>
      <c r="BV13" s="383">
        <v>-242545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13.5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46911</v>
      </c>
      <c r="S14" s="485"/>
      <c r="T14" s="485"/>
      <c r="U14" s="485"/>
      <c r="V14" s="486"/>
      <c r="W14" s="487"/>
      <c r="X14" s="399"/>
      <c r="Y14" s="399"/>
      <c r="Z14" s="399"/>
      <c r="AA14" s="399"/>
      <c r="AB14" s="400"/>
      <c r="AC14" s="477">
        <v>12.6</v>
      </c>
      <c r="AD14" s="478"/>
      <c r="AE14" s="478"/>
      <c r="AF14" s="478"/>
      <c r="AG14" s="479"/>
      <c r="AH14" s="477">
        <v>14.3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44</v>
      </c>
      <c r="CU14" s="456"/>
      <c r="CV14" s="456"/>
      <c r="CW14" s="456"/>
      <c r="CX14" s="456"/>
      <c r="CY14" s="456"/>
      <c r="CZ14" s="456"/>
      <c r="DA14" s="457"/>
      <c r="DB14" s="488">
        <v>57.1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46772</v>
      </c>
      <c r="S15" s="485"/>
      <c r="T15" s="485"/>
      <c r="U15" s="485"/>
      <c r="V15" s="486"/>
      <c r="W15" s="472" t="s">
        <v>130</v>
      </c>
      <c r="X15" s="396"/>
      <c r="Y15" s="396"/>
      <c r="Z15" s="396"/>
      <c r="AA15" s="396"/>
      <c r="AB15" s="397"/>
      <c r="AC15" s="359">
        <v>4628</v>
      </c>
      <c r="AD15" s="360"/>
      <c r="AE15" s="360"/>
      <c r="AF15" s="360"/>
      <c r="AG15" s="361"/>
      <c r="AH15" s="359">
        <v>5954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4314958</v>
      </c>
      <c r="BO15" s="379"/>
      <c r="BP15" s="379"/>
      <c r="BQ15" s="379"/>
      <c r="BR15" s="379"/>
      <c r="BS15" s="379"/>
      <c r="BT15" s="379"/>
      <c r="BU15" s="380"/>
      <c r="BV15" s="378">
        <v>4247491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22.5</v>
      </c>
      <c r="AD16" s="478"/>
      <c r="AE16" s="478"/>
      <c r="AF16" s="478"/>
      <c r="AG16" s="479"/>
      <c r="AH16" s="477">
        <v>25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12094209</v>
      </c>
      <c r="BO16" s="384"/>
      <c r="BP16" s="384"/>
      <c r="BQ16" s="384"/>
      <c r="BR16" s="384"/>
      <c r="BS16" s="384"/>
      <c r="BT16" s="384"/>
      <c r="BU16" s="385"/>
      <c r="BV16" s="383">
        <v>12122794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13372</v>
      </c>
      <c r="AD17" s="360"/>
      <c r="AE17" s="360"/>
      <c r="AF17" s="360"/>
      <c r="AG17" s="361"/>
      <c r="AH17" s="359">
        <v>14229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5479350</v>
      </c>
      <c r="BO17" s="384"/>
      <c r="BP17" s="384"/>
      <c r="BQ17" s="384"/>
      <c r="BR17" s="384"/>
      <c r="BS17" s="384"/>
      <c r="BT17" s="384"/>
      <c r="BU17" s="385"/>
      <c r="BV17" s="383">
        <v>5422690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432.22</v>
      </c>
      <c r="M18" s="448"/>
      <c r="N18" s="448"/>
      <c r="O18" s="448"/>
      <c r="P18" s="448"/>
      <c r="Q18" s="448"/>
      <c r="R18" s="449"/>
      <c r="S18" s="449"/>
      <c r="T18" s="449"/>
      <c r="U18" s="449"/>
      <c r="V18" s="450"/>
      <c r="W18" s="464"/>
      <c r="X18" s="465"/>
      <c r="Y18" s="465"/>
      <c r="Z18" s="465"/>
      <c r="AA18" s="465"/>
      <c r="AB18" s="473"/>
      <c r="AC18" s="347">
        <v>65</v>
      </c>
      <c r="AD18" s="348"/>
      <c r="AE18" s="348"/>
      <c r="AF18" s="348"/>
      <c r="AG18" s="451"/>
      <c r="AH18" s="347">
        <v>59.6</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13763659</v>
      </c>
      <c r="BO18" s="384"/>
      <c r="BP18" s="384"/>
      <c r="BQ18" s="384"/>
      <c r="BR18" s="384"/>
      <c r="BS18" s="384"/>
      <c r="BT18" s="384"/>
      <c r="BU18" s="385"/>
      <c r="BV18" s="383">
        <v>13941201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18516864</v>
      </c>
      <c r="BO19" s="384"/>
      <c r="BP19" s="384"/>
      <c r="BQ19" s="384"/>
      <c r="BR19" s="384"/>
      <c r="BS19" s="384"/>
      <c r="BT19" s="384"/>
      <c r="BU19" s="385"/>
      <c r="BV19" s="383">
        <v>18982148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18410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24834451</v>
      </c>
      <c r="BO23" s="384"/>
      <c r="BP23" s="384"/>
      <c r="BQ23" s="384"/>
      <c r="BR23" s="384"/>
      <c r="BS23" s="384"/>
      <c r="BT23" s="384"/>
      <c r="BU23" s="385"/>
      <c r="BV23" s="383">
        <v>25732604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8710</v>
      </c>
      <c r="R24" s="360"/>
      <c r="S24" s="360"/>
      <c r="T24" s="360"/>
      <c r="U24" s="360"/>
      <c r="V24" s="361"/>
      <c r="W24" s="425"/>
      <c r="X24" s="416"/>
      <c r="Y24" s="417"/>
      <c r="Z24" s="356" t="s">
        <v>153</v>
      </c>
      <c r="AA24" s="357"/>
      <c r="AB24" s="357"/>
      <c r="AC24" s="357"/>
      <c r="AD24" s="357"/>
      <c r="AE24" s="357"/>
      <c r="AF24" s="357"/>
      <c r="AG24" s="358"/>
      <c r="AH24" s="359">
        <v>455</v>
      </c>
      <c r="AI24" s="360"/>
      <c r="AJ24" s="360"/>
      <c r="AK24" s="360"/>
      <c r="AL24" s="361"/>
      <c r="AM24" s="359">
        <v>1433250</v>
      </c>
      <c r="AN24" s="360"/>
      <c r="AO24" s="360"/>
      <c r="AP24" s="360"/>
      <c r="AQ24" s="360"/>
      <c r="AR24" s="361"/>
      <c r="AS24" s="359">
        <v>3150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17937464</v>
      </c>
      <c r="BO24" s="384"/>
      <c r="BP24" s="384"/>
      <c r="BQ24" s="384"/>
      <c r="BR24" s="384"/>
      <c r="BS24" s="384"/>
      <c r="BT24" s="384"/>
      <c r="BU24" s="385"/>
      <c r="BV24" s="383">
        <v>19279024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6760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4212563</v>
      </c>
      <c r="BO25" s="379"/>
      <c r="BP25" s="379"/>
      <c r="BQ25" s="379"/>
      <c r="BR25" s="379"/>
      <c r="BS25" s="379"/>
      <c r="BT25" s="379"/>
      <c r="BU25" s="380"/>
      <c r="BV25" s="378">
        <v>4935737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5650</v>
      </c>
      <c r="R26" s="360"/>
      <c r="S26" s="360"/>
      <c r="T26" s="360"/>
      <c r="U26" s="360"/>
      <c r="V26" s="361"/>
      <c r="W26" s="425"/>
      <c r="X26" s="416"/>
      <c r="Y26" s="417"/>
      <c r="Z26" s="356" t="s">
        <v>159</v>
      </c>
      <c r="AA26" s="438"/>
      <c r="AB26" s="438"/>
      <c r="AC26" s="438"/>
      <c r="AD26" s="438"/>
      <c r="AE26" s="438"/>
      <c r="AF26" s="438"/>
      <c r="AG26" s="439"/>
      <c r="AH26" s="359">
        <v>31</v>
      </c>
      <c r="AI26" s="360"/>
      <c r="AJ26" s="360"/>
      <c r="AK26" s="360"/>
      <c r="AL26" s="361"/>
      <c r="AM26" s="359">
        <v>89993</v>
      </c>
      <c r="AN26" s="360"/>
      <c r="AO26" s="360"/>
      <c r="AP26" s="360"/>
      <c r="AQ26" s="360"/>
      <c r="AR26" s="361"/>
      <c r="AS26" s="359">
        <v>2903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4470</v>
      </c>
      <c r="R27" s="360"/>
      <c r="S27" s="360"/>
      <c r="T27" s="360"/>
      <c r="U27" s="360"/>
      <c r="V27" s="361"/>
      <c r="W27" s="425"/>
      <c r="X27" s="416"/>
      <c r="Y27" s="417"/>
      <c r="Z27" s="356" t="s">
        <v>162</v>
      </c>
      <c r="AA27" s="357"/>
      <c r="AB27" s="357"/>
      <c r="AC27" s="357"/>
      <c r="AD27" s="357"/>
      <c r="AE27" s="357"/>
      <c r="AF27" s="357"/>
      <c r="AG27" s="358"/>
      <c r="AH27" s="359">
        <v>18</v>
      </c>
      <c r="AI27" s="360"/>
      <c r="AJ27" s="360"/>
      <c r="AK27" s="360"/>
      <c r="AL27" s="361"/>
      <c r="AM27" s="359">
        <v>57808</v>
      </c>
      <c r="AN27" s="360"/>
      <c r="AO27" s="360"/>
      <c r="AP27" s="360"/>
      <c r="AQ27" s="360"/>
      <c r="AR27" s="361"/>
      <c r="AS27" s="359">
        <v>3212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409584</v>
      </c>
      <c r="BO27" s="387"/>
      <c r="BP27" s="387"/>
      <c r="BQ27" s="387"/>
      <c r="BR27" s="387"/>
      <c r="BS27" s="387"/>
      <c r="BT27" s="387"/>
      <c r="BU27" s="388"/>
      <c r="BV27" s="386">
        <v>409544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3700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3018891</v>
      </c>
      <c r="BO28" s="379"/>
      <c r="BP28" s="379"/>
      <c r="BQ28" s="379"/>
      <c r="BR28" s="379"/>
      <c r="BS28" s="379"/>
      <c r="BT28" s="379"/>
      <c r="BU28" s="380"/>
      <c r="BV28" s="378">
        <v>3017347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20</v>
      </c>
      <c r="M29" s="360"/>
      <c r="N29" s="360"/>
      <c r="O29" s="360"/>
      <c r="P29" s="361"/>
      <c r="Q29" s="359">
        <v>3440</v>
      </c>
      <c r="R29" s="360"/>
      <c r="S29" s="360"/>
      <c r="T29" s="360"/>
      <c r="U29" s="360"/>
      <c r="V29" s="361"/>
      <c r="W29" s="426"/>
      <c r="X29" s="427"/>
      <c r="Y29" s="428"/>
      <c r="Z29" s="356" t="s">
        <v>169</v>
      </c>
      <c r="AA29" s="357"/>
      <c r="AB29" s="357"/>
      <c r="AC29" s="357"/>
      <c r="AD29" s="357"/>
      <c r="AE29" s="357"/>
      <c r="AF29" s="357"/>
      <c r="AG29" s="358"/>
      <c r="AH29" s="359">
        <v>473</v>
      </c>
      <c r="AI29" s="360"/>
      <c r="AJ29" s="360"/>
      <c r="AK29" s="360"/>
      <c r="AL29" s="361"/>
      <c r="AM29" s="359">
        <v>1491058</v>
      </c>
      <c r="AN29" s="360"/>
      <c r="AO29" s="360"/>
      <c r="AP29" s="360"/>
      <c r="AQ29" s="360"/>
      <c r="AR29" s="361"/>
      <c r="AS29" s="359">
        <v>3152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1049484</v>
      </c>
      <c r="BO29" s="384"/>
      <c r="BP29" s="384"/>
      <c r="BQ29" s="384"/>
      <c r="BR29" s="384"/>
      <c r="BS29" s="384"/>
      <c r="BT29" s="384"/>
      <c r="BU29" s="385"/>
      <c r="BV29" s="383">
        <v>1048954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3599754</v>
      </c>
      <c r="BO30" s="387"/>
      <c r="BP30" s="387"/>
      <c r="BQ30" s="387"/>
      <c r="BR30" s="387"/>
      <c r="BS30" s="387"/>
      <c r="BT30" s="387"/>
      <c r="BU30" s="388"/>
      <c r="BV30" s="386">
        <v>3097985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八幡浜・大洲地区広域市町村圏組合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29</v>
      </c>
      <c r="CP34" s="343"/>
      <c r="CQ34" s="342" t="str">
        <f>IF('各会計、関係団体の財政状況及び健全化判断比率'!BS7="","",'各会計、関係団体の財政状況及び健全化判断比率'!BS7)</f>
        <v>大洲市土地開発公社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港湾施設事業特別会計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八幡浜・大洲地区広域市町村圏組合
（八幡浜・大洲地方拠点対策室特別会計）</v>
      </c>
      <c r="BZ35" s="342"/>
      <c r="CA35" s="342"/>
      <c r="CB35" s="342"/>
      <c r="CC35" s="342"/>
      <c r="CD35" s="342"/>
      <c r="CE35" s="342"/>
      <c r="CF35" s="342"/>
      <c r="CG35" s="342"/>
      <c r="CH35" s="342"/>
      <c r="CI35" s="342"/>
      <c r="CJ35" s="342"/>
      <c r="CK35" s="342"/>
      <c r="CL35" s="342"/>
      <c r="CM35" s="342"/>
      <c r="CN35" s="165"/>
      <c r="CO35" s="343">
        <f t="shared" ref="CO35:CO43" si="3">IF(CQ35="","",CO34+1)</f>
        <v>30</v>
      </c>
      <c r="CP35" s="343"/>
      <c r="CQ35" s="342" t="str">
        <f>IF('各会計、関係団体の財政状況及び健全化判断比率'!BS8="","",'各会計、関係団体の財政状況及び健全化判断比率'!BS8)</f>
        <v>株式会社おおず街なか再生館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土地取得造成特別会計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IF('各会計、関係団体の財政状況及び健全化判断比率'!B38="","",'各会計、関係団体の財政状況及び健全化判断比率'!B38)</f>
        <v>公共下水道事業特別会計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八幡浜・大洲地区広域市町村圏組合
（ふるさと市町村圏基金特別会計）</v>
      </c>
      <c r="BZ36" s="342"/>
      <c r="CA36" s="342"/>
      <c r="CB36" s="342"/>
      <c r="CC36" s="342"/>
      <c r="CD36" s="342"/>
      <c r="CE36" s="342"/>
      <c r="CF36" s="342"/>
      <c r="CG36" s="342"/>
      <c r="CH36" s="342"/>
      <c r="CI36" s="342"/>
      <c r="CJ36" s="342"/>
      <c r="CK36" s="342"/>
      <c r="CL36" s="342"/>
      <c r="CM36" s="342"/>
      <c r="CN36" s="165"/>
      <c r="CO36" s="343">
        <f t="shared" si="3"/>
        <v>31</v>
      </c>
      <c r="CP36" s="343"/>
      <c r="CQ36" s="342" t="str">
        <f>IF('各会計、関係団体の財政状況及び健全化判断比率'!BS9="","",'各会計、関係団体の財政状況及び健全化判断比率'!BS9)</f>
        <v>青島海運有限会社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商業集積施設管理特別会計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IF('各会計、関係団体の財政状況及び健全化判断比率'!B39="","",'各会計、関係団体の財政状況及び健全化判断比率'!B39)</f>
        <v>農業集落排水事業特別会計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八幡浜・大洲地区広域市町村圏組合
（運動公園特別会計）</v>
      </c>
      <c r="BZ37" s="342"/>
      <c r="CA37" s="342"/>
      <c r="CB37" s="342"/>
      <c r="CC37" s="342"/>
      <c r="CD37" s="342"/>
      <c r="CE37" s="342"/>
      <c r="CF37" s="342"/>
      <c r="CG37" s="342"/>
      <c r="CH37" s="342"/>
      <c r="CI37" s="342"/>
      <c r="CJ37" s="342"/>
      <c r="CK37" s="342"/>
      <c r="CL37" s="342"/>
      <c r="CM37" s="342"/>
      <c r="CN37" s="165"/>
      <c r="CO37" s="343">
        <f t="shared" si="3"/>
        <v>32</v>
      </c>
      <c r="CP37" s="343"/>
      <c r="CQ37" s="342" t="str">
        <f>IF('各会計、関係団体の財政状況及び健全化判断比率'!BS10="","",'各会計、関係団体の財政状況及び健全化判断比率'!BS10)</f>
        <v>ひじかわ開発株式会社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IF('各会計、関係団体の財政状況及び健全化判断比率'!B40="","",'各会計、関係団体の財政状況及び健全化判断比率'!B40)</f>
        <v>温泉事業特別会計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大洲喜多特別養護老人ホーム事務組合
（一般会計）</v>
      </c>
      <c r="BZ38" s="342"/>
      <c r="CA38" s="342"/>
      <c r="CB38" s="342"/>
      <c r="CC38" s="342"/>
      <c r="CD38" s="342"/>
      <c r="CE38" s="342"/>
      <c r="CF38" s="342"/>
      <c r="CG38" s="342"/>
      <c r="CH38" s="342"/>
      <c r="CI38" s="342"/>
      <c r="CJ38" s="342"/>
      <c r="CK38" s="342"/>
      <c r="CL38" s="342"/>
      <c r="CM38" s="342"/>
      <c r="CN38" s="165"/>
      <c r="CO38" s="343">
        <f t="shared" si="3"/>
        <v>33</v>
      </c>
      <c r="CP38" s="343"/>
      <c r="CQ38" s="342" t="str">
        <f>IF('各会計、関係団体の財政状況及び健全化判断比率'!BS11="","",'各会計、関係団体の財政状況及び健全化判断比率'!BS11)</f>
        <v>株式会社清流の里ひじかわ</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18</v>
      </c>
      <c r="BF39" s="343"/>
      <c r="BG39" s="342" t="str">
        <f>IF('各会計、関係団体の財政状況及び健全化判断比率'!B41="","",'各会計、関係団体の財政状況及び健全化判断比率'!B41)</f>
        <v>土地区画整理事業特別会計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大洲喜多特別養護老人ホーム事務組合
（公営企業会計）</v>
      </c>
      <c r="BZ39" s="342"/>
      <c r="CA39" s="342"/>
      <c r="CB39" s="342"/>
      <c r="CC39" s="342"/>
      <c r="CD39" s="342"/>
      <c r="CE39" s="342"/>
      <c r="CF39" s="342"/>
      <c r="CG39" s="342"/>
      <c r="CH39" s="342"/>
      <c r="CI39" s="342"/>
      <c r="CJ39" s="342"/>
      <c r="CK39" s="342"/>
      <c r="CL39" s="342"/>
      <c r="CM39" s="342"/>
      <c r="CN39" s="165"/>
      <c r="CO39" s="343">
        <f t="shared" si="3"/>
        <v>34</v>
      </c>
      <c r="CP39" s="343"/>
      <c r="CQ39" s="342" t="str">
        <f>IF('各会計、関係団体の財政状況及び健全化判断比率'!BS12="","",'各会計、関係団体の財政状況及び健全化判断比率'!BS12)</f>
        <v>株式会社ゆうとぴあ河辺</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大洲・喜多衛生事務組合</v>
      </c>
      <c r="BZ40" s="342"/>
      <c r="CA40" s="342"/>
      <c r="CB40" s="342"/>
      <c r="CC40" s="342"/>
      <c r="CD40" s="342"/>
      <c r="CE40" s="342"/>
      <c r="CF40" s="342"/>
      <c r="CG40" s="342"/>
      <c r="CH40" s="342"/>
      <c r="CI40" s="342"/>
      <c r="CJ40" s="342"/>
      <c r="CK40" s="342"/>
      <c r="CL40" s="342"/>
      <c r="CM40" s="342"/>
      <c r="CN40" s="165"/>
      <c r="CO40" s="343">
        <f t="shared" si="3"/>
        <v>35</v>
      </c>
      <c r="CP40" s="343"/>
      <c r="CQ40" s="342" t="str">
        <f>IF('各会計、関係団体の財政状況及び健全化判断比率'!BS13="","",'各会計、関係団体の財政状況及び健全化判断比率'!BS13)</f>
        <v>担い手公社河辺やまびこ有限会社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大洲地区広域消防事務組合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27</v>
      </c>
      <c r="BX42" s="343"/>
      <c r="BY42" s="342" t="str">
        <f>IF('各会計、関係団体の財政状況及び健全化判断比率'!B76="","",'各会計、関係団体の財政状況及び健全化判断比率'!B76)</f>
        <v>愛媛県市町総合事務組合（退職手当事業）</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28</v>
      </c>
      <c r="BX43" s="343"/>
      <c r="BY43" s="342" t="str">
        <f>IF('各会計、関係団体の財政状況及び健全化判断比率'!B77="","",'各会計、関係団体の財政状況及び健全化判断比率'!B77)</f>
        <v>愛媛県市町総合事務組合（消防補償事業）</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85" t="s">
        <v>23</v>
      </c>
      <c r="C41" s="1186"/>
      <c r="D41" s="81"/>
      <c r="E41" s="1187" t="s">
        <v>24</v>
      </c>
      <c r="F41" s="1187"/>
      <c r="G41" s="1187"/>
      <c r="H41" s="1188"/>
      <c r="I41" s="82">
        <v>28048</v>
      </c>
      <c r="J41" s="83">
        <v>27360</v>
      </c>
      <c r="K41" s="83">
        <v>26930</v>
      </c>
      <c r="L41" s="83">
        <v>25733</v>
      </c>
      <c r="M41" s="84">
        <v>24834</v>
      </c>
    </row>
    <row r="42" spans="2:13" ht="27.75" customHeight="1" x14ac:dyDescent="0.15">
      <c r="B42" s="1175"/>
      <c r="C42" s="1176"/>
      <c r="D42" s="85"/>
      <c r="E42" s="1179" t="s">
        <v>25</v>
      </c>
      <c r="F42" s="1179"/>
      <c r="G42" s="1179"/>
      <c r="H42" s="1180"/>
      <c r="I42" s="86">
        <v>441</v>
      </c>
      <c r="J42" s="87">
        <v>360</v>
      </c>
      <c r="K42" s="87">
        <v>463</v>
      </c>
      <c r="L42" s="87">
        <v>404</v>
      </c>
      <c r="M42" s="88">
        <v>347</v>
      </c>
    </row>
    <row r="43" spans="2:13" ht="27.75" customHeight="1" x14ac:dyDescent="0.15">
      <c r="B43" s="1175"/>
      <c r="C43" s="1176"/>
      <c r="D43" s="85"/>
      <c r="E43" s="1179" t="s">
        <v>26</v>
      </c>
      <c r="F43" s="1179"/>
      <c r="G43" s="1179"/>
      <c r="H43" s="1180"/>
      <c r="I43" s="86">
        <v>8341</v>
      </c>
      <c r="J43" s="87">
        <v>8228</v>
      </c>
      <c r="K43" s="87">
        <v>7932</v>
      </c>
      <c r="L43" s="87">
        <v>7946</v>
      </c>
      <c r="M43" s="88">
        <v>7931</v>
      </c>
    </row>
    <row r="44" spans="2:13" ht="27.75" customHeight="1" x14ac:dyDescent="0.15">
      <c r="B44" s="1175"/>
      <c r="C44" s="1176"/>
      <c r="D44" s="85"/>
      <c r="E44" s="1179" t="s">
        <v>27</v>
      </c>
      <c r="F44" s="1179"/>
      <c r="G44" s="1179"/>
      <c r="H44" s="1180"/>
      <c r="I44" s="86">
        <v>1278</v>
      </c>
      <c r="J44" s="87">
        <v>951</v>
      </c>
      <c r="K44" s="87">
        <v>628</v>
      </c>
      <c r="L44" s="87">
        <v>384</v>
      </c>
      <c r="M44" s="88">
        <v>486</v>
      </c>
    </row>
    <row r="45" spans="2:13" ht="27.75" customHeight="1" x14ac:dyDescent="0.15">
      <c r="B45" s="1175"/>
      <c r="C45" s="1176"/>
      <c r="D45" s="85"/>
      <c r="E45" s="1179" t="s">
        <v>28</v>
      </c>
      <c r="F45" s="1179"/>
      <c r="G45" s="1179"/>
      <c r="H45" s="1180"/>
      <c r="I45" s="86">
        <v>5500</v>
      </c>
      <c r="J45" s="87">
        <v>5389</v>
      </c>
      <c r="K45" s="87">
        <v>5246</v>
      </c>
      <c r="L45" s="87">
        <v>5058</v>
      </c>
      <c r="M45" s="88">
        <v>4671</v>
      </c>
    </row>
    <row r="46" spans="2:13" ht="27.75" customHeight="1" x14ac:dyDescent="0.15">
      <c r="B46" s="1175"/>
      <c r="C46" s="1176"/>
      <c r="D46" s="85"/>
      <c r="E46" s="1179" t="s">
        <v>29</v>
      </c>
      <c r="F46" s="1179"/>
      <c r="G46" s="1179"/>
      <c r="H46" s="1180"/>
      <c r="I46" s="86">
        <v>538</v>
      </c>
      <c r="J46" s="87">
        <v>408</v>
      </c>
      <c r="K46" s="87">
        <v>325</v>
      </c>
      <c r="L46" s="87">
        <v>212</v>
      </c>
      <c r="M46" s="88">
        <v>105</v>
      </c>
    </row>
    <row r="47" spans="2:13" ht="27.75" customHeight="1" x14ac:dyDescent="0.15">
      <c r="B47" s="1175"/>
      <c r="C47" s="1176"/>
      <c r="D47" s="85"/>
      <c r="E47" s="1179" t="s">
        <v>30</v>
      </c>
      <c r="F47" s="1179"/>
      <c r="G47" s="1179"/>
      <c r="H47" s="1180"/>
      <c r="I47" s="86" t="s">
        <v>485</v>
      </c>
      <c r="J47" s="87" t="s">
        <v>485</v>
      </c>
      <c r="K47" s="87" t="s">
        <v>485</v>
      </c>
      <c r="L47" s="87" t="s">
        <v>485</v>
      </c>
      <c r="M47" s="88" t="s">
        <v>485</v>
      </c>
    </row>
    <row r="48" spans="2:13" ht="27.75" customHeight="1" x14ac:dyDescent="0.15">
      <c r="B48" s="1177"/>
      <c r="C48" s="1178"/>
      <c r="D48" s="85"/>
      <c r="E48" s="1179" t="s">
        <v>31</v>
      </c>
      <c r="F48" s="1179"/>
      <c r="G48" s="1179"/>
      <c r="H48" s="1180"/>
      <c r="I48" s="86" t="s">
        <v>485</v>
      </c>
      <c r="J48" s="87" t="s">
        <v>485</v>
      </c>
      <c r="K48" s="87" t="s">
        <v>485</v>
      </c>
      <c r="L48" s="87" t="s">
        <v>485</v>
      </c>
      <c r="M48" s="88" t="s">
        <v>485</v>
      </c>
    </row>
    <row r="49" spans="2:13" ht="27.75" customHeight="1" x14ac:dyDescent="0.15">
      <c r="B49" s="1173" t="s">
        <v>32</v>
      </c>
      <c r="C49" s="1174"/>
      <c r="D49" s="89"/>
      <c r="E49" s="1179" t="s">
        <v>33</v>
      </c>
      <c r="F49" s="1179"/>
      <c r="G49" s="1179"/>
      <c r="H49" s="1180"/>
      <c r="I49" s="86">
        <v>3208</v>
      </c>
      <c r="J49" s="87">
        <v>4878</v>
      </c>
      <c r="K49" s="87">
        <v>6178</v>
      </c>
      <c r="L49" s="87">
        <v>7184</v>
      </c>
      <c r="M49" s="88">
        <v>7696</v>
      </c>
    </row>
    <row r="50" spans="2:13" ht="27.75" customHeight="1" x14ac:dyDescent="0.15">
      <c r="B50" s="1175"/>
      <c r="C50" s="1176"/>
      <c r="D50" s="85"/>
      <c r="E50" s="1179" t="s">
        <v>34</v>
      </c>
      <c r="F50" s="1179"/>
      <c r="G50" s="1179"/>
      <c r="H50" s="1180"/>
      <c r="I50" s="86">
        <v>773</v>
      </c>
      <c r="J50" s="87">
        <v>671</v>
      </c>
      <c r="K50" s="87">
        <v>578</v>
      </c>
      <c r="L50" s="87">
        <v>489</v>
      </c>
      <c r="M50" s="88">
        <v>406</v>
      </c>
    </row>
    <row r="51" spans="2:13" ht="27.75" customHeight="1" x14ac:dyDescent="0.15">
      <c r="B51" s="1177"/>
      <c r="C51" s="1178"/>
      <c r="D51" s="85"/>
      <c r="E51" s="1179" t="s">
        <v>35</v>
      </c>
      <c r="F51" s="1179"/>
      <c r="G51" s="1179"/>
      <c r="H51" s="1180"/>
      <c r="I51" s="86">
        <v>24177</v>
      </c>
      <c r="J51" s="87">
        <v>23863</v>
      </c>
      <c r="K51" s="87">
        <v>24402</v>
      </c>
      <c r="L51" s="87">
        <v>24553</v>
      </c>
      <c r="M51" s="88">
        <v>24588</v>
      </c>
    </row>
    <row r="52" spans="2:13" ht="27.75" customHeight="1" thickBot="1" x14ac:dyDescent="0.2">
      <c r="B52" s="1181" t="s">
        <v>36</v>
      </c>
      <c r="C52" s="1182"/>
      <c r="D52" s="90"/>
      <c r="E52" s="1183" t="s">
        <v>37</v>
      </c>
      <c r="F52" s="1183"/>
      <c r="G52" s="1183"/>
      <c r="H52" s="1184"/>
      <c r="I52" s="91">
        <v>15988</v>
      </c>
      <c r="J52" s="92">
        <v>13283</v>
      </c>
      <c r="K52" s="92">
        <v>10367</v>
      </c>
      <c r="L52" s="92">
        <v>7509</v>
      </c>
      <c r="M52" s="93">
        <v>5686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77560</v>
      </c>
      <c r="E3" s="116"/>
      <c r="F3" s="117">
        <v>61882</v>
      </c>
      <c r="G3" s="118"/>
      <c r="H3" s="119"/>
    </row>
    <row r="4" spans="1:8" x14ac:dyDescent="0.15">
      <c r="A4" s="120"/>
      <c r="B4" s="121"/>
      <c r="C4" s="122"/>
      <c r="D4" s="123">
        <v>61397</v>
      </c>
      <c r="E4" s="124"/>
      <c r="F4" s="125">
        <v>32175</v>
      </c>
      <c r="G4" s="126"/>
      <c r="H4" s="127"/>
    </row>
    <row r="5" spans="1:8" x14ac:dyDescent="0.15">
      <c r="A5" s="108" t="s">
        <v>517</v>
      </c>
      <c r="B5" s="113"/>
      <c r="C5" s="114"/>
      <c r="D5" s="115">
        <v>77495</v>
      </c>
      <c r="E5" s="116"/>
      <c r="F5" s="117">
        <v>67201</v>
      </c>
      <c r="G5" s="118"/>
      <c r="H5" s="119"/>
    </row>
    <row r="6" spans="1:8" x14ac:dyDescent="0.15">
      <c r="A6" s="120"/>
      <c r="B6" s="121"/>
      <c r="C6" s="122"/>
      <c r="D6" s="123">
        <v>42580</v>
      </c>
      <c r="E6" s="124"/>
      <c r="F6" s="125">
        <v>35210</v>
      </c>
      <c r="G6" s="126"/>
      <c r="H6" s="127"/>
    </row>
    <row r="7" spans="1:8" x14ac:dyDescent="0.15">
      <c r="A7" s="108" t="s">
        <v>518</v>
      </c>
      <c r="B7" s="113"/>
      <c r="C7" s="114"/>
      <c r="D7" s="115">
        <v>93753</v>
      </c>
      <c r="E7" s="116"/>
      <c r="F7" s="117">
        <v>75709</v>
      </c>
      <c r="G7" s="118"/>
      <c r="H7" s="119"/>
    </row>
    <row r="8" spans="1:8" x14ac:dyDescent="0.15">
      <c r="A8" s="120"/>
      <c r="B8" s="121"/>
      <c r="C8" s="122"/>
      <c r="D8" s="123">
        <v>66737</v>
      </c>
      <c r="E8" s="124"/>
      <c r="F8" s="125">
        <v>35212</v>
      </c>
      <c r="G8" s="126"/>
      <c r="H8" s="127"/>
    </row>
    <row r="9" spans="1:8" x14ac:dyDescent="0.15">
      <c r="A9" s="108" t="s">
        <v>519</v>
      </c>
      <c r="B9" s="113"/>
      <c r="C9" s="114"/>
      <c r="D9" s="115">
        <v>63513</v>
      </c>
      <c r="E9" s="116"/>
      <c r="F9" s="117">
        <v>90961</v>
      </c>
      <c r="G9" s="118"/>
      <c r="H9" s="119"/>
    </row>
    <row r="10" spans="1:8" x14ac:dyDescent="0.15">
      <c r="A10" s="120"/>
      <c r="B10" s="121"/>
      <c r="C10" s="122"/>
      <c r="D10" s="123">
        <v>41465</v>
      </c>
      <c r="E10" s="124"/>
      <c r="F10" s="125">
        <v>37720</v>
      </c>
      <c r="G10" s="126"/>
      <c r="H10" s="127"/>
    </row>
    <row r="11" spans="1:8" x14ac:dyDescent="0.15">
      <c r="A11" s="108" t="s">
        <v>520</v>
      </c>
      <c r="B11" s="113"/>
      <c r="C11" s="114"/>
      <c r="D11" s="115">
        <v>67882</v>
      </c>
      <c r="E11" s="116"/>
      <c r="F11" s="117">
        <v>106614</v>
      </c>
      <c r="G11" s="118"/>
      <c r="H11" s="119"/>
    </row>
    <row r="12" spans="1:8" x14ac:dyDescent="0.15">
      <c r="A12" s="120"/>
      <c r="B12" s="121"/>
      <c r="C12" s="128"/>
      <c r="D12" s="123">
        <v>51650</v>
      </c>
      <c r="E12" s="124"/>
      <c r="F12" s="125">
        <v>45545</v>
      </c>
      <c r="G12" s="126"/>
      <c r="H12" s="127"/>
    </row>
    <row r="13" spans="1:8" x14ac:dyDescent="0.15">
      <c r="A13" s="108"/>
      <c r="B13" s="113"/>
      <c r="C13" s="129"/>
      <c r="D13" s="130">
        <v>76041</v>
      </c>
      <c r="E13" s="131"/>
      <c r="F13" s="132">
        <v>80473</v>
      </c>
      <c r="G13" s="133"/>
      <c r="H13" s="119"/>
    </row>
    <row r="14" spans="1:8" x14ac:dyDescent="0.15">
      <c r="A14" s="120"/>
      <c r="B14" s="121"/>
      <c r="C14" s="122"/>
      <c r="D14" s="123">
        <v>52766</v>
      </c>
      <c r="E14" s="124"/>
      <c r="F14" s="125">
        <v>37172</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15.51</v>
      </c>
      <c r="C19" s="134">
        <f>ROUND(VALUE(SUBSTITUTE(実質収支比率等に係る経年分析!G$48,"▲","-")),2)</f>
        <v>15.34</v>
      </c>
      <c r="D19" s="134">
        <f>ROUND(VALUE(SUBSTITUTE(実質収支比率等に係る経年分析!H$48,"▲","-")),2)</f>
        <v>10.37</v>
      </c>
      <c r="E19" s="134">
        <f>ROUND(VALUE(SUBSTITUTE(実質収支比率等に係る経年分析!I$48,"▲","-")),2)</f>
        <v>8.6199999999999992</v>
      </c>
      <c r="F19" s="134">
        <f>ROUND(VALUE(SUBSTITUTE(実質収支比率等に係る経年分析!J$48,"▲","-")),2)</f>
        <v>8.66</v>
      </c>
    </row>
    <row r="20" spans="1:11" x14ac:dyDescent="0.15">
      <c r="A20" s="134" t="s">
        <v>42</v>
      </c>
      <c r="B20" s="134">
        <f>ROUND(VALUE(SUBSTITUTE(実質収支比率等に係る経年分析!F$47,"▲","-")),2)</f>
        <v>7.36</v>
      </c>
      <c r="C20" s="134">
        <f>ROUND(VALUE(SUBSTITUTE(実質収支比率等に係る経年分析!G$47,"▲","-")),2)</f>
        <v>12.47</v>
      </c>
      <c r="D20" s="134">
        <f>ROUND(VALUE(SUBSTITUTE(実質収支比率等に係る経年分析!H$47,"▲","-")),2)</f>
        <v>18.97</v>
      </c>
      <c r="E20" s="134">
        <f>ROUND(VALUE(SUBSTITUTE(実質収支比率等に係る経年分析!I$47,"▲","-")),2)</f>
        <v>18.989999999999998</v>
      </c>
      <c r="F20" s="134">
        <f>ROUND(VALUE(SUBSTITUTE(実質収支比率等に係る経年分析!J$47,"▲","-")),2)</f>
        <v>19.34</v>
      </c>
    </row>
    <row r="21" spans="1:11" x14ac:dyDescent="0.15">
      <c r="A21" s="134" t="s">
        <v>43</v>
      </c>
      <c r="B21" s="134">
        <f>IF(ISNUMBER(VALUE(SUBSTITUTE(実質収支比率等に係る経年分析!F$49,"▲","-"))),ROUND(VALUE(SUBSTITUTE(実質収支比率等に係る経年分析!F$49,"▲","-")),2),NA())</f>
        <v>7.83</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-0.1</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6.16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9.6199999999999992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9.6999999999999993</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0.09</v>
      </c>
      <c r="J35" s="135">
        <f>IF(ROUND(VALUE(SUBSTITUTE(連結実質赤字比率に係る赤字・黒字の構成分析!J$35,"▲", "-")), 2) &lt; 0, ABS(ROUND(VALUE(SUBSTITUTE(連結実質赤字比率に係る赤字・黒字の構成分析!J$35,"▲", "-")), 2)), NA())</f>
        <v>0.7</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3036</v>
      </c>
      <c r="E42" s="136"/>
      <c r="F42" s="136"/>
      <c r="G42" s="136">
        <f>'実質公債費比率（分子）の構造'!L$52</f>
        <v>2957</v>
      </c>
      <c r="H42" s="136"/>
      <c r="I42" s="136"/>
      <c r="J42" s="136">
        <f>'実質公債費比率（分子）の構造'!M$52</f>
        <v>2906</v>
      </c>
      <c r="K42" s="136"/>
      <c r="L42" s="136"/>
      <c r="M42" s="136">
        <f>'実質公債費比率（分子）の構造'!N$52</f>
        <v>2852</v>
      </c>
      <c r="N42" s="136"/>
      <c r="O42" s="136"/>
      <c r="P42" s="136">
        <f>'実質公債費比率（分子）の構造'!O$52</f>
        <v>2780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95</v>
      </c>
      <c r="C44" s="136"/>
      <c r="D44" s="136"/>
      <c r="E44" s="136">
        <f>'実質公債費比率（分子）の構造'!L$50</f>
        <v>89</v>
      </c>
      <c r="F44" s="136"/>
      <c r="G44" s="136"/>
      <c r="H44" s="136">
        <f>'実質公債費比率（分子）の構造'!M$50</f>
        <v>69</v>
      </c>
      <c r="I44" s="136"/>
      <c r="J44" s="136"/>
      <c r="K44" s="136">
        <f>'実質公債費比率（分子）の構造'!N$50</f>
        <v>67</v>
      </c>
      <c r="L44" s="136"/>
      <c r="M44" s="136"/>
      <c r="N44" s="136">
        <f>'実質公債費比率（分子）の構造'!O$50</f>
        <v>63</v>
      </c>
      <c r="O44" s="136"/>
      <c r="P44" s="136"/>
    </row>
    <row r="45" spans="1:16" x14ac:dyDescent="0.15">
      <c r="A45" s="136" t="s">
        <v>53</v>
      </c>
      <c r="B45" s="136">
        <f>'実質公債費比率（分子）の構造'!K$49</f>
        <v>325</v>
      </c>
      <c r="C45" s="136"/>
      <c r="D45" s="136"/>
      <c r="E45" s="136">
        <f>'実質公債費比率（分子）の構造'!L$49</f>
        <v>331</v>
      </c>
      <c r="F45" s="136"/>
      <c r="G45" s="136"/>
      <c r="H45" s="136">
        <f>'実質公債費比率（分子）の構造'!M$49</f>
        <v>320</v>
      </c>
      <c r="I45" s="136"/>
      <c r="J45" s="136"/>
      <c r="K45" s="136">
        <f>'実質公債費比率（分子）の構造'!N$49</f>
        <v>237</v>
      </c>
      <c r="L45" s="136"/>
      <c r="M45" s="136"/>
      <c r="N45" s="136">
        <f>'実質公債費比率（分子）の構造'!O$49</f>
        <v>120</v>
      </c>
      <c r="O45" s="136"/>
      <c r="P45" s="136"/>
    </row>
    <row r="46" spans="1:16" x14ac:dyDescent="0.15">
      <c r="A46" s="136" t="s">
        <v>54</v>
      </c>
      <c r="B46" s="136">
        <f>'実質公債費比率（分子）の構造'!K$48</f>
        <v>687</v>
      </c>
      <c r="C46" s="136"/>
      <c r="D46" s="136"/>
      <c r="E46" s="136">
        <f>'実質公債費比率（分子）の構造'!L$48</f>
        <v>664</v>
      </c>
      <c r="F46" s="136"/>
      <c r="G46" s="136"/>
      <c r="H46" s="136">
        <f>'実質公債費比率（分子）の構造'!M$48</f>
        <v>667</v>
      </c>
      <c r="I46" s="136"/>
      <c r="J46" s="136"/>
      <c r="K46" s="136">
        <f>'実質公債費比率（分子）の構造'!N$48</f>
        <v>667</v>
      </c>
      <c r="L46" s="136"/>
      <c r="M46" s="136"/>
      <c r="N46" s="136">
        <f>'実質公債費比率（分子）の構造'!O$48</f>
        <v>674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4196</v>
      </c>
      <c r="C49" s="136"/>
      <c r="D49" s="136"/>
      <c r="E49" s="136">
        <f>'実質公債費比率（分子）の構造'!L$45</f>
        <v>3864</v>
      </c>
      <c r="F49" s="136"/>
      <c r="G49" s="136"/>
      <c r="H49" s="136">
        <f>'実質公債費比率（分子）の構造'!M$45</f>
        <v>3631</v>
      </c>
      <c r="I49" s="136"/>
      <c r="J49" s="136"/>
      <c r="K49" s="136">
        <f>'実質公債費比率（分子）の構造'!N$45</f>
        <v>3468</v>
      </c>
      <c r="L49" s="136"/>
      <c r="M49" s="136"/>
      <c r="N49" s="136">
        <f>'実質公債費比率（分子）の構造'!O$45</f>
        <v>3141</v>
      </c>
      <c r="O49" s="136"/>
      <c r="P49" s="136"/>
    </row>
    <row r="50" spans="1:16" x14ac:dyDescent="0.15">
      <c r="A50" s="136" t="s">
        <v>58</v>
      </c>
      <c r="B50" s="136" t="e">
        <f>NA()</f>
        <v>#N/A</v>
      </c>
      <c r="C50" s="136">
        <f>IF(ISNUMBER('実質公債費比率（分子）の構造'!K$53),'実質公債費比率（分子）の構造'!K$53,NA())</f>
        <v>2267</v>
      </c>
      <c r="D50" s="136" t="e">
        <f>NA()</f>
        <v>#N/A</v>
      </c>
      <c r="E50" s="136" t="e">
        <f>NA()</f>
        <v>#N/A</v>
      </c>
      <c r="F50" s="136">
        <f>IF(ISNUMBER('実質公債費比率（分子）の構造'!L$53),'実質公債費比率（分子）の構造'!L$53,NA())</f>
        <v>1991</v>
      </c>
      <c r="G50" s="136" t="e">
        <f>NA()</f>
        <v>#N/A</v>
      </c>
      <c r="H50" s="136" t="e">
        <f>NA()</f>
        <v>#N/A</v>
      </c>
      <c r="I50" s="136">
        <f>IF(ISNUMBER('実質公債費比率（分子）の構造'!M$53),'実質公債費比率（分子）の構造'!M$53,NA())</f>
        <v>1781</v>
      </c>
      <c r="J50" s="136" t="e">
        <f>NA()</f>
        <v>#N/A</v>
      </c>
      <c r="K50" s="136" t="e">
        <f>NA()</f>
        <v>#N/A</v>
      </c>
      <c r="L50" s="136">
        <f>IF(ISNUMBER('実質公債費比率（分子）の構造'!N$53),'実質公債費比率（分子）の構造'!N$53,NA())</f>
        <v>1587</v>
      </c>
      <c r="M50" s="136" t="e">
        <f>NA()</f>
        <v>#N/A</v>
      </c>
      <c r="N50" s="136" t="e">
        <f>NA()</f>
        <v>#N/A</v>
      </c>
      <c r="O50" s="136">
        <f>IF(ISNUMBER('実質公債費比率（分子）の構造'!O$53),'実質公債費比率（分子）の構造'!O$53,NA())</f>
        <v>1218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24177</v>
      </c>
      <c r="E56" s="135"/>
      <c r="F56" s="135"/>
      <c r="G56" s="135">
        <f>'将来負担比率（分子）の構造'!J$51</f>
        <v>23863</v>
      </c>
      <c r="H56" s="135"/>
      <c r="I56" s="135"/>
      <c r="J56" s="135">
        <f>'将来負担比率（分子）の構造'!K$51</f>
        <v>24402</v>
      </c>
      <c r="K56" s="135"/>
      <c r="L56" s="135"/>
      <c r="M56" s="135">
        <f>'将来負担比率（分子）の構造'!L$51</f>
        <v>24553</v>
      </c>
      <c r="N56" s="135"/>
      <c r="O56" s="135"/>
      <c r="P56" s="135">
        <f>'将来負担比率（分子）の構造'!M$51</f>
        <v>24588</v>
      </c>
    </row>
    <row r="57" spans="1:16" x14ac:dyDescent="0.15">
      <c r="A57" s="135" t="s">
        <v>34</v>
      </c>
      <c r="B57" s="135"/>
      <c r="C57" s="135"/>
      <c r="D57" s="135">
        <f>'将来負担比率（分子）の構造'!I$50</f>
        <v>773</v>
      </c>
      <c r="E57" s="135"/>
      <c r="F57" s="135"/>
      <c r="G57" s="135">
        <f>'将来負担比率（分子）の構造'!J$50</f>
        <v>671</v>
      </c>
      <c r="H57" s="135"/>
      <c r="I57" s="135"/>
      <c r="J57" s="135">
        <f>'将来負担比率（分子）の構造'!K$50</f>
        <v>578</v>
      </c>
      <c r="K57" s="135"/>
      <c r="L57" s="135"/>
      <c r="M57" s="135">
        <f>'将来負担比率（分子）の構造'!L$50</f>
        <v>489</v>
      </c>
      <c r="N57" s="135"/>
      <c r="O57" s="135"/>
      <c r="P57" s="135">
        <f>'将来負担比率（分子）の構造'!M$50</f>
        <v>406</v>
      </c>
    </row>
    <row r="58" spans="1:16" x14ac:dyDescent="0.15">
      <c r="A58" s="135" t="s">
        <v>33</v>
      </c>
      <c r="B58" s="135"/>
      <c r="C58" s="135"/>
      <c r="D58" s="135">
        <f>'将来負担比率（分子）の構造'!I$49</f>
        <v>3208</v>
      </c>
      <c r="E58" s="135"/>
      <c r="F58" s="135"/>
      <c r="G58" s="135">
        <f>'将来負担比率（分子）の構造'!J$49</f>
        <v>4878</v>
      </c>
      <c r="H58" s="135"/>
      <c r="I58" s="135"/>
      <c r="J58" s="135">
        <f>'将来負担比率（分子）の構造'!K$49</f>
        <v>6178</v>
      </c>
      <c r="K58" s="135"/>
      <c r="L58" s="135"/>
      <c r="M58" s="135">
        <f>'将来負担比率（分子）の構造'!L$49</f>
        <v>7184</v>
      </c>
      <c r="N58" s="135"/>
      <c r="O58" s="135"/>
      <c r="P58" s="135">
        <f>'将来負担比率（分子）の構造'!M$49</f>
        <v>7696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538</v>
      </c>
      <c r="C61" s="135"/>
      <c r="D61" s="135"/>
      <c r="E61" s="135">
        <f>'将来負担比率（分子）の構造'!J$46</f>
        <v>408</v>
      </c>
      <c r="F61" s="135"/>
      <c r="G61" s="135"/>
      <c r="H61" s="135">
        <f>'将来負担比率（分子）の構造'!K$46</f>
        <v>325</v>
      </c>
      <c r="I61" s="135"/>
      <c r="J61" s="135"/>
      <c r="K61" s="135">
        <f>'将来負担比率（分子）の構造'!L$46</f>
        <v>212</v>
      </c>
      <c r="L61" s="135"/>
      <c r="M61" s="135"/>
      <c r="N61" s="135">
        <f>'将来負担比率（分子）の構造'!M$46</f>
        <v>105</v>
      </c>
      <c r="O61" s="135"/>
      <c r="P61" s="135"/>
    </row>
    <row r="62" spans="1:16" x14ac:dyDescent="0.15">
      <c r="A62" s="135" t="s">
        <v>28</v>
      </c>
      <c r="B62" s="135">
        <f>'将来負担比率（分子）の構造'!I$45</f>
        <v>5500</v>
      </c>
      <c r="C62" s="135"/>
      <c r="D62" s="135"/>
      <c r="E62" s="135">
        <f>'将来負担比率（分子）の構造'!J$45</f>
        <v>5389</v>
      </c>
      <c r="F62" s="135"/>
      <c r="G62" s="135"/>
      <c r="H62" s="135">
        <f>'将来負担比率（分子）の構造'!K$45</f>
        <v>5246</v>
      </c>
      <c r="I62" s="135"/>
      <c r="J62" s="135"/>
      <c r="K62" s="135">
        <f>'将来負担比率（分子）の構造'!L$45</f>
        <v>5058</v>
      </c>
      <c r="L62" s="135"/>
      <c r="M62" s="135"/>
      <c r="N62" s="135">
        <f>'将来負担比率（分子）の構造'!M$45</f>
        <v>4671</v>
      </c>
      <c r="O62" s="135"/>
      <c r="P62" s="135"/>
    </row>
    <row r="63" spans="1:16" x14ac:dyDescent="0.15">
      <c r="A63" s="135" t="s">
        <v>27</v>
      </c>
      <c r="B63" s="135">
        <f>'将来負担比率（分子）の構造'!I$44</f>
        <v>1278</v>
      </c>
      <c r="C63" s="135"/>
      <c r="D63" s="135"/>
      <c r="E63" s="135">
        <f>'将来負担比率（分子）の構造'!J$44</f>
        <v>951</v>
      </c>
      <c r="F63" s="135"/>
      <c r="G63" s="135"/>
      <c r="H63" s="135">
        <f>'将来負担比率（分子）の構造'!K$44</f>
        <v>628</v>
      </c>
      <c r="I63" s="135"/>
      <c r="J63" s="135"/>
      <c r="K63" s="135">
        <f>'将来負担比率（分子）の構造'!L$44</f>
        <v>384</v>
      </c>
      <c r="L63" s="135"/>
      <c r="M63" s="135"/>
      <c r="N63" s="135">
        <f>'将来負担比率（分子）の構造'!M$44</f>
        <v>486</v>
      </c>
      <c r="O63" s="135"/>
      <c r="P63" s="135"/>
    </row>
    <row r="64" spans="1:16" x14ac:dyDescent="0.15">
      <c r="A64" s="135" t="s">
        <v>26</v>
      </c>
      <c r="B64" s="135">
        <f>'将来負担比率（分子）の構造'!I$43</f>
        <v>8341</v>
      </c>
      <c r="C64" s="135"/>
      <c r="D64" s="135"/>
      <c r="E64" s="135">
        <f>'将来負担比率（分子）の構造'!J$43</f>
        <v>8228</v>
      </c>
      <c r="F64" s="135"/>
      <c r="G64" s="135"/>
      <c r="H64" s="135">
        <f>'将来負担比率（分子）の構造'!K$43</f>
        <v>7932</v>
      </c>
      <c r="I64" s="135"/>
      <c r="J64" s="135"/>
      <c r="K64" s="135">
        <f>'将来負担比率（分子）の構造'!L$43</f>
        <v>7946</v>
      </c>
      <c r="L64" s="135"/>
      <c r="M64" s="135"/>
      <c r="N64" s="135">
        <f>'将来負担比率（分子）の構造'!M$43</f>
        <v>7931</v>
      </c>
      <c r="O64" s="135"/>
      <c r="P64" s="135"/>
    </row>
    <row r="65" spans="1:16" x14ac:dyDescent="0.15">
      <c r="A65" s="135" t="s">
        <v>25</v>
      </c>
      <c r="B65" s="135">
        <f>'将来負担比率（分子）の構造'!I$42</f>
        <v>441</v>
      </c>
      <c r="C65" s="135"/>
      <c r="D65" s="135"/>
      <c r="E65" s="135">
        <f>'将来負担比率（分子）の構造'!J$42</f>
        <v>360</v>
      </c>
      <c r="F65" s="135"/>
      <c r="G65" s="135"/>
      <c r="H65" s="135">
        <f>'将来負担比率（分子）の構造'!K$42</f>
        <v>463</v>
      </c>
      <c r="I65" s="135"/>
      <c r="J65" s="135"/>
      <c r="K65" s="135">
        <f>'将来負担比率（分子）の構造'!L$42</f>
        <v>404</v>
      </c>
      <c r="L65" s="135"/>
      <c r="M65" s="135"/>
      <c r="N65" s="135">
        <f>'将来負担比率（分子）の構造'!M$42</f>
        <v>347</v>
      </c>
      <c r="O65" s="135"/>
      <c r="P65" s="135"/>
    </row>
    <row r="66" spans="1:16" x14ac:dyDescent="0.15">
      <c r="A66" s="135" t="s">
        <v>24</v>
      </c>
      <c r="B66" s="135">
        <f>'将来負担比率（分子）の構造'!I$41</f>
        <v>28048</v>
      </c>
      <c r="C66" s="135"/>
      <c r="D66" s="135"/>
      <c r="E66" s="135">
        <f>'将来負担比率（分子）の構造'!J$41</f>
        <v>27360</v>
      </c>
      <c r="F66" s="135"/>
      <c r="G66" s="135"/>
      <c r="H66" s="135">
        <f>'将来負担比率（分子）の構造'!K$41</f>
        <v>26930</v>
      </c>
      <c r="I66" s="135"/>
      <c r="J66" s="135"/>
      <c r="K66" s="135">
        <f>'将来負担比率（分子）の構造'!L$41</f>
        <v>25733</v>
      </c>
      <c r="L66" s="135"/>
      <c r="M66" s="135"/>
      <c r="N66" s="135">
        <f>'将来負担比率（分子）の構造'!M$41</f>
        <v>24834</v>
      </c>
      <c r="O66" s="135"/>
      <c r="P66" s="135"/>
    </row>
    <row r="67" spans="1:16" x14ac:dyDescent="0.15">
      <c r="A67" s="135" t="s">
        <v>62</v>
      </c>
      <c r="B67" s="135" t="e">
        <f>NA()</f>
        <v>#N/A</v>
      </c>
      <c r="C67" s="135">
        <f>IF(ISNUMBER('将来負担比率（分子）の構造'!I$52), IF('将来負担比率（分子）の構造'!I$52 &lt; 0, 0, '将来負担比率（分子）の構造'!I$52), NA())</f>
        <v>15988</v>
      </c>
      <c r="D67" s="135" t="e">
        <f>NA()</f>
        <v>#N/A</v>
      </c>
      <c r="E67" s="135" t="e">
        <f>NA()</f>
        <v>#N/A</v>
      </c>
      <c r="F67" s="135">
        <f>IF(ISNUMBER('将来負担比率（分子）の構造'!J$52), IF('将来負担比率（分子）の構造'!J$52 &lt; 0, 0, '将来負担比率（分子）の構造'!J$52), NA())</f>
        <v>13283</v>
      </c>
      <c r="G67" s="135" t="e">
        <f>NA()</f>
        <v>#N/A</v>
      </c>
      <c r="H67" s="135" t="e">
        <f>NA()</f>
        <v>#N/A</v>
      </c>
      <c r="I67" s="135">
        <f>IF(ISNUMBER('将来負担比率（分子）の構造'!K$52), IF('将来負担比率（分子）の構造'!K$52 &lt; 0, 0, '将来負担比率（分子）の構造'!K$52), NA())</f>
        <v>10367</v>
      </c>
      <c r="J67" s="135" t="e">
        <f>NA()</f>
        <v>#N/A</v>
      </c>
      <c r="K67" s="135" t="e">
        <f>NA()</f>
        <v>#N/A</v>
      </c>
      <c r="L67" s="135">
        <f>IF(ISNUMBER('将来負担比率（分子）の構造'!L$52), IF('将来負担比率（分子）の構造'!L$52 &lt; 0, 0, '将来負担比率（分子）の構造'!L$52), NA())</f>
        <v>7509</v>
      </c>
      <c r="M67" s="135" t="e">
        <f>NA()</f>
        <v>#N/A</v>
      </c>
      <c r="N67" s="135" t="e">
        <f>NA()</f>
        <v>#N/A</v>
      </c>
      <c r="O67" s="135">
        <f>IF(ISNUMBER('将来負担比率（分子）の構造'!M$52), IF('将来負担比率（分子）の構造'!M$52 &lt; 0, 0, '将来負担比率（分子）の構造'!M$52), NA())</f>
        <v>5686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4595050</v>
      </c>
      <c r="S5" s="639"/>
      <c r="T5" s="639"/>
      <c r="U5" s="639"/>
      <c r="V5" s="639"/>
      <c r="W5" s="639"/>
      <c r="X5" s="639"/>
      <c r="Y5" s="686"/>
      <c r="Z5" s="699">
        <v>18.600000000000001</v>
      </c>
      <c r="AA5" s="699"/>
      <c r="AB5" s="699"/>
      <c r="AC5" s="699"/>
      <c r="AD5" s="700">
        <v>4595050</v>
      </c>
      <c r="AE5" s="700"/>
      <c r="AF5" s="700"/>
      <c r="AG5" s="700"/>
      <c r="AH5" s="700"/>
      <c r="AI5" s="700"/>
      <c r="AJ5" s="700"/>
      <c r="AK5" s="700"/>
      <c r="AL5" s="687">
        <v>30.9</v>
      </c>
      <c r="AM5" s="656"/>
      <c r="AN5" s="656"/>
      <c r="AO5" s="688"/>
      <c r="AP5" s="675" t="s">
        <v>207</v>
      </c>
      <c r="AQ5" s="676"/>
      <c r="AR5" s="676"/>
      <c r="AS5" s="676"/>
      <c r="AT5" s="676"/>
      <c r="AU5" s="676"/>
      <c r="AV5" s="676"/>
      <c r="AW5" s="676"/>
      <c r="AX5" s="676"/>
      <c r="AY5" s="676"/>
      <c r="AZ5" s="676"/>
      <c r="BA5" s="676"/>
      <c r="BB5" s="676"/>
      <c r="BC5" s="676"/>
      <c r="BD5" s="676"/>
      <c r="BE5" s="676"/>
      <c r="BF5" s="677"/>
      <c r="BG5" s="588">
        <v>4594326</v>
      </c>
      <c r="BH5" s="589"/>
      <c r="BI5" s="589"/>
      <c r="BJ5" s="589"/>
      <c r="BK5" s="589"/>
      <c r="BL5" s="589"/>
      <c r="BM5" s="589"/>
      <c r="BN5" s="590"/>
      <c r="BO5" s="641">
        <v>100</v>
      </c>
      <c r="BP5" s="641"/>
      <c r="BQ5" s="641"/>
      <c r="BR5" s="641"/>
      <c r="BS5" s="642">
        <v>64049</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369886</v>
      </c>
      <c r="S6" s="589"/>
      <c r="T6" s="589"/>
      <c r="U6" s="589"/>
      <c r="V6" s="589"/>
      <c r="W6" s="589"/>
      <c r="X6" s="589"/>
      <c r="Y6" s="590"/>
      <c r="Z6" s="641">
        <v>1.5</v>
      </c>
      <c r="AA6" s="641"/>
      <c r="AB6" s="641"/>
      <c r="AC6" s="641"/>
      <c r="AD6" s="642">
        <v>369886</v>
      </c>
      <c r="AE6" s="642"/>
      <c r="AF6" s="642"/>
      <c r="AG6" s="642"/>
      <c r="AH6" s="642"/>
      <c r="AI6" s="642"/>
      <c r="AJ6" s="642"/>
      <c r="AK6" s="642"/>
      <c r="AL6" s="611">
        <v>2.5</v>
      </c>
      <c r="AM6" s="643"/>
      <c r="AN6" s="643"/>
      <c r="AO6" s="644"/>
      <c r="AP6" s="585" t="s">
        <v>212</v>
      </c>
      <c r="AQ6" s="586"/>
      <c r="AR6" s="586"/>
      <c r="AS6" s="586"/>
      <c r="AT6" s="586"/>
      <c r="AU6" s="586"/>
      <c r="AV6" s="586"/>
      <c r="AW6" s="586"/>
      <c r="AX6" s="586"/>
      <c r="AY6" s="586"/>
      <c r="AZ6" s="586"/>
      <c r="BA6" s="586"/>
      <c r="BB6" s="586"/>
      <c r="BC6" s="586"/>
      <c r="BD6" s="586"/>
      <c r="BE6" s="586"/>
      <c r="BF6" s="587"/>
      <c r="BG6" s="588">
        <v>4594326</v>
      </c>
      <c r="BH6" s="589"/>
      <c r="BI6" s="589"/>
      <c r="BJ6" s="589"/>
      <c r="BK6" s="589"/>
      <c r="BL6" s="589"/>
      <c r="BM6" s="589"/>
      <c r="BN6" s="590"/>
      <c r="BO6" s="641">
        <v>100</v>
      </c>
      <c r="BP6" s="641"/>
      <c r="BQ6" s="641"/>
      <c r="BR6" s="641"/>
      <c r="BS6" s="642">
        <v>64049</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217231</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217231</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12883</v>
      </c>
      <c r="S7" s="589"/>
      <c r="T7" s="589"/>
      <c r="U7" s="589"/>
      <c r="V7" s="589"/>
      <c r="W7" s="589"/>
      <c r="X7" s="589"/>
      <c r="Y7" s="590"/>
      <c r="Z7" s="641">
        <v>0.1</v>
      </c>
      <c r="AA7" s="641"/>
      <c r="AB7" s="641"/>
      <c r="AC7" s="641"/>
      <c r="AD7" s="642">
        <v>12883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1873115</v>
      </c>
      <c r="BH7" s="589"/>
      <c r="BI7" s="589"/>
      <c r="BJ7" s="589"/>
      <c r="BK7" s="589"/>
      <c r="BL7" s="589"/>
      <c r="BM7" s="589"/>
      <c r="BN7" s="590"/>
      <c r="BO7" s="641">
        <v>40.799999999999997</v>
      </c>
      <c r="BP7" s="641"/>
      <c r="BQ7" s="641"/>
      <c r="BR7" s="641"/>
      <c r="BS7" s="642">
        <v>64049</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3784177</v>
      </c>
      <c r="CS7" s="589"/>
      <c r="CT7" s="589"/>
      <c r="CU7" s="589"/>
      <c r="CV7" s="589"/>
      <c r="CW7" s="589"/>
      <c r="CX7" s="589"/>
      <c r="CY7" s="590"/>
      <c r="CZ7" s="641">
        <v>16.2</v>
      </c>
      <c r="DA7" s="641"/>
      <c r="DB7" s="641"/>
      <c r="DC7" s="641"/>
      <c r="DD7" s="594">
        <v>878867</v>
      </c>
      <c r="DE7" s="589"/>
      <c r="DF7" s="589"/>
      <c r="DG7" s="589"/>
      <c r="DH7" s="589"/>
      <c r="DI7" s="589"/>
      <c r="DJ7" s="589"/>
      <c r="DK7" s="589"/>
      <c r="DL7" s="589"/>
      <c r="DM7" s="589"/>
      <c r="DN7" s="589"/>
      <c r="DO7" s="589"/>
      <c r="DP7" s="590"/>
      <c r="DQ7" s="594">
        <v>2870297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29275</v>
      </c>
      <c r="S8" s="589"/>
      <c r="T8" s="589"/>
      <c r="U8" s="589"/>
      <c r="V8" s="589"/>
      <c r="W8" s="589"/>
      <c r="X8" s="589"/>
      <c r="Y8" s="590"/>
      <c r="Z8" s="641">
        <v>0.1</v>
      </c>
      <c r="AA8" s="641"/>
      <c r="AB8" s="641"/>
      <c r="AC8" s="641"/>
      <c r="AD8" s="642">
        <v>29275</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65799</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7571726</v>
      </c>
      <c r="CS8" s="589"/>
      <c r="CT8" s="589"/>
      <c r="CU8" s="589"/>
      <c r="CV8" s="589"/>
      <c r="CW8" s="589"/>
      <c r="CX8" s="589"/>
      <c r="CY8" s="590"/>
      <c r="CZ8" s="641">
        <v>32.4</v>
      </c>
      <c r="DA8" s="641"/>
      <c r="DB8" s="641"/>
      <c r="DC8" s="641"/>
      <c r="DD8" s="594">
        <v>357533</v>
      </c>
      <c r="DE8" s="589"/>
      <c r="DF8" s="589"/>
      <c r="DG8" s="589"/>
      <c r="DH8" s="589"/>
      <c r="DI8" s="589"/>
      <c r="DJ8" s="589"/>
      <c r="DK8" s="589"/>
      <c r="DL8" s="589"/>
      <c r="DM8" s="589"/>
      <c r="DN8" s="589"/>
      <c r="DO8" s="589"/>
      <c r="DP8" s="590"/>
      <c r="DQ8" s="594">
        <v>4146808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19237</v>
      </c>
      <c r="S9" s="589"/>
      <c r="T9" s="589"/>
      <c r="U9" s="589"/>
      <c r="V9" s="589"/>
      <c r="W9" s="589"/>
      <c r="X9" s="589"/>
      <c r="Y9" s="590"/>
      <c r="Z9" s="641">
        <v>0.1</v>
      </c>
      <c r="AA9" s="641"/>
      <c r="AB9" s="641"/>
      <c r="AC9" s="641"/>
      <c r="AD9" s="642">
        <v>19237</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1416469</v>
      </c>
      <c r="BH9" s="589"/>
      <c r="BI9" s="589"/>
      <c r="BJ9" s="589"/>
      <c r="BK9" s="589"/>
      <c r="BL9" s="589"/>
      <c r="BM9" s="589"/>
      <c r="BN9" s="590"/>
      <c r="BO9" s="641">
        <v>30.8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1975346</v>
      </c>
      <c r="CS9" s="589"/>
      <c r="CT9" s="589"/>
      <c r="CU9" s="589"/>
      <c r="CV9" s="589"/>
      <c r="CW9" s="589"/>
      <c r="CX9" s="589"/>
      <c r="CY9" s="590"/>
      <c r="CZ9" s="641">
        <v>8.4</v>
      </c>
      <c r="DA9" s="641"/>
      <c r="DB9" s="641"/>
      <c r="DC9" s="641"/>
      <c r="DD9" s="594">
        <v>151577</v>
      </c>
      <c r="DE9" s="589"/>
      <c r="DF9" s="589"/>
      <c r="DG9" s="589"/>
      <c r="DH9" s="589"/>
      <c r="DI9" s="589"/>
      <c r="DJ9" s="589"/>
      <c r="DK9" s="589"/>
      <c r="DL9" s="589"/>
      <c r="DM9" s="589"/>
      <c r="DN9" s="589"/>
      <c r="DO9" s="589"/>
      <c r="DP9" s="590"/>
      <c r="DQ9" s="594">
        <v>1758380</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504961</v>
      </c>
      <c r="S10" s="589"/>
      <c r="T10" s="589"/>
      <c r="U10" s="589"/>
      <c r="V10" s="589"/>
      <c r="W10" s="589"/>
      <c r="X10" s="589"/>
      <c r="Y10" s="590"/>
      <c r="Z10" s="641">
        <v>2</v>
      </c>
      <c r="AA10" s="641"/>
      <c r="AB10" s="641"/>
      <c r="AC10" s="641"/>
      <c r="AD10" s="642">
        <v>504961</v>
      </c>
      <c r="AE10" s="642"/>
      <c r="AF10" s="642"/>
      <c r="AG10" s="642"/>
      <c r="AH10" s="642"/>
      <c r="AI10" s="642"/>
      <c r="AJ10" s="642"/>
      <c r="AK10" s="642"/>
      <c r="AL10" s="611">
        <v>3.4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144302</v>
      </c>
      <c r="BH10" s="589"/>
      <c r="BI10" s="589"/>
      <c r="BJ10" s="589"/>
      <c r="BK10" s="589"/>
      <c r="BL10" s="589"/>
      <c r="BM10" s="589"/>
      <c r="BN10" s="590"/>
      <c r="BO10" s="641">
        <v>3.1</v>
      </c>
      <c r="BP10" s="641"/>
      <c r="BQ10" s="641"/>
      <c r="BR10" s="641"/>
      <c r="BS10" s="594">
        <v>23866</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70000</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10006</v>
      </c>
      <c r="S11" s="589"/>
      <c r="T11" s="589"/>
      <c r="U11" s="589"/>
      <c r="V11" s="589"/>
      <c r="W11" s="589"/>
      <c r="X11" s="589"/>
      <c r="Y11" s="590"/>
      <c r="Z11" s="641">
        <v>0</v>
      </c>
      <c r="AA11" s="641"/>
      <c r="AB11" s="641"/>
      <c r="AC11" s="641"/>
      <c r="AD11" s="642">
        <v>10006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246545</v>
      </c>
      <c r="BH11" s="589"/>
      <c r="BI11" s="589"/>
      <c r="BJ11" s="589"/>
      <c r="BK11" s="589"/>
      <c r="BL11" s="589"/>
      <c r="BM11" s="589"/>
      <c r="BN11" s="590"/>
      <c r="BO11" s="641">
        <v>5.4</v>
      </c>
      <c r="BP11" s="641"/>
      <c r="BQ11" s="641"/>
      <c r="BR11" s="641"/>
      <c r="BS11" s="594">
        <v>40183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844868</v>
      </c>
      <c r="CS11" s="589"/>
      <c r="CT11" s="589"/>
      <c r="CU11" s="589"/>
      <c r="CV11" s="589"/>
      <c r="CW11" s="589"/>
      <c r="CX11" s="589"/>
      <c r="CY11" s="590"/>
      <c r="CZ11" s="641">
        <v>3.6</v>
      </c>
      <c r="DA11" s="641"/>
      <c r="DB11" s="641"/>
      <c r="DC11" s="641"/>
      <c r="DD11" s="594">
        <v>193986</v>
      </c>
      <c r="DE11" s="589"/>
      <c r="DF11" s="589"/>
      <c r="DG11" s="589"/>
      <c r="DH11" s="589"/>
      <c r="DI11" s="589"/>
      <c r="DJ11" s="589"/>
      <c r="DK11" s="589"/>
      <c r="DL11" s="589"/>
      <c r="DM11" s="589"/>
      <c r="DN11" s="589"/>
      <c r="DO11" s="589"/>
      <c r="DP11" s="590"/>
      <c r="DQ11" s="594">
        <v>576482</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2255216</v>
      </c>
      <c r="BH12" s="589"/>
      <c r="BI12" s="589"/>
      <c r="BJ12" s="589"/>
      <c r="BK12" s="589"/>
      <c r="BL12" s="589"/>
      <c r="BM12" s="589"/>
      <c r="BN12" s="590"/>
      <c r="BO12" s="641">
        <v>49.1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473800</v>
      </c>
      <c r="CS12" s="589"/>
      <c r="CT12" s="589"/>
      <c r="CU12" s="589"/>
      <c r="CV12" s="589"/>
      <c r="CW12" s="589"/>
      <c r="CX12" s="589"/>
      <c r="CY12" s="590"/>
      <c r="CZ12" s="641">
        <v>2</v>
      </c>
      <c r="DA12" s="641"/>
      <c r="DB12" s="641"/>
      <c r="DC12" s="641"/>
      <c r="DD12" s="594">
        <v>62531</v>
      </c>
      <c r="DE12" s="589"/>
      <c r="DF12" s="589"/>
      <c r="DG12" s="589"/>
      <c r="DH12" s="589"/>
      <c r="DI12" s="589"/>
      <c r="DJ12" s="589"/>
      <c r="DK12" s="589"/>
      <c r="DL12" s="589"/>
      <c r="DM12" s="589"/>
      <c r="DN12" s="589"/>
      <c r="DO12" s="589"/>
      <c r="DP12" s="590"/>
      <c r="DQ12" s="594">
        <v>354747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45113</v>
      </c>
      <c r="S13" s="589"/>
      <c r="T13" s="589"/>
      <c r="U13" s="589"/>
      <c r="V13" s="589"/>
      <c r="W13" s="589"/>
      <c r="X13" s="589"/>
      <c r="Y13" s="590"/>
      <c r="Z13" s="641">
        <v>0.2</v>
      </c>
      <c r="AA13" s="641"/>
      <c r="AB13" s="641"/>
      <c r="AC13" s="641"/>
      <c r="AD13" s="642">
        <v>45113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2245752</v>
      </c>
      <c r="BH13" s="589"/>
      <c r="BI13" s="589"/>
      <c r="BJ13" s="589"/>
      <c r="BK13" s="589"/>
      <c r="BL13" s="589"/>
      <c r="BM13" s="589"/>
      <c r="BN13" s="590"/>
      <c r="BO13" s="641">
        <v>48.9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2015955</v>
      </c>
      <c r="CS13" s="589"/>
      <c r="CT13" s="589"/>
      <c r="CU13" s="589"/>
      <c r="CV13" s="589"/>
      <c r="CW13" s="589"/>
      <c r="CX13" s="589"/>
      <c r="CY13" s="590"/>
      <c r="CZ13" s="641">
        <v>8.6</v>
      </c>
      <c r="DA13" s="641"/>
      <c r="DB13" s="641"/>
      <c r="DC13" s="641"/>
      <c r="DD13" s="594">
        <v>967943</v>
      </c>
      <c r="DE13" s="589"/>
      <c r="DF13" s="589"/>
      <c r="DG13" s="589"/>
      <c r="DH13" s="589"/>
      <c r="DI13" s="589"/>
      <c r="DJ13" s="589"/>
      <c r="DK13" s="589"/>
      <c r="DL13" s="589"/>
      <c r="DM13" s="589"/>
      <c r="DN13" s="589"/>
      <c r="DO13" s="589"/>
      <c r="DP13" s="590"/>
      <c r="DQ13" s="594">
        <v>1384617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127228</v>
      </c>
      <c r="BH14" s="589"/>
      <c r="BI14" s="589"/>
      <c r="BJ14" s="589"/>
      <c r="BK14" s="589"/>
      <c r="BL14" s="589"/>
      <c r="BM14" s="589"/>
      <c r="BN14" s="590"/>
      <c r="BO14" s="641">
        <v>2.8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959541</v>
      </c>
      <c r="CS14" s="589"/>
      <c r="CT14" s="589"/>
      <c r="CU14" s="589"/>
      <c r="CV14" s="589"/>
      <c r="CW14" s="589"/>
      <c r="CX14" s="589"/>
      <c r="CY14" s="590"/>
      <c r="CZ14" s="641">
        <v>4.0999999999999996</v>
      </c>
      <c r="DA14" s="641"/>
      <c r="DB14" s="641"/>
      <c r="DC14" s="641"/>
      <c r="DD14" s="594">
        <v>71048</v>
      </c>
      <c r="DE14" s="589"/>
      <c r="DF14" s="589"/>
      <c r="DG14" s="589"/>
      <c r="DH14" s="589"/>
      <c r="DI14" s="589"/>
      <c r="DJ14" s="589"/>
      <c r="DK14" s="589"/>
      <c r="DL14" s="589"/>
      <c r="DM14" s="589"/>
      <c r="DN14" s="589"/>
      <c r="DO14" s="589"/>
      <c r="DP14" s="590"/>
      <c r="DQ14" s="594">
        <v>914709</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11973</v>
      </c>
      <c r="S15" s="589"/>
      <c r="T15" s="589"/>
      <c r="U15" s="589"/>
      <c r="V15" s="589"/>
      <c r="W15" s="589"/>
      <c r="X15" s="589"/>
      <c r="Y15" s="590"/>
      <c r="Z15" s="641">
        <v>0</v>
      </c>
      <c r="AA15" s="641"/>
      <c r="AB15" s="641"/>
      <c r="AC15" s="641"/>
      <c r="AD15" s="642">
        <v>11973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338767</v>
      </c>
      <c r="BH15" s="589"/>
      <c r="BI15" s="589"/>
      <c r="BJ15" s="589"/>
      <c r="BK15" s="589"/>
      <c r="BL15" s="589"/>
      <c r="BM15" s="589"/>
      <c r="BN15" s="590"/>
      <c r="BO15" s="641">
        <v>7.4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2231795</v>
      </c>
      <c r="CS15" s="589"/>
      <c r="CT15" s="589"/>
      <c r="CU15" s="589"/>
      <c r="CV15" s="589"/>
      <c r="CW15" s="589"/>
      <c r="CX15" s="589"/>
      <c r="CY15" s="590"/>
      <c r="CZ15" s="641">
        <v>9.5</v>
      </c>
      <c r="DA15" s="641"/>
      <c r="DB15" s="641"/>
      <c r="DC15" s="641"/>
      <c r="DD15" s="594">
        <v>460213</v>
      </c>
      <c r="DE15" s="589"/>
      <c r="DF15" s="589"/>
      <c r="DG15" s="589"/>
      <c r="DH15" s="589"/>
      <c r="DI15" s="589"/>
      <c r="DJ15" s="589"/>
      <c r="DK15" s="589"/>
      <c r="DL15" s="589"/>
      <c r="DM15" s="589"/>
      <c r="DN15" s="589"/>
      <c r="DO15" s="589"/>
      <c r="DP15" s="590"/>
      <c r="DQ15" s="594">
        <v>1867192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10804505</v>
      </c>
      <c r="S16" s="589"/>
      <c r="T16" s="589"/>
      <c r="U16" s="589"/>
      <c r="V16" s="589"/>
      <c r="W16" s="589"/>
      <c r="X16" s="589"/>
      <c r="Y16" s="590"/>
      <c r="Z16" s="641">
        <v>43.6</v>
      </c>
      <c r="AA16" s="641"/>
      <c r="AB16" s="641"/>
      <c r="AC16" s="641"/>
      <c r="AD16" s="642">
        <v>9197110</v>
      </c>
      <c r="AE16" s="642"/>
      <c r="AF16" s="642"/>
      <c r="AG16" s="642"/>
      <c r="AH16" s="642"/>
      <c r="AI16" s="642"/>
      <c r="AJ16" s="642"/>
      <c r="AK16" s="642"/>
      <c r="AL16" s="611">
        <v>61.8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107413</v>
      </c>
      <c r="CS16" s="589"/>
      <c r="CT16" s="589"/>
      <c r="CU16" s="589"/>
      <c r="CV16" s="589"/>
      <c r="CW16" s="589"/>
      <c r="CX16" s="589"/>
      <c r="CY16" s="590"/>
      <c r="CZ16" s="641">
        <v>0.5</v>
      </c>
      <c r="DA16" s="641"/>
      <c r="DB16" s="641"/>
      <c r="DC16" s="641"/>
      <c r="DD16" s="594" t="s">
        <v>220</v>
      </c>
      <c r="DE16" s="589"/>
      <c r="DF16" s="589"/>
      <c r="DG16" s="589"/>
      <c r="DH16" s="589"/>
      <c r="DI16" s="589"/>
      <c r="DJ16" s="589"/>
      <c r="DK16" s="589"/>
      <c r="DL16" s="589"/>
      <c r="DM16" s="589"/>
      <c r="DN16" s="589"/>
      <c r="DO16" s="589"/>
      <c r="DP16" s="590"/>
      <c r="DQ16" s="594">
        <v>4702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9197110</v>
      </c>
      <c r="S17" s="589"/>
      <c r="T17" s="589"/>
      <c r="U17" s="589"/>
      <c r="V17" s="589"/>
      <c r="W17" s="589"/>
      <c r="X17" s="589"/>
      <c r="Y17" s="590"/>
      <c r="Z17" s="641">
        <v>37.1</v>
      </c>
      <c r="AA17" s="641"/>
      <c r="AB17" s="641"/>
      <c r="AC17" s="641"/>
      <c r="AD17" s="642">
        <v>9197110</v>
      </c>
      <c r="AE17" s="642"/>
      <c r="AF17" s="642"/>
      <c r="AG17" s="642"/>
      <c r="AH17" s="642"/>
      <c r="AI17" s="642"/>
      <c r="AJ17" s="642"/>
      <c r="AK17" s="642"/>
      <c r="AL17" s="611">
        <v>61.8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3141432</v>
      </c>
      <c r="CS17" s="589"/>
      <c r="CT17" s="589"/>
      <c r="CU17" s="589"/>
      <c r="CV17" s="589"/>
      <c r="CW17" s="589"/>
      <c r="CX17" s="589"/>
      <c r="CY17" s="590"/>
      <c r="CZ17" s="641">
        <v>13.4</v>
      </c>
      <c r="DA17" s="641"/>
      <c r="DB17" s="641"/>
      <c r="DC17" s="641"/>
      <c r="DD17" s="594" t="s">
        <v>220</v>
      </c>
      <c r="DE17" s="589"/>
      <c r="DF17" s="589"/>
      <c r="DG17" s="589"/>
      <c r="DH17" s="589"/>
      <c r="DI17" s="589"/>
      <c r="DJ17" s="589"/>
      <c r="DK17" s="589"/>
      <c r="DL17" s="589"/>
      <c r="DM17" s="589"/>
      <c r="DN17" s="589"/>
      <c r="DO17" s="589"/>
      <c r="DP17" s="590"/>
      <c r="DQ17" s="594">
        <v>3050301</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1607395</v>
      </c>
      <c r="S18" s="589"/>
      <c r="T18" s="589"/>
      <c r="U18" s="589"/>
      <c r="V18" s="589"/>
      <c r="W18" s="589"/>
      <c r="X18" s="589"/>
      <c r="Y18" s="590"/>
      <c r="Z18" s="641">
        <v>6.5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724</v>
      </c>
      <c r="BH19" s="589"/>
      <c r="BI19" s="589"/>
      <c r="BJ19" s="589"/>
      <c r="BK19" s="589"/>
      <c r="BL19" s="589"/>
      <c r="BM19" s="589"/>
      <c r="BN19" s="590"/>
      <c r="BO19" s="641">
        <v>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16402889</v>
      </c>
      <c r="S20" s="589"/>
      <c r="T20" s="589"/>
      <c r="U20" s="589"/>
      <c r="V20" s="589"/>
      <c r="W20" s="589"/>
      <c r="X20" s="589"/>
      <c r="Y20" s="590"/>
      <c r="Z20" s="641">
        <v>66.2</v>
      </c>
      <c r="AA20" s="641"/>
      <c r="AB20" s="641"/>
      <c r="AC20" s="641"/>
      <c r="AD20" s="642">
        <v>14795494</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724</v>
      </c>
      <c r="BH20" s="589"/>
      <c r="BI20" s="589"/>
      <c r="BJ20" s="589"/>
      <c r="BK20" s="589"/>
      <c r="BL20" s="589"/>
      <c r="BM20" s="589"/>
      <c r="BN20" s="590"/>
      <c r="BO20" s="641">
        <v>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23393284</v>
      </c>
      <c r="CS20" s="589"/>
      <c r="CT20" s="589"/>
      <c r="CU20" s="589"/>
      <c r="CV20" s="589"/>
      <c r="CW20" s="589"/>
      <c r="CX20" s="589"/>
      <c r="CY20" s="590"/>
      <c r="CZ20" s="641">
        <v>100</v>
      </c>
      <c r="DA20" s="641"/>
      <c r="DB20" s="641"/>
      <c r="DC20" s="641"/>
      <c r="DD20" s="594">
        <v>3143698</v>
      </c>
      <c r="DE20" s="589"/>
      <c r="DF20" s="589"/>
      <c r="DG20" s="589"/>
      <c r="DH20" s="589"/>
      <c r="DI20" s="589"/>
      <c r="DJ20" s="589"/>
      <c r="DK20" s="589"/>
      <c r="DL20" s="589"/>
      <c r="DM20" s="589"/>
      <c r="DN20" s="589"/>
      <c r="DO20" s="589"/>
      <c r="DP20" s="590"/>
      <c r="DQ20" s="594">
        <v>17145466</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7203</v>
      </c>
      <c r="S21" s="589"/>
      <c r="T21" s="589"/>
      <c r="U21" s="589"/>
      <c r="V21" s="589"/>
      <c r="W21" s="589"/>
      <c r="X21" s="589"/>
      <c r="Y21" s="590"/>
      <c r="Z21" s="641">
        <v>0</v>
      </c>
      <c r="AA21" s="641"/>
      <c r="AB21" s="641"/>
      <c r="AC21" s="641"/>
      <c r="AD21" s="642">
        <v>7203</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724</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370549</v>
      </c>
      <c r="S22" s="589"/>
      <c r="T22" s="589"/>
      <c r="U22" s="589"/>
      <c r="V22" s="589"/>
      <c r="W22" s="589"/>
      <c r="X22" s="589"/>
      <c r="Y22" s="590"/>
      <c r="Z22" s="641">
        <v>1.5</v>
      </c>
      <c r="AA22" s="641"/>
      <c r="AB22" s="641"/>
      <c r="AC22" s="641"/>
      <c r="AD22" s="642">
        <v>62993</v>
      </c>
      <c r="AE22" s="642"/>
      <c r="AF22" s="642"/>
      <c r="AG22" s="642"/>
      <c r="AH22" s="642"/>
      <c r="AI22" s="642"/>
      <c r="AJ22" s="642"/>
      <c r="AK22" s="642"/>
      <c r="AL22" s="611">
        <v>0.4</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406060</v>
      </c>
      <c r="S23" s="589"/>
      <c r="T23" s="589"/>
      <c r="U23" s="589"/>
      <c r="V23" s="589"/>
      <c r="W23" s="589"/>
      <c r="X23" s="589"/>
      <c r="Y23" s="590"/>
      <c r="Z23" s="641">
        <v>1.6</v>
      </c>
      <c r="AA23" s="641"/>
      <c r="AB23" s="641"/>
      <c r="AC23" s="641"/>
      <c r="AD23" s="642">
        <v>4995</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145199</v>
      </c>
      <c r="S24" s="589"/>
      <c r="T24" s="589"/>
      <c r="U24" s="589"/>
      <c r="V24" s="589"/>
      <c r="W24" s="589"/>
      <c r="X24" s="589"/>
      <c r="Y24" s="590"/>
      <c r="Z24" s="641">
        <v>0.6</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10685062</v>
      </c>
      <c r="CS24" s="639"/>
      <c r="CT24" s="639"/>
      <c r="CU24" s="639"/>
      <c r="CV24" s="639"/>
      <c r="CW24" s="639"/>
      <c r="CX24" s="639"/>
      <c r="CY24" s="686"/>
      <c r="CZ24" s="690">
        <v>45.7</v>
      </c>
      <c r="DA24" s="691"/>
      <c r="DB24" s="691"/>
      <c r="DC24" s="692"/>
      <c r="DD24" s="685">
        <v>7792613</v>
      </c>
      <c r="DE24" s="639"/>
      <c r="DF24" s="639"/>
      <c r="DG24" s="639"/>
      <c r="DH24" s="639"/>
      <c r="DI24" s="639"/>
      <c r="DJ24" s="639"/>
      <c r="DK24" s="686"/>
      <c r="DL24" s="685">
        <v>7724833</v>
      </c>
      <c r="DM24" s="639"/>
      <c r="DN24" s="639"/>
      <c r="DO24" s="639"/>
      <c r="DP24" s="639"/>
      <c r="DQ24" s="639"/>
      <c r="DR24" s="639"/>
      <c r="DS24" s="639"/>
      <c r="DT24" s="639"/>
      <c r="DU24" s="639"/>
      <c r="DV24" s="686"/>
      <c r="DW24" s="687">
        <v>50.4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2250923</v>
      </c>
      <c r="S25" s="589"/>
      <c r="T25" s="589"/>
      <c r="U25" s="589"/>
      <c r="V25" s="589"/>
      <c r="W25" s="589"/>
      <c r="X25" s="589"/>
      <c r="Y25" s="590"/>
      <c r="Z25" s="641">
        <v>9.1</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4198427</v>
      </c>
      <c r="CS25" s="607"/>
      <c r="CT25" s="607"/>
      <c r="CU25" s="607"/>
      <c r="CV25" s="607"/>
      <c r="CW25" s="607"/>
      <c r="CX25" s="607"/>
      <c r="CY25" s="608"/>
      <c r="CZ25" s="591">
        <v>17.899999999999999</v>
      </c>
      <c r="DA25" s="609"/>
      <c r="DB25" s="609"/>
      <c r="DC25" s="610"/>
      <c r="DD25" s="594">
        <v>3722460</v>
      </c>
      <c r="DE25" s="607"/>
      <c r="DF25" s="607"/>
      <c r="DG25" s="607"/>
      <c r="DH25" s="607"/>
      <c r="DI25" s="607"/>
      <c r="DJ25" s="607"/>
      <c r="DK25" s="608"/>
      <c r="DL25" s="594">
        <v>3654680</v>
      </c>
      <c r="DM25" s="607"/>
      <c r="DN25" s="607"/>
      <c r="DO25" s="607"/>
      <c r="DP25" s="607"/>
      <c r="DQ25" s="607"/>
      <c r="DR25" s="607"/>
      <c r="DS25" s="607"/>
      <c r="DT25" s="607"/>
      <c r="DU25" s="607"/>
      <c r="DV25" s="608"/>
      <c r="DW25" s="611">
        <v>23.8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2664492</v>
      </c>
      <c r="CS26" s="589"/>
      <c r="CT26" s="589"/>
      <c r="CU26" s="589"/>
      <c r="CV26" s="589"/>
      <c r="CW26" s="589"/>
      <c r="CX26" s="589"/>
      <c r="CY26" s="590"/>
      <c r="CZ26" s="591">
        <v>11.4</v>
      </c>
      <c r="DA26" s="609"/>
      <c r="DB26" s="609"/>
      <c r="DC26" s="610"/>
      <c r="DD26" s="594">
        <v>2210340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1358909</v>
      </c>
      <c r="S27" s="589"/>
      <c r="T27" s="589"/>
      <c r="U27" s="589"/>
      <c r="V27" s="589"/>
      <c r="W27" s="589"/>
      <c r="X27" s="589"/>
      <c r="Y27" s="590"/>
      <c r="Z27" s="641">
        <v>5.5</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4595050</v>
      </c>
      <c r="BH27" s="589"/>
      <c r="BI27" s="589"/>
      <c r="BJ27" s="589"/>
      <c r="BK27" s="589"/>
      <c r="BL27" s="589"/>
      <c r="BM27" s="589"/>
      <c r="BN27" s="590"/>
      <c r="BO27" s="641">
        <v>100</v>
      </c>
      <c r="BP27" s="641"/>
      <c r="BQ27" s="641"/>
      <c r="BR27" s="641"/>
      <c r="BS27" s="594">
        <v>64049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3345244</v>
      </c>
      <c r="CS27" s="607"/>
      <c r="CT27" s="607"/>
      <c r="CU27" s="607"/>
      <c r="CV27" s="607"/>
      <c r="CW27" s="607"/>
      <c r="CX27" s="607"/>
      <c r="CY27" s="608"/>
      <c r="CZ27" s="591">
        <v>14.3</v>
      </c>
      <c r="DA27" s="609"/>
      <c r="DB27" s="609"/>
      <c r="DC27" s="610"/>
      <c r="DD27" s="594">
        <v>1019893</v>
      </c>
      <c r="DE27" s="607"/>
      <c r="DF27" s="607"/>
      <c r="DG27" s="607"/>
      <c r="DH27" s="607"/>
      <c r="DI27" s="607"/>
      <c r="DJ27" s="607"/>
      <c r="DK27" s="608"/>
      <c r="DL27" s="594">
        <v>1019893</v>
      </c>
      <c r="DM27" s="607"/>
      <c r="DN27" s="607"/>
      <c r="DO27" s="607"/>
      <c r="DP27" s="607"/>
      <c r="DQ27" s="607"/>
      <c r="DR27" s="607"/>
      <c r="DS27" s="607"/>
      <c r="DT27" s="607"/>
      <c r="DU27" s="607"/>
      <c r="DV27" s="608"/>
      <c r="DW27" s="611">
        <v>6.7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58593</v>
      </c>
      <c r="S28" s="589"/>
      <c r="T28" s="589"/>
      <c r="U28" s="589"/>
      <c r="V28" s="589"/>
      <c r="W28" s="589"/>
      <c r="X28" s="589"/>
      <c r="Y28" s="590"/>
      <c r="Z28" s="641">
        <v>0.2</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3141391</v>
      </c>
      <c r="CS28" s="589"/>
      <c r="CT28" s="589"/>
      <c r="CU28" s="589"/>
      <c r="CV28" s="589"/>
      <c r="CW28" s="589"/>
      <c r="CX28" s="589"/>
      <c r="CY28" s="590"/>
      <c r="CZ28" s="591">
        <v>13.4</v>
      </c>
      <c r="DA28" s="609"/>
      <c r="DB28" s="609"/>
      <c r="DC28" s="610"/>
      <c r="DD28" s="594">
        <v>3050260</v>
      </c>
      <c r="DE28" s="589"/>
      <c r="DF28" s="589"/>
      <c r="DG28" s="589"/>
      <c r="DH28" s="589"/>
      <c r="DI28" s="589"/>
      <c r="DJ28" s="589"/>
      <c r="DK28" s="590"/>
      <c r="DL28" s="594">
        <v>3050260</v>
      </c>
      <c r="DM28" s="589"/>
      <c r="DN28" s="589"/>
      <c r="DO28" s="589"/>
      <c r="DP28" s="589"/>
      <c r="DQ28" s="589"/>
      <c r="DR28" s="589"/>
      <c r="DS28" s="589"/>
      <c r="DT28" s="589"/>
      <c r="DU28" s="589"/>
      <c r="DV28" s="590"/>
      <c r="DW28" s="611">
        <v>19.899999999999999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3829</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3141391</v>
      </c>
      <c r="CS29" s="607"/>
      <c r="CT29" s="607"/>
      <c r="CU29" s="607"/>
      <c r="CV29" s="607"/>
      <c r="CW29" s="607"/>
      <c r="CX29" s="607"/>
      <c r="CY29" s="608"/>
      <c r="CZ29" s="591">
        <v>13.4</v>
      </c>
      <c r="DA29" s="609"/>
      <c r="DB29" s="609"/>
      <c r="DC29" s="610"/>
      <c r="DD29" s="594">
        <v>3050260</v>
      </c>
      <c r="DE29" s="607"/>
      <c r="DF29" s="607"/>
      <c r="DG29" s="607"/>
      <c r="DH29" s="607"/>
      <c r="DI29" s="607"/>
      <c r="DJ29" s="607"/>
      <c r="DK29" s="608"/>
      <c r="DL29" s="594">
        <v>3050260</v>
      </c>
      <c r="DM29" s="607"/>
      <c r="DN29" s="607"/>
      <c r="DO29" s="607"/>
      <c r="DP29" s="607"/>
      <c r="DQ29" s="607"/>
      <c r="DR29" s="607"/>
      <c r="DS29" s="607"/>
      <c r="DT29" s="607"/>
      <c r="DU29" s="607"/>
      <c r="DV29" s="608"/>
      <c r="DW29" s="611">
        <v>19.899999999999999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24195</v>
      </c>
      <c r="S30" s="589"/>
      <c r="T30" s="589"/>
      <c r="U30" s="589"/>
      <c r="V30" s="589"/>
      <c r="W30" s="589"/>
      <c r="X30" s="589"/>
      <c r="Y30" s="590"/>
      <c r="Z30" s="641">
        <v>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98.4</v>
      </c>
      <c r="BH30" s="655"/>
      <c r="BI30" s="655"/>
      <c r="BJ30" s="655"/>
      <c r="BK30" s="655"/>
      <c r="BL30" s="655"/>
      <c r="BM30" s="656">
        <v>95.2</v>
      </c>
      <c r="BN30" s="655"/>
      <c r="BO30" s="655"/>
      <c r="BP30" s="655"/>
      <c r="BQ30" s="657"/>
      <c r="BR30" s="654">
        <v>98.6</v>
      </c>
      <c r="BS30" s="655"/>
      <c r="BT30" s="655"/>
      <c r="BU30" s="655"/>
      <c r="BV30" s="655"/>
      <c r="BW30" s="655"/>
      <c r="BX30" s="656">
        <v>95</v>
      </c>
      <c r="BY30" s="655"/>
      <c r="BZ30" s="655"/>
      <c r="CA30" s="655"/>
      <c r="CB30" s="657"/>
      <c r="CD30" s="660"/>
      <c r="CE30" s="661"/>
      <c r="CF30" s="625" t="s">
        <v>292</v>
      </c>
      <c r="CG30" s="622"/>
      <c r="CH30" s="622"/>
      <c r="CI30" s="622"/>
      <c r="CJ30" s="622"/>
      <c r="CK30" s="622"/>
      <c r="CL30" s="622"/>
      <c r="CM30" s="622"/>
      <c r="CN30" s="622"/>
      <c r="CO30" s="622"/>
      <c r="CP30" s="622"/>
      <c r="CQ30" s="623"/>
      <c r="CR30" s="588">
        <v>2844153</v>
      </c>
      <c r="CS30" s="589"/>
      <c r="CT30" s="589"/>
      <c r="CU30" s="589"/>
      <c r="CV30" s="589"/>
      <c r="CW30" s="589"/>
      <c r="CX30" s="589"/>
      <c r="CY30" s="590"/>
      <c r="CZ30" s="591">
        <v>12.2</v>
      </c>
      <c r="DA30" s="609"/>
      <c r="DB30" s="609"/>
      <c r="DC30" s="610"/>
      <c r="DD30" s="594">
        <v>2758786</v>
      </c>
      <c r="DE30" s="589"/>
      <c r="DF30" s="589"/>
      <c r="DG30" s="589"/>
      <c r="DH30" s="589"/>
      <c r="DI30" s="589"/>
      <c r="DJ30" s="589"/>
      <c r="DK30" s="590"/>
      <c r="DL30" s="594">
        <v>2758786</v>
      </c>
      <c r="DM30" s="589"/>
      <c r="DN30" s="589"/>
      <c r="DO30" s="589"/>
      <c r="DP30" s="589"/>
      <c r="DQ30" s="589"/>
      <c r="DR30" s="589"/>
      <c r="DS30" s="589"/>
      <c r="DT30" s="589"/>
      <c r="DU30" s="589"/>
      <c r="DV30" s="590"/>
      <c r="DW30" s="611">
        <v>18</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1387479</v>
      </c>
      <c r="S31" s="589"/>
      <c r="T31" s="589"/>
      <c r="U31" s="589"/>
      <c r="V31" s="589"/>
      <c r="W31" s="589"/>
      <c r="X31" s="589"/>
      <c r="Y31" s="590"/>
      <c r="Z31" s="641">
        <v>5.6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97.8</v>
      </c>
      <c r="BH31" s="607"/>
      <c r="BI31" s="607"/>
      <c r="BJ31" s="607"/>
      <c r="BK31" s="607"/>
      <c r="BL31" s="607"/>
      <c r="BM31" s="643">
        <v>94.5</v>
      </c>
      <c r="BN31" s="653"/>
      <c r="BO31" s="653"/>
      <c r="BP31" s="653"/>
      <c r="BQ31" s="617"/>
      <c r="BR31" s="652">
        <v>98.5</v>
      </c>
      <c r="BS31" s="607"/>
      <c r="BT31" s="607"/>
      <c r="BU31" s="607"/>
      <c r="BV31" s="607"/>
      <c r="BW31" s="607"/>
      <c r="BX31" s="643">
        <v>94.7</v>
      </c>
      <c r="BY31" s="653"/>
      <c r="BZ31" s="653"/>
      <c r="CA31" s="653"/>
      <c r="CB31" s="617"/>
      <c r="CD31" s="660"/>
      <c r="CE31" s="661"/>
      <c r="CF31" s="625" t="s">
        <v>296</v>
      </c>
      <c r="CG31" s="622"/>
      <c r="CH31" s="622"/>
      <c r="CI31" s="622"/>
      <c r="CJ31" s="622"/>
      <c r="CK31" s="622"/>
      <c r="CL31" s="622"/>
      <c r="CM31" s="622"/>
      <c r="CN31" s="622"/>
      <c r="CO31" s="622"/>
      <c r="CP31" s="622"/>
      <c r="CQ31" s="623"/>
      <c r="CR31" s="588">
        <v>297238</v>
      </c>
      <c r="CS31" s="607"/>
      <c r="CT31" s="607"/>
      <c r="CU31" s="607"/>
      <c r="CV31" s="607"/>
      <c r="CW31" s="607"/>
      <c r="CX31" s="607"/>
      <c r="CY31" s="608"/>
      <c r="CZ31" s="591">
        <v>1.3</v>
      </c>
      <c r="DA31" s="609"/>
      <c r="DB31" s="609"/>
      <c r="DC31" s="610"/>
      <c r="DD31" s="594">
        <v>291474</v>
      </c>
      <c r="DE31" s="607"/>
      <c r="DF31" s="607"/>
      <c r="DG31" s="607"/>
      <c r="DH31" s="607"/>
      <c r="DI31" s="607"/>
      <c r="DJ31" s="607"/>
      <c r="DK31" s="608"/>
      <c r="DL31" s="594">
        <v>291474</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402854</v>
      </c>
      <c r="S32" s="589"/>
      <c r="T32" s="589"/>
      <c r="U32" s="589"/>
      <c r="V32" s="589"/>
      <c r="W32" s="589"/>
      <c r="X32" s="589"/>
      <c r="Y32" s="590"/>
      <c r="Z32" s="641">
        <v>1.6</v>
      </c>
      <c r="AA32" s="641"/>
      <c r="AB32" s="641"/>
      <c r="AC32" s="641"/>
      <c r="AD32" s="642">
        <v>3913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98.6</v>
      </c>
      <c r="BH32" s="573"/>
      <c r="BI32" s="573"/>
      <c r="BJ32" s="573"/>
      <c r="BK32" s="573"/>
      <c r="BL32" s="573"/>
      <c r="BM32" s="636">
        <v>95.3</v>
      </c>
      <c r="BN32" s="573"/>
      <c r="BO32" s="573"/>
      <c r="BP32" s="573"/>
      <c r="BQ32" s="630"/>
      <c r="BR32" s="651">
        <v>98.5</v>
      </c>
      <c r="BS32" s="573"/>
      <c r="BT32" s="573"/>
      <c r="BU32" s="573"/>
      <c r="BV32" s="573"/>
      <c r="BW32" s="573"/>
      <c r="BX32" s="636">
        <v>94.8</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1946000</v>
      </c>
      <c r="S33" s="589"/>
      <c r="T33" s="589"/>
      <c r="U33" s="589"/>
      <c r="V33" s="589"/>
      <c r="W33" s="589"/>
      <c r="X33" s="589"/>
      <c r="Y33" s="590"/>
      <c r="Z33" s="641">
        <v>7.9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9457111</v>
      </c>
      <c r="CS33" s="607"/>
      <c r="CT33" s="607"/>
      <c r="CU33" s="607"/>
      <c r="CV33" s="607"/>
      <c r="CW33" s="607"/>
      <c r="CX33" s="607"/>
      <c r="CY33" s="608"/>
      <c r="CZ33" s="591">
        <v>40.4</v>
      </c>
      <c r="DA33" s="609"/>
      <c r="DB33" s="609"/>
      <c r="DC33" s="610"/>
      <c r="DD33" s="594">
        <v>8057058</v>
      </c>
      <c r="DE33" s="607"/>
      <c r="DF33" s="607"/>
      <c r="DG33" s="607"/>
      <c r="DH33" s="607"/>
      <c r="DI33" s="607"/>
      <c r="DJ33" s="607"/>
      <c r="DK33" s="608"/>
      <c r="DL33" s="594">
        <v>6038826</v>
      </c>
      <c r="DM33" s="607"/>
      <c r="DN33" s="607"/>
      <c r="DO33" s="607"/>
      <c r="DP33" s="607"/>
      <c r="DQ33" s="607"/>
      <c r="DR33" s="607"/>
      <c r="DS33" s="607"/>
      <c r="DT33" s="607"/>
      <c r="DU33" s="607"/>
      <c r="DV33" s="608"/>
      <c r="DW33" s="611">
        <v>39.4</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3413367</v>
      </c>
      <c r="CS34" s="589"/>
      <c r="CT34" s="589"/>
      <c r="CU34" s="589"/>
      <c r="CV34" s="589"/>
      <c r="CW34" s="589"/>
      <c r="CX34" s="589"/>
      <c r="CY34" s="590"/>
      <c r="CZ34" s="591">
        <v>14.6</v>
      </c>
      <c r="DA34" s="609"/>
      <c r="DB34" s="609"/>
      <c r="DC34" s="610"/>
      <c r="DD34" s="594">
        <v>2832928</v>
      </c>
      <c r="DE34" s="589"/>
      <c r="DF34" s="589"/>
      <c r="DG34" s="589"/>
      <c r="DH34" s="589"/>
      <c r="DI34" s="589"/>
      <c r="DJ34" s="589"/>
      <c r="DK34" s="590"/>
      <c r="DL34" s="594">
        <v>2425318</v>
      </c>
      <c r="DM34" s="589"/>
      <c r="DN34" s="589"/>
      <c r="DO34" s="589"/>
      <c r="DP34" s="589"/>
      <c r="DQ34" s="589"/>
      <c r="DR34" s="589"/>
      <c r="DS34" s="589"/>
      <c r="DT34" s="589"/>
      <c r="DU34" s="589"/>
      <c r="DV34" s="590"/>
      <c r="DW34" s="611">
        <v>15.8</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460000</v>
      </c>
      <c r="S35" s="589"/>
      <c r="T35" s="589"/>
      <c r="U35" s="589"/>
      <c r="V35" s="589"/>
      <c r="W35" s="589"/>
      <c r="X35" s="589"/>
      <c r="Y35" s="590"/>
      <c r="Z35" s="641">
        <v>1.9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3016923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-109596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307014</v>
      </c>
      <c r="CS35" s="607"/>
      <c r="CT35" s="607"/>
      <c r="CU35" s="607"/>
      <c r="CV35" s="607"/>
      <c r="CW35" s="607"/>
      <c r="CX35" s="607"/>
      <c r="CY35" s="608"/>
      <c r="CZ35" s="591">
        <v>1.3</v>
      </c>
      <c r="DA35" s="609"/>
      <c r="DB35" s="609"/>
      <c r="DC35" s="610"/>
      <c r="DD35" s="594">
        <v>261169</v>
      </c>
      <c r="DE35" s="607"/>
      <c r="DF35" s="607"/>
      <c r="DG35" s="607"/>
      <c r="DH35" s="607"/>
      <c r="DI35" s="607"/>
      <c r="DJ35" s="607"/>
      <c r="DK35" s="608"/>
      <c r="DL35" s="594">
        <v>251632</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24764682</v>
      </c>
      <c r="S36" s="629"/>
      <c r="T36" s="629"/>
      <c r="U36" s="629"/>
      <c r="V36" s="629"/>
      <c r="W36" s="629"/>
      <c r="X36" s="629"/>
      <c r="Y36" s="632"/>
      <c r="Z36" s="633">
        <v>100</v>
      </c>
      <c r="AA36" s="633"/>
      <c r="AB36" s="633"/>
      <c r="AC36" s="633"/>
      <c r="AD36" s="634">
        <v>14874598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361691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-202216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2553839</v>
      </c>
      <c r="CS36" s="589"/>
      <c r="CT36" s="589"/>
      <c r="CU36" s="589"/>
      <c r="CV36" s="589"/>
      <c r="CW36" s="589"/>
      <c r="CX36" s="589"/>
      <c r="CY36" s="590"/>
      <c r="CZ36" s="591">
        <v>10.9</v>
      </c>
      <c r="DA36" s="609"/>
      <c r="DB36" s="609"/>
      <c r="DC36" s="610"/>
      <c r="DD36" s="594">
        <v>2253462</v>
      </c>
      <c r="DE36" s="589"/>
      <c r="DF36" s="589"/>
      <c r="DG36" s="589"/>
      <c r="DH36" s="589"/>
      <c r="DI36" s="589"/>
      <c r="DJ36" s="589"/>
      <c r="DK36" s="590"/>
      <c r="DL36" s="594">
        <v>1823486</v>
      </c>
      <c r="DM36" s="589"/>
      <c r="DN36" s="589"/>
      <c r="DO36" s="589"/>
      <c r="DP36" s="589"/>
      <c r="DQ36" s="589"/>
      <c r="DR36" s="589"/>
      <c r="DS36" s="589"/>
      <c r="DT36" s="589"/>
      <c r="DU36" s="589"/>
      <c r="DV36" s="590"/>
      <c r="DW36" s="611">
        <v>11.9</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345104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7670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1088997</v>
      </c>
      <c r="CS37" s="607"/>
      <c r="CT37" s="607"/>
      <c r="CU37" s="607"/>
      <c r="CV37" s="607"/>
      <c r="CW37" s="607"/>
      <c r="CX37" s="607"/>
      <c r="CY37" s="608"/>
      <c r="CZ37" s="591">
        <v>4.7</v>
      </c>
      <c r="DA37" s="609"/>
      <c r="DB37" s="609"/>
      <c r="DC37" s="610"/>
      <c r="DD37" s="594">
        <v>1028397</v>
      </c>
      <c r="DE37" s="607"/>
      <c r="DF37" s="607"/>
      <c r="DG37" s="607"/>
      <c r="DH37" s="607"/>
      <c r="DI37" s="607"/>
      <c r="DJ37" s="607"/>
      <c r="DK37" s="608"/>
      <c r="DL37" s="594">
        <v>995087</v>
      </c>
      <c r="DM37" s="607"/>
      <c r="DN37" s="607"/>
      <c r="DO37" s="607"/>
      <c r="DP37" s="607"/>
      <c r="DQ37" s="607"/>
      <c r="DR37" s="607"/>
      <c r="DS37" s="607"/>
      <c r="DT37" s="607"/>
      <c r="DU37" s="607"/>
      <c r="DV37" s="608"/>
      <c r="DW37" s="611">
        <v>6.5</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161602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12879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2531237</v>
      </c>
      <c r="CS38" s="589"/>
      <c r="CT38" s="589"/>
      <c r="CU38" s="589"/>
      <c r="CV38" s="589"/>
      <c r="CW38" s="589"/>
      <c r="CX38" s="589"/>
      <c r="CY38" s="590"/>
      <c r="CZ38" s="591">
        <v>10.8</v>
      </c>
      <c r="DA38" s="609"/>
      <c r="DB38" s="609"/>
      <c r="DC38" s="610"/>
      <c r="DD38" s="594">
        <v>2209383</v>
      </c>
      <c r="DE38" s="589"/>
      <c r="DF38" s="589"/>
      <c r="DG38" s="589"/>
      <c r="DH38" s="589"/>
      <c r="DI38" s="589"/>
      <c r="DJ38" s="589"/>
      <c r="DK38" s="590"/>
      <c r="DL38" s="594">
        <v>1538390</v>
      </c>
      <c r="DM38" s="589"/>
      <c r="DN38" s="589"/>
      <c r="DO38" s="589"/>
      <c r="DP38" s="589"/>
      <c r="DQ38" s="589"/>
      <c r="DR38" s="589"/>
      <c r="DS38" s="589"/>
      <c r="DT38" s="589"/>
      <c r="DU38" s="589"/>
      <c r="DV38" s="590"/>
      <c r="DW38" s="611">
        <v>10</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123702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506304</v>
      </c>
      <c r="CS39" s="607"/>
      <c r="CT39" s="607"/>
      <c r="CU39" s="607"/>
      <c r="CV39" s="607"/>
      <c r="CW39" s="607"/>
      <c r="CX39" s="607"/>
      <c r="CY39" s="608"/>
      <c r="CZ39" s="591">
        <v>2.2000000000000002</v>
      </c>
      <c r="DA39" s="609"/>
      <c r="DB39" s="609"/>
      <c r="DC39" s="610"/>
      <c r="DD39" s="594">
        <v>500086</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459895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145350</v>
      </c>
      <c r="CS40" s="589"/>
      <c r="CT40" s="589"/>
      <c r="CU40" s="589"/>
      <c r="CV40" s="589"/>
      <c r="CW40" s="589"/>
      <c r="CX40" s="589"/>
      <c r="CY40" s="590"/>
      <c r="CZ40" s="591">
        <v>0.6</v>
      </c>
      <c r="DA40" s="609"/>
      <c r="DB40" s="609"/>
      <c r="DC40" s="610"/>
      <c r="DD40" s="594">
        <v>30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1564929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328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3251111</v>
      </c>
      <c r="CS42" s="589"/>
      <c r="CT42" s="589"/>
      <c r="CU42" s="589"/>
      <c r="CV42" s="589"/>
      <c r="CW42" s="589"/>
      <c r="CX42" s="589"/>
      <c r="CY42" s="590"/>
      <c r="CZ42" s="591">
        <v>13.9</v>
      </c>
      <c r="DA42" s="592"/>
      <c r="DB42" s="592"/>
      <c r="DC42" s="593"/>
      <c r="DD42" s="594">
        <v>1295795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121763</v>
      </c>
      <c r="CS43" s="607"/>
      <c r="CT43" s="607"/>
      <c r="CU43" s="607"/>
      <c r="CV43" s="607"/>
      <c r="CW43" s="607"/>
      <c r="CX43" s="607"/>
      <c r="CY43" s="608"/>
      <c r="CZ43" s="591">
        <v>0.5</v>
      </c>
      <c r="DA43" s="609"/>
      <c r="DB43" s="609"/>
      <c r="DC43" s="610"/>
      <c r="DD43" s="594">
        <v>106688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3143698</v>
      </c>
      <c r="CS44" s="589"/>
      <c r="CT44" s="589"/>
      <c r="CU44" s="589"/>
      <c r="CV44" s="589"/>
      <c r="CW44" s="589"/>
      <c r="CX44" s="589"/>
      <c r="CY44" s="590"/>
      <c r="CZ44" s="591">
        <v>13.4</v>
      </c>
      <c r="DA44" s="592"/>
      <c r="DB44" s="592"/>
      <c r="DC44" s="593"/>
      <c r="DD44" s="594">
        <v>1291093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698019</v>
      </c>
      <c r="CS45" s="607"/>
      <c r="CT45" s="607"/>
      <c r="CU45" s="607"/>
      <c r="CV45" s="607"/>
      <c r="CW45" s="607"/>
      <c r="CX45" s="607"/>
      <c r="CY45" s="608"/>
      <c r="CZ45" s="591">
        <v>3</v>
      </c>
      <c r="DA45" s="609"/>
      <c r="DB45" s="609"/>
      <c r="DC45" s="610"/>
      <c r="DD45" s="594">
        <v>99416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2391983</v>
      </c>
      <c r="CS46" s="589"/>
      <c r="CT46" s="589"/>
      <c r="CU46" s="589"/>
      <c r="CV46" s="589"/>
      <c r="CW46" s="589"/>
      <c r="CX46" s="589"/>
      <c r="CY46" s="590"/>
      <c r="CZ46" s="591">
        <v>10.199999999999999</v>
      </c>
      <c r="DA46" s="592"/>
      <c r="DB46" s="592"/>
      <c r="DC46" s="593"/>
      <c r="DD46" s="594">
        <v>1167381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107413</v>
      </c>
      <c r="CS47" s="607"/>
      <c r="CT47" s="607"/>
      <c r="CU47" s="607"/>
      <c r="CV47" s="607"/>
      <c r="CW47" s="607"/>
      <c r="CX47" s="607"/>
      <c r="CY47" s="608"/>
      <c r="CZ47" s="591">
        <v>0.5</v>
      </c>
      <c r="DA47" s="609"/>
      <c r="DB47" s="609"/>
      <c r="DC47" s="610"/>
      <c r="DD47" s="594">
        <v>4702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23393284</v>
      </c>
      <c r="CS49" s="573"/>
      <c r="CT49" s="573"/>
      <c r="CU49" s="573"/>
      <c r="CV49" s="573"/>
      <c r="CW49" s="573"/>
      <c r="CX49" s="573"/>
      <c r="CY49" s="574"/>
      <c r="CZ49" s="575">
        <v>100</v>
      </c>
      <c r="DA49" s="576"/>
      <c r="DB49" s="576"/>
      <c r="DC49" s="577"/>
      <c r="DD49" s="578">
        <v>17145466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342</v>
      </c>
      <c r="DK2" s="1111"/>
      <c r="DL2" s="1111"/>
      <c r="DM2" s="1111"/>
      <c r="DN2" s="1111"/>
      <c r="DO2" s="1112"/>
      <c r="DP2" s="200"/>
      <c r="DQ2" s="1110" t="s">
        <v>343</v>
      </c>
      <c r="DR2" s="1111"/>
      <c r="DS2" s="1111"/>
      <c r="DT2" s="1111"/>
      <c r="DU2" s="1111"/>
      <c r="DV2" s="1111"/>
      <c r="DW2" s="1111"/>
      <c r="DX2" s="1111"/>
      <c r="DY2" s="1111"/>
      <c r="DZ2" s="111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3" t="s">
        <v>344</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13"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7"/>
      <c r="BA5" s="207"/>
      <c r="BB5" s="207"/>
      <c r="BC5" s="207"/>
      <c r="BD5" s="207"/>
      <c r="BE5" s="208"/>
      <c r="BF5" s="208"/>
      <c r="BG5" s="208"/>
      <c r="BH5" s="208"/>
      <c r="BI5" s="208"/>
      <c r="BJ5" s="208"/>
      <c r="BK5" s="208"/>
      <c r="BL5" s="208"/>
      <c r="BM5" s="208"/>
      <c r="BN5" s="208"/>
      <c r="BO5" s="208"/>
      <c r="BP5" s="208"/>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098" t="s">
        <v>360</v>
      </c>
      <c r="DH5" s="1099"/>
      <c r="DI5" s="1099"/>
      <c r="DJ5" s="1099"/>
      <c r="DK5" s="1100"/>
      <c r="DL5" s="1098" t="s">
        <v>361</v>
      </c>
      <c r="DM5" s="1099"/>
      <c r="DN5" s="1099"/>
      <c r="DO5" s="1099"/>
      <c r="DP5" s="1100"/>
      <c r="DQ5" s="1000" t="s">
        <v>362</v>
      </c>
      <c r="DR5" s="1001"/>
      <c r="DS5" s="1001"/>
      <c r="DT5" s="1001"/>
      <c r="DU5" s="1002"/>
      <c r="DV5" s="1000" t="s">
        <v>353</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4"/>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1"/>
      <c r="DH6" s="1102"/>
      <c r="DI6" s="1102"/>
      <c r="DJ6" s="1102"/>
      <c r="DK6" s="1103"/>
      <c r="DL6" s="1101"/>
      <c r="DM6" s="1102"/>
      <c r="DN6" s="1102"/>
      <c r="DO6" s="1102"/>
      <c r="DP6" s="1103"/>
      <c r="DQ6" s="1003"/>
      <c r="DR6" s="1004"/>
      <c r="DS6" s="1004"/>
      <c r="DT6" s="1004"/>
      <c r="DU6" s="1005"/>
      <c r="DV6" s="1003"/>
      <c r="DW6" s="1004"/>
      <c r="DX6" s="1004"/>
      <c r="DY6" s="1004"/>
      <c r="DZ6" s="1017"/>
      <c r="EA6" s="205"/>
    </row>
    <row r="7" spans="1:131" s="206" customFormat="1" ht="26.25" customHeight="1" thickTop="1" x14ac:dyDescent="0.15">
      <c r="A7" s="209">
        <v>1</v>
      </c>
      <c r="B7" s="1050" t="s">
        <v>363</v>
      </c>
      <c r="C7" s="1051"/>
      <c r="D7" s="1051"/>
      <c r="E7" s="1051"/>
      <c r="F7" s="1051"/>
      <c r="G7" s="1051"/>
      <c r="H7" s="1051"/>
      <c r="I7" s="1051"/>
      <c r="J7" s="1051"/>
      <c r="K7" s="1051"/>
      <c r="L7" s="1051"/>
      <c r="M7" s="1051"/>
      <c r="N7" s="1051"/>
      <c r="O7" s="1051"/>
      <c r="P7" s="1052"/>
      <c r="Q7" s="1104">
        <v>24922</v>
      </c>
      <c r="R7" s="1105"/>
      <c r="S7" s="1105"/>
      <c r="T7" s="1105"/>
      <c r="U7" s="1105"/>
      <c r="V7" s="1105">
        <v>23387</v>
      </c>
      <c r="W7" s="1105"/>
      <c r="X7" s="1105"/>
      <c r="Y7" s="1105"/>
      <c r="Z7" s="1105"/>
      <c r="AA7" s="1105">
        <v>1535</v>
      </c>
      <c r="AB7" s="1105"/>
      <c r="AC7" s="1105"/>
      <c r="AD7" s="1105"/>
      <c r="AE7" s="1106"/>
      <c r="AF7" s="1107">
        <v>1515</v>
      </c>
      <c r="AG7" s="1108"/>
      <c r="AH7" s="1108"/>
      <c r="AI7" s="1108"/>
      <c r="AJ7" s="1109"/>
      <c r="AK7" s="1091">
        <v>21</v>
      </c>
      <c r="AL7" s="1092"/>
      <c r="AM7" s="1092"/>
      <c r="AN7" s="1092"/>
      <c r="AO7" s="1092"/>
      <c r="AP7" s="1092">
        <v>24508</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t="s">
        <v>546</v>
      </c>
      <c r="BS7" s="1095" t="s">
        <v>547</v>
      </c>
      <c r="BT7" s="1096"/>
      <c r="BU7" s="1096"/>
      <c r="BV7" s="1096"/>
      <c r="BW7" s="1096"/>
      <c r="BX7" s="1096"/>
      <c r="BY7" s="1096"/>
      <c r="BZ7" s="1096"/>
      <c r="CA7" s="1096"/>
      <c r="CB7" s="1096"/>
      <c r="CC7" s="1096"/>
      <c r="CD7" s="1096"/>
      <c r="CE7" s="1096"/>
      <c r="CF7" s="1096"/>
      <c r="CG7" s="1097"/>
      <c r="CH7" s="1088">
        <v>10</v>
      </c>
      <c r="CI7" s="1089"/>
      <c r="CJ7" s="1089"/>
      <c r="CK7" s="1089"/>
      <c r="CL7" s="1090"/>
      <c r="CM7" s="1088">
        <v>8</v>
      </c>
      <c r="CN7" s="1089"/>
      <c r="CO7" s="1089"/>
      <c r="CP7" s="1089"/>
      <c r="CQ7" s="1090"/>
      <c r="CR7" s="1088">
        <v>5</v>
      </c>
      <c r="CS7" s="1089"/>
      <c r="CT7" s="1089"/>
      <c r="CU7" s="1089"/>
      <c r="CV7" s="1090"/>
      <c r="CW7" s="1088">
        <v>15</v>
      </c>
      <c r="CX7" s="1089"/>
      <c r="CY7" s="1089"/>
      <c r="CZ7" s="1089"/>
      <c r="DA7" s="1090"/>
      <c r="DB7" s="1088" t="s">
        <v>548</v>
      </c>
      <c r="DC7" s="1089"/>
      <c r="DD7" s="1089"/>
      <c r="DE7" s="1089"/>
      <c r="DF7" s="1090"/>
      <c r="DG7" s="1088">
        <v>294</v>
      </c>
      <c r="DH7" s="1089"/>
      <c r="DI7" s="1089"/>
      <c r="DJ7" s="1089"/>
      <c r="DK7" s="1090"/>
      <c r="DL7" s="1088" t="s">
        <v>548</v>
      </c>
      <c r="DM7" s="1089"/>
      <c r="DN7" s="1089"/>
      <c r="DO7" s="1089"/>
      <c r="DP7" s="1090"/>
      <c r="DQ7" s="1088">
        <v>105</v>
      </c>
      <c r="DR7" s="1089"/>
      <c r="DS7" s="1089"/>
      <c r="DT7" s="1089"/>
      <c r="DU7" s="1090"/>
      <c r="DV7" s="1115"/>
      <c r="DW7" s="1116"/>
      <c r="DX7" s="1116"/>
      <c r="DY7" s="1116"/>
      <c r="DZ7" s="1117"/>
      <c r="EA7" s="205"/>
    </row>
    <row r="8" spans="1:131" s="206" customFormat="1" ht="26.25" customHeight="1" x14ac:dyDescent="0.15">
      <c r="A8" s="212">
        <v>2</v>
      </c>
      <c r="B8" s="1036" t="s">
        <v>364</v>
      </c>
      <c r="C8" s="1037"/>
      <c r="D8" s="1037"/>
      <c r="E8" s="1037"/>
      <c r="F8" s="1037"/>
      <c r="G8" s="1037"/>
      <c r="H8" s="1037"/>
      <c r="I8" s="1037"/>
      <c r="J8" s="1037"/>
      <c r="K8" s="1037"/>
      <c r="L8" s="1037"/>
      <c r="M8" s="1037"/>
      <c r="N8" s="1037"/>
      <c r="O8" s="1037"/>
      <c r="P8" s="1038"/>
      <c r="Q8" s="1042">
        <v>7</v>
      </c>
      <c r="R8" s="1043"/>
      <c r="S8" s="1043"/>
      <c r="T8" s="1043"/>
      <c r="U8" s="1043"/>
      <c r="V8" s="1043">
        <v>174</v>
      </c>
      <c r="W8" s="1043"/>
      <c r="X8" s="1043"/>
      <c r="Y8" s="1043"/>
      <c r="Z8" s="1043"/>
      <c r="AA8" s="1043">
        <v>-167</v>
      </c>
      <c r="AB8" s="1043"/>
      <c r="AC8" s="1043"/>
      <c r="AD8" s="1043"/>
      <c r="AE8" s="1044"/>
      <c r="AF8" s="1018">
        <v>-167</v>
      </c>
      <c r="AG8" s="1019"/>
      <c r="AH8" s="1019"/>
      <c r="AI8" s="1019"/>
      <c r="AJ8" s="1020"/>
      <c r="AK8" s="1086">
        <v>0</v>
      </c>
      <c r="AL8" s="1087"/>
      <c r="AM8" s="1087"/>
      <c r="AN8" s="1087"/>
      <c r="AO8" s="1087"/>
      <c r="AP8" s="1087">
        <v>26</v>
      </c>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13" t="s">
        <v>549</v>
      </c>
      <c r="BT8" s="1014"/>
      <c r="BU8" s="1014"/>
      <c r="BV8" s="1014"/>
      <c r="BW8" s="1014"/>
      <c r="BX8" s="1014"/>
      <c r="BY8" s="1014"/>
      <c r="BZ8" s="1014"/>
      <c r="CA8" s="1014"/>
      <c r="CB8" s="1014"/>
      <c r="CC8" s="1014"/>
      <c r="CD8" s="1014"/>
      <c r="CE8" s="1014"/>
      <c r="CF8" s="1014"/>
      <c r="CG8" s="1015"/>
      <c r="CH8" s="988">
        <v>0</v>
      </c>
      <c r="CI8" s="989"/>
      <c r="CJ8" s="989"/>
      <c r="CK8" s="989"/>
      <c r="CL8" s="990"/>
      <c r="CM8" s="988">
        <v>15</v>
      </c>
      <c r="CN8" s="989"/>
      <c r="CO8" s="989"/>
      <c r="CP8" s="989"/>
      <c r="CQ8" s="990"/>
      <c r="CR8" s="988">
        <v>11</v>
      </c>
      <c r="CS8" s="989"/>
      <c r="CT8" s="989"/>
      <c r="CU8" s="989"/>
      <c r="CV8" s="990"/>
      <c r="CW8" s="988" t="s">
        <v>548</v>
      </c>
      <c r="CX8" s="989"/>
      <c r="CY8" s="989"/>
      <c r="CZ8" s="989"/>
      <c r="DA8" s="990"/>
      <c r="DB8" s="988" t="s">
        <v>548</v>
      </c>
      <c r="DC8" s="989"/>
      <c r="DD8" s="989"/>
      <c r="DE8" s="989"/>
      <c r="DF8" s="990"/>
      <c r="DG8" s="988" t="s">
        <v>548</v>
      </c>
      <c r="DH8" s="989"/>
      <c r="DI8" s="989"/>
      <c r="DJ8" s="989"/>
      <c r="DK8" s="990"/>
      <c r="DL8" s="988" t="s">
        <v>548</v>
      </c>
      <c r="DM8" s="989"/>
      <c r="DN8" s="989"/>
      <c r="DO8" s="989"/>
      <c r="DP8" s="990"/>
      <c r="DQ8" s="988" t="s">
        <v>548</v>
      </c>
      <c r="DR8" s="989"/>
      <c r="DS8" s="989"/>
      <c r="DT8" s="989"/>
      <c r="DU8" s="990"/>
      <c r="DV8" s="991"/>
      <c r="DW8" s="992"/>
      <c r="DX8" s="992"/>
      <c r="DY8" s="992"/>
      <c r="DZ8" s="993"/>
      <c r="EA8" s="205"/>
    </row>
    <row r="9" spans="1:131" s="206" customFormat="1" ht="26.25" customHeight="1" x14ac:dyDescent="0.15">
      <c r="A9" s="212">
        <v>3</v>
      </c>
      <c r="B9" s="1036" t="s">
        <v>365</v>
      </c>
      <c r="C9" s="1037"/>
      <c r="D9" s="1037"/>
      <c r="E9" s="1037"/>
      <c r="F9" s="1037"/>
      <c r="G9" s="1037"/>
      <c r="H9" s="1037"/>
      <c r="I9" s="1037"/>
      <c r="J9" s="1037"/>
      <c r="K9" s="1037"/>
      <c r="L9" s="1037"/>
      <c r="M9" s="1037"/>
      <c r="N9" s="1037"/>
      <c r="O9" s="1037"/>
      <c r="P9" s="1038"/>
      <c r="Q9" s="1042">
        <v>157</v>
      </c>
      <c r="R9" s="1043"/>
      <c r="S9" s="1043"/>
      <c r="T9" s="1043"/>
      <c r="U9" s="1043"/>
      <c r="V9" s="1043">
        <v>157</v>
      </c>
      <c r="W9" s="1043"/>
      <c r="X9" s="1043"/>
      <c r="Y9" s="1043"/>
      <c r="Z9" s="1043"/>
      <c r="AA9" s="1043" t="s">
        <v>569</v>
      </c>
      <c r="AB9" s="1043"/>
      <c r="AC9" s="1043"/>
      <c r="AD9" s="1043"/>
      <c r="AE9" s="1044"/>
      <c r="AF9" s="1018" t="s">
        <v>112</v>
      </c>
      <c r="AG9" s="1019"/>
      <c r="AH9" s="1019"/>
      <c r="AI9" s="1019"/>
      <c r="AJ9" s="1020"/>
      <c r="AK9" s="1086">
        <v>157</v>
      </c>
      <c r="AL9" s="1087"/>
      <c r="AM9" s="1087"/>
      <c r="AN9" s="1087"/>
      <c r="AO9" s="1087"/>
      <c r="AP9" s="1087">
        <v>300</v>
      </c>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3" t="s">
        <v>550</v>
      </c>
      <c r="BT9" s="1014"/>
      <c r="BU9" s="1014"/>
      <c r="BV9" s="1014"/>
      <c r="BW9" s="1014"/>
      <c r="BX9" s="1014"/>
      <c r="BY9" s="1014"/>
      <c r="BZ9" s="1014"/>
      <c r="CA9" s="1014"/>
      <c r="CB9" s="1014"/>
      <c r="CC9" s="1014"/>
      <c r="CD9" s="1014"/>
      <c r="CE9" s="1014"/>
      <c r="CF9" s="1014"/>
      <c r="CG9" s="1015"/>
      <c r="CH9" s="988">
        <v>-26</v>
      </c>
      <c r="CI9" s="989"/>
      <c r="CJ9" s="989"/>
      <c r="CK9" s="989"/>
      <c r="CL9" s="990"/>
      <c r="CM9" s="988">
        <v>3</v>
      </c>
      <c r="CN9" s="989"/>
      <c r="CO9" s="989"/>
      <c r="CP9" s="989"/>
      <c r="CQ9" s="990"/>
      <c r="CR9" s="988">
        <v>3</v>
      </c>
      <c r="CS9" s="989"/>
      <c r="CT9" s="989"/>
      <c r="CU9" s="989"/>
      <c r="CV9" s="990"/>
      <c r="CW9" s="988">
        <v>45</v>
      </c>
      <c r="CX9" s="989"/>
      <c r="CY9" s="989"/>
      <c r="CZ9" s="989"/>
      <c r="DA9" s="990"/>
      <c r="DB9" s="988" t="s">
        <v>548</v>
      </c>
      <c r="DC9" s="989"/>
      <c r="DD9" s="989"/>
      <c r="DE9" s="989"/>
      <c r="DF9" s="990"/>
      <c r="DG9" s="988" t="s">
        <v>548</v>
      </c>
      <c r="DH9" s="989"/>
      <c r="DI9" s="989"/>
      <c r="DJ9" s="989"/>
      <c r="DK9" s="990"/>
      <c r="DL9" s="988" t="s">
        <v>548</v>
      </c>
      <c r="DM9" s="989"/>
      <c r="DN9" s="989"/>
      <c r="DO9" s="989"/>
      <c r="DP9" s="990"/>
      <c r="DQ9" s="988" t="s">
        <v>548</v>
      </c>
      <c r="DR9" s="989"/>
      <c r="DS9" s="989"/>
      <c r="DT9" s="989"/>
      <c r="DU9" s="990"/>
      <c r="DV9" s="991"/>
      <c r="DW9" s="992"/>
      <c r="DX9" s="992"/>
      <c r="DY9" s="992"/>
      <c r="DZ9" s="993"/>
      <c r="EA9" s="205"/>
    </row>
    <row r="10" spans="1:131" s="206" customFormat="1" ht="26.25" customHeight="1" x14ac:dyDescent="0.15">
      <c r="A10" s="212">
        <v>4</v>
      </c>
      <c r="B10" s="1036" t="s">
        <v>366</v>
      </c>
      <c r="C10" s="1037"/>
      <c r="D10" s="1037"/>
      <c r="E10" s="1037"/>
      <c r="F10" s="1037"/>
      <c r="G10" s="1037"/>
      <c r="H10" s="1037"/>
      <c r="I10" s="1037"/>
      <c r="J10" s="1037"/>
      <c r="K10" s="1037"/>
      <c r="L10" s="1037"/>
      <c r="M10" s="1037"/>
      <c r="N10" s="1037"/>
      <c r="O10" s="1037"/>
      <c r="P10" s="1038"/>
      <c r="Q10" s="1042">
        <v>3</v>
      </c>
      <c r="R10" s="1043"/>
      <c r="S10" s="1043"/>
      <c r="T10" s="1043"/>
      <c r="U10" s="1043"/>
      <c r="V10" s="1043">
        <v>3</v>
      </c>
      <c r="W10" s="1043"/>
      <c r="X10" s="1043"/>
      <c r="Y10" s="1043"/>
      <c r="Z10" s="1043"/>
      <c r="AA10" s="1043">
        <v>0</v>
      </c>
      <c r="AB10" s="1043"/>
      <c r="AC10" s="1043"/>
      <c r="AD10" s="1043"/>
      <c r="AE10" s="1044"/>
      <c r="AF10" s="1018">
        <v>0</v>
      </c>
      <c r="AG10" s="1019"/>
      <c r="AH10" s="1019"/>
      <c r="AI10" s="1019"/>
      <c r="AJ10" s="1020"/>
      <c r="AK10" s="1086" t="s">
        <v>572</v>
      </c>
      <c r="AL10" s="1087"/>
      <c r="AM10" s="1087"/>
      <c r="AN10" s="1087"/>
      <c r="AO10" s="1087"/>
      <c r="AP10" s="1087" t="s">
        <v>572</v>
      </c>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3" t="s">
        <v>551</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55</v>
      </c>
      <c r="CN10" s="989"/>
      <c r="CO10" s="989"/>
      <c r="CP10" s="989"/>
      <c r="CQ10" s="990"/>
      <c r="CR10" s="988">
        <v>30</v>
      </c>
      <c r="CS10" s="989"/>
      <c r="CT10" s="989"/>
      <c r="CU10" s="989"/>
      <c r="CV10" s="990"/>
      <c r="CW10" s="988" t="s">
        <v>548</v>
      </c>
      <c r="CX10" s="989"/>
      <c r="CY10" s="989"/>
      <c r="CZ10" s="989"/>
      <c r="DA10" s="990"/>
      <c r="DB10" s="988">
        <v>8</v>
      </c>
      <c r="DC10" s="989"/>
      <c r="DD10" s="989"/>
      <c r="DE10" s="989"/>
      <c r="DF10" s="990"/>
      <c r="DG10" s="988" t="s">
        <v>548</v>
      </c>
      <c r="DH10" s="989"/>
      <c r="DI10" s="989"/>
      <c r="DJ10" s="989"/>
      <c r="DK10" s="990"/>
      <c r="DL10" s="988" t="s">
        <v>548</v>
      </c>
      <c r="DM10" s="989"/>
      <c r="DN10" s="989"/>
      <c r="DO10" s="989"/>
      <c r="DP10" s="990"/>
      <c r="DQ10" s="988" t="s">
        <v>548</v>
      </c>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13" t="s">
        <v>552</v>
      </c>
      <c r="BT11" s="1014"/>
      <c r="BU11" s="1014"/>
      <c r="BV11" s="1014"/>
      <c r="BW11" s="1014"/>
      <c r="BX11" s="1014"/>
      <c r="BY11" s="1014"/>
      <c r="BZ11" s="1014"/>
      <c r="CA11" s="1014"/>
      <c r="CB11" s="1014"/>
      <c r="CC11" s="1014"/>
      <c r="CD11" s="1014"/>
      <c r="CE11" s="1014"/>
      <c r="CF11" s="1014"/>
      <c r="CG11" s="1015"/>
      <c r="CH11" s="988">
        <v>-1</v>
      </c>
      <c r="CI11" s="989"/>
      <c r="CJ11" s="989"/>
      <c r="CK11" s="989"/>
      <c r="CL11" s="990"/>
      <c r="CM11" s="988">
        <v>23</v>
      </c>
      <c r="CN11" s="989"/>
      <c r="CO11" s="989"/>
      <c r="CP11" s="989"/>
      <c r="CQ11" s="990"/>
      <c r="CR11" s="988">
        <v>12</v>
      </c>
      <c r="CS11" s="989"/>
      <c r="CT11" s="989"/>
      <c r="CU11" s="989"/>
      <c r="CV11" s="990"/>
      <c r="CW11" s="988" t="s">
        <v>548</v>
      </c>
      <c r="CX11" s="989"/>
      <c r="CY11" s="989"/>
      <c r="CZ11" s="989"/>
      <c r="DA11" s="990"/>
      <c r="DB11" s="988" t="s">
        <v>548</v>
      </c>
      <c r="DC11" s="989"/>
      <c r="DD11" s="989"/>
      <c r="DE11" s="989"/>
      <c r="DF11" s="990"/>
      <c r="DG11" s="988" t="s">
        <v>548</v>
      </c>
      <c r="DH11" s="989"/>
      <c r="DI11" s="989"/>
      <c r="DJ11" s="989"/>
      <c r="DK11" s="990"/>
      <c r="DL11" s="988" t="s">
        <v>548</v>
      </c>
      <c r="DM11" s="989"/>
      <c r="DN11" s="989"/>
      <c r="DO11" s="989"/>
      <c r="DP11" s="990"/>
      <c r="DQ11" s="988" t="s">
        <v>548</v>
      </c>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3" t="s">
        <v>553</v>
      </c>
      <c r="BT12" s="1014"/>
      <c r="BU12" s="1014"/>
      <c r="BV12" s="1014"/>
      <c r="BW12" s="1014"/>
      <c r="BX12" s="1014"/>
      <c r="BY12" s="1014"/>
      <c r="BZ12" s="1014"/>
      <c r="CA12" s="1014"/>
      <c r="CB12" s="1014"/>
      <c r="CC12" s="1014"/>
      <c r="CD12" s="1014"/>
      <c r="CE12" s="1014"/>
      <c r="CF12" s="1014"/>
      <c r="CG12" s="1015"/>
      <c r="CH12" s="988">
        <v>-3</v>
      </c>
      <c r="CI12" s="989"/>
      <c r="CJ12" s="989"/>
      <c r="CK12" s="989"/>
      <c r="CL12" s="990"/>
      <c r="CM12" s="988">
        <v>20</v>
      </c>
      <c r="CN12" s="989"/>
      <c r="CO12" s="989"/>
      <c r="CP12" s="989"/>
      <c r="CQ12" s="990"/>
      <c r="CR12" s="988">
        <v>13</v>
      </c>
      <c r="CS12" s="989"/>
      <c r="CT12" s="989"/>
      <c r="CU12" s="989"/>
      <c r="CV12" s="990"/>
      <c r="CW12" s="988" t="s">
        <v>548</v>
      </c>
      <c r="CX12" s="989"/>
      <c r="CY12" s="989"/>
      <c r="CZ12" s="989"/>
      <c r="DA12" s="990"/>
      <c r="DB12" s="988" t="s">
        <v>548</v>
      </c>
      <c r="DC12" s="989"/>
      <c r="DD12" s="989"/>
      <c r="DE12" s="989"/>
      <c r="DF12" s="990"/>
      <c r="DG12" s="988" t="s">
        <v>548</v>
      </c>
      <c r="DH12" s="989"/>
      <c r="DI12" s="989"/>
      <c r="DJ12" s="989"/>
      <c r="DK12" s="990"/>
      <c r="DL12" s="988" t="s">
        <v>548</v>
      </c>
      <c r="DM12" s="989"/>
      <c r="DN12" s="989"/>
      <c r="DO12" s="989"/>
      <c r="DP12" s="990"/>
      <c r="DQ12" s="988" t="s">
        <v>548</v>
      </c>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3" t="s">
        <v>554</v>
      </c>
      <c r="BT13" s="1014"/>
      <c r="BU13" s="1014"/>
      <c r="BV13" s="1014"/>
      <c r="BW13" s="1014"/>
      <c r="BX13" s="1014"/>
      <c r="BY13" s="1014"/>
      <c r="BZ13" s="1014"/>
      <c r="CA13" s="1014"/>
      <c r="CB13" s="1014"/>
      <c r="CC13" s="1014"/>
      <c r="CD13" s="1014"/>
      <c r="CE13" s="1014"/>
      <c r="CF13" s="1014"/>
      <c r="CG13" s="1015"/>
      <c r="CH13" s="988">
        <v>0</v>
      </c>
      <c r="CI13" s="989"/>
      <c r="CJ13" s="989"/>
      <c r="CK13" s="989"/>
      <c r="CL13" s="990"/>
      <c r="CM13" s="988">
        <v>5</v>
      </c>
      <c r="CN13" s="989"/>
      <c r="CO13" s="989"/>
      <c r="CP13" s="989"/>
      <c r="CQ13" s="990"/>
      <c r="CR13" s="988">
        <v>3</v>
      </c>
      <c r="CS13" s="989"/>
      <c r="CT13" s="989"/>
      <c r="CU13" s="989"/>
      <c r="CV13" s="990"/>
      <c r="CW13" s="988">
        <v>8</v>
      </c>
      <c r="CX13" s="989"/>
      <c r="CY13" s="989"/>
      <c r="CZ13" s="989"/>
      <c r="DA13" s="990"/>
      <c r="DB13" s="988" t="s">
        <v>548</v>
      </c>
      <c r="DC13" s="989"/>
      <c r="DD13" s="989"/>
      <c r="DE13" s="989"/>
      <c r="DF13" s="990"/>
      <c r="DG13" s="988" t="s">
        <v>548</v>
      </c>
      <c r="DH13" s="989"/>
      <c r="DI13" s="989"/>
      <c r="DJ13" s="989"/>
      <c r="DK13" s="990"/>
      <c r="DL13" s="988" t="s">
        <v>548</v>
      </c>
      <c r="DM13" s="989"/>
      <c r="DN13" s="989"/>
      <c r="DO13" s="989"/>
      <c r="DP13" s="990"/>
      <c r="DQ13" s="988" t="s">
        <v>548</v>
      </c>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1"/>
      <c r="R22" s="1082"/>
      <c r="S22" s="1082"/>
      <c r="T22" s="1082"/>
      <c r="U22" s="1082"/>
      <c r="V22" s="1082"/>
      <c r="W22" s="1082"/>
      <c r="X22" s="1082"/>
      <c r="Y22" s="1082"/>
      <c r="Z22" s="1082"/>
      <c r="AA22" s="1082"/>
      <c r="AB22" s="1082"/>
      <c r="AC22" s="1082"/>
      <c r="AD22" s="1082"/>
      <c r="AE22" s="1083"/>
      <c r="AF22" s="1018"/>
      <c r="AG22" s="1019"/>
      <c r="AH22" s="1019"/>
      <c r="AI22" s="1019"/>
      <c r="AJ22" s="1020"/>
      <c r="AK22" s="1077"/>
      <c r="AL22" s="1078"/>
      <c r="AM22" s="1078"/>
      <c r="AN22" s="1078"/>
      <c r="AO22" s="1078"/>
      <c r="AP22" s="1078"/>
      <c r="AQ22" s="1078"/>
      <c r="AR22" s="1078"/>
      <c r="AS22" s="1078"/>
      <c r="AT22" s="1078"/>
      <c r="AU22" s="1079"/>
      <c r="AV22" s="1079"/>
      <c r="AW22" s="1079"/>
      <c r="AX22" s="1079"/>
      <c r="AY22" s="1080"/>
      <c r="AZ22" s="1034" t="s">
        <v>367</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8">
        <v>24765</v>
      </c>
      <c r="R23" s="1069"/>
      <c r="S23" s="1069"/>
      <c r="T23" s="1069"/>
      <c r="U23" s="1069"/>
      <c r="V23" s="1069">
        <v>23397</v>
      </c>
      <c r="W23" s="1069"/>
      <c r="X23" s="1069"/>
      <c r="Y23" s="1069"/>
      <c r="Z23" s="1069"/>
      <c r="AA23" s="1069">
        <v>1368</v>
      </c>
      <c r="AB23" s="1069"/>
      <c r="AC23" s="1069"/>
      <c r="AD23" s="1069"/>
      <c r="AE23" s="1070"/>
      <c r="AF23" s="1071">
        <v>1349</v>
      </c>
      <c r="AG23" s="1069"/>
      <c r="AH23" s="1069"/>
      <c r="AI23" s="1069"/>
      <c r="AJ23" s="1072"/>
      <c r="AK23" s="1073"/>
      <c r="AL23" s="1074"/>
      <c r="AM23" s="1074"/>
      <c r="AN23" s="1074"/>
      <c r="AO23" s="1074"/>
      <c r="AP23" s="1069">
        <v>24834</v>
      </c>
      <c r="AQ23" s="1069"/>
      <c r="AR23" s="1069"/>
      <c r="AS23" s="1069"/>
      <c r="AT23" s="1069"/>
      <c r="AU23" s="1075"/>
      <c r="AV23" s="1075"/>
      <c r="AW23" s="1075"/>
      <c r="AX23" s="1075"/>
      <c r="AY23" s="1076"/>
      <c r="AZ23" s="1065" t="s">
        <v>112</v>
      </c>
      <c r="BA23" s="1066"/>
      <c r="BB23" s="1066"/>
      <c r="BC23" s="1066"/>
      <c r="BD23" s="1067"/>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4" t="s">
        <v>370</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3" t="s">
        <v>371</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346</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9" t="s">
        <v>375</v>
      </c>
      <c r="AG26" s="1007"/>
      <c r="AH26" s="1007"/>
      <c r="AI26" s="1007"/>
      <c r="AJ26" s="1060"/>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353</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1"/>
      <c r="AG27" s="1010"/>
      <c r="AH27" s="1010"/>
      <c r="AI27" s="1010"/>
      <c r="AJ27" s="1062"/>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50" t="s">
        <v>380</v>
      </c>
      <c r="C28" s="1051"/>
      <c r="D28" s="1051"/>
      <c r="E28" s="1051"/>
      <c r="F28" s="1051"/>
      <c r="G28" s="1051"/>
      <c r="H28" s="1051"/>
      <c r="I28" s="1051"/>
      <c r="J28" s="1051"/>
      <c r="K28" s="1051"/>
      <c r="L28" s="1051"/>
      <c r="M28" s="1051"/>
      <c r="N28" s="1051"/>
      <c r="O28" s="1051"/>
      <c r="P28" s="1052"/>
      <c r="Q28" s="1053">
        <v>6112</v>
      </c>
      <c r="R28" s="1054"/>
      <c r="S28" s="1054"/>
      <c r="T28" s="1054"/>
      <c r="U28" s="1054"/>
      <c r="V28" s="1054">
        <v>6221</v>
      </c>
      <c r="W28" s="1054"/>
      <c r="X28" s="1054"/>
      <c r="Y28" s="1054"/>
      <c r="Z28" s="1054"/>
      <c r="AA28" s="1054">
        <v>-110</v>
      </c>
      <c r="AB28" s="1054"/>
      <c r="AC28" s="1054"/>
      <c r="AD28" s="1054"/>
      <c r="AE28" s="1055"/>
      <c r="AF28" s="1056">
        <v>-110</v>
      </c>
      <c r="AG28" s="1054"/>
      <c r="AH28" s="1054"/>
      <c r="AI28" s="1054"/>
      <c r="AJ28" s="1057"/>
      <c r="AK28" s="1058">
        <v>451</v>
      </c>
      <c r="AL28" s="1046"/>
      <c r="AM28" s="1046"/>
      <c r="AN28" s="1046"/>
      <c r="AO28" s="1046"/>
      <c r="AP28" s="1046" t="s">
        <v>572</v>
      </c>
      <c r="AQ28" s="1046"/>
      <c r="AR28" s="1046"/>
      <c r="AS28" s="1046"/>
      <c r="AT28" s="1046"/>
      <c r="AU28" s="1046" t="s">
        <v>572</v>
      </c>
      <c r="AV28" s="1046"/>
      <c r="AW28" s="1046"/>
      <c r="AX28" s="1046"/>
      <c r="AY28" s="1046"/>
      <c r="AZ28" s="1047" t="s">
        <v>572</v>
      </c>
      <c r="BA28" s="1047"/>
      <c r="BB28" s="1047"/>
      <c r="BC28" s="1047"/>
      <c r="BD28" s="1047"/>
      <c r="BE28" s="1048"/>
      <c r="BF28" s="1048"/>
      <c r="BG28" s="1048"/>
      <c r="BH28" s="1048"/>
      <c r="BI28" s="1049"/>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381</v>
      </c>
      <c r="C29" s="1037"/>
      <c r="D29" s="1037"/>
      <c r="E29" s="1037"/>
      <c r="F29" s="1037"/>
      <c r="G29" s="1037"/>
      <c r="H29" s="1037"/>
      <c r="I29" s="1037"/>
      <c r="J29" s="1037"/>
      <c r="K29" s="1037"/>
      <c r="L29" s="1037"/>
      <c r="M29" s="1037"/>
      <c r="N29" s="1037"/>
      <c r="O29" s="1037"/>
      <c r="P29" s="1038"/>
      <c r="Q29" s="1042">
        <v>94</v>
      </c>
      <c r="R29" s="1043"/>
      <c r="S29" s="1043"/>
      <c r="T29" s="1043"/>
      <c r="U29" s="1043"/>
      <c r="V29" s="1043">
        <v>94</v>
      </c>
      <c r="W29" s="1043"/>
      <c r="X29" s="1043"/>
      <c r="Y29" s="1043"/>
      <c r="Z29" s="1043"/>
      <c r="AA29" s="1043" t="s">
        <v>570</v>
      </c>
      <c r="AB29" s="1043"/>
      <c r="AC29" s="1043"/>
      <c r="AD29" s="1043"/>
      <c r="AE29" s="1044"/>
      <c r="AF29" s="1018" t="s">
        <v>112</v>
      </c>
      <c r="AG29" s="1019"/>
      <c r="AH29" s="1019"/>
      <c r="AI29" s="1019"/>
      <c r="AJ29" s="1020"/>
      <c r="AK29" s="979">
        <v>19</v>
      </c>
      <c r="AL29" s="967"/>
      <c r="AM29" s="967"/>
      <c r="AN29" s="967"/>
      <c r="AO29" s="967"/>
      <c r="AP29" s="967">
        <v>2</v>
      </c>
      <c r="AQ29" s="967"/>
      <c r="AR29" s="967"/>
      <c r="AS29" s="967"/>
      <c r="AT29" s="967"/>
      <c r="AU29" s="967">
        <v>0</v>
      </c>
      <c r="AV29" s="967"/>
      <c r="AW29" s="967"/>
      <c r="AX29" s="967"/>
      <c r="AY29" s="967"/>
      <c r="AZ29" s="1041" t="s">
        <v>572</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382</v>
      </c>
      <c r="C30" s="1037"/>
      <c r="D30" s="1037"/>
      <c r="E30" s="1037"/>
      <c r="F30" s="1037"/>
      <c r="G30" s="1037"/>
      <c r="H30" s="1037"/>
      <c r="I30" s="1037"/>
      <c r="J30" s="1037"/>
      <c r="K30" s="1037"/>
      <c r="L30" s="1037"/>
      <c r="M30" s="1037"/>
      <c r="N30" s="1037"/>
      <c r="O30" s="1037"/>
      <c r="P30" s="1038"/>
      <c r="Q30" s="1042">
        <v>602</v>
      </c>
      <c r="R30" s="1043"/>
      <c r="S30" s="1043"/>
      <c r="T30" s="1043"/>
      <c r="U30" s="1043"/>
      <c r="V30" s="1043">
        <v>577</v>
      </c>
      <c r="W30" s="1043"/>
      <c r="X30" s="1043"/>
      <c r="Y30" s="1043"/>
      <c r="Z30" s="1043"/>
      <c r="AA30" s="1043">
        <v>25</v>
      </c>
      <c r="AB30" s="1043"/>
      <c r="AC30" s="1043"/>
      <c r="AD30" s="1043"/>
      <c r="AE30" s="1044"/>
      <c r="AF30" s="1018">
        <v>25</v>
      </c>
      <c r="AG30" s="1019"/>
      <c r="AH30" s="1019"/>
      <c r="AI30" s="1019"/>
      <c r="AJ30" s="1020"/>
      <c r="AK30" s="979">
        <v>215</v>
      </c>
      <c r="AL30" s="967"/>
      <c r="AM30" s="967"/>
      <c r="AN30" s="967"/>
      <c r="AO30" s="967"/>
      <c r="AP30" s="967" t="s">
        <v>572</v>
      </c>
      <c r="AQ30" s="967"/>
      <c r="AR30" s="967"/>
      <c r="AS30" s="967"/>
      <c r="AT30" s="967"/>
      <c r="AU30" s="967" t="s">
        <v>572</v>
      </c>
      <c r="AV30" s="967"/>
      <c r="AW30" s="967"/>
      <c r="AX30" s="967"/>
      <c r="AY30" s="967"/>
      <c r="AZ30" s="1041" t="s">
        <v>572</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383</v>
      </c>
      <c r="C31" s="1037"/>
      <c r="D31" s="1037"/>
      <c r="E31" s="1037"/>
      <c r="F31" s="1037"/>
      <c r="G31" s="1037"/>
      <c r="H31" s="1037"/>
      <c r="I31" s="1037"/>
      <c r="J31" s="1037"/>
      <c r="K31" s="1037"/>
      <c r="L31" s="1037"/>
      <c r="M31" s="1037"/>
      <c r="N31" s="1037"/>
      <c r="O31" s="1037"/>
      <c r="P31" s="1038"/>
      <c r="Q31" s="1042">
        <v>4683</v>
      </c>
      <c r="R31" s="1043"/>
      <c r="S31" s="1043"/>
      <c r="T31" s="1043"/>
      <c r="U31" s="1043"/>
      <c r="V31" s="1043">
        <v>4634</v>
      </c>
      <c r="W31" s="1043"/>
      <c r="X31" s="1043"/>
      <c r="Y31" s="1043"/>
      <c r="Z31" s="1043"/>
      <c r="AA31" s="1043">
        <v>50</v>
      </c>
      <c r="AB31" s="1043"/>
      <c r="AC31" s="1043"/>
      <c r="AD31" s="1043"/>
      <c r="AE31" s="1044"/>
      <c r="AF31" s="1018">
        <v>50</v>
      </c>
      <c r="AG31" s="1019"/>
      <c r="AH31" s="1019"/>
      <c r="AI31" s="1019"/>
      <c r="AJ31" s="1020"/>
      <c r="AK31" s="979">
        <v>667</v>
      </c>
      <c r="AL31" s="967"/>
      <c r="AM31" s="967"/>
      <c r="AN31" s="967"/>
      <c r="AO31" s="967"/>
      <c r="AP31" s="967" t="s">
        <v>572</v>
      </c>
      <c r="AQ31" s="967"/>
      <c r="AR31" s="967"/>
      <c r="AS31" s="967"/>
      <c r="AT31" s="967"/>
      <c r="AU31" s="967" t="s">
        <v>572</v>
      </c>
      <c r="AV31" s="967"/>
      <c r="AW31" s="967"/>
      <c r="AX31" s="967"/>
      <c r="AY31" s="967"/>
      <c r="AZ31" s="1041" t="s">
        <v>572</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384</v>
      </c>
      <c r="C32" s="1037"/>
      <c r="D32" s="1037"/>
      <c r="E32" s="1037"/>
      <c r="F32" s="1037"/>
      <c r="G32" s="1037"/>
      <c r="H32" s="1037"/>
      <c r="I32" s="1037"/>
      <c r="J32" s="1037"/>
      <c r="K32" s="1037"/>
      <c r="L32" s="1037"/>
      <c r="M32" s="1037"/>
      <c r="N32" s="1037"/>
      <c r="O32" s="1037"/>
      <c r="P32" s="1038"/>
      <c r="Q32" s="1042">
        <v>20</v>
      </c>
      <c r="R32" s="1043"/>
      <c r="S32" s="1043"/>
      <c r="T32" s="1043"/>
      <c r="U32" s="1043"/>
      <c r="V32" s="1043">
        <v>20</v>
      </c>
      <c r="W32" s="1043"/>
      <c r="X32" s="1043"/>
      <c r="Y32" s="1043"/>
      <c r="Z32" s="1043"/>
      <c r="AA32" s="1043" t="s">
        <v>571</v>
      </c>
      <c r="AB32" s="1043"/>
      <c r="AC32" s="1043"/>
      <c r="AD32" s="1043"/>
      <c r="AE32" s="1044"/>
      <c r="AF32" s="1018" t="s">
        <v>112</v>
      </c>
      <c r="AG32" s="1019"/>
      <c r="AH32" s="1019"/>
      <c r="AI32" s="1019"/>
      <c r="AJ32" s="1020"/>
      <c r="AK32" s="979">
        <v>15</v>
      </c>
      <c r="AL32" s="967"/>
      <c r="AM32" s="967"/>
      <c r="AN32" s="967"/>
      <c r="AO32" s="967"/>
      <c r="AP32" s="967" t="s">
        <v>572</v>
      </c>
      <c r="AQ32" s="967"/>
      <c r="AR32" s="967"/>
      <c r="AS32" s="967"/>
      <c r="AT32" s="967"/>
      <c r="AU32" s="967" t="s">
        <v>572</v>
      </c>
      <c r="AV32" s="967"/>
      <c r="AW32" s="967"/>
      <c r="AX32" s="967"/>
      <c r="AY32" s="967"/>
      <c r="AZ32" s="1041" t="s">
        <v>572</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385</v>
      </c>
      <c r="C33" s="1037"/>
      <c r="D33" s="1037"/>
      <c r="E33" s="1037"/>
      <c r="F33" s="1037"/>
      <c r="G33" s="1037"/>
      <c r="H33" s="1037"/>
      <c r="I33" s="1037"/>
      <c r="J33" s="1037"/>
      <c r="K33" s="1037"/>
      <c r="L33" s="1037"/>
      <c r="M33" s="1037"/>
      <c r="N33" s="1037"/>
      <c r="O33" s="1037"/>
      <c r="P33" s="1038"/>
      <c r="Q33" s="1042">
        <v>784</v>
      </c>
      <c r="R33" s="1043"/>
      <c r="S33" s="1043"/>
      <c r="T33" s="1043"/>
      <c r="U33" s="1043"/>
      <c r="V33" s="1043">
        <v>911</v>
      </c>
      <c r="W33" s="1043"/>
      <c r="X33" s="1043"/>
      <c r="Y33" s="1043"/>
      <c r="Z33" s="1043"/>
      <c r="AA33" s="1043">
        <v>-128</v>
      </c>
      <c r="AB33" s="1043"/>
      <c r="AC33" s="1043"/>
      <c r="AD33" s="1043"/>
      <c r="AE33" s="1044"/>
      <c r="AF33" s="1018">
        <v>963</v>
      </c>
      <c r="AG33" s="1019"/>
      <c r="AH33" s="1019"/>
      <c r="AI33" s="1019"/>
      <c r="AJ33" s="1020"/>
      <c r="AK33" s="979">
        <v>16</v>
      </c>
      <c r="AL33" s="967"/>
      <c r="AM33" s="967"/>
      <c r="AN33" s="967"/>
      <c r="AO33" s="967"/>
      <c r="AP33" s="967">
        <v>3815</v>
      </c>
      <c r="AQ33" s="967"/>
      <c r="AR33" s="967"/>
      <c r="AS33" s="967"/>
      <c r="AT33" s="967"/>
      <c r="AU33" s="967">
        <v>900</v>
      </c>
      <c r="AV33" s="967"/>
      <c r="AW33" s="967"/>
      <c r="AX33" s="967"/>
      <c r="AY33" s="967"/>
      <c r="AZ33" s="1041" t="s">
        <v>572</v>
      </c>
      <c r="BA33" s="1041"/>
      <c r="BB33" s="1041"/>
      <c r="BC33" s="1041"/>
      <c r="BD33" s="1041"/>
      <c r="BE33" s="1031" t="s">
        <v>386</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t="s">
        <v>387</v>
      </c>
      <c r="C34" s="1037"/>
      <c r="D34" s="1037"/>
      <c r="E34" s="1037"/>
      <c r="F34" s="1037"/>
      <c r="G34" s="1037"/>
      <c r="H34" s="1037"/>
      <c r="I34" s="1037"/>
      <c r="J34" s="1037"/>
      <c r="K34" s="1037"/>
      <c r="L34" s="1037"/>
      <c r="M34" s="1037"/>
      <c r="N34" s="1037"/>
      <c r="O34" s="1037"/>
      <c r="P34" s="1038"/>
      <c r="Q34" s="1042">
        <v>2</v>
      </c>
      <c r="R34" s="1043"/>
      <c r="S34" s="1043"/>
      <c r="T34" s="1043"/>
      <c r="U34" s="1043"/>
      <c r="V34" s="1043">
        <v>2</v>
      </c>
      <c r="W34" s="1043"/>
      <c r="X34" s="1043"/>
      <c r="Y34" s="1043"/>
      <c r="Z34" s="1043"/>
      <c r="AA34" s="1043" t="s">
        <v>574</v>
      </c>
      <c r="AB34" s="1043"/>
      <c r="AC34" s="1043"/>
      <c r="AD34" s="1043"/>
      <c r="AE34" s="1044"/>
      <c r="AF34" s="1018">
        <v>103</v>
      </c>
      <c r="AG34" s="1019"/>
      <c r="AH34" s="1019"/>
      <c r="AI34" s="1019"/>
      <c r="AJ34" s="1020"/>
      <c r="AK34" s="979">
        <v>0</v>
      </c>
      <c r="AL34" s="967"/>
      <c r="AM34" s="967"/>
      <c r="AN34" s="967"/>
      <c r="AO34" s="967"/>
      <c r="AP34" s="967" t="s">
        <v>575</v>
      </c>
      <c r="AQ34" s="967"/>
      <c r="AR34" s="967"/>
      <c r="AS34" s="967"/>
      <c r="AT34" s="967"/>
      <c r="AU34" s="967" t="s">
        <v>572</v>
      </c>
      <c r="AV34" s="967"/>
      <c r="AW34" s="967"/>
      <c r="AX34" s="967"/>
      <c r="AY34" s="967"/>
      <c r="AZ34" s="1041" t="s">
        <v>572</v>
      </c>
      <c r="BA34" s="1041"/>
      <c r="BB34" s="1041"/>
      <c r="BC34" s="1041"/>
      <c r="BD34" s="1041"/>
      <c r="BE34" s="1031" t="s">
        <v>386</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t="s">
        <v>388</v>
      </c>
      <c r="C35" s="1037"/>
      <c r="D35" s="1037"/>
      <c r="E35" s="1037"/>
      <c r="F35" s="1037"/>
      <c r="G35" s="1037"/>
      <c r="H35" s="1037"/>
      <c r="I35" s="1037"/>
      <c r="J35" s="1037"/>
      <c r="K35" s="1037"/>
      <c r="L35" s="1037"/>
      <c r="M35" s="1037"/>
      <c r="N35" s="1037"/>
      <c r="O35" s="1037"/>
      <c r="P35" s="1038"/>
      <c r="Q35" s="1042">
        <v>3356</v>
      </c>
      <c r="R35" s="1043"/>
      <c r="S35" s="1043"/>
      <c r="T35" s="1043"/>
      <c r="U35" s="1043"/>
      <c r="V35" s="1043">
        <v>4459</v>
      </c>
      <c r="W35" s="1043"/>
      <c r="X35" s="1043"/>
      <c r="Y35" s="1043"/>
      <c r="Z35" s="1043"/>
      <c r="AA35" s="1043">
        <v>-1103</v>
      </c>
      <c r="AB35" s="1043"/>
      <c r="AC35" s="1043"/>
      <c r="AD35" s="1043"/>
      <c r="AE35" s="1044"/>
      <c r="AF35" s="1018">
        <v>1630</v>
      </c>
      <c r="AG35" s="1019"/>
      <c r="AH35" s="1019"/>
      <c r="AI35" s="1019"/>
      <c r="AJ35" s="1020"/>
      <c r="AK35" s="979">
        <v>211</v>
      </c>
      <c r="AL35" s="967"/>
      <c r="AM35" s="967"/>
      <c r="AN35" s="967"/>
      <c r="AO35" s="967"/>
      <c r="AP35" s="967">
        <v>2703</v>
      </c>
      <c r="AQ35" s="967"/>
      <c r="AR35" s="967"/>
      <c r="AS35" s="967"/>
      <c r="AT35" s="967"/>
      <c r="AU35" s="967">
        <v>1729</v>
      </c>
      <c r="AV35" s="967"/>
      <c r="AW35" s="967"/>
      <c r="AX35" s="967"/>
      <c r="AY35" s="967"/>
      <c r="AZ35" s="1041" t="s">
        <v>572</v>
      </c>
      <c r="BA35" s="1041"/>
      <c r="BB35" s="1041"/>
      <c r="BC35" s="1041"/>
      <c r="BD35" s="1041"/>
      <c r="BE35" s="1031" t="s">
        <v>386</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t="s">
        <v>389</v>
      </c>
      <c r="C36" s="1037"/>
      <c r="D36" s="1037"/>
      <c r="E36" s="1037"/>
      <c r="F36" s="1037"/>
      <c r="G36" s="1037"/>
      <c r="H36" s="1037"/>
      <c r="I36" s="1037"/>
      <c r="J36" s="1037"/>
      <c r="K36" s="1037"/>
      <c r="L36" s="1037"/>
      <c r="M36" s="1037"/>
      <c r="N36" s="1037"/>
      <c r="O36" s="1037"/>
      <c r="P36" s="1038"/>
      <c r="Q36" s="1042">
        <v>263</v>
      </c>
      <c r="R36" s="1043"/>
      <c r="S36" s="1043"/>
      <c r="T36" s="1043"/>
      <c r="U36" s="1043"/>
      <c r="V36" s="1043">
        <v>263</v>
      </c>
      <c r="W36" s="1043"/>
      <c r="X36" s="1043"/>
      <c r="Y36" s="1043"/>
      <c r="Z36" s="1043"/>
      <c r="AA36" s="1043" t="s">
        <v>571</v>
      </c>
      <c r="AB36" s="1043"/>
      <c r="AC36" s="1043"/>
      <c r="AD36" s="1043"/>
      <c r="AE36" s="1044"/>
      <c r="AF36" s="1018" t="s">
        <v>112</v>
      </c>
      <c r="AG36" s="1019"/>
      <c r="AH36" s="1019"/>
      <c r="AI36" s="1019"/>
      <c r="AJ36" s="1020"/>
      <c r="AK36" s="979">
        <v>162</v>
      </c>
      <c r="AL36" s="967"/>
      <c r="AM36" s="967"/>
      <c r="AN36" s="967"/>
      <c r="AO36" s="967"/>
      <c r="AP36" s="967">
        <v>1003</v>
      </c>
      <c r="AQ36" s="967"/>
      <c r="AR36" s="967"/>
      <c r="AS36" s="967"/>
      <c r="AT36" s="967"/>
      <c r="AU36" s="967">
        <v>746</v>
      </c>
      <c r="AV36" s="967"/>
      <c r="AW36" s="967"/>
      <c r="AX36" s="967"/>
      <c r="AY36" s="967"/>
      <c r="AZ36" s="1041" t="s">
        <v>572</v>
      </c>
      <c r="BA36" s="1041"/>
      <c r="BB36" s="1041"/>
      <c r="BC36" s="1041"/>
      <c r="BD36" s="1041"/>
      <c r="BE36" s="1031" t="s">
        <v>390</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t="s">
        <v>391</v>
      </c>
      <c r="C37" s="1037"/>
      <c r="D37" s="1037"/>
      <c r="E37" s="1037"/>
      <c r="F37" s="1037"/>
      <c r="G37" s="1037"/>
      <c r="H37" s="1037"/>
      <c r="I37" s="1037"/>
      <c r="J37" s="1037"/>
      <c r="K37" s="1037"/>
      <c r="L37" s="1037"/>
      <c r="M37" s="1037"/>
      <c r="N37" s="1037"/>
      <c r="O37" s="1037"/>
      <c r="P37" s="1038"/>
      <c r="Q37" s="1042">
        <v>8</v>
      </c>
      <c r="R37" s="1043"/>
      <c r="S37" s="1043"/>
      <c r="T37" s="1043"/>
      <c r="U37" s="1043"/>
      <c r="V37" s="1043">
        <v>8</v>
      </c>
      <c r="W37" s="1043"/>
      <c r="X37" s="1043"/>
      <c r="Y37" s="1043"/>
      <c r="Z37" s="1043"/>
      <c r="AA37" s="1043">
        <v>0</v>
      </c>
      <c r="AB37" s="1043"/>
      <c r="AC37" s="1043"/>
      <c r="AD37" s="1043"/>
      <c r="AE37" s="1044"/>
      <c r="AF37" s="1018">
        <v>0</v>
      </c>
      <c r="AG37" s="1019"/>
      <c r="AH37" s="1019"/>
      <c r="AI37" s="1019"/>
      <c r="AJ37" s="1020"/>
      <c r="AK37" s="979" t="s">
        <v>573</v>
      </c>
      <c r="AL37" s="967"/>
      <c r="AM37" s="967"/>
      <c r="AN37" s="967"/>
      <c r="AO37" s="967"/>
      <c r="AP37" s="967" t="s">
        <v>572</v>
      </c>
      <c r="AQ37" s="967"/>
      <c r="AR37" s="967"/>
      <c r="AS37" s="967"/>
      <c r="AT37" s="967"/>
      <c r="AU37" s="967" t="s">
        <v>576</v>
      </c>
      <c r="AV37" s="967"/>
      <c r="AW37" s="967"/>
      <c r="AX37" s="967"/>
      <c r="AY37" s="967"/>
      <c r="AZ37" s="1041" t="s">
        <v>572</v>
      </c>
      <c r="BA37" s="1041"/>
      <c r="BB37" s="1041"/>
      <c r="BC37" s="1041"/>
      <c r="BD37" s="1041"/>
      <c r="BE37" s="1031" t="s">
        <v>390</v>
      </c>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t="s">
        <v>392</v>
      </c>
      <c r="C38" s="1037"/>
      <c r="D38" s="1037"/>
      <c r="E38" s="1037"/>
      <c r="F38" s="1037"/>
      <c r="G38" s="1037"/>
      <c r="H38" s="1037"/>
      <c r="I38" s="1037"/>
      <c r="J38" s="1037"/>
      <c r="K38" s="1037"/>
      <c r="L38" s="1037"/>
      <c r="M38" s="1037"/>
      <c r="N38" s="1037"/>
      <c r="O38" s="1037"/>
      <c r="P38" s="1038"/>
      <c r="Q38" s="1042">
        <v>878</v>
      </c>
      <c r="R38" s="1043"/>
      <c r="S38" s="1043"/>
      <c r="T38" s="1043"/>
      <c r="U38" s="1043"/>
      <c r="V38" s="1043">
        <v>878</v>
      </c>
      <c r="W38" s="1043"/>
      <c r="X38" s="1043"/>
      <c r="Y38" s="1043"/>
      <c r="Z38" s="1043"/>
      <c r="AA38" s="1043">
        <v>0</v>
      </c>
      <c r="AB38" s="1043"/>
      <c r="AC38" s="1043"/>
      <c r="AD38" s="1043"/>
      <c r="AE38" s="1044"/>
      <c r="AF38" s="1018" t="s">
        <v>112</v>
      </c>
      <c r="AG38" s="1019"/>
      <c r="AH38" s="1019"/>
      <c r="AI38" s="1019"/>
      <c r="AJ38" s="1020"/>
      <c r="AK38" s="979">
        <v>345</v>
      </c>
      <c r="AL38" s="967"/>
      <c r="AM38" s="967"/>
      <c r="AN38" s="967"/>
      <c r="AO38" s="967"/>
      <c r="AP38" s="967">
        <v>5206</v>
      </c>
      <c r="AQ38" s="967"/>
      <c r="AR38" s="967"/>
      <c r="AS38" s="967"/>
      <c r="AT38" s="967"/>
      <c r="AU38" s="967">
        <v>4534</v>
      </c>
      <c r="AV38" s="967"/>
      <c r="AW38" s="967"/>
      <c r="AX38" s="967"/>
      <c r="AY38" s="967"/>
      <c r="AZ38" s="1041" t="s">
        <v>572</v>
      </c>
      <c r="BA38" s="1041"/>
      <c r="BB38" s="1041"/>
      <c r="BC38" s="1041"/>
      <c r="BD38" s="1041"/>
      <c r="BE38" s="1031" t="s">
        <v>390</v>
      </c>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t="s">
        <v>393</v>
      </c>
      <c r="C39" s="1037"/>
      <c r="D39" s="1037"/>
      <c r="E39" s="1037"/>
      <c r="F39" s="1037"/>
      <c r="G39" s="1037"/>
      <c r="H39" s="1037"/>
      <c r="I39" s="1037"/>
      <c r="J39" s="1037"/>
      <c r="K39" s="1037"/>
      <c r="L39" s="1037"/>
      <c r="M39" s="1037"/>
      <c r="N39" s="1037"/>
      <c r="O39" s="1037"/>
      <c r="P39" s="1038"/>
      <c r="Q39" s="1042">
        <v>32</v>
      </c>
      <c r="R39" s="1043"/>
      <c r="S39" s="1043"/>
      <c r="T39" s="1043"/>
      <c r="U39" s="1043"/>
      <c r="V39" s="1043">
        <v>32</v>
      </c>
      <c r="W39" s="1043"/>
      <c r="X39" s="1043"/>
      <c r="Y39" s="1043"/>
      <c r="Z39" s="1043"/>
      <c r="AA39" s="1043" t="s">
        <v>571</v>
      </c>
      <c r="AB39" s="1043"/>
      <c r="AC39" s="1043"/>
      <c r="AD39" s="1043"/>
      <c r="AE39" s="1044"/>
      <c r="AF39" s="1018" t="s">
        <v>112</v>
      </c>
      <c r="AG39" s="1019"/>
      <c r="AH39" s="1019"/>
      <c r="AI39" s="1019"/>
      <c r="AJ39" s="1020"/>
      <c r="AK39" s="979">
        <v>22</v>
      </c>
      <c r="AL39" s="967"/>
      <c r="AM39" s="967"/>
      <c r="AN39" s="967"/>
      <c r="AO39" s="967"/>
      <c r="AP39" s="967">
        <v>28</v>
      </c>
      <c r="AQ39" s="967"/>
      <c r="AR39" s="967"/>
      <c r="AS39" s="967"/>
      <c r="AT39" s="967"/>
      <c r="AU39" s="967">
        <v>22</v>
      </c>
      <c r="AV39" s="967"/>
      <c r="AW39" s="967"/>
      <c r="AX39" s="967"/>
      <c r="AY39" s="967"/>
      <c r="AZ39" s="1045" t="s">
        <v>570</v>
      </c>
      <c r="BA39" s="1041"/>
      <c r="BB39" s="1041"/>
      <c r="BC39" s="1041"/>
      <c r="BD39" s="1041"/>
      <c r="BE39" s="1031" t="s">
        <v>390</v>
      </c>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t="s">
        <v>394</v>
      </c>
      <c r="C40" s="1037"/>
      <c r="D40" s="1037"/>
      <c r="E40" s="1037"/>
      <c r="F40" s="1037"/>
      <c r="G40" s="1037"/>
      <c r="H40" s="1037"/>
      <c r="I40" s="1037"/>
      <c r="J40" s="1037"/>
      <c r="K40" s="1037"/>
      <c r="L40" s="1037"/>
      <c r="M40" s="1037"/>
      <c r="N40" s="1037"/>
      <c r="O40" s="1037"/>
      <c r="P40" s="1038"/>
      <c r="Q40" s="1042">
        <v>7</v>
      </c>
      <c r="R40" s="1043"/>
      <c r="S40" s="1043"/>
      <c r="T40" s="1043"/>
      <c r="U40" s="1043"/>
      <c r="V40" s="1043">
        <v>7</v>
      </c>
      <c r="W40" s="1043"/>
      <c r="X40" s="1043"/>
      <c r="Y40" s="1043"/>
      <c r="Z40" s="1043"/>
      <c r="AA40" s="1043" t="s">
        <v>571</v>
      </c>
      <c r="AB40" s="1043"/>
      <c r="AC40" s="1043"/>
      <c r="AD40" s="1043"/>
      <c r="AE40" s="1044"/>
      <c r="AF40" s="1018" t="s">
        <v>112</v>
      </c>
      <c r="AG40" s="1019"/>
      <c r="AH40" s="1019"/>
      <c r="AI40" s="1019"/>
      <c r="AJ40" s="1020"/>
      <c r="AK40" s="979">
        <v>2</v>
      </c>
      <c r="AL40" s="967"/>
      <c r="AM40" s="967"/>
      <c r="AN40" s="967"/>
      <c r="AO40" s="967"/>
      <c r="AP40" s="967" t="s">
        <v>572</v>
      </c>
      <c r="AQ40" s="967"/>
      <c r="AR40" s="967"/>
      <c r="AS40" s="967"/>
      <c r="AT40" s="967"/>
      <c r="AU40" s="967" t="s">
        <v>572</v>
      </c>
      <c r="AV40" s="967"/>
      <c r="AW40" s="967"/>
      <c r="AX40" s="967"/>
      <c r="AY40" s="967"/>
      <c r="AZ40" s="1041" t="s">
        <v>572</v>
      </c>
      <c r="BA40" s="1041"/>
      <c r="BB40" s="1041"/>
      <c r="BC40" s="1041"/>
      <c r="BD40" s="1041"/>
      <c r="BE40" s="1031" t="s">
        <v>390</v>
      </c>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t="s">
        <v>395</v>
      </c>
      <c r="C41" s="1037"/>
      <c r="D41" s="1037"/>
      <c r="E41" s="1037"/>
      <c r="F41" s="1037"/>
      <c r="G41" s="1037"/>
      <c r="H41" s="1037"/>
      <c r="I41" s="1037"/>
      <c r="J41" s="1037"/>
      <c r="K41" s="1037"/>
      <c r="L41" s="1037"/>
      <c r="M41" s="1037"/>
      <c r="N41" s="1037"/>
      <c r="O41" s="1037"/>
      <c r="P41" s="1038"/>
      <c r="Q41" s="1042">
        <v>34</v>
      </c>
      <c r="R41" s="1043"/>
      <c r="S41" s="1043"/>
      <c r="T41" s="1043"/>
      <c r="U41" s="1043"/>
      <c r="V41" s="1043">
        <v>34</v>
      </c>
      <c r="W41" s="1043"/>
      <c r="X41" s="1043"/>
      <c r="Y41" s="1043"/>
      <c r="Z41" s="1043"/>
      <c r="AA41" s="1043" t="s">
        <v>572</v>
      </c>
      <c r="AB41" s="1043"/>
      <c r="AC41" s="1043"/>
      <c r="AD41" s="1043"/>
      <c r="AE41" s="1044"/>
      <c r="AF41" s="1018" t="s">
        <v>112</v>
      </c>
      <c r="AG41" s="1019"/>
      <c r="AH41" s="1019"/>
      <c r="AI41" s="1019"/>
      <c r="AJ41" s="1020"/>
      <c r="AK41" s="979">
        <v>24</v>
      </c>
      <c r="AL41" s="967"/>
      <c r="AM41" s="967"/>
      <c r="AN41" s="967"/>
      <c r="AO41" s="967"/>
      <c r="AP41" s="967" t="s">
        <v>572</v>
      </c>
      <c r="AQ41" s="967"/>
      <c r="AR41" s="967"/>
      <c r="AS41" s="967"/>
      <c r="AT41" s="967"/>
      <c r="AU41" s="967" t="s">
        <v>572</v>
      </c>
      <c r="AV41" s="967"/>
      <c r="AW41" s="967"/>
      <c r="AX41" s="967"/>
      <c r="AY41" s="967"/>
      <c r="AZ41" s="1041" t="s">
        <v>572</v>
      </c>
      <c r="BA41" s="1041"/>
      <c r="BB41" s="1041"/>
      <c r="BC41" s="1041"/>
      <c r="BD41" s="1041"/>
      <c r="BE41" s="1031" t="s">
        <v>390</v>
      </c>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396</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368</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2661</v>
      </c>
      <c r="AG63" s="955"/>
      <c r="AH63" s="955"/>
      <c r="AI63" s="955"/>
      <c r="AJ63" s="1029"/>
      <c r="AK63" s="1030"/>
      <c r="AL63" s="959"/>
      <c r="AM63" s="959"/>
      <c r="AN63" s="959"/>
      <c r="AO63" s="959"/>
      <c r="AP63" s="955">
        <f>SUM(AP29,AP33,AP35,AP36,AP38,AP39)</f>
        <v>12757</v>
      </c>
      <c r="AQ63" s="955"/>
      <c r="AR63" s="955"/>
      <c r="AS63" s="955"/>
      <c r="AT63" s="955"/>
      <c r="AU63" s="955">
        <f>SUM(AU29,AU33,AU35,AU36,AU38,AU39)</f>
        <v>7931</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399</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400</v>
      </c>
      <c r="AV66" s="1001"/>
      <c r="AW66" s="1001"/>
      <c r="AX66" s="1001"/>
      <c r="AY66" s="1002"/>
      <c r="AZ66" s="1000" t="s">
        <v>353</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34.5" customHeight="1" thickTop="1" x14ac:dyDescent="0.15">
      <c r="A68" s="209">
        <v>1</v>
      </c>
      <c r="B68" s="984" t="s">
        <v>555</v>
      </c>
      <c r="C68" s="985"/>
      <c r="D68" s="985"/>
      <c r="E68" s="985"/>
      <c r="F68" s="985"/>
      <c r="G68" s="985"/>
      <c r="H68" s="985"/>
      <c r="I68" s="985"/>
      <c r="J68" s="985"/>
      <c r="K68" s="985"/>
      <c r="L68" s="985"/>
      <c r="M68" s="985"/>
      <c r="N68" s="985"/>
      <c r="O68" s="985"/>
      <c r="P68" s="986"/>
      <c r="Q68" s="987">
        <v>7</v>
      </c>
      <c r="R68" s="981"/>
      <c r="S68" s="981"/>
      <c r="T68" s="981"/>
      <c r="U68" s="981"/>
      <c r="V68" s="981">
        <v>6</v>
      </c>
      <c r="W68" s="981"/>
      <c r="X68" s="981"/>
      <c r="Y68" s="981"/>
      <c r="Z68" s="981"/>
      <c r="AA68" s="981">
        <v>1</v>
      </c>
      <c r="AB68" s="981"/>
      <c r="AC68" s="981"/>
      <c r="AD68" s="981"/>
      <c r="AE68" s="981"/>
      <c r="AF68" s="981" t="s">
        <v>577</v>
      </c>
      <c r="AG68" s="981"/>
      <c r="AH68" s="981"/>
      <c r="AI68" s="981"/>
      <c r="AJ68" s="981"/>
      <c r="AK68" s="981" t="s">
        <v>577</v>
      </c>
      <c r="AL68" s="981"/>
      <c r="AM68" s="981"/>
      <c r="AN68" s="981"/>
      <c r="AO68" s="981"/>
      <c r="AP68" s="981" t="s">
        <v>578</v>
      </c>
      <c r="AQ68" s="981"/>
      <c r="AR68" s="981"/>
      <c r="AS68" s="981"/>
      <c r="AT68" s="981"/>
      <c r="AU68" s="981" t="s">
        <v>578</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34.5" customHeight="1" x14ac:dyDescent="0.15">
      <c r="A69" s="212">
        <v>2</v>
      </c>
      <c r="B69" s="974" t="s">
        <v>556</v>
      </c>
      <c r="C69" s="971"/>
      <c r="D69" s="971"/>
      <c r="E69" s="971"/>
      <c r="F69" s="971"/>
      <c r="G69" s="971"/>
      <c r="H69" s="971"/>
      <c r="I69" s="971"/>
      <c r="J69" s="971"/>
      <c r="K69" s="971"/>
      <c r="L69" s="971"/>
      <c r="M69" s="971"/>
      <c r="N69" s="971"/>
      <c r="O69" s="971"/>
      <c r="P69" s="972"/>
      <c r="Q69" s="973">
        <v>2</v>
      </c>
      <c r="R69" s="967"/>
      <c r="S69" s="967"/>
      <c r="T69" s="967"/>
      <c r="U69" s="967"/>
      <c r="V69" s="967">
        <v>0</v>
      </c>
      <c r="W69" s="967"/>
      <c r="X69" s="967"/>
      <c r="Y69" s="967"/>
      <c r="Z69" s="967"/>
      <c r="AA69" s="967">
        <v>1</v>
      </c>
      <c r="AB69" s="967"/>
      <c r="AC69" s="967"/>
      <c r="AD69" s="967"/>
      <c r="AE69" s="967"/>
      <c r="AF69" s="967" t="s">
        <v>579</v>
      </c>
      <c r="AG69" s="967"/>
      <c r="AH69" s="967"/>
      <c r="AI69" s="967"/>
      <c r="AJ69" s="967"/>
      <c r="AK69" s="967" t="s">
        <v>580</v>
      </c>
      <c r="AL69" s="967"/>
      <c r="AM69" s="967"/>
      <c r="AN69" s="967"/>
      <c r="AO69" s="967"/>
      <c r="AP69" s="967" t="s">
        <v>580</v>
      </c>
      <c r="AQ69" s="967"/>
      <c r="AR69" s="967"/>
      <c r="AS69" s="967"/>
      <c r="AT69" s="967"/>
      <c r="AU69" s="967" t="s">
        <v>578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34.5" customHeight="1" x14ac:dyDescent="0.15">
      <c r="A70" s="212">
        <v>3</v>
      </c>
      <c r="B70" s="974" t="s">
        <v>557</v>
      </c>
      <c r="C70" s="971"/>
      <c r="D70" s="971"/>
      <c r="E70" s="971"/>
      <c r="F70" s="971"/>
      <c r="G70" s="971"/>
      <c r="H70" s="971"/>
      <c r="I70" s="971"/>
      <c r="J70" s="971"/>
      <c r="K70" s="971"/>
      <c r="L70" s="971"/>
      <c r="M70" s="971"/>
      <c r="N70" s="971"/>
      <c r="O70" s="971"/>
      <c r="P70" s="972"/>
      <c r="Q70" s="973">
        <v>9</v>
      </c>
      <c r="R70" s="967"/>
      <c r="S70" s="967"/>
      <c r="T70" s="967"/>
      <c r="U70" s="967"/>
      <c r="V70" s="967">
        <v>3</v>
      </c>
      <c r="W70" s="967"/>
      <c r="X70" s="967"/>
      <c r="Y70" s="967"/>
      <c r="Z70" s="967"/>
      <c r="AA70" s="967">
        <v>6</v>
      </c>
      <c r="AB70" s="967"/>
      <c r="AC70" s="967"/>
      <c r="AD70" s="967"/>
      <c r="AE70" s="967"/>
      <c r="AF70" s="967" t="s">
        <v>579</v>
      </c>
      <c r="AG70" s="967"/>
      <c r="AH70" s="967"/>
      <c r="AI70" s="967"/>
      <c r="AJ70" s="967"/>
      <c r="AK70" s="967" t="s">
        <v>579</v>
      </c>
      <c r="AL70" s="967"/>
      <c r="AM70" s="967"/>
      <c r="AN70" s="967"/>
      <c r="AO70" s="967"/>
      <c r="AP70" s="967" t="s">
        <v>580</v>
      </c>
      <c r="AQ70" s="967"/>
      <c r="AR70" s="967"/>
      <c r="AS70" s="967"/>
      <c r="AT70" s="967"/>
      <c r="AU70" s="967" t="s">
        <v>578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34.5" customHeight="1" x14ac:dyDescent="0.15">
      <c r="A71" s="212">
        <v>4</v>
      </c>
      <c r="B71" s="974" t="s">
        <v>558</v>
      </c>
      <c r="C71" s="971"/>
      <c r="D71" s="971"/>
      <c r="E71" s="971"/>
      <c r="F71" s="971"/>
      <c r="G71" s="971"/>
      <c r="H71" s="971"/>
      <c r="I71" s="971"/>
      <c r="J71" s="971"/>
      <c r="K71" s="971"/>
      <c r="L71" s="971"/>
      <c r="M71" s="971"/>
      <c r="N71" s="971"/>
      <c r="O71" s="971"/>
      <c r="P71" s="972"/>
      <c r="Q71" s="973">
        <v>307</v>
      </c>
      <c r="R71" s="967"/>
      <c r="S71" s="967"/>
      <c r="T71" s="967"/>
      <c r="U71" s="967"/>
      <c r="V71" s="967">
        <v>277</v>
      </c>
      <c r="W71" s="967"/>
      <c r="X71" s="967"/>
      <c r="Y71" s="967"/>
      <c r="Z71" s="967"/>
      <c r="AA71" s="967">
        <v>29</v>
      </c>
      <c r="AB71" s="967"/>
      <c r="AC71" s="967"/>
      <c r="AD71" s="967"/>
      <c r="AE71" s="967"/>
      <c r="AF71" s="967" t="s">
        <v>579</v>
      </c>
      <c r="AG71" s="967"/>
      <c r="AH71" s="967"/>
      <c r="AI71" s="967"/>
      <c r="AJ71" s="967"/>
      <c r="AK71" s="967" t="s">
        <v>579</v>
      </c>
      <c r="AL71" s="967"/>
      <c r="AM71" s="967"/>
      <c r="AN71" s="967"/>
      <c r="AO71" s="967"/>
      <c r="AP71" s="967">
        <v>1</v>
      </c>
      <c r="AQ71" s="967"/>
      <c r="AR71" s="967"/>
      <c r="AS71" s="967"/>
      <c r="AT71" s="967"/>
      <c r="AU71" s="967">
        <v>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34.5" customHeight="1" x14ac:dyDescent="0.15">
      <c r="A72" s="212">
        <v>5</v>
      </c>
      <c r="B72" s="974" t="s">
        <v>559</v>
      </c>
      <c r="C72" s="975"/>
      <c r="D72" s="975"/>
      <c r="E72" s="975"/>
      <c r="F72" s="975"/>
      <c r="G72" s="975"/>
      <c r="H72" s="975"/>
      <c r="I72" s="975"/>
      <c r="J72" s="975"/>
      <c r="K72" s="975"/>
      <c r="L72" s="975"/>
      <c r="M72" s="975"/>
      <c r="N72" s="975"/>
      <c r="O72" s="975"/>
      <c r="P72" s="976"/>
      <c r="Q72" s="973">
        <v>267</v>
      </c>
      <c r="R72" s="967"/>
      <c r="S72" s="967"/>
      <c r="T72" s="967"/>
      <c r="U72" s="967"/>
      <c r="V72" s="967">
        <v>195</v>
      </c>
      <c r="W72" s="967"/>
      <c r="X72" s="967"/>
      <c r="Y72" s="967"/>
      <c r="Z72" s="967"/>
      <c r="AA72" s="967">
        <v>72</v>
      </c>
      <c r="AB72" s="967"/>
      <c r="AC72" s="967"/>
      <c r="AD72" s="967"/>
      <c r="AE72" s="967"/>
      <c r="AF72" s="967">
        <v>72</v>
      </c>
      <c r="AG72" s="967"/>
      <c r="AH72" s="967"/>
      <c r="AI72" s="967"/>
      <c r="AJ72" s="967"/>
      <c r="AK72" s="967" t="s">
        <v>581</v>
      </c>
      <c r="AL72" s="967"/>
      <c r="AM72" s="967"/>
      <c r="AN72" s="967"/>
      <c r="AO72" s="967"/>
      <c r="AP72" s="967">
        <v>266</v>
      </c>
      <c r="AQ72" s="967"/>
      <c r="AR72" s="967"/>
      <c r="AS72" s="967"/>
      <c r="AT72" s="967"/>
      <c r="AU72" s="967">
        <v>220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34.5" customHeight="1" x14ac:dyDescent="0.15">
      <c r="A73" s="212">
        <v>6</v>
      </c>
      <c r="B73" s="974" t="s">
        <v>560</v>
      </c>
      <c r="C73" s="975"/>
      <c r="D73" s="975"/>
      <c r="E73" s="975"/>
      <c r="F73" s="975"/>
      <c r="G73" s="975"/>
      <c r="H73" s="975"/>
      <c r="I73" s="975"/>
      <c r="J73" s="975"/>
      <c r="K73" s="975"/>
      <c r="L73" s="975"/>
      <c r="M73" s="975"/>
      <c r="N73" s="975"/>
      <c r="O73" s="975"/>
      <c r="P73" s="976"/>
      <c r="Q73" s="973">
        <v>1105</v>
      </c>
      <c r="R73" s="967"/>
      <c r="S73" s="967"/>
      <c r="T73" s="967"/>
      <c r="U73" s="967"/>
      <c r="V73" s="967">
        <v>1140</v>
      </c>
      <c r="W73" s="967"/>
      <c r="X73" s="967"/>
      <c r="Y73" s="967"/>
      <c r="Z73" s="967"/>
      <c r="AA73" s="967">
        <v>-35</v>
      </c>
      <c r="AB73" s="967"/>
      <c r="AC73" s="967"/>
      <c r="AD73" s="967"/>
      <c r="AE73" s="967"/>
      <c r="AF73" s="967">
        <v>-35</v>
      </c>
      <c r="AG73" s="967"/>
      <c r="AH73" s="967"/>
      <c r="AI73" s="967"/>
      <c r="AJ73" s="967"/>
      <c r="AK73" s="967">
        <v>23</v>
      </c>
      <c r="AL73" s="967"/>
      <c r="AM73" s="967"/>
      <c r="AN73" s="967"/>
      <c r="AO73" s="967"/>
      <c r="AP73" s="967" t="s">
        <v>578</v>
      </c>
      <c r="AQ73" s="967"/>
      <c r="AR73" s="967"/>
      <c r="AS73" s="967"/>
      <c r="AT73" s="967"/>
      <c r="AU73" s="967" t="s">
        <v>578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34.5" customHeight="1" x14ac:dyDescent="0.15">
      <c r="A74" s="212">
        <v>7</v>
      </c>
      <c r="B74" s="974" t="s">
        <v>561</v>
      </c>
      <c r="C74" s="975"/>
      <c r="D74" s="975"/>
      <c r="E74" s="975"/>
      <c r="F74" s="975"/>
      <c r="G74" s="975"/>
      <c r="H74" s="975"/>
      <c r="I74" s="975"/>
      <c r="J74" s="975"/>
      <c r="K74" s="975"/>
      <c r="L74" s="975"/>
      <c r="M74" s="975"/>
      <c r="N74" s="975"/>
      <c r="O74" s="975"/>
      <c r="P74" s="976"/>
      <c r="Q74" s="973">
        <v>293</v>
      </c>
      <c r="R74" s="967"/>
      <c r="S74" s="967"/>
      <c r="T74" s="967"/>
      <c r="U74" s="967"/>
      <c r="V74" s="967">
        <v>255</v>
      </c>
      <c r="W74" s="967"/>
      <c r="X74" s="967"/>
      <c r="Y74" s="967"/>
      <c r="Z74" s="967"/>
      <c r="AA74" s="967">
        <v>38</v>
      </c>
      <c r="AB74" s="967"/>
      <c r="AC74" s="967"/>
      <c r="AD74" s="967"/>
      <c r="AE74" s="967"/>
      <c r="AF74" s="967">
        <v>38</v>
      </c>
      <c r="AG74" s="967"/>
      <c r="AH74" s="967"/>
      <c r="AI74" s="967"/>
      <c r="AJ74" s="967"/>
      <c r="AK74" s="967" t="s">
        <v>582</v>
      </c>
      <c r="AL74" s="967"/>
      <c r="AM74" s="967"/>
      <c r="AN74" s="967"/>
      <c r="AO74" s="967"/>
      <c r="AP74" s="967" t="s">
        <v>582</v>
      </c>
      <c r="AQ74" s="967"/>
      <c r="AR74" s="967"/>
      <c r="AS74" s="967"/>
      <c r="AT74" s="967"/>
      <c r="AU74" s="967" t="s">
        <v>578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562</v>
      </c>
      <c r="C75" s="971"/>
      <c r="D75" s="971"/>
      <c r="E75" s="971"/>
      <c r="F75" s="971"/>
      <c r="G75" s="971"/>
      <c r="H75" s="971"/>
      <c r="I75" s="971"/>
      <c r="J75" s="971"/>
      <c r="K75" s="971"/>
      <c r="L75" s="971"/>
      <c r="M75" s="971"/>
      <c r="N75" s="971"/>
      <c r="O75" s="971"/>
      <c r="P75" s="972"/>
      <c r="Q75" s="977">
        <v>1483</v>
      </c>
      <c r="R75" s="978"/>
      <c r="S75" s="978"/>
      <c r="T75" s="978"/>
      <c r="U75" s="979"/>
      <c r="V75" s="980">
        <v>1471</v>
      </c>
      <c r="W75" s="978"/>
      <c r="X75" s="978"/>
      <c r="Y75" s="978"/>
      <c r="Z75" s="979"/>
      <c r="AA75" s="980">
        <v>11</v>
      </c>
      <c r="AB75" s="978"/>
      <c r="AC75" s="978"/>
      <c r="AD75" s="978"/>
      <c r="AE75" s="979"/>
      <c r="AF75" s="980">
        <v>11</v>
      </c>
      <c r="AG75" s="978"/>
      <c r="AH75" s="978"/>
      <c r="AI75" s="978"/>
      <c r="AJ75" s="979"/>
      <c r="AK75" s="980" t="s">
        <v>583</v>
      </c>
      <c r="AL75" s="978"/>
      <c r="AM75" s="978"/>
      <c r="AN75" s="978"/>
      <c r="AO75" s="979"/>
      <c r="AP75" s="980">
        <v>399</v>
      </c>
      <c r="AQ75" s="978"/>
      <c r="AR75" s="978"/>
      <c r="AS75" s="978"/>
      <c r="AT75" s="979"/>
      <c r="AU75" s="980">
        <v>265</v>
      </c>
      <c r="AV75" s="978"/>
      <c r="AW75" s="978"/>
      <c r="AX75" s="978"/>
      <c r="AY75" s="979"/>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563</v>
      </c>
      <c r="C76" s="971"/>
      <c r="D76" s="971"/>
      <c r="E76" s="971"/>
      <c r="F76" s="971"/>
      <c r="G76" s="971"/>
      <c r="H76" s="971"/>
      <c r="I76" s="971"/>
      <c r="J76" s="971"/>
      <c r="K76" s="971"/>
      <c r="L76" s="971"/>
      <c r="M76" s="971"/>
      <c r="N76" s="971"/>
      <c r="O76" s="971"/>
      <c r="P76" s="972"/>
      <c r="Q76" s="977">
        <v>10234</v>
      </c>
      <c r="R76" s="978"/>
      <c r="S76" s="978"/>
      <c r="T76" s="978"/>
      <c r="U76" s="979"/>
      <c r="V76" s="980">
        <v>9420</v>
      </c>
      <c r="W76" s="978"/>
      <c r="X76" s="978"/>
      <c r="Y76" s="978"/>
      <c r="Z76" s="979"/>
      <c r="AA76" s="980">
        <v>814</v>
      </c>
      <c r="AB76" s="978"/>
      <c r="AC76" s="978"/>
      <c r="AD76" s="978"/>
      <c r="AE76" s="979"/>
      <c r="AF76" s="980">
        <v>814</v>
      </c>
      <c r="AG76" s="978"/>
      <c r="AH76" s="978"/>
      <c r="AI76" s="978"/>
      <c r="AJ76" s="979"/>
      <c r="AK76" s="980">
        <v>4000</v>
      </c>
      <c r="AL76" s="978"/>
      <c r="AM76" s="978"/>
      <c r="AN76" s="978"/>
      <c r="AO76" s="979"/>
      <c r="AP76" s="980" t="s">
        <v>583</v>
      </c>
      <c r="AQ76" s="978"/>
      <c r="AR76" s="978"/>
      <c r="AS76" s="978"/>
      <c r="AT76" s="979"/>
      <c r="AU76" s="980" t="s">
        <v>578</v>
      </c>
      <c r="AV76" s="978"/>
      <c r="AW76" s="978"/>
      <c r="AX76" s="978"/>
      <c r="AY76" s="979"/>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564</v>
      </c>
      <c r="C77" s="971"/>
      <c r="D77" s="971"/>
      <c r="E77" s="971"/>
      <c r="F77" s="971"/>
      <c r="G77" s="971"/>
      <c r="H77" s="971"/>
      <c r="I77" s="971"/>
      <c r="J77" s="971"/>
      <c r="K77" s="971"/>
      <c r="L77" s="971"/>
      <c r="M77" s="971"/>
      <c r="N77" s="971"/>
      <c r="O77" s="971"/>
      <c r="P77" s="972"/>
      <c r="Q77" s="977">
        <v>589</v>
      </c>
      <c r="R77" s="978"/>
      <c r="S77" s="978"/>
      <c r="T77" s="978"/>
      <c r="U77" s="979"/>
      <c r="V77" s="980">
        <v>586</v>
      </c>
      <c r="W77" s="978"/>
      <c r="X77" s="978"/>
      <c r="Y77" s="978"/>
      <c r="Z77" s="979"/>
      <c r="AA77" s="980">
        <v>3</v>
      </c>
      <c r="AB77" s="978"/>
      <c r="AC77" s="978"/>
      <c r="AD77" s="978"/>
      <c r="AE77" s="979"/>
      <c r="AF77" s="980">
        <v>3</v>
      </c>
      <c r="AG77" s="978"/>
      <c r="AH77" s="978"/>
      <c r="AI77" s="978"/>
      <c r="AJ77" s="979"/>
      <c r="AK77" s="980" t="s">
        <v>583</v>
      </c>
      <c r="AL77" s="978"/>
      <c r="AM77" s="978"/>
      <c r="AN77" s="978"/>
      <c r="AO77" s="979"/>
      <c r="AP77" s="980" t="s">
        <v>583</v>
      </c>
      <c r="AQ77" s="978"/>
      <c r="AR77" s="978"/>
      <c r="AS77" s="978"/>
      <c r="AT77" s="979"/>
      <c r="AU77" s="980" t="s">
        <v>578</v>
      </c>
      <c r="AV77" s="978"/>
      <c r="AW77" s="978"/>
      <c r="AX77" s="978"/>
      <c r="AY77" s="979"/>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565</v>
      </c>
      <c r="C78" s="971"/>
      <c r="D78" s="971"/>
      <c r="E78" s="971"/>
      <c r="F78" s="971"/>
      <c r="G78" s="971"/>
      <c r="H78" s="971"/>
      <c r="I78" s="971"/>
      <c r="J78" s="971"/>
      <c r="K78" s="971"/>
      <c r="L78" s="971"/>
      <c r="M78" s="971"/>
      <c r="N78" s="971"/>
      <c r="O78" s="971"/>
      <c r="P78" s="972"/>
      <c r="Q78" s="973">
        <v>51</v>
      </c>
      <c r="R78" s="967"/>
      <c r="S78" s="967"/>
      <c r="T78" s="967"/>
      <c r="U78" s="967"/>
      <c r="V78" s="967">
        <v>34</v>
      </c>
      <c r="W78" s="967"/>
      <c r="X78" s="967"/>
      <c r="Y78" s="967"/>
      <c r="Z78" s="967"/>
      <c r="AA78" s="967">
        <v>16</v>
      </c>
      <c r="AB78" s="967"/>
      <c r="AC78" s="967"/>
      <c r="AD78" s="967"/>
      <c r="AE78" s="967"/>
      <c r="AF78" s="967">
        <v>16</v>
      </c>
      <c r="AG78" s="967"/>
      <c r="AH78" s="967"/>
      <c r="AI78" s="967"/>
      <c r="AJ78" s="967"/>
      <c r="AK78" s="967" t="s">
        <v>583</v>
      </c>
      <c r="AL78" s="967"/>
      <c r="AM78" s="967"/>
      <c r="AN78" s="967"/>
      <c r="AO78" s="967"/>
      <c r="AP78" s="967" t="s">
        <v>583</v>
      </c>
      <c r="AQ78" s="967"/>
      <c r="AR78" s="967"/>
      <c r="AS78" s="967"/>
      <c r="AT78" s="967"/>
      <c r="AU78" s="967" t="s">
        <v>578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566</v>
      </c>
      <c r="C79" s="971"/>
      <c r="D79" s="971"/>
      <c r="E79" s="971"/>
      <c r="F79" s="971"/>
      <c r="G79" s="971"/>
      <c r="H79" s="971"/>
      <c r="I79" s="971"/>
      <c r="J79" s="971"/>
      <c r="K79" s="971"/>
      <c r="L79" s="971"/>
      <c r="M79" s="971"/>
      <c r="N79" s="971"/>
      <c r="O79" s="971"/>
      <c r="P79" s="972"/>
      <c r="Q79" s="973">
        <v>197</v>
      </c>
      <c r="R79" s="967"/>
      <c r="S79" s="967"/>
      <c r="T79" s="967"/>
      <c r="U79" s="967"/>
      <c r="V79" s="967">
        <v>98</v>
      </c>
      <c r="W79" s="967"/>
      <c r="X79" s="967"/>
      <c r="Y79" s="967"/>
      <c r="Z79" s="967"/>
      <c r="AA79" s="967">
        <v>100</v>
      </c>
      <c r="AB79" s="967"/>
      <c r="AC79" s="967"/>
      <c r="AD79" s="967"/>
      <c r="AE79" s="967"/>
      <c r="AF79" s="967">
        <v>100</v>
      </c>
      <c r="AG79" s="967"/>
      <c r="AH79" s="967"/>
      <c r="AI79" s="967"/>
      <c r="AJ79" s="967"/>
      <c r="AK79" s="967" t="s">
        <v>583</v>
      </c>
      <c r="AL79" s="967"/>
      <c r="AM79" s="967"/>
      <c r="AN79" s="967"/>
      <c r="AO79" s="967"/>
      <c r="AP79" s="967" t="s">
        <v>583</v>
      </c>
      <c r="AQ79" s="967"/>
      <c r="AR79" s="967"/>
      <c r="AS79" s="967"/>
      <c r="AT79" s="967"/>
      <c r="AU79" s="967" t="s">
        <v>578</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567</v>
      </c>
      <c r="C80" s="971"/>
      <c r="D80" s="971"/>
      <c r="E80" s="971"/>
      <c r="F80" s="971"/>
      <c r="G80" s="971"/>
      <c r="H80" s="971"/>
      <c r="I80" s="971"/>
      <c r="J80" s="971"/>
      <c r="K80" s="971"/>
      <c r="L80" s="971"/>
      <c r="M80" s="971"/>
      <c r="N80" s="971"/>
      <c r="O80" s="971"/>
      <c r="P80" s="972"/>
      <c r="Q80" s="973">
        <v>190</v>
      </c>
      <c r="R80" s="967"/>
      <c r="S80" s="967"/>
      <c r="T80" s="967"/>
      <c r="U80" s="967"/>
      <c r="V80" s="967">
        <v>176</v>
      </c>
      <c r="W80" s="967"/>
      <c r="X80" s="967"/>
      <c r="Y80" s="967"/>
      <c r="Z80" s="967"/>
      <c r="AA80" s="967">
        <v>14</v>
      </c>
      <c r="AB80" s="967"/>
      <c r="AC80" s="967"/>
      <c r="AD80" s="967"/>
      <c r="AE80" s="967"/>
      <c r="AF80" s="967">
        <v>14</v>
      </c>
      <c r="AG80" s="967"/>
      <c r="AH80" s="967"/>
      <c r="AI80" s="967"/>
      <c r="AJ80" s="967"/>
      <c r="AK80" s="967" t="s">
        <v>583</v>
      </c>
      <c r="AL80" s="967"/>
      <c r="AM80" s="967"/>
      <c r="AN80" s="967"/>
      <c r="AO80" s="967"/>
      <c r="AP80" s="967" t="s">
        <v>583</v>
      </c>
      <c r="AQ80" s="967"/>
      <c r="AR80" s="967"/>
      <c r="AS80" s="967"/>
      <c r="AT80" s="967"/>
      <c r="AU80" s="967" t="s">
        <v>578</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36.75" customHeight="1" x14ac:dyDescent="0.15">
      <c r="A81" s="212">
        <v>14</v>
      </c>
      <c r="B81" s="974" t="s">
        <v>568</v>
      </c>
      <c r="C81" s="971"/>
      <c r="D81" s="971"/>
      <c r="E81" s="971"/>
      <c r="F81" s="971"/>
      <c r="G81" s="971"/>
      <c r="H81" s="971"/>
      <c r="I81" s="971"/>
      <c r="J81" s="971"/>
      <c r="K81" s="971"/>
      <c r="L81" s="971"/>
      <c r="M81" s="971"/>
      <c r="N81" s="971"/>
      <c r="O81" s="971"/>
      <c r="P81" s="972"/>
      <c r="Q81" s="973">
        <v>203088</v>
      </c>
      <c r="R81" s="967"/>
      <c r="S81" s="967"/>
      <c r="T81" s="967"/>
      <c r="U81" s="967"/>
      <c r="V81" s="967">
        <v>193126</v>
      </c>
      <c r="W81" s="967"/>
      <c r="X81" s="967"/>
      <c r="Y81" s="967"/>
      <c r="Z81" s="967"/>
      <c r="AA81" s="967">
        <v>9962</v>
      </c>
      <c r="AB81" s="967"/>
      <c r="AC81" s="967"/>
      <c r="AD81" s="967"/>
      <c r="AE81" s="967"/>
      <c r="AF81" s="967">
        <v>9962</v>
      </c>
      <c r="AG81" s="967"/>
      <c r="AH81" s="967"/>
      <c r="AI81" s="967"/>
      <c r="AJ81" s="967"/>
      <c r="AK81" s="967">
        <v>1312</v>
      </c>
      <c r="AL81" s="967"/>
      <c r="AM81" s="967"/>
      <c r="AN81" s="967"/>
      <c r="AO81" s="967"/>
      <c r="AP81" s="967" t="s">
        <v>583</v>
      </c>
      <c r="AQ81" s="967"/>
      <c r="AR81" s="967"/>
      <c r="AS81" s="967"/>
      <c r="AT81" s="967"/>
      <c r="AU81" s="967" t="s">
        <v>578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7" customHeight="1" x14ac:dyDescent="0.15">
      <c r="A82" s="212">
        <v>15</v>
      </c>
      <c r="B82" s="974"/>
      <c r="C82" s="975"/>
      <c r="D82" s="975"/>
      <c r="E82" s="975"/>
      <c r="F82" s="975"/>
      <c r="G82" s="975"/>
      <c r="H82" s="975"/>
      <c r="I82" s="975"/>
      <c r="J82" s="975"/>
      <c r="K82" s="975"/>
      <c r="L82" s="975"/>
      <c r="M82" s="975"/>
      <c r="N82" s="975"/>
      <c r="O82" s="975"/>
      <c r="P82" s="976"/>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7" customHeight="1" x14ac:dyDescent="0.15">
      <c r="A83" s="212">
        <v>16</v>
      </c>
      <c r="B83" s="974"/>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10995</v>
      </c>
      <c r="AG88" s="955"/>
      <c r="AH88" s="955"/>
      <c r="AI88" s="955"/>
      <c r="AJ88" s="955"/>
      <c r="AK88" s="959"/>
      <c r="AL88" s="959"/>
      <c r="AM88" s="959"/>
      <c r="AN88" s="959"/>
      <c r="AO88" s="959"/>
      <c r="AP88" s="955">
        <v>666</v>
      </c>
      <c r="AQ88" s="955"/>
      <c r="AR88" s="955"/>
      <c r="AS88" s="955"/>
      <c r="AT88" s="955"/>
      <c r="AU88" s="955">
        <v>486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SUM(CR7:CV13)</f>
        <v>77</v>
      </c>
      <c r="CS102" s="947"/>
      <c r="CT102" s="947"/>
      <c r="CU102" s="947"/>
      <c r="CV102" s="948"/>
      <c r="CW102" s="946">
        <f t="shared" ref="CW102" si="0">SUM(CW7:DA13)</f>
        <v>68</v>
      </c>
      <c r="CX102" s="947"/>
      <c r="CY102" s="947"/>
      <c r="CZ102" s="947"/>
      <c r="DA102" s="948"/>
      <c r="DB102" s="946">
        <f t="shared" ref="DB102" si="1">SUM(DB7:DF13)</f>
        <v>8</v>
      </c>
      <c r="DC102" s="947"/>
      <c r="DD102" s="947"/>
      <c r="DE102" s="947"/>
      <c r="DF102" s="948"/>
      <c r="DG102" s="946">
        <f t="shared" ref="DG102" si="2">SUM(DG7:DK13)</f>
        <v>294</v>
      </c>
      <c r="DH102" s="947"/>
      <c r="DI102" s="947"/>
      <c r="DJ102" s="947"/>
      <c r="DK102" s="948"/>
      <c r="DL102" s="946" t="s">
        <v>572</v>
      </c>
      <c r="DM102" s="947"/>
      <c r="DN102" s="947"/>
      <c r="DO102" s="947"/>
      <c r="DP102" s="948"/>
      <c r="DQ102" s="946">
        <f t="shared" ref="DQ102" si="3">SUM(DQ7:DU13)</f>
        <v>105</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x14ac:dyDescent="0.15">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3631002</v>
      </c>
      <c r="AB110" s="873"/>
      <c r="AC110" s="873"/>
      <c r="AD110" s="873"/>
      <c r="AE110" s="874"/>
      <c r="AF110" s="875">
        <v>3467515</v>
      </c>
      <c r="AG110" s="873"/>
      <c r="AH110" s="873"/>
      <c r="AI110" s="873"/>
      <c r="AJ110" s="874"/>
      <c r="AK110" s="875">
        <v>3141391</v>
      </c>
      <c r="AL110" s="873"/>
      <c r="AM110" s="873"/>
      <c r="AN110" s="873"/>
      <c r="AO110" s="874"/>
      <c r="AP110" s="876">
        <v>24.3</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26929667</v>
      </c>
      <c r="BR110" s="800"/>
      <c r="BS110" s="800"/>
      <c r="BT110" s="800"/>
      <c r="BU110" s="800"/>
      <c r="BV110" s="800">
        <v>25732604</v>
      </c>
      <c r="BW110" s="800"/>
      <c r="BX110" s="800"/>
      <c r="BY110" s="800"/>
      <c r="BZ110" s="800"/>
      <c r="CA110" s="800">
        <v>24834451</v>
      </c>
      <c r="CB110" s="800"/>
      <c r="CC110" s="800"/>
      <c r="CD110" s="800"/>
      <c r="CE110" s="800"/>
      <c r="CF110" s="861">
        <v>192.2</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157072</v>
      </c>
      <c r="DH110" s="800"/>
      <c r="DI110" s="800"/>
      <c r="DJ110" s="800"/>
      <c r="DK110" s="800"/>
      <c r="DL110" s="800">
        <v>146891</v>
      </c>
      <c r="DM110" s="800"/>
      <c r="DN110" s="800"/>
      <c r="DO110" s="800"/>
      <c r="DP110" s="800"/>
      <c r="DQ110" s="800">
        <v>136560</v>
      </c>
      <c r="DR110" s="800"/>
      <c r="DS110" s="800"/>
      <c r="DT110" s="800"/>
      <c r="DU110" s="800"/>
      <c r="DV110" s="801">
        <v>1.1000000000000001</v>
      </c>
      <c r="DW110" s="801"/>
      <c r="DX110" s="801"/>
      <c r="DY110" s="801"/>
      <c r="DZ110" s="802"/>
    </row>
    <row r="111" spans="1:131" s="197" customFormat="1" ht="26.25" customHeight="1" x14ac:dyDescent="0.15">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462651</v>
      </c>
      <c r="BR111" s="771"/>
      <c r="BS111" s="771"/>
      <c r="BT111" s="771"/>
      <c r="BU111" s="771"/>
      <c r="BV111" s="771">
        <v>403628</v>
      </c>
      <c r="BW111" s="771"/>
      <c r="BX111" s="771"/>
      <c r="BY111" s="771"/>
      <c r="BZ111" s="771"/>
      <c r="CA111" s="771">
        <v>347166</v>
      </c>
      <c r="CB111" s="771"/>
      <c r="CC111" s="771"/>
      <c r="CD111" s="771"/>
      <c r="CE111" s="771"/>
      <c r="CF111" s="848">
        <v>2.7</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7932398</v>
      </c>
      <c r="BR112" s="771"/>
      <c r="BS112" s="771"/>
      <c r="BT112" s="771"/>
      <c r="BU112" s="771"/>
      <c r="BV112" s="771">
        <v>7945621</v>
      </c>
      <c r="BW112" s="771"/>
      <c r="BX112" s="771"/>
      <c r="BY112" s="771"/>
      <c r="BZ112" s="771"/>
      <c r="CA112" s="771">
        <v>7931413</v>
      </c>
      <c r="CB112" s="771"/>
      <c r="CC112" s="771"/>
      <c r="CD112" s="771"/>
      <c r="CE112" s="771"/>
      <c r="CF112" s="848">
        <v>61.4</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667369</v>
      </c>
      <c r="AB113" s="909"/>
      <c r="AC113" s="909"/>
      <c r="AD113" s="909"/>
      <c r="AE113" s="910"/>
      <c r="AF113" s="911">
        <v>666525</v>
      </c>
      <c r="AG113" s="909"/>
      <c r="AH113" s="909"/>
      <c r="AI113" s="909"/>
      <c r="AJ113" s="910"/>
      <c r="AK113" s="911">
        <v>673619</v>
      </c>
      <c r="AL113" s="909"/>
      <c r="AM113" s="909"/>
      <c r="AN113" s="909"/>
      <c r="AO113" s="910"/>
      <c r="AP113" s="912">
        <v>5.2</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628199</v>
      </c>
      <c r="BR113" s="771"/>
      <c r="BS113" s="771"/>
      <c r="BT113" s="771"/>
      <c r="BU113" s="771"/>
      <c r="BV113" s="771">
        <v>384064</v>
      </c>
      <c r="BW113" s="771"/>
      <c r="BX113" s="771"/>
      <c r="BY113" s="771"/>
      <c r="BZ113" s="771"/>
      <c r="CA113" s="771">
        <v>485544</v>
      </c>
      <c r="CB113" s="771"/>
      <c r="CC113" s="771"/>
      <c r="CD113" s="771"/>
      <c r="CE113" s="771"/>
      <c r="CF113" s="848">
        <v>3.8</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319653</v>
      </c>
      <c r="AB114" s="784"/>
      <c r="AC114" s="784"/>
      <c r="AD114" s="784"/>
      <c r="AE114" s="785"/>
      <c r="AF114" s="786">
        <v>236766</v>
      </c>
      <c r="AG114" s="784"/>
      <c r="AH114" s="784"/>
      <c r="AI114" s="784"/>
      <c r="AJ114" s="785"/>
      <c r="AK114" s="786">
        <v>120049</v>
      </c>
      <c r="AL114" s="784"/>
      <c r="AM114" s="784"/>
      <c r="AN114" s="784"/>
      <c r="AO114" s="785"/>
      <c r="AP114" s="754">
        <v>0.9</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5246156</v>
      </c>
      <c r="BR114" s="771"/>
      <c r="BS114" s="771"/>
      <c r="BT114" s="771"/>
      <c r="BU114" s="771"/>
      <c r="BV114" s="771">
        <v>5057844</v>
      </c>
      <c r="BW114" s="771"/>
      <c r="BX114" s="771"/>
      <c r="BY114" s="771"/>
      <c r="BZ114" s="771"/>
      <c r="CA114" s="771">
        <v>4671430</v>
      </c>
      <c r="CB114" s="771"/>
      <c r="CC114" s="771"/>
      <c r="CD114" s="771"/>
      <c r="CE114" s="771"/>
      <c r="CF114" s="848">
        <v>36.200000000000003</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69098</v>
      </c>
      <c r="AB115" s="909"/>
      <c r="AC115" s="909"/>
      <c r="AD115" s="909"/>
      <c r="AE115" s="910"/>
      <c r="AF115" s="911">
        <v>67121</v>
      </c>
      <c r="AG115" s="909"/>
      <c r="AH115" s="909"/>
      <c r="AI115" s="909"/>
      <c r="AJ115" s="910"/>
      <c r="AK115" s="911">
        <v>63205</v>
      </c>
      <c r="AL115" s="909"/>
      <c r="AM115" s="909"/>
      <c r="AN115" s="909"/>
      <c r="AO115" s="910"/>
      <c r="AP115" s="912">
        <v>0.5</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324873</v>
      </c>
      <c r="BR115" s="771"/>
      <c r="BS115" s="771"/>
      <c r="BT115" s="771"/>
      <c r="BU115" s="771"/>
      <c r="BV115" s="771">
        <v>211667</v>
      </c>
      <c r="BW115" s="771"/>
      <c r="BX115" s="771"/>
      <c r="BY115" s="771"/>
      <c r="BZ115" s="771"/>
      <c r="CA115" s="771">
        <v>105435</v>
      </c>
      <c r="CB115" s="771"/>
      <c r="CC115" s="771"/>
      <c r="CD115" s="771"/>
      <c r="CE115" s="771"/>
      <c r="CF115" s="848">
        <v>0.8</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102942</v>
      </c>
      <c r="DH116" s="784"/>
      <c r="DI116" s="784"/>
      <c r="DJ116" s="784"/>
      <c r="DK116" s="785"/>
      <c r="DL116" s="786">
        <v>91070</v>
      </c>
      <c r="DM116" s="784"/>
      <c r="DN116" s="784"/>
      <c r="DO116" s="784"/>
      <c r="DP116" s="785"/>
      <c r="DQ116" s="786">
        <v>79198</v>
      </c>
      <c r="DR116" s="784"/>
      <c r="DS116" s="784"/>
      <c r="DT116" s="784"/>
      <c r="DU116" s="785"/>
      <c r="DV116" s="754">
        <v>0.6</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4687122</v>
      </c>
      <c r="AB117" s="895"/>
      <c r="AC117" s="895"/>
      <c r="AD117" s="895"/>
      <c r="AE117" s="896"/>
      <c r="AF117" s="898">
        <v>4437927</v>
      </c>
      <c r="AG117" s="895"/>
      <c r="AH117" s="895"/>
      <c r="AI117" s="895"/>
      <c r="AJ117" s="896"/>
      <c r="AK117" s="898">
        <v>3998264</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41523944</v>
      </c>
      <c r="BR118" s="858"/>
      <c r="BS118" s="858"/>
      <c r="BT118" s="858"/>
      <c r="BU118" s="858"/>
      <c r="BV118" s="858">
        <v>39735428</v>
      </c>
      <c r="BW118" s="858"/>
      <c r="BX118" s="858"/>
      <c r="BY118" s="858"/>
      <c r="BZ118" s="858"/>
      <c r="CA118" s="858">
        <v>38375439</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8207</v>
      </c>
      <c r="AB119" s="873"/>
      <c r="AC119" s="873"/>
      <c r="AD119" s="873"/>
      <c r="AE119" s="874"/>
      <c r="AF119" s="875">
        <v>12317</v>
      </c>
      <c r="AG119" s="873"/>
      <c r="AH119" s="873"/>
      <c r="AI119" s="873"/>
      <c r="AJ119" s="874"/>
      <c r="AK119" s="875">
        <v>12473</v>
      </c>
      <c r="AL119" s="873"/>
      <c r="AM119" s="873"/>
      <c r="AN119" s="873"/>
      <c r="AO119" s="874"/>
      <c r="AP119" s="876">
        <v>0.1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6177652</v>
      </c>
      <c r="BR119" s="800"/>
      <c r="BS119" s="800"/>
      <c r="BT119" s="800"/>
      <c r="BU119" s="800"/>
      <c r="BV119" s="800">
        <v>7183787</v>
      </c>
      <c r="BW119" s="800"/>
      <c r="BX119" s="800"/>
      <c r="BY119" s="800"/>
      <c r="BZ119" s="800"/>
      <c r="CA119" s="800">
        <v>7695738</v>
      </c>
      <c r="CB119" s="800"/>
      <c r="CC119" s="800"/>
      <c r="CD119" s="800"/>
      <c r="CE119" s="800"/>
      <c r="CF119" s="861">
        <v>59.6</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202637</v>
      </c>
      <c r="DH119" s="717"/>
      <c r="DI119" s="717"/>
      <c r="DJ119" s="717"/>
      <c r="DK119" s="718"/>
      <c r="DL119" s="719">
        <v>165667</v>
      </c>
      <c r="DM119" s="717"/>
      <c r="DN119" s="717"/>
      <c r="DO119" s="717"/>
      <c r="DP119" s="718"/>
      <c r="DQ119" s="719">
        <v>131408</v>
      </c>
      <c r="DR119" s="717"/>
      <c r="DS119" s="717"/>
      <c r="DT119" s="717"/>
      <c r="DU119" s="718"/>
      <c r="DV119" s="807">
        <v>1</v>
      </c>
      <c r="DW119" s="808"/>
      <c r="DX119" s="808"/>
      <c r="DY119" s="808"/>
      <c r="DZ119" s="809"/>
    </row>
    <row r="120" spans="1:130" s="197" customFormat="1" ht="26.25" customHeight="1" x14ac:dyDescent="0.15">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577598</v>
      </c>
      <c r="BR120" s="771"/>
      <c r="BS120" s="771"/>
      <c r="BT120" s="771"/>
      <c r="BU120" s="771"/>
      <c r="BV120" s="771">
        <v>489404</v>
      </c>
      <c r="BW120" s="771"/>
      <c r="BX120" s="771"/>
      <c r="BY120" s="771"/>
      <c r="BZ120" s="771"/>
      <c r="CA120" s="771">
        <v>406022</v>
      </c>
      <c r="CB120" s="771"/>
      <c r="CC120" s="771"/>
      <c r="CD120" s="771"/>
      <c r="CE120" s="771"/>
      <c r="CF120" s="848">
        <v>3.1</v>
      </c>
      <c r="CG120" s="849"/>
      <c r="CH120" s="849"/>
      <c r="CI120" s="849"/>
      <c r="CJ120" s="849"/>
      <c r="CK120" s="850" t="s">
        <v>445</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4539971</v>
      </c>
      <c r="DH120" s="800"/>
      <c r="DI120" s="800"/>
      <c r="DJ120" s="800"/>
      <c r="DK120" s="800"/>
      <c r="DL120" s="800">
        <v>4523796</v>
      </c>
      <c r="DM120" s="800"/>
      <c r="DN120" s="800"/>
      <c r="DO120" s="800"/>
      <c r="DP120" s="800"/>
      <c r="DQ120" s="800">
        <v>4534226</v>
      </c>
      <c r="DR120" s="800"/>
      <c r="DS120" s="800"/>
      <c r="DT120" s="800"/>
      <c r="DU120" s="800"/>
      <c r="DV120" s="801">
        <v>35.1</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24401594</v>
      </c>
      <c r="BR121" s="858"/>
      <c r="BS121" s="858"/>
      <c r="BT121" s="858"/>
      <c r="BU121" s="858"/>
      <c r="BV121" s="858">
        <v>24553494</v>
      </c>
      <c r="BW121" s="858"/>
      <c r="BX121" s="858"/>
      <c r="BY121" s="858"/>
      <c r="BZ121" s="858"/>
      <c r="CA121" s="858">
        <v>24588005</v>
      </c>
      <c r="CB121" s="858"/>
      <c r="CC121" s="858"/>
      <c r="CD121" s="858"/>
      <c r="CE121" s="858"/>
      <c r="CF121" s="859">
        <v>190.3</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1812454</v>
      </c>
      <c r="DH121" s="771"/>
      <c r="DI121" s="771"/>
      <c r="DJ121" s="771"/>
      <c r="DK121" s="771"/>
      <c r="DL121" s="771">
        <v>1849478</v>
      </c>
      <c r="DM121" s="771"/>
      <c r="DN121" s="771"/>
      <c r="DO121" s="771"/>
      <c r="DP121" s="771"/>
      <c r="DQ121" s="771">
        <v>1728583</v>
      </c>
      <c r="DR121" s="771"/>
      <c r="DS121" s="771"/>
      <c r="DT121" s="771"/>
      <c r="DU121" s="771"/>
      <c r="DV121" s="823">
        <v>13.4</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448</v>
      </c>
      <c r="BP122" s="838"/>
      <c r="BQ122" s="839">
        <v>31156844</v>
      </c>
      <c r="BR122" s="840"/>
      <c r="BS122" s="840"/>
      <c r="BT122" s="840"/>
      <c r="BU122" s="840"/>
      <c r="BV122" s="840">
        <v>32226685</v>
      </c>
      <c r="BW122" s="840"/>
      <c r="BX122" s="840"/>
      <c r="BY122" s="840"/>
      <c r="BZ122" s="840"/>
      <c r="CA122" s="840">
        <v>32689765</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712290</v>
      </c>
      <c r="DH122" s="771"/>
      <c r="DI122" s="771"/>
      <c r="DJ122" s="771"/>
      <c r="DK122" s="771"/>
      <c r="DL122" s="771">
        <v>753437</v>
      </c>
      <c r="DM122" s="771"/>
      <c r="DN122" s="771"/>
      <c r="DO122" s="771"/>
      <c r="DP122" s="771"/>
      <c r="DQ122" s="771">
        <v>900428</v>
      </c>
      <c r="DR122" s="771"/>
      <c r="DS122" s="771"/>
      <c r="DT122" s="771"/>
      <c r="DU122" s="771"/>
      <c r="DV122" s="823">
        <v>7</v>
      </c>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13213</v>
      </c>
      <c r="AB123" s="784"/>
      <c r="AC123" s="784"/>
      <c r="AD123" s="784"/>
      <c r="AE123" s="785"/>
      <c r="AF123" s="786">
        <v>13080</v>
      </c>
      <c r="AG123" s="784"/>
      <c r="AH123" s="784"/>
      <c r="AI123" s="784"/>
      <c r="AJ123" s="785"/>
      <c r="AK123" s="786">
        <v>12947</v>
      </c>
      <c r="AL123" s="784"/>
      <c r="AM123" s="784"/>
      <c r="AN123" s="784"/>
      <c r="AO123" s="785"/>
      <c r="AP123" s="754">
        <v>0.1</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79.099999999999994</v>
      </c>
      <c r="BR123" s="832"/>
      <c r="BS123" s="832"/>
      <c r="BT123" s="832"/>
      <c r="BU123" s="832"/>
      <c r="BV123" s="832">
        <v>57.1</v>
      </c>
      <c r="BW123" s="832"/>
      <c r="BX123" s="832"/>
      <c r="BY123" s="832"/>
      <c r="BZ123" s="832"/>
      <c r="CA123" s="832">
        <v>44</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815348</v>
      </c>
      <c r="DH123" s="784"/>
      <c r="DI123" s="784"/>
      <c r="DJ123" s="784"/>
      <c r="DK123" s="785"/>
      <c r="DL123" s="786">
        <v>781635</v>
      </c>
      <c r="DM123" s="784"/>
      <c r="DN123" s="784"/>
      <c r="DO123" s="784"/>
      <c r="DP123" s="785"/>
      <c r="DQ123" s="786">
        <v>745910</v>
      </c>
      <c r="DR123" s="784"/>
      <c r="DS123" s="784"/>
      <c r="DT123" s="784"/>
      <c r="DU123" s="785"/>
      <c r="DV123" s="754">
        <v>5.8</v>
      </c>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37394</v>
      </c>
      <c r="DH124" s="717"/>
      <c r="DI124" s="717"/>
      <c r="DJ124" s="717"/>
      <c r="DK124" s="718"/>
      <c r="DL124" s="719">
        <v>28507</v>
      </c>
      <c r="DM124" s="717"/>
      <c r="DN124" s="717"/>
      <c r="DO124" s="717"/>
      <c r="DP124" s="718"/>
      <c r="DQ124" s="719">
        <v>22041</v>
      </c>
      <c r="DR124" s="717"/>
      <c r="DS124" s="717"/>
      <c r="DT124" s="717"/>
      <c r="DU124" s="718"/>
      <c r="DV124" s="807">
        <v>0.2</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46169</v>
      </c>
      <c r="AB126" s="784"/>
      <c r="AC126" s="784"/>
      <c r="AD126" s="784"/>
      <c r="AE126" s="785"/>
      <c r="AF126" s="786">
        <v>40191</v>
      </c>
      <c r="AG126" s="784"/>
      <c r="AH126" s="784"/>
      <c r="AI126" s="784"/>
      <c r="AJ126" s="785"/>
      <c r="AK126" s="786">
        <v>36529</v>
      </c>
      <c r="AL126" s="784"/>
      <c r="AM126" s="784"/>
      <c r="AN126" s="784"/>
      <c r="AO126" s="785"/>
      <c r="AP126" s="754">
        <v>0.3</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v>324819</v>
      </c>
      <c r="DH126" s="771"/>
      <c r="DI126" s="771"/>
      <c r="DJ126" s="771"/>
      <c r="DK126" s="771"/>
      <c r="DL126" s="771">
        <v>211667</v>
      </c>
      <c r="DM126" s="771"/>
      <c r="DN126" s="771"/>
      <c r="DO126" s="771"/>
      <c r="DP126" s="771"/>
      <c r="DQ126" s="771">
        <v>105435</v>
      </c>
      <c r="DR126" s="771"/>
      <c r="DS126" s="771"/>
      <c r="DT126" s="771"/>
      <c r="DU126" s="771"/>
      <c r="DV126" s="823">
        <v>0.8</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1509</v>
      </c>
      <c r="AB127" s="784"/>
      <c r="AC127" s="784"/>
      <c r="AD127" s="784"/>
      <c r="AE127" s="785"/>
      <c r="AF127" s="786">
        <v>1533</v>
      </c>
      <c r="AG127" s="784"/>
      <c r="AH127" s="784"/>
      <c r="AI127" s="784"/>
      <c r="AJ127" s="785"/>
      <c r="AK127" s="786">
        <v>1256</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112</v>
      </c>
      <c r="BG127" s="761"/>
      <c r="BH127" s="761"/>
      <c r="BI127" s="761"/>
      <c r="BJ127" s="761"/>
      <c r="BK127" s="761"/>
      <c r="BL127" s="762"/>
      <c r="BM127" s="760">
        <v>12.73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54</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106167</v>
      </c>
      <c r="AB128" s="724"/>
      <c r="AC128" s="724"/>
      <c r="AD128" s="724"/>
      <c r="AE128" s="725"/>
      <c r="AF128" s="726">
        <v>99315</v>
      </c>
      <c r="AG128" s="724"/>
      <c r="AH128" s="724"/>
      <c r="AI128" s="724"/>
      <c r="AJ128" s="725"/>
      <c r="AK128" s="726">
        <v>91131</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112</v>
      </c>
      <c r="BG128" s="791"/>
      <c r="BH128" s="791"/>
      <c r="BI128" s="791"/>
      <c r="BJ128" s="791"/>
      <c r="BK128" s="791"/>
      <c r="BL128" s="792"/>
      <c r="BM128" s="790">
        <v>17.73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15897001</v>
      </c>
      <c r="AB129" s="784"/>
      <c r="AC129" s="784"/>
      <c r="AD129" s="784"/>
      <c r="AE129" s="785"/>
      <c r="AF129" s="786">
        <v>15888704</v>
      </c>
      <c r="AG129" s="784"/>
      <c r="AH129" s="784"/>
      <c r="AI129" s="784"/>
      <c r="AJ129" s="785"/>
      <c r="AK129" s="786">
        <v>15608254</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11.7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2799872</v>
      </c>
      <c r="AB130" s="784"/>
      <c r="AC130" s="784"/>
      <c r="AD130" s="784"/>
      <c r="AE130" s="785"/>
      <c r="AF130" s="786">
        <v>2753518</v>
      </c>
      <c r="AG130" s="784"/>
      <c r="AH130" s="784"/>
      <c r="AI130" s="784"/>
      <c r="AJ130" s="785"/>
      <c r="AK130" s="786">
        <v>2688314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44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13097129</v>
      </c>
      <c r="AB131" s="717"/>
      <c r="AC131" s="717"/>
      <c r="AD131" s="717"/>
      <c r="AE131" s="718"/>
      <c r="AF131" s="719">
        <v>13135186</v>
      </c>
      <c r="AG131" s="717"/>
      <c r="AH131" s="717"/>
      <c r="AI131" s="717"/>
      <c r="AJ131" s="718"/>
      <c r="AK131" s="719">
        <v>12919940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13.599033800000001</v>
      </c>
      <c r="AB132" s="740"/>
      <c r="AC132" s="740"/>
      <c r="AD132" s="740"/>
      <c r="AE132" s="741"/>
      <c r="AF132" s="742">
        <v>12.06754134</v>
      </c>
      <c r="AG132" s="740"/>
      <c r="AH132" s="740"/>
      <c r="AI132" s="740"/>
      <c r="AJ132" s="741"/>
      <c r="AK132" s="742">
        <v>9.4336274010000007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15</v>
      </c>
      <c r="AB133" s="749"/>
      <c r="AC133" s="749"/>
      <c r="AD133" s="749"/>
      <c r="AE133" s="750"/>
      <c r="AF133" s="748">
        <v>13.5</v>
      </c>
      <c r="AG133" s="749"/>
      <c r="AH133" s="749"/>
      <c r="AI133" s="749"/>
      <c r="AJ133" s="750"/>
      <c r="AK133" s="748">
        <v>11.7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23" t="s">
        <v>475</v>
      </c>
      <c r="L7" s="254"/>
      <c r="M7" s="255" t="s">
        <v>476</v>
      </c>
      <c r="N7" s="256"/>
    </row>
    <row r="8" spans="1:16" x14ac:dyDescent="0.15">
      <c r="A8" s="248"/>
      <c r="B8" s="244"/>
      <c r="C8" s="244"/>
      <c r="D8" s="244"/>
      <c r="E8" s="244"/>
      <c r="F8" s="244"/>
      <c r="G8" s="257"/>
      <c r="H8" s="258"/>
      <c r="I8" s="258"/>
      <c r="J8" s="259"/>
      <c r="K8" s="1124"/>
      <c r="L8" s="260" t="s">
        <v>477</v>
      </c>
      <c r="M8" s="261" t="s">
        <v>478</v>
      </c>
      <c r="N8" s="262" t="s">
        <v>479</v>
      </c>
    </row>
    <row r="9" spans="1:16" x14ac:dyDescent="0.15">
      <c r="A9" s="248"/>
      <c r="B9" s="244"/>
      <c r="C9" s="244"/>
      <c r="D9" s="244"/>
      <c r="E9" s="244"/>
      <c r="F9" s="244"/>
      <c r="G9" s="1137" t="s">
        <v>480</v>
      </c>
      <c r="H9" s="1138"/>
      <c r="I9" s="1138"/>
      <c r="J9" s="1139"/>
      <c r="K9" s="263">
        <v>4198427</v>
      </c>
      <c r="L9" s="264">
        <v>90657</v>
      </c>
      <c r="M9" s="265">
        <v>84248</v>
      </c>
      <c r="N9" s="266">
        <v>7.6</v>
      </c>
    </row>
    <row r="10" spans="1:16" x14ac:dyDescent="0.15">
      <c r="A10" s="248"/>
      <c r="B10" s="244"/>
      <c r="C10" s="244"/>
      <c r="D10" s="244"/>
      <c r="E10" s="244"/>
      <c r="F10" s="244"/>
      <c r="G10" s="1137" t="s">
        <v>481</v>
      </c>
      <c r="H10" s="1138"/>
      <c r="I10" s="1138"/>
      <c r="J10" s="1139"/>
      <c r="K10" s="267">
        <v>753316</v>
      </c>
      <c r="L10" s="268">
        <v>16266</v>
      </c>
      <c r="M10" s="269">
        <v>7169</v>
      </c>
      <c r="N10" s="270">
        <v>126.9</v>
      </c>
    </row>
    <row r="11" spans="1:16" ht="13.5" customHeight="1" x14ac:dyDescent="0.15">
      <c r="A11" s="248"/>
      <c r="B11" s="244"/>
      <c r="C11" s="244"/>
      <c r="D11" s="244"/>
      <c r="E11" s="244"/>
      <c r="F11" s="244"/>
      <c r="G11" s="1137" t="s">
        <v>482</v>
      </c>
      <c r="H11" s="1138"/>
      <c r="I11" s="1138"/>
      <c r="J11" s="1139"/>
      <c r="K11" s="267">
        <v>620551</v>
      </c>
      <c r="L11" s="268">
        <v>13400</v>
      </c>
      <c r="M11" s="269">
        <v>9152</v>
      </c>
      <c r="N11" s="270">
        <v>46.4</v>
      </c>
    </row>
    <row r="12" spans="1:16" ht="13.5" customHeight="1" x14ac:dyDescent="0.15">
      <c r="A12" s="248"/>
      <c r="B12" s="244"/>
      <c r="C12" s="244"/>
      <c r="D12" s="244"/>
      <c r="E12" s="244"/>
      <c r="F12" s="244"/>
      <c r="G12" s="1137" t="s">
        <v>483</v>
      </c>
      <c r="H12" s="1138"/>
      <c r="I12" s="1138"/>
      <c r="J12" s="1139"/>
      <c r="K12" s="267">
        <v>54602</v>
      </c>
      <c r="L12" s="268">
        <v>1179</v>
      </c>
      <c r="M12" s="269">
        <v>893</v>
      </c>
      <c r="N12" s="270">
        <v>32</v>
      </c>
    </row>
    <row r="13" spans="1:16" ht="13.5" customHeight="1" x14ac:dyDescent="0.15">
      <c r="A13" s="248"/>
      <c r="B13" s="244"/>
      <c r="C13" s="244"/>
      <c r="D13" s="244"/>
      <c r="E13" s="244"/>
      <c r="F13" s="244"/>
      <c r="G13" s="1137" t="s">
        <v>484</v>
      </c>
      <c r="H13" s="1138"/>
      <c r="I13" s="1138"/>
      <c r="J13" s="1139"/>
      <c r="K13" s="267" t="s">
        <v>485</v>
      </c>
      <c r="L13" s="268" t="s">
        <v>485</v>
      </c>
      <c r="M13" s="269">
        <v>3</v>
      </c>
      <c r="N13" s="270" t="s">
        <v>485</v>
      </c>
    </row>
    <row r="14" spans="1:16" ht="13.5" customHeight="1" x14ac:dyDescent="0.15">
      <c r="A14" s="248"/>
      <c r="B14" s="244"/>
      <c r="C14" s="244"/>
      <c r="D14" s="244"/>
      <c r="E14" s="244"/>
      <c r="F14" s="244"/>
      <c r="G14" s="1137" t="s">
        <v>486</v>
      </c>
      <c r="H14" s="1138"/>
      <c r="I14" s="1138"/>
      <c r="J14" s="1139"/>
      <c r="K14" s="267">
        <v>180727</v>
      </c>
      <c r="L14" s="268">
        <v>3902</v>
      </c>
      <c r="M14" s="269">
        <v>3652</v>
      </c>
      <c r="N14" s="270">
        <v>6.8</v>
      </c>
    </row>
    <row r="15" spans="1:16" ht="13.5" customHeight="1" x14ac:dyDescent="0.15">
      <c r="A15" s="248"/>
      <c r="B15" s="244"/>
      <c r="C15" s="244"/>
      <c r="D15" s="244"/>
      <c r="E15" s="244"/>
      <c r="F15" s="244"/>
      <c r="G15" s="1137" t="s">
        <v>487</v>
      </c>
      <c r="H15" s="1138"/>
      <c r="I15" s="1138"/>
      <c r="J15" s="1139"/>
      <c r="K15" s="267">
        <v>121763</v>
      </c>
      <c r="L15" s="268">
        <v>2629</v>
      </c>
      <c r="M15" s="269">
        <v>2134</v>
      </c>
      <c r="N15" s="270">
        <v>23.2</v>
      </c>
    </row>
    <row r="16" spans="1:16" x14ac:dyDescent="0.15">
      <c r="A16" s="248"/>
      <c r="B16" s="244"/>
      <c r="C16" s="244"/>
      <c r="D16" s="244"/>
      <c r="E16" s="244"/>
      <c r="F16" s="244"/>
      <c r="G16" s="1140" t="s">
        <v>488</v>
      </c>
      <c r="H16" s="1141"/>
      <c r="I16" s="1141"/>
      <c r="J16" s="1142"/>
      <c r="K16" s="268">
        <v>-542040</v>
      </c>
      <c r="L16" s="268">
        <v>-11704</v>
      </c>
      <c r="M16" s="269">
        <v>-9248</v>
      </c>
      <c r="N16" s="270">
        <v>26.6</v>
      </c>
    </row>
    <row r="17" spans="1:16" x14ac:dyDescent="0.15">
      <c r="A17" s="248"/>
      <c r="B17" s="244"/>
      <c r="C17" s="244"/>
      <c r="D17" s="244"/>
      <c r="E17" s="244"/>
      <c r="F17" s="244"/>
      <c r="G17" s="1140" t="s">
        <v>169</v>
      </c>
      <c r="H17" s="1141"/>
      <c r="I17" s="1141"/>
      <c r="J17" s="1142"/>
      <c r="K17" s="268">
        <v>5387346</v>
      </c>
      <c r="L17" s="268">
        <v>116330</v>
      </c>
      <c r="M17" s="269">
        <v>98003</v>
      </c>
      <c r="N17" s="270">
        <v>18.7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4" t="s">
        <v>493</v>
      </c>
      <c r="H21" s="1135"/>
      <c r="I21" s="1135"/>
      <c r="J21" s="1136"/>
      <c r="K21" s="280">
        <v>10.210000000000001</v>
      </c>
      <c r="L21" s="281">
        <v>9.39</v>
      </c>
      <c r="M21" s="282">
        <v>0.82</v>
      </c>
      <c r="N21" s="249"/>
      <c r="O21" s="283"/>
      <c r="P21" s="279"/>
    </row>
    <row r="22" spans="1:16" s="284" customFormat="1" x14ac:dyDescent="0.15">
      <c r="A22" s="279"/>
      <c r="B22" s="249"/>
      <c r="C22" s="249"/>
      <c r="D22" s="249"/>
      <c r="E22" s="249"/>
      <c r="F22" s="249"/>
      <c r="G22" s="1134" t="s">
        <v>494</v>
      </c>
      <c r="H22" s="1135"/>
      <c r="I22" s="1135"/>
      <c r="J22" s="1136"/>
      <c r="K22" s="285">
        <v>94.4</v>
      </c>
      <c r="L22" s="286">
        <v>97</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3" t="s">
        <v>475</v>
      </c>
      <c r="L30" s="254"/>
      <c r="M30" s="255" t="s">
        <v>476</v>
      </c>
      <c r="N30" s="256"/>
    </row>
    <row r="31" spans="1:16" x14ac:dyDescent="0.15">
      <c r="A31" s="248"/>
      <c r="B31" s="244"/>
      <c r="C31" s="244"/>
      <c r="D31" s="244"/>
      <c r="E31" s="244"/>
      <c r="F31" s="244"/>
      <c r="G31" s="257"/>
      <c r="H31" s="258"/>
      <c r="I31" s="258"/>
      <c r="J31" s="259"/>
      <c r="K31" s="1124"/>
      <c r="L31" s="260" t="s">
        <v>477</v>
      </c>
      <c r="M31" s="261" t="s">
        <v>478</v>
      </c>
      <c r="N31" s="262" t="s">
        <v>479</v>
      </c>
    </row>
    <row r="32" spans="1:16" ht="27" customHeight="1" x14ac:dyDescent="0.15">
      <c r="A32" s="248"/>
      <c r="B32" s="244"/>
      <c r="C32" s="244"/>
      <c r="D32" s="244"/>
      <c r="E32" s="244"/>
      <c r="F32" s="244"/>
      <c r="G32" s="1125" t="s">
        <v>497</v>
      </c>
      <c r="H32" s="1126"/>
      <c r="I32" s="1126"/>
      <c r="J32" s="1127"/>
      <c r="K32" s="294">
        <v>3141391</v>
      </c>
      <c r="L32" s="294">
        <v>67833</v>
      </c>
      <c r="M32" s="295">
        <v>64926</v>
      </c>
      <c r="N32" s="296">
        <v>4.5</v>
      </c>
    </row>
    <row r="33" spans="1:16" ht="13.5" customHeight="1" x14ac:dyDescent="0.15">
      <c r="A33" s="248"/>
      <c r="B33" s="244"/>
      <c r="C33" s="244"/>
      <c r="D33" s="244"/>
      <c r="E33" s="244"/>
      <c r="F33" s="244"/>
      <c r="G33" s="1125" t="s">
        <v>498</v>
      </c>
      <c r="H33" s="1126"/>
      <c r="I33" s="1126"/>
      <c r="J33" s="1127"/>
      <c r="K33" s="294" t="s">
        <v>485</v>
      </c>
      <c r="L33" s="294" t="s">
        <v>485</v>
      </c>
      <c r="M33" s="295" t="s">
        <v>485</v>
      </c>
      <c r="N33" s="296" t="s">
        <v>485</v>
      </c>
    </row>
    <row r="34" spans="1:16" ht="27" customHeight="1" x14ac:dyDescent="0.15">
      <c r="A34" s="248"/>
      <c r="B34" s="244"/>
      <c r="C34" s="244"/>
      <c r="D34" s="244"/>
      <c r="E34" s="244"/>
      <c r="F34" s="244"/>
      <c r="G34" s="1125" t="s">
        <v>499</v>
      </c>
      <c r="H34" s="1126"/>
      <c r="I34" s="1126"/>
      <c r="J34" s="1127"/>
      <c r="K34" s="294" t="s">
        <v>485</v>
      </c>
      <c r="L34" s="294" t="s">
        <v>485</v>
      </c>
      <c r="M34" s="295">
        <v>24</v>
      </c>
      <c r="N34" s="296" t="s">
        <v>485</v>
      </c>
    </row>
    <row r="35" spans="1:16" ht="27" customHeight="1" x14ac:dyDescent="0.15">
      <c r="A35" s="248"/>
      <c r="B35" s="244"/>
      <c r="C35" s="244"/>
      <c r="D35" s="244"/>
      <c r="E35" s="244"/>
      <c r="F35" s="244"/>
      <c r="G35" s="1125" t="s">
        <v>500</v>
      </c>
      <c r="H35" s="1126"/>
      <c r="I35" s="1126"/>
      <c r="J35" s="1127"/>
      <c r="K35" s="294">
        <v>673619</v>
      </c>
      <c r="L35" s="294">
        <v>14546</v>
      </c>
      <c r="M35" s="295">
        <v>18007</v>
      </c>
      <c r="N35" s="296">
        <v>-19.2</v>
      </c>
    </row>
    <row r="36" spans="1:16" ht="27" customHeight="1" x14ac:dyDescent="0.15">
      <c r="A36" s="248"/>
      <c r="B36" s="244"/>
      <c r="C36" s="244"/>
      <c r="D36" s="244"/>
      <c r="E36" s="244"/>
      <c r="F36" s="244"/>
      <c r="G36" s="1125" t="s">
        <v>501</v>
      </c>
      <c r="H36" s="1126"/>
      <c r="I36" s="1126"/>
      <c r="J36" s="1127"/>
      <c r="K36" s="294">
        <v>120049</v>
      </c>
      <c r="L36" s="294">
        <v>2592</v>
      </c>
      <c r="M36" s="295">
        <v>3275</v>
      </c>
      <c r="N36" s="296">
        <v>-20.9</v>
      </c>
    </row>
    <row r="37" spans="1:16" ht="13.5" customHeight="1" x14ac:dyDescent="0.15">
      <c r="A37" s="248"/>
      <c r="B37" s="244"/>
      <c r="C37" s="244"/>
      <c r="D37" s="244"/>
      <c r="E37" s="244"/>
      <c r="F37" s="244"/>
      <c r="G37" s="1125" t="s">
        <v>502</v>
      </c>
      <c r="H37" s="1126"/>
      <c r="I37" s="1126"/>
      <c r="J37" s="1127"/>
      <c r="K37" s="294">
        <v>63205</v>
      </c>
      <c r="L37" s="294">
        <v>1365</v>
      </c>
      <c r="M37" s="295">
        <v>1233</v>
      </c>
      <c r="N37" s="296">
        <v>10.7</v>
      </c>
    </row>
    <row r="38" spans="1:16" ht="27" customHeight="1" x14ac:dyDescent="0.15">
      <c r="A38" s="248"/>
      <c r="B38" s="244"/>
      <c r="C38" s="244"/>
      <c r="D38" s="244"/>
      <c r="E38" s="244"/>
      <c r="F38" s="244"/>
      <c r="G38" s="1128" t="s">
        <v>503</v>
      </c>
      <c r="H38" s="1129"/>
      <c r="I38" s="1129"/>
      <c r="J38" s="1130"/>
      <c r="K38" s="297" t="s">
        <v>485</v>
      </c>
      <c r="L38" s="297" t="s">
        <v>485</v>
      </c>
      <c r="M38" s="298">
        <v>9</v>
      </c>
      <c r="N38" s="299" t="s">
        <v>485</v>
      </c>
      <c r="O38" s="293"/>
    </row>
    <row r="39" spans="1:16" x14ac:dyDescent="0.15">
      <c r="A39" s="248"/>
      <c r="B39" s="244"/>
      <c r="C39" s="244"/>
      <c r="D39" s="244"/>
      <c r="E39" s="244"/>
      <c r="F39" s="244"/>
      <c r="G39" s="1128" t="s">
        <v>504</v>
      </c>
      <c r="H39" s="1129"/>
      <c r="I39" s="1129"/>
      <c r="J39" s="1130"/>
      <c r="K39" s="300">
        <v>-91131</v>
      </c>
      <c r="L39" s="300">
        <v>-1968</v>
      </c>
      <c r="M39" s="301">
        <v>-4280</v>
      </c>
      <c r="N39" s="302">
        <v>-54</v>
      </c>
      <c r="O39" s="293"/>
    </row>
    <row r="40" spans="1:16" ht="27" customHeight="1" x14ac:dyDescent="0.15">
      <c r="A40" s="248"/>
      <c r="B40" s="244"/>
      <c r="C40" s="244"/>
      <c r="D40" s="244"/>
      <c r="E40" s="244"/>
      <c r="F40" s="244"/>
      <c r="G40" s="1125" t="s">
        <v>505</v>
      </c>
      <c r="H40" s="1126"/>
      <c r="I40" s="1126"/>
      <c r="J40" s="1127"/>
      <c r="K40" s="300">
        <v>-2688314</v>
      </c>
      <c r="L40" s="300">
        <v>-58049</v>
      </c>
      <c r="M40" s="301">
        <v>-56807</v>
      </c>
      <c r="N40" s="302">
        <v>2.2000000000000002</v>
      </c>
      <c r="O40" s="293"/>
    </row>
    <row r="41" spans="1:16" x14ac:dyDescent="0.15">
      <c r="A41" s="248"/>
      <c r="B41" s="244"/>
      <c r="C41" s="244"/>
      <c r="D41" s="244"/>
      <c r="E41" s="244"/>
      <c r="F41" s="244"/>
      <c r="G41" s="1131" t="s">
        <v>280</v>
      </c>
      <c r="H41" s="1132"/>
      <c r="I41" s="1132"/>
      <c r="J41" s="1133"/>
      <c r="K41" s="294">
        <v>1218819</v>
      </c>
      <c r="L41" s="300">
        <v>26318</v>
      </c>
      <c r="M41" s="301">
        <v>26387</v>
      </c>
      <c r="N41" s="302">
        <v>-0.3</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8" t="s">
        <v>475</v>
      </c>
      <c r="J49" s="1120" t="s">
        <v>509</v>
      </c>
      <c r="K49" s="1121"/>
      <c r="L49" s="1121"/>
      <c r="M49" s="1121"/>
      <c r="N49" s="1122"/>
    </row>
    <row r="50" spans="1:14" x14ac:dyDescent="0.15">
      <c r="A50" s="248"/>
      <c r="B50" s="244"/>
      <c r="C50" s="244"/>
      <c r="D50" s="244"/>
      <c r="E50" s="244"/>
      <c r="F50" s="244"/>
      <c r="G50" s="312"/>
      <c r="H50" s="313"/>
      <c r="I50" s="1119"/>
      <c r="J50" s="314" t="s">
        <v>510</v>
      </c>
      <c r="K50" s="315" t="s">
        <v>511</v>
      </c>
      <c r="L50" s="316" t="s">
        <v>512</v>
      </c>
      <c r="M50" s="317" t="s">
        <v>513</v>
      </c>
      <c r="N50" s="318" t="s">
        <v>514</v>
      </c>
    </row>
    <row r="51" spans="1:14" x14ac:dyDescent="0.15">
      <c r="A51" s="248"/>
      <c r="B51" s="244"/>
      <c r="C51" s="244"/>
      <c r="D51" s="244"/>
      <c r="E51" s="244"/>
      <c r="F51" s="244"/>
      <c r="G51" s="310" t="s">
        <v>515</v>
      </c>
      <c r="H51" s="311"/>
      <c r="I51" s="319">
        <v>3734372</v>
      </c>
      <c r="J51" s="320">
        <v>77560</v>
      </c>
      <c r="K51" s="321">
        <v>24.1</v>
      </c>
      <c r="L51" s="322">
        <v>61882</v>
      </c>
      <c r="M51" s="323">
        <v>6.7</v>
      </c>
      <c r="N51" s="324">
        <v>17.399999999999999</v>
      </c>
    </row>
    <row r="52" spans="1:14" x14ac:dyDescent="0.15">
      <c r="A52" s="248"/>
      <c r="B52" s="244"/>
      <c r="C52" s="244"/>
      <c r="D52" s="244"/>
      <c r="E52" s="244"/>
      <c r="F52" s="244"/>
      <c r="G52" s="325"/>
      <c r="H52" s="326" t="s">
        <v>516</v>
      </c>
      <c r="I52" s="327">
        <v>2956134</v>
      </c>
      <c r="J52" s="328">
        <v>61397</v>
      </c>
      <c r="K52" s="329">
        <v>36.5</v>
      </c>
      <c r="L52" s="330">
        <v>32175</v>
      </c>
      <c r="M52" s="331">
        <v>0</v>
      </c>
      <c r="N52" s="332">
        <v>36.5</v>
      </c>
    </row>
    <row r="53" spans="1:14" x14ac:dyDescent="0.15">
      <c r="A53" s="248"/>
      <c r="B53" s="244"/>
      <c r="C53" s="244"/>
      <c r="D53" s="244"/>
      <c r="E53" s="244"/>
      <c r="F53" s="244"/>
      <c r="G53" s="310" t="s">
        <v>517</v>
      </c>
      <c r="H53" s="311"/>
      <c r="I53" s="319">
        <v>3688828</v>
      </c>
      <c r="J53" s="320">
        <v>77495</v>
      </c>
      <c r="K53" s="321">
        <v>-0.1</v>
      </c>
      <c r="L53" s="322">
        <v>67201</v>
      </c>
      <c r="M53" s="323">
        <v>8.6</v>
      </c>
      <c r="N53" s="324">
        <v>-8.6999999999999993</v>
      </c>
    </row>
    <row r="54" spans="1:14" x14ac:dyDescent="0.15">
      <c r="A54" s="248"/>
      <c r="B54" s="244"/>
      <c r="C54" s="244"/>
      <c r="D54" s="244"/>
      <c r="E54" s="244"/>
      <c r="F54" s="244"/>
      <c r="G54" s="325"/>
      <c r="H54" s="326" t="s">
        <v>516</v>
      </c>
      <c r="I54" s="327">
        <v>2026831</v>
      </c>
      <c r="J54" s="328">
        <v>42580</v>
      </c>
      <c r="K54" s="329">
        <v>-30.6</v>
      </c>
      <c r="L54" s="330">
        <v>35210</v>
      </c>
      <c r="M54" s="331">
        <v>9.4</v>
      </c>
      <c r="N54" s="332">
        <v>-40</v>
      </c>
    </row>
    <row r="55" spans="1:14" x14ac:dyDescent="0.15">
      <c r="A55" s="248"/>
      <c r="B55" s="244"/>
      <c r="C55" s="244"/>
      <c r="D55" s="244"/>
      <c r="E55" s="244"/>
      <c r="F55" s="244"/>
      <c r="G55" s="310" t="s">
        <v>518</v>
      </c>
      <c r="H55" s="311"/>
      <c r="I55" s="319">
        <v>4429260</v>
      </c>
      <c r="J55" s="320">
        <v>93753</v>
      </c>
      <c r="K55" s="321">
        <v>21</v>
      </c>
      <c r="L55" s="322">
        <v>75709</v>
      </c>
      <c r="M55" s="323">
        <v>12.7</v>
      </c>
      <c r="N55" s="324">
        <v>8.3000000000000007</v>
      </c>
    </row>
    <row r="56" spans="1:14" x14ac:dyDescent="0.15">
      <c r="A56" s="248"/>
      <c r="B56" s="244"/>
      <c r="C56" s="244"/>
      <c r="D56" s="244"/>
      <c r="E56" s="244"/>
      <c r="F56" s="244"/>
      <c r="G56" s="325"/>
      <c r="H56" s="326" t="s">
        <v>516</v>
      </c>
      <c r="I56" s="327">
        <v>3152940</v>
      </c>
      <c r="J56" s="328">
        <v>66737</v>
      </c>
      <c r="K56" s="329">
        <v>56.7</v>
      </c>
      <c r="L56" s="330">
        <v>35212</v>
      </c>
      <c r="M56" s="331">
        <v>0</v>
      </c>
      <c r="N56" s="332">
        <v>56.7</v>
      </c>
    </row>
    <row r="57" spans="1:14" x14ac:dyDescent="0.15">
      <c r="A57" s="248"/>
      <c r="B57" s="244"/>
      <c r="C57" s="244"/>
      <c r="D57" s="244"/>
      <c r="E57" s="244"/>
      <c r="F57" s="244"/>
      <c r="G57" s="310" t="s">
        <v>519</v>
      </c>
      <c r="H57" s="311"/>
      <c r="I57" s="319">
        <v>2979451</v>
      </c>
      <c r="J57" s="320">
        <v>63513</v>
      </c>
      <c r="K57" s="321">
        <v>-32.299999999999997</v>
      </c>
      <c r="L57" s="322">
        <v>90961</v>
      </c>
      <c r="M57" s="323">
        <v>20.100000000000001</v>
      </c>
      <c r="N57" s="324">
        <v>-52.4</v>
      </c>
    </row>
    <row r="58" spans="1:14" x14ac:dyDescent="0.15">
      <c r="A58" s="248"/>
      <c r="B58" s="244"/>
      <c r="C58" s="244"/>
      <c r="D58" s="244"/>
      <c r="E58" s="244"/>
      <c r="F58" s="244"/>
      <c r="G58" s="325"/>
      <c r="H58" s="326" t="s">
        <v>516</v>
      </c>
      <c r="I58" s="327">
        <v>1945165</v>
      </c>
      <c r="J58" s="328">
        <v>41465</v>
      </c>
      <c r="K58" s="329">
        <v>-37.9</v>
      </c>
      <c r="L58" s="330">
        <v>37720</v>
      </c>
      <c r="M58" s="331">
        <v>7.1</v>
      </c>
      <c r="N58" s="332">
        <v>-45</v>
      </c>
    </row>
    <row r="59" spans="1:14" x14ac:dyDescent="0.15">
      <c r="A59" s="248"/>
      <c r="B59" s="244"/>
      <c r="C59" s="244"/>
      <c r="D59" s="244"/>
      <c r="E59" s="244"/>
      <c r="F59" s="244"/>
      <c r="G59" s="310" t="s">
        <v>520</v>
      </c>
      <c r="H59" s="311"/>
      <c r="I59" s="319">
        <v>3143698</v>
      </c>
      <c r="J59" s="320">
        <v>67882</v>
      </c>
      <c r="K59" s="321">
        <v>6.9</v>
      </c>
      <c r="L59" s="322">
        <v>106614</v>
      </c>
      <c r="M59" s="323">
        <v>17.2</v>
      </c>
      <c r="N59" s="324">
        <v>-10.3</v>
      </c>
    </row>
    <row r="60" spans="1:14" x14ac:dyDescent="0.15">
      <c r="A60" s="248"/>
      <c r="B60" s="244"/>
      <c r="C60" s="244"/>
      <c r="D60" s="244"/>
      <c r="E60" s="244"/>
      <c r="F60" s="244"/>
      <c r="G60" s="325"/>
      <c r="H60" s="326" t="s">
        <v>516</v>
      </c>
      <c r="I60" s="333">
        <v>2391983</v>
      </c>
      <c r="J60" s="328">
        <v>51650</v>
      </c>
      <c r="K60" s="329">
        <v>24.6</v>
      </c>
      <c r="L60" s="330">
        <v>45545</v>
      </c>
      <c r="M60" s="331">
        <v>20.7</v>
      </c>
      <c r="N60" s="332">
        <v>3.9</v>
      </c>
    </row>
    <row r="61" spans="1:14" x14ac:dyDescent="0.15">
      <c r="A61" s="248"/>
      <c r="B61" s="244"/>
      <c r="C61" s="244"/>
      <c r="D61" s="244"/>
      <c r="E61" s="244"/>
      <c r="F61" s="244"/>
      <c r="G61" s="310" t="s">
        <v>521</v>
      </c>
      <c r="H61" s="334"/>
      <c r="I61" s="335">
        <v>3595122</v>
      </c>
      <c r="J61" s="336">
        <v>76041</v>
      </c>
      <c r="K61" s="337">
        <v>3.9</v>
      </c>
      <c r="L61" s="338">
        <v>80473</v>
      </c>
      <c r="M61" s="339">
        <v>13.1</v>
      </c>
      <c r="N61" s="324">
        <v>-9.1999999999999993</v>
      </c>
    </row>
    <row r="62" spans="1:14" x14ac:dyDescent="0.15">
      <c r="A62" s="248"/>
      <c r="B62" s="244"/>
      <c r="C62" s="244"/>
      <c r="D62" s="244"/>
      <c r="E62" s="244"/>
      <c r="F62" s="244"/>
      <c r="G62" s="325"/>
      <c r="H62" s="326" t="s">
        <v>516</v>
      </c>
      <c r="I62" s="327">
        <v>2494611</v>
      </c>
      <c r="J62" s="328">
        <v>52766</v>
      </c>
      <c r="K62" s="329">
        <v>9.9</v>
      </c>
      <c r="L62" s="330">
        <v>37172</v>
      </c>
      <c r="M62" s="331">
        <v>7.4</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3" t="s">
        <v>3</v>
      </c>
      <c r="D47" s="1143"/>
      <c r="E47" s="1144"/>
      <c r="F47" s="11">
        <v>7.36</v>
      </c>
      <c r="G47" s="12">
        <v>12.47</v>
      </c>
      <c r="H47" s="12">
        <v>18.97</v>
      </c>
      <c r="I47" s="12">
        <v>18.989999999999998</v>
      </c>
      <c r="J47" s="13">
        <v>19.34</v>
      </c>
    </row>
    <row r="48" spans="2:10" ht="57.75" customHeight="1" x14ac:dyDescent="0.15">
      <c r="B48" s="14"/>
      <c r="C48" s="1145" t="s">
        <v>4</v>
      </c>
      <c r="D48" s="1145"/>
      <c r="E48" s="1146"/>
      <c r="F48" s="15">
        <v>15.51</v>
      </c>
      <c r="G48" s="16">
        <v>15.34</v>
      </c>
      <c r="H48" s="16">
        <v>10.37</v>
      </c>
      <c r="I48" s="16">
        <v>8.6199999999999992</v>
      </c>
      <c r="J48" s="17">
        <v>8.66</v>
      </c>
    </row>
    <row r="49" spans="2:10" ht="57.75" customHeight="1" thickBot="1" x14ac:dyDescent="0.2">
      <c r="B49" s="18"/>
      <c r="C49" s="1147" t="s">
        <v>5</v>
      </c>
      <c r="D49" s="1147"/>
      <c r="E49" s="1148"/>
      <c r="F49" s="19">
        <v>7.83</v>
      </c>
      <c r="G49" s="20">
        <v>4.46</v>
      </c>
      <c r="H49" s="20">
        <v>1.0900000000000001</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5" t="s">
        <v>530</v>
      </c>
      <c r="D34" s="1155"/>
      <c r="E34" s="1156"/>
      <c r="F34" s="32" t="s">
        <v>531</v>
      </c>
      <c r="G34" s="33" t="s">
        <v>532</v>
      </c>
      <c r="H34" s="33" t="s">
        <v>533</v>
      </c>
      <c r="I34" s="33" t="s">
        <v>534</v>
      </c>
      <c r="J34" s="34" t="s">
        <v>535</v>
      </c>
      <c r="K34" s="22"/>
      <c r="L34" s="22"/>
      <c r="M34" s="22"/>
      <c r="N34" s="22"/>
      <c r="O34" s="22"/>
      <c r="P34" s="22"/>
    </row>
    <row r="35" spans="1:16" ht="39" customHeight="1" x14ac:dyDescent="0.15">
      <c r="A35" s="22"/>
      <c r="B35" s="35"/>
      <c r="C35" s="1149" t="s">
        <v>536</v>
      </c>
      <c r="D35" s="1150"/>
      <c r="E35" s="1151"/>
      <c r="F35" s="36">
        <v>1.51</v>
      </c>
      <c r="G35" s="37">
        <v>0.64</v>
      </c>
      <c r="H35" s="37">
        <v>0.47</v>
      </c>
      <c r="I35" s="37">
        <v>0.09</v>
      </c>
      <c r="J35" s="38" t="s">
        <v>537</v>
      </c>
      <c r="K35" s="22"/>
      <c r="L35" s="22"/>
      <c r="M35" s="22"/>
      <c r="N35" s="22"/>
      <c r="O35" s="22"/>
      <c r="P35" s="22"/>
    </row>
    <row r="36" spans="1:16" ht="39" customHeight="1" x14ac:dyDescent="0.15">
      <c r="A36" s="22"/>
      <c r="B36" s="35"/>
      <c r="C36" s="1149" t="s">
        <v>538</v>
      </c>
      <c r="D36" s="1150"/>
      <c r="E36" s="1151"/>
      <c r="F36" s="36">
        <v>11.72</v>
      </c>
      <c r="G36" s="37">
        <v>11.56</v>
      </c>
      <c r="H36" s="37">
        <v>11.67</v>
      </c>
      <c r="I36" s="37">
        <v>10.91</v>
      </c>
      <c r="J36" s="38">
        <v>10.44</v>
      </c>
      <c r="K36" s="22"/>
      <c r="L36" s="22"/>
      <c r="M36" s="22"/>
      <c r="N36" s="22"/>
      <c r="O36" s="22"/>
      <c r="P36" s="22"/>
    </row>
    <row r="37" spans="1:16" ht="39" customHeight="1" x14ac:dyDescent="0.15">
      <c r="A37" s="22"/>
      <c r="B37" s="35"/>
      <c r="C37" s="1149" t="s">
        <v>539</v>
      </c>
      <c r="D37" s="1150"/>
      <c r="E37" s="1151"/>
      <c r="F37" s="36">
        <v>16.46</v>
      </c>
      <c r="G37" s="37">
        <v>16.32</v>
      </c>
      <c r="H37" s="37">
        <v>11.37</v>
      </c>
      <c r="I37" s="37">
        <v>9.6199999999999992</v>
      </c>
      <c r="J37" s="38">
        <v>9.6999999999999993</v>
      </c>
      <c r="K37" s="22"/>
      <c r="L37" s="22"/>
      <c r="M37" s="22"/>
      <c r="N37" s="22"/>
      <c r="O37" s="22"/>
      <c r="P37" s="22"/>
    </row>
    <row r="38" spans="1:16" ht="39" customHeight="1" x14ac:dyDescent="0.15">
      <c r="A38" s="22"/>
      <c r="B38" s="35"/>
      <c r="C38" s="1149" t="s">
        <v>540</v>
      </c>
      <c r="D38" s="1150"/>
      <c r="E38" s="1151"/>
      <c r="F38" s="36">
        <v>7.68</v>
      </c>
      <c r="G38" s="37">
        <v>7</v>
      </c>
      <c r="H38" s="37">
        <v>6.2</v>
      </c>
      <c r="I38" s="37">
        <v>6.12</v>
      </c>
      <c r="J38" s="38">
        <v>6.16</v>
      </c>
      <c r="K38" s="22"/>
      <c r="L38" s="22"/>
      <c r="M38" s="22"/>
      <c r="N38" s="22"/>
      <c r="O38" s="22"/>
      <c r="P38" s="22"/>
    </row>
    <row r="39" spans="1:16" ht="39" customHeight="1" x14ac:dyDescent="0.15">
      <c r="A39" s="22"/>
      <c r="B39" s="35"/>
      <c r="C39" s="1149" t="s">
        <v>541</v>
      </c>
      <c r="D39" s="1150"/>
      <c r="E39" s="1151"/>
      <c r="F39" s="36">
        <v>0.77</v>
      </c>
      <c r="G39" s="37">
        <v>0.85</v>
      </c>
      <c r="H39" s="37">
        <v>0.85</v>
      </c>
      <c r="I39" s="37">
        <v>0.66</v>
      </c>
      <c r="J39" s="38">
        <v>0.66</v>
      </c>
      <c r="K39" s="22"/>
      <c r="L39" s="22"/>
      <c r="M39" s="22"/>
      <c r="N39" s="22"/>
      <c r="O39" s="22"/>
      <c r="P39" s="22"/>
    </row>
    <row r="40" spans="1:16" ht="39" customHeight="1" x14ac:dyDescent="0.15">
      <c r="A40" s="22"/>
      <c r="B40" s="35"/>
      <c r="C40" s="1149" t="s">
        <v>542</v>
      </c>
      <c r="D40" s="1150"/>
      <c r="E40" s="1151"/>
      <c r="F40" s="36">
        <v>0.15</v>
      </c>
      <c r="G40" s="37">
        <v>0.12</v>
      </c>
      <c r="H40" s="37">
        <v>0.01</v>
      </c>
      <c r="I40" s="37">
        <v>0.08</v>
      </c>
      <c r="J40" s="38">
        <v>0.31</v>
      </c>
      <c r="K40" s="22"/>
      <c r="L40" s="22"/>
      <c r="M40" s="22"/>
      <c r="N40" s="22"/>
      <c r="O40" s="22"/>
      <c r="P40" s="22"/>
    </row>
    <row r="41" spans="1:16" ht="39" customHeight="1" x14ac:dyDescent="0.15">
      <c r="A41" s="22"/>
      <c r="B41" s="35"/>
      <c r="C41" s="1149" t="s">
        <v>543</v>
      </c>
      <c r="D41" s="1150"/>
      <c r="E41" s="1151"/>
      <c r="F41" s="36">
        <v>0.11</v>
      </c>
      <c r="G41" s="37">
        <v>0.11</v>
      </c>
      <c r="H41" s="37">
        <v>0.14000000000000001</v>
      </c>
      <c r="I41" s="37">
        <v>0.14000000000000001</v>
      </c>
      <c r="J41" s="38">
        <v>0.15</v>
      </c>
      <c r="K41" s="22"/>
      <c r="L41" s="22"/>
      <c r="M41" s="22"/>
      <c r="N41" s="22"/>
      <c r="O41" s="22"/>
      <c r="P41" s="22"/>
    </row>
    <row r="42" spans="1:16" ht="39" customHeight="1" x14ac:dyDescent="0.15">
      <c r="A42" s="22"/>
      <c r="B42" s="39"/>
      <c r="C42" s="1149" t="s">
        <v>544</v>
      </c>
      <c r="D42" s="1150"/>
      <c r="E42" s="1151"/>
      <c r="F42" s="36" t="s">
        <v>485</v>
      </c>
      <c r="G42" s="37" t="s">
        <v>485</v>
      </c>
      <c r="H42" s="37" t="s">
        <v>485</v>
      </c>
      <c r="I42" s="37" t="s">
        <v>485</v>
      </c>
      <c r="J42" s="38" t="s">
        <v>485</v>
      </c>
      <c r="K42" s="22"/>
      <c r="L42" s="22"/>
      <c r="M42" s="22"/>
      <c r="N42" s="22"/>
      <c r="O42" s="22"/>
      <c r="P42" s="22"/>
    </row>
    <row r="43" spans="1:16" ht="39" customHeight="1" thickBot="1" x14ac:dyDescent="0.2">
      <c r="A43" s="22"/>
      <c r="B43" s="40"/>
      <c r="C43" s="1152" t="s">
        <v>545</v>
      </c>
      <c r="D43" s="1153"/>
      <c r="E43" s="115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5" t="s">
        <v>10</v>
      </c>
      <c r="C45" s="1166"/>
      <c r="D45" s="58"/>
      <c r="E45" s="1171" t="s">
        <v>11</v>
      </c>
      <c r="F45" s="1171"/>
      <c r="G45" s="1171"/>
      <c r="H45" s="1171"/>
      <c r="I45" s="1171"/>
      <c r="J45" s="1172"/>
      <c r="K45" s="59">
        <v>4196</v>
      </c>
      <c r="L45" s="60">
        <v>3864</v>
      </c>
      <c r="M45" s="60">
        <v>3631</v>
      </c>
      <c r="N45" s="60">
        <v>3468</v>
      </c>
      <c r="O45" s="61">
        <v>3141</v>
      </c>
      <c r="P45" s="48"/>
      <c r="Q45" s="48"/>
      <c r="R45" s="48"/>
      <c r="S45" s="48"/>
      <c r="T45" s="48"/>
      <c r="U45" s="48"/>
    </row>
    <row r="46" spans="1:21" ht="30.75" customHeight="1" x14ac:dyDescent="0.15">
      <c r="A46" s="48"/>
      <c r="B46" s="1167"/>
      <c r="C46" s="1168"/>
      <c r="D46" s="62"/>
      <c r="E46" s="1159" t="s">
        <v>12</v>
      </c>
      <c r="F46" s="1159"/>
      <c r="G46" s="1159"/>
      <c r="H46" s="1159"/>
      <c r="I46" s="1159"/>
      <c r="J46" s="1160"/>
      <c r="K46" s="63" t="s">
        <v>485</v>
      </c>
      <c r="L46" s="64" t="s">
        <v>485</v>
      </c>
      <c r="M46" s="64" t="s">
        <v>485</v>
      </c>
      <c r="N46" s="64" t="s">
        <v>485</v>
      </c>
      <c r="O46" s="65" t="s">
        <v>485</v>
      </c>
      <c r="P46" s="48"/>
      <c r="Q46" s="48"/>
      <c r="R46" s="48"/>
      <c r="S46" s="48"/>
      <c r="T46" s="48"/>
      <c r="U46" s="48"/>
    </row>
    <row r="47" spans="1:21" ht="30.75" customHeight="1" x14ac:dyDescent="0.15">
      <c r="A47" s="48"/>
      <c r="B47" s="1167"/>
      <c r="C47" s="1168"/>
      <c r="D47" s="62"/>
      <c r="E47" s="1159" t="s">
        <v>13</v>
      </c>
      <c r="F47" s="1159"/>
      <c r="G47" s="1159"/>
      <c r="H47" s="1159"/>
      <c r="I47" s="1159"/>
      <c r="J47" s="1160"/>
      <c r="K47" s="63" t="s">
        <v>485</v>
      </c>
      <c r="L47" s="64" t="s">
        <v>485</v>
      </c>
      <c r="M47" s="64" t="s">
        <v>485</v>
      </c>
      <c r="N47" s="64" t="s">
        <v>485</v>
      </c>
      <c r="O47" s="65" t="s">
        <v>485</v>
      </c>
      <c r="P47" s="48"/>
      <c r="Q47" s="48"/>
      <c r="R47" s="48"/>
      <c r="S47" s="48"/>
      <c r="T47" s="48"/>
      <c r="U47" s="48"/>
    </row>
    <row r="48" spans="1:21" ht="30.75" customHeight="1" x14ac:dyDescent="0.15">
      <c r="A48" s="48"/>
      <c r="B48" s="1167"/>
      <c r="C48" s="1168"/>
      <c r="D48" s="62"/>
      <c r="E48" s="1159" t="s">
        <v>14</v>
      </c>
      <c r="F48" s="1159"/>
      <c r="G48" s="1159"/>
      <c r="H48" s="1159"/>
      <c r="I48" s="1159"/>
      <c r="J48" s="1160"/>
      <c r="K48" s="63">
        <v>687</v>
      </c>
      <c r="L48" s="64">
        <v>664</v>
      </c>
      <c r="M48" s="64">
        <v>667</v>
      </c>
      <c r="N48" s="64">
        <v>667</v>
      </c>
      <c r="O48" s="65">
        <v>674</v>
      </c>
      <c r="P48" s="48"/>
      <c r="Q48" s="48"/>
      <c r="R48" s="48"/>
      <c r="S48" s="48"/>
      <c r="T48" s="48"/>
      <c r="U48" s="48"/>
    </row>
    <row r="49" spans="1:21" ht="30.75" customHeight="1" x14ac:dyDescent="0.15">
      <c r="A49" s="48"/>
      <c r="B49" s="1167"/>
      <c r="C49" s="1168"/>
      <c r="D49" s="62"/>
      <c r="E49" s="1159" t="s">
        <v>15</v>
      </c>
      <c r="F49" s="1159"/>
      <c r="G49" s="1159"/>
      <c r="H49" s="1159"/>
      <c r="I49" s="1159"/>
      <c r="J49" s="1160"/>
      <c r="K49" s="63">
        <v>325</v>
      </c>
      <c r="L49" s="64">
        <v>331</v>
      </c>
      <c r="M49" s="64">
        <v>320</v>
      </c>
      <c r="N49" s="64">
        <v>237</v>
      </c>
      <c r="O49" s="65">
        <v>120</v>
      </c>
      <c r="P49" s="48"/>
      <c r="Q49" s="48"/>
      <c r="R49" s="48"/>
      <c r="S49" s="48"/>
      <c r="T49" s="48"/>
      <c r="U49" s="48"/>
    </row>
    <row r="50" spans="1:21" ht="30.75" customHeight="1" x14ac:dyDescent="0.15">
      <c r="A50" s="48"/>
      <c r="B50" s="1167"/>
      <c r="C50" s="1168"/>
      <c r="D50" s="62"/>
      <c r="E50" s="1159" t="s">
        <v>16</v>
      </c>
      <c r="F50" s="1159"/>
      <c r="G50" s="1159"/>
      <c r="H50" s="1159"/>
      <c r="I50" s="1159"/>
      <c r="J50" s="1160"/>
      <c r="K50" s="63">
        <v>95</v>
      </c>
      <c r="L50" s="64">
        <v>89</v>
      </c>
      <c r="M50" s="64">
        <v>69</v>
      </c>
      <c r="N50" s="64">
        <v>67</v>
      </c>
      <c r="O50" s="65">
        <v>63</v>
      </c>
      <c r="P50" s="48"/>
      <c r="Q50" s="48"/>
      <c r="R50" s="48"/>
      <c r="S50" s="48"/>
      <c r="T50" s="48"/>
      <c r="U50" s="48"/>
    </row>
    <row r="51" spans="1:21" ht="30.75" customHeight="1" x14ac:dyDescent="0.15">
      <c r="A51" s="48"/>
      <c r="B51" s="1169"/>
      <c r="C51" s="1170"/>
      <c r="D51" s="66"/>
      <c r="E51" s="1159" t="s">
        <v>17</v>
      </c>
      <c r="F51" s="1159"/>
      <c r="G51" s="1159"/>
      <c r="H51" s="1159"/>
      <c r="I51" s="1159"/>
      <c r="J51" s="1160"/>
      <c r="K51" s="63" t="s">
        <v>485</v>
      </c>
      <c r="L51" s="64" t="s">
        <v>485</v>
      </c>
      <c r="M51" s="64" t="s">
        <v>485</v>
      </c>
      <c r="N51" s="64" t="s">
        <v>485</v>
      </c>
      <c r="O51" s="65" t="s">
        <v>485</v>
      </c>
      <c r="P51" s="48"/>
      <c r="Q51" s="48"/>
      <c r="R51" s="48"/>
      <c r="S51" s="48"/>
      <c r="T51" s="48"/>
      <c r="U51" s="48"/>
    </row>
    <row r="52" spans="1:21" ht="30.75" customHeight="1" x14ac:dyDescent="0.15">
      <c r="A52" s="48"/>
      <c r="B52" s="1157" t="s">
        <v>18</v>
      </c>
      <c r="C52" s="1158"/>
      <c r="D52" s="66"/>
      <c r="E52" s="1159" t="s">
        <v>19</v>
      </c>
      <c r="F52" s="1159"/>
      <c r="G52" s="1159"/>
      <c r="H52" s="1159"/>
      <c r="I52" s="1159"/>
      <c r="J52" s="1160"/>
      <c r="K52" s="63">
        <v>3036</v>
      </c>
      <c r="L52" s="64">
        <v>2957</v>
      </c>
      <c r="M52" s="64">
        <v>2906</v>
      </c>
      <c r="N52" s="64">
        <v>2852</v>
      </c>
      <c r="O52" s="65">
        <v>2780</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2267</v>
      </c>
      <c r="L53" s="69">
        <v>1991</v>
      </c>
      <c r="M53" s="69">
        <v>1781</v>
      </c>
      <c r="N53" s="69">
        <v>1587</v>
      </c>
      <c r="O53" s="70">
        <v>1218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2016-04-18T01:24:11Z</cp:lastPrinted>
  <dcterms:created xsi:type="dcterms:W3CDTF">2016-02-15T02:07:44Z</dcterms:created>
  <dcterms:modified xsi:type="dcterms:W3CDTF">2016-04-25T01:10:20Z</dcterms:modified>
  <cp:category/>
</cp:coreProperties>
</file>