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360" yWindow="105" windowWidth="20610" windowHeight="77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BE40" i="9"/>
  <c r="AM40" i="9"/>
  <c r="U40" i="9"/>
  <c r="C40" i="9"/>
  <c r="BE39" i="9"/>
  <c r="AM39" i="9"/>
  <c r="U39" i="9"/>
  <c r="C39" i="9"/>
  <c r="AM38" i="9"/>
  <c r="C38"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U34" i="9"/>
  <c r="U35" i="9" s="1"/>
  <c r="U36" i="9" s="1"/>
  <c r="U37" i="9" s="1"/>
  <c r="U38" i="9" s="1"/>
  <c r="BW34" i="9" l="1"/>
  <c r="BW35" i="9" s="1"/>
  <c r="BW36" i="9" s="1"/>
  <c r="BW37" i="9" s="1"/>
  <c r="BW38" i="9" s="1"/>
  <c r="BW39" i="9" s="1"/>
  <c r="BW40" i="9" s="1"/>
  <c r="BW41" i="9" s="1"/>
  <c r="BW42" i="9" s="1"/>
  <c r="AM34" i="9"/>
  <c r="AM35" i="9" s="1"/>
  <c r="AM36" i="9" s="1"/>
  <c r="AM37" i="9" s="1"/>
  <c r="BE34" i="9"/>
  <c r="BE35" i="9" s="1"/>
  <c r="BE36" i="9" s="1"/>
  <c r="BE37" i="9" s="1"/>
  <c r="BE38" i="9" s="1"/>
  <c r="CO34" i="9" l="1"/>
  <c r="CO35" i="9" s="1"/>
  <c r="CO36" i="9" s="1"/>
  <c r="CO37" i="9" s="1"/>
  <c r="CO38" i="9" s="1"/>
  <c r="CO39" i="9" s="1"/>
  <c r="CO40" i="9" s="1"/>
</calcChain>
</file>

<file path=xl/sharedStrings.xml><?xml version="1.0" encoding="utf-8"?>
<sst xmlns="http://schemas.openxmlformats.org/spreadsheetml/2006/main" count="1064" uniqueCount="576">
  <si>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</si>
  <si>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</si>
  <si>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</si>
  <si>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</si>
  <si>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</si>
  <si>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</si>
  <si>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</si>
  <si>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</si>
  <si>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</si>
  <si>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</si>
  <si>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</si>
  <si>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</si>
  <si>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</si>
  <si>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</si>
  <si>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</si>
  <si>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</si>
  <si>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</si>
  <si>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</si>
  <si>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</si>
  <si>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</si>
  <si>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</si>
  <si>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</si>
  <si>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</si>
  <si>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</si>
  <si>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</si>
  <si>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</si>
  <si>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</si>
  <si>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</si>
  <si>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</si>
  <si>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</si>
  <si>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</si>
  <si>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</si>
  <si>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</si>
  <si>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</si>
  <si>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</si>
  <si>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</si>
  <si>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</si>
  <si>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</si>
  <si>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</si>
  <si>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</si>
  <si>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</si>
  <si>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</si>
  <si>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</si>
  <si>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</si>
  <si>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</si>
  <si>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</si>
  <si>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</si>
  <si>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</si>
  <si>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</si>
  <si>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</si>
  <si>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</si>
  <si>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</si>
  <si>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</si>
  <si>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</si>
  <si>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</si>
  <si>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</si>
  <si>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</si>
  <si>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</si>
  <si>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</si>
  <si>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</si>
  <si>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</si>
  <si>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</si>
  <si>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</si>
  <si>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</si>
  <si>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</si>
  <si>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</si>
  <si>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</si>
  <si>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</si>
  <si>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</si>
  <si>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</si>
  <si>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</si>
  <si>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</si>
  <si>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</si>
  <si>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</si>
  <si>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</si>
  <si>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</si>
  <si>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</si>
  <si>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</si>
  <si>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</si>
  <si>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</si>
  <si>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</si>
  <si>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</si>
  <si>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</si>
  <si>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</si>
  <si>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</si>
  <si>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</si>
  <si>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</si>
  <si>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</si>
  <si>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</si>
  <si>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</si>
  <si>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</si>
  <si>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</si>
  <si>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</si>
  <si>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</si>
  <si>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</si>
  <si>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</si>
  <si>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</si>
  <si>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</si>
  <si>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</si>
  <si>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</si>
  <si>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</si>
  <si>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</si>
  <si>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</si>
  <si>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</si>
  <si>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</si>
  <si>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</si>
  <si>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</si>
  <si>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</si>
  <si>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</si>
  <si>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</si>
  <si>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</si>
  <si>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</si>
  <si>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</si>
  <si>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</si>
  <si>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</si>
  <si>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</si>
  <si>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</si>
  <si>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</si>
  <si>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</si>
  <si>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</si>
  <si>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</si>
  <si>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</si>
  <si>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</si>
  <si>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</si>
  <si>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</si>
  <si>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</si>
  <si>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</si>
  <si>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</si>
  <si>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</si>
  <si>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</si>
  <si>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</si>
  <si>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</si>
  <si>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</si>
  <si>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</si>
  <si>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</si>
  <si>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</si>
  <si>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</si>
  <si>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</si>
  <si>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</si>
  <si>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</si>
  <si>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</si>
  <si>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</si>
  <si>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</si>
  <si>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</si>
  <si>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</si>
  <si>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</si>
  <si>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</si>
  <si>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</si>
  <si>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</si>
  <si>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</si>
  <si>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</si>
  <si>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</si>
  <si>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</si>
  <si>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</si>
  <si>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</si>
  <si>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</si>
  <si>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</si>
  <si>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</si>
  <si>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</si>
  <si>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</si>
  <si>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</si>
  <si>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</si>
  <si>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</si>
  <si>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</si>
  <si>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</si>
  <si>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</si>
  <si>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</si>
  <si>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</si>
  <si>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</si>
  <si>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</si>
  <si>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</si>
  <si>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</si>
  <si>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</si>
  <si>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</si>
  <si>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</si>
  <si>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</si>
  <si>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</si>
  <si>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</si>
  <si>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</si>
  <si>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</si>
  <si>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</si>
  <si>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</si>
  <si>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</si>
  <si>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</si>
  <si>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</si>
  <si>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</si>
  <si>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</si>
  <si>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</si>
  <si>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</si>
  <si>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</si>
  <si>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</si>
  <si>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</si>
  <si>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</si>
  <si>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</si>
  <si>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</si>
  <si>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愛媛県松山市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</si>
  <si>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</si>
  <si>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</si>
  <si>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</si>
  <si>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</si>
  <si>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</si>
  <si>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</si>
  <si>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</si>
  <si>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</si>
  <si>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</si>
  <si>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</si>
  <si>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</si>
  <si>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</si>
  <si>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</si>
  <si>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</si>
  <si>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</si>
  <si>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</si>
  <si>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</si>
  <si>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</si>
  <si>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</si>
  <si>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</si>
  <si>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</si>
  <si>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</si>
  <si>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</si>
  <si>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</si>
  <si>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</si>
  <si>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</si>
  <si>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</si>
  <si>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</si>
  <si>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</si>
  <si>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</si>
  <si>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</si>
  <si>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</si>
  <si>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</si>
  <si>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</si>
  <si>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</si>
  <si>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</si>
  <si>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</si>
  <si>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</si>
  <si>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</si>
  <si>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</si>
  <si>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</si>
  <si>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</si>
  <si>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</si>
  <si>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</si>
  <si>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</si>
  <si>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</si>
  <si>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</si>
  <si>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</si>
  <si>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</si>
  <si>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</si>
  <si>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</si>
  <si>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</si>
  <si>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</si>
  <si>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</si>
  <si>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</si>
  <si>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</si>
  <si>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</si>
  <si>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</si>
  <si>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</si>
  <si>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</si>
  <si>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</si>
  <si>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</si>
  <si>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</si>
  <si>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</si>
  <si>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</si>
  <si>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</si>
  <si>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</si>
  <si>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</si>
  <si>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</si>
  <si>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</si>
  <si>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</si>
  <si>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</si>
  <si>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</si>
  <si>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</si>
  <si>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</si>
  <si>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</si>
  <si>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</si>
  <si>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</si>
  <si>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</si>
  <si>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</si>
  <si>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</si>
  <si>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</si>
  <si>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</si>
  <si>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</si>
  <si>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</si>
  <si>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</si>
  <si>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</si>
  <si>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</si>
  <si>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</si>
  <si>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</si>
  <si>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</si>
  <si>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</si>
  <si>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</si>
  <si>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</si>
  <si>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</si>
  <si>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</si>
  <si>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</si>
  <si>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</si>
  <si>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</si>
  <si>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</si>
  <si>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</si>
  <si>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</si>
  <si>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</si>
  <si>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</si>
  <si>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</si>
  <si>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</si>
  <si>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</si>
  <si>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</si>
  <si>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</si>
  <si>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</si>
  <si>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</si>
  <si>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</si>
  <si>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</si>
  <si>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</si>
  <si>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</si>
  <si>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</si>
  <si>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</si>
  <si>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</si>
  <si>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</si>
  <si>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</si>
  <si>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</si>
  <si>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</si>
  <si>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</si>
  <si>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</si>
  <si>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</si>
  <si>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</si>
  <si>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</si>
  <si>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</si>
  <si>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</si>
  <si>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</si>
  <si>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</si>
  <si>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</si>
  <si>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</si>
  <si>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</si>
  <si>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</si>
  <si>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</si>
  <si>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</si>
  <si>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</si>
  <si>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</si>
  <si>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</si>
  <si>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</si>
  <si>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</si>
  <si>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</si>
  <si>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</si>
  <si>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</si>
  <si>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</si>
  <si>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</si>
  <si>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</si>
  <si>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愛媛県松山市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</si>
  <si>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</si>
  <si>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</si>
  <si>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</si>
  <si>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</si>
  <si>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</si>
  <si>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</si>
  <si>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</si>
  <si>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</si>
  <si>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</si>
  <si>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</si>
  <si>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</si>
  <si>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</si>
  <si>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</si>
  <si>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</si>
  <si>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</si>
  <si>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</si>
  <si>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</si>
  <si>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</si>
  <si>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</si>
  <si>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</si>
  <si>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</si>
  <si>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</si>
  <si>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勤労者福祉サービスセンター事業特別会計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</si>
  <si>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</si>
  <si>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</si>
  <si>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</si>
  <si>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</si>
  <si>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</si>
  <si>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</si>
  <si>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</si>
  <si>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</si>
  <si>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</si>
  <si>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</si>
  <si>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</si>
  <si>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</si>
  <si>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</si>
  <si>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</si>
  <si>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</si>
  <si>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</si>
  <si>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</si>
  <si>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駐車場事業特別会計</t>
    <phoneticPr fontId="5"/>
  </si>
  <si>
    <t>競輪事業特別会計</t>
    <phoneticPr fontId="5"/>
  </si>
  <si>
    <t>水道事業会計</t>
    <phoneticPr fontId="5"/>
  </si>
  <si>
    <t>法適用企業</t>
    <phoneticPr fontId="5"/>
  </si>
  <si>
    <t>簡易水道事業会計</t>
    <phoneticPr fontId="5"/>
  </si>
  <si>
    <t>工業用水道事業会計</t>
    <phoneticPr fontId="5"/>
  </si>
  <si>
    <t>公共下水道事業会計</t>
    <phoneticPr fontId="5"/>
  </si>
  <si>
    <t>鹿島観光事業特別会計</t>
    <phoneticPr fontId="5"/>
  </si>
  <si>
    <t>法非適用企業</t>
    <phoneticPr fontId="5"/>
  </si>
  <si>
    <t>卸売市場事業特別会計</t>
    <phoneticPr fontId="5"/>
  </si>
  <si>
    <t>小規模下水道事業特別会計</t>
    <phoneticPr fontId="5"/>
  </si>
  <si>
    <t>松山城観光事業特別会計</t>
    <phoneticPr fontId="5"/>
  </si>
  <si>
    <t>道後温泉事業特別会計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</si>
  <si>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</si>
  <si>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</si>
  <si>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</si>
  <si>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</si>
  <si>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</si>
  <si>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</si>
  <si>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</si>
  <si>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</si>
  <si>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</si>
  <si>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</si>
  <si>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</si>
  <si>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</si>
  <si>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</si>
  <si>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</si>
  <si>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</si>
  <si>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</si>
  <si>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</si>
  <si>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</si>
  <si>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</si>
  <si>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</si>
  <si>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</si>
  <si>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</si>
  <si>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</si>
  <si>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</si>
  <si>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</si>
  <si>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</si>
  <si>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</si>
  <si>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</si>
  <si>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</si>
  <si>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</si>
  <si>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</si>
  <si>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</si>
  <si>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</si>
  <si>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</si>
  <si>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</si>
  <si>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</si>
  <si>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</si>
  <si>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</si>
  <si>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</si>
  <si>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</si>
  <si>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</si>
  <si>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</si>
  <si>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</si>
  <si>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</si>
  <si>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</si>
  <si>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</si>
  <si>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</si>
  <si>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</si>
  <si>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</si>
  <si>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</si>
  <si>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</si>
  <si>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</si>
  <si>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</si>
  <si>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</si>
  <si>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</si>
  <si>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</si>
  <si>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</si>
  <si>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</si>
  <si>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</si>
  <si>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</si>
  <si>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</si>
  <si>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</si>
  <si>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</si>
  <si>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</si>
  <si>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</si>
  <si>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</si>
  <si>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</si>
  <si>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</si>
  <si>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</si>
  <si>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</si>
  <si>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</si>
  <si>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</si>
  <si>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</si>
  <si>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</si>
  <si>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</si>
  <si>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</si>
  <si>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</si>
  <si>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</si>
  <si>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</si>
  <si>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</si>
  <si>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</si>
  <si>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</si>
  <si>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</si>
  <si>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</si>
  <si>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</si>
  <si>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</si>
  <si>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</si>
  <si>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</si>
  <si>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</si>
  <si>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</si>
  <si>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</si>
  <si>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</si>
  <si>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</si>
  <si>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</si>
  <si>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</si>
  <si>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</si>
  <si>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</si>
  <si>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</si>
  <si>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</si>
  <si>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</si>
  <si>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</si>
  <si>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</si>
  <si>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</si>
  <si>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</si>
  <si>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</si>
  <si>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</si>
  <si>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</si>
  <si>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</si>
  <si>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</si>
  <si>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</si>
  <si>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</si>
  <si>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</si>
  <si>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</si>
  <si>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</si>
  <si>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</si>
  <si>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</si>
  <si>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</si>
  <si>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</si>
  <si>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</si>
  <si>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</si>
  <si>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</si>
  <si>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</si>
  <si>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</si>
  <si>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</si>
  <si>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</si>
  <si>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</si>
  <si>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</si>
  <si>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</si>
  <si>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</si>
  <si>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</si>
  <si>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</si>
  <si>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</si>
  <si>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</si>
  <si>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</si>
  <si>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</si>
  <si>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</si>
  <si>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</si>
  <si>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0.74</t>
  </si>
  <si>
    <t>▲ 1.73</t>
  </si>
  <si>
    <t>水道事業会計</t>
  </si>
  <si>
    <t>工業用水道事業会計</t>
  </si>
  <si>
    <t>一般会計</t>
  </si>
  <si>
    <t>公共下水道事業会計</t>
  </si>
  <si>
    <t>国民健康保険事業勘定特別会計</t>
  </si>
  <si>
    <t>▲ 0.10</t>
  </si>
  <si>
    <t>松山城観光事業特別会計</t>
  </si>
  <si>
    <t>競輪事業特別会計</t>
  </si>
  <si>
    <t>後期高齢者医療特別会計</t>
  </si>
  <si>
    <t>その他会計（赤字）</t>
  </si>
  <si>
    <t>その他会計（黒字）</t>
  </si>
  <si>
    <t>-</t>
    <phoneticPr fontId="2"/>
  </si>
  <si>
    <t>-</t>
    <phoneticPr fontId="2"/>
  </si>
  <si>
    <t>-</t>
    <phoneticPr fontId="2"/>
  </si>
  <si>
    <t>-</t>
    <phoneticPr fontId="2"/>
  </si>
  <si>
    <t>松山市衛生事務組合</t>
    <rPh sb="0" eb="3">
      <t>マツヤマシ</t>
    </rPh>
    <rPh sb="3" eb="5">
      <t>エイセイ</t>
    </rPh>
    <rPh sb="5" eb="7">
      <t>ジム</t>
    </rPh>
    <rPh sb="7" eb="9">
      <t>クミアイ</t>
    </rPh>
    <phoneticPr fontId="5"/>
  </si>
  <si>
    <t>愛媛地方税滞納整理機構</t>
    <rPh sb="0" eb="2">
      <t>エヒメ</t>
    </rPh>
    <rPh sb="2" eb="5">
      <t>チホウゼイ</t>
    </rPh>
    <rPh sb="5" eb="7">
      <t>タイノウ</t>
    </rPh>
    <rPh sb="7" eb="9">
      <t>セイリ</t>
    </rPh>
    <rPh sb="9" eb="11">
      <t>キコウ</t>
    </rPh>
    <phoneticPr fontId="5"/>
  </si>
  <si>
    <t>松山市広域福祉施設事務組合（一般会計）</t>
    <rPh sb="0" eb="3">
      <t>マツヤマシ</t>
    </rPh>
    <rPh sb="3" eb="5">
      <t>コウイキ</t>
    </rPh>
    <rPh sb="5" eb="7">
      <t>フクシ</t>
    </rPh>
    <rPh sb="7" eb="9">
      <t>シセツ</t>
    </rPh>
    <rPh sb="9" eb="11">
      <t>ジム</t>
    </rPh>
    <rPh sb="11" eb="13">
      <t>クミアイ</t>
    </rPh>
    <rPh sb="14" eb="16">
      <t>イッパン</t>
    </rPh>
    <rPh sb="16" eb="18">
      <t>カイケイ</t>
    </rPh>
    <phoneticPr fontId="5"/>
  </si>
  <si>
    <t>松山市広域福祉施設事務組合（公営企業会計）</t>
    <rPh sb="0" eb="3">
      <t>マツヤマシ</t>
    </rPh>
    <rPh sb="3" eb="5">
      <t>コウイキ</t>
    </rPh>
    <rPh sb="5" eb="7">
      <t>フクシ</t>
    </rPh>
    <rPh sb="7" eb="9">
      <t>シセツ</t>
    </rPh>
    <rPh sb="9" eb="11">
      <t>ジム</t>
    </rPh>
    <rPh sb="11" eb="13">
      <t>クミアイ</t>
    </rPh>
    <rPh sb="14" eb="16">
      <t>コウエイ</t>
    </rPh>
    <rPh sb="16" eb="18">
      <t>キギョウ</t>
    </rPh>
    <rPh sb="18" eb="20">
      <t>カイケイ</t>
    </rPh>
    <phoneticPr fontId="5"/>
  </si>
  <si>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5"/>
  </si>
  <si>
    <t>松山養護老人ホーム事務組合（診療所事業会計）</t>
    <rPh sb="0" eb="2">
      <t>マツヤマ</t>
    </rPh>
    <rPh sb="2" eb="4">
      <t>ヨウゴ</t>
    </rPh>
    <rPh sb="4" eb="6">
      <t>ロウジン</t>
    </rPh>
    <rPh sb="9" eb="11">
      <t>ジム</t>
    </rPh>
    <rPh sb="11" eb="13">
      <t>クミアイ</t>
    </rPh>
    <rPh sb="14" eb="16">
      <t>シンリョウ</t>
    </rPh>
    <rPh sb="16" eb="17">
      <t>ショ</t>
    </rPh>
    <rPh sb="17" eb="19">
      <t>ジギョウ</t>
    </rPh>
    <rPh sb="19" eb="21">
      <t>カイケイ</t>
    </rPh>
    <phoneticPr fontId="5"/>
  </si>
  <si>
    <t>愛媛県後期高齢者医療広域連合（一般会計）</t>
    <rPh sb="0" eb="2">
      <t>エヒメ</t>
    </rPh>
    <rPh sb="2" eb="3">
      <t>ケン</t>
    </rPh>
    <rPh sb="3" eb="5">
      <t>コウキ</t>
    </rPh>
    <rPh sb="5" eb="8">
      <t>コウレイシャ</t>
    </rPh>
    <rPh sb="8" eb="10">
      <t>イリョウ</t>
    </rPh>
    <rPh sb="10" eb="12">
      <t>コウイキ</t>
    </rPh>
    <rPh sb="12" eb="14">
      <t>レンゴウ</t>
    </rPh>
    <rPh sb="15" eb="17">
      <t>イッパン</t>
    </rPh>
    <rPh sb="17" eb="19">
      <t>カイケイ</t>
    </rPh>
    <phoneticPr fontId="5"/>
  </si>
  <si>
    <t>愛媛県後期高齢者医療広域連合（後期高齢者医療特別会計）</t>
    <rPh sb="0" eb="2">
      <t>エヒメ</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</si>
  <si>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松山市、東温市共有山林組合</t>
    <rPh sb="0" eb="3">
      <t>マツヤマシ</t>
    </rPh>
    <rPh sb="4" eb="5">
      <t>トウ</t>
    </rPh>
    <rPh sb="5" eb="6">
      <t>オン</t>
    </rPh>
    <rPh sb="6" eb="7">
      <t>シ</t>
    </rPh>
    <rPh sb="7" eb="9">
      <t>キョウユウ</t>
    </rPh>
    <rPh sb="9" eb="11">
      <t>サンリン</t>
    </rPh>
    <rPh sb="11" eb="13">
      <t>クミアイ</t>
    </rPh>
    <phoneticPr fontId="5"/>
  </si>
  <si>
    <t>松山市土地開発公社</t>
    <rPh sb="0" eb="3">
      <t>マツヤマシ</t>
    </rPh>
    <rPh sb="3" eb="5">
      <t>トチ</t>
    </rPh>
    <rPh sb="5" eb="7">
      <t>カイハツ</t>
    </rPh>
    <rPh sb="7" eb="9">
      <t>コウシャ</t>
    </rPh>
    <phoneticPr fontId="5"/>
  </si>
  <si>
    <t>松山市文化・スポーツ振興財団</t>
    <rPh sb="0" eb="3">
      <t>マツヤマシ</t>
    </rPh>
    <rPh sb="3" eb="5">
      <t>ブンカ</t>
    </rPh>
    <rPh sb="10" eb="12">
      <t>シンコウ</t>
    </rPh>
    <rPh sb="12" eb="14">
      <t>ザイダン</t>
    </rPh>
    <phoneticPr fontId="5"/>
  </si>
  <si>
    <t>松山市体育協会</t>
    <rPh sb="0" eb="3">
      <t>マツヤマシ</t>
    </rPh>
    <rPh sb="3" eb="5">
      <t>タイイク</t>
    </rPh>
    <rPh sb="5" eb="7">
      <t>キョウカイ</t>
    </rPh>
    <phoneticPr fontId="5"/>
  </si>
  <si>
    <t>松山市国際交流協会</t>
    <rPh sb="0" eb="3">
      <t>マツヤマシ</t>
    </rPh>
    <rPh sb="3" eb="5">
      <t>コクサイ</t>
    </rPh>
    <rPh sb="5" eb="7">
      <t>コウリュウ</t>
    </rPh>
    <rPh sb="7" eb="9">
      <t>キョウカイ</t>
    </rPh>
    <phoneticPr fontId="5"/>
  </si>
  <si>
    <t>松山市男女共同参画推進財団</t>
    <rPh sb="0" eb="3">
      <t>マツヤマシ</t>
    </rPh>
    <rPh sb="3" eb="5">
      <t>ダンジョ</t>
    </rPh>
    <rPh sb="5" eb="7">
      <t>キョウドウ</t>
    </rPh>
    <rPh sb="7" eb="9">
      <t>サンカク</t>
    </rPh>
    <rPh sb="9" eb="11">
      <t>スイシン</t>
    </rPh>
    <rPh sb="11" eb="13">
      <t>ザイダン</t>
    </rPh>
    <phoneticPr fontId="5"/>
  </si>
  <si>
    <t>松山観光コンベンション協会</t>
    <rPh sb="0" eb="2">
      <t>マツヤマ</t>
    </rPh>
    <rPh sb="2" eb="4">
      <t>カンコウ</t>
    </rPh>
    <rPh sb="11" eb="13">
      <t>キョウカイ</t>
    </rPh>
    <phoneticPr fontId="5"/>
  </si>
  <si>
    <t>まちづくり松山</t>
    <rPh sb="5" eb="7">
      <t>マツヤマ</t>
    </rPh>
    <phoneticPr fontId="5"/>
  </si>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</sst>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49687</c:v>
                </c:pt>
                <c:pt idx="1">
                  <c:v>51214</c:v>
                </c:pt>
                <c:pt idx="2">
                  <c:v>45261</c:v>
                </c:pt>
                <c:pt idx="3">
                  <c:v>36107</c:v>
                </c:pt>
                <c:pt idx="4">
                  <c:v>41162</c:v>
                </c:pt>
              </c:numCache>
            </c:numRef>
          </c:val>
          <c:smooth val="0"/>
        </c:ser>
        <c:dLbls>
          <c:showLegendKey val="0"/>
          <c:showVal val="0"/>
          <c:showCatName val="0"/>
          <c:showSerName val="0"/>
          <c:showPercent val="0"/>
          <c:showBubbleSize val="0"/>
        </c:dLbls>
        <c:marker val="1"/>
        <c:smooth val="0"/>
        <c:axId val="131386752"/>
        <c:axId val="131388928"/>
      </c:lineChart>
      <c:catAx>
        <c:axId val="1313867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388928"/>
        <c:crosses val="autoZero"/>
        <c:auto val="1"/>
        <c:lblAlgn val="ctr"/>
        <c:lblOffset val="100"/>
        <c:tickLblSkip val="1"/>
        <c:tickMarkSkip val="1"/>
        <c:noMultiLvlLbl val="0"/>
      </c:catAx>
      <c:valAx>
        <c:axId val="13138892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386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2.21</c:v>
                </c:pt>
                <c:pt idx="1">
                  <c:v>2.14</c:v>
                </c:pt>
                <c:pt idx="2">
                  <c:v>2.3199999999999998</c:v>
                </c:pt>
                <c:pt idx="3">
                  <c:v>2.96</c:v>
                </c:pt>
                <c:pt idx="4">
                  <c:v>2.66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15.42</c:v>
                </c:pt>
                <c:pt idx="1">
                  <c:v>15.97</c:v>
                </c:pt>
                <c:pt idx="2">
                  <c:v>15.91</c:v>
                </c:pt>
                <c:pt idx="3">
                  <c:v>18.399999999999999</c:v>
                </c:pt>
                <c:pt idx="4">
                  <c:v>18.48</c:v>
                </c:pt>
              </c:numCache>
            </c:numRef>
          </c:val>
        </c:ser>
        <c:dLbls>
          <c:showLegendKey val="0"/>
          <c:showVal val="0"/>
          <c:showCatName val="0"/>
          <c:showSerName val="0"/>
          <c:showPercent val="0"/>
          <c:showBubbleSize val="0"/>
        </c:dLbls>
        <c:gapWidth val="250"/>
        <c:overlap val="100"/>
        <c:axId val="131532672"/>
        <c:axId val="131538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0.22</c:v>
                </c:pt>
                <c:pt idx="1">
                  <c:v>7.0000000000000007E-2</c:v>
                </c:pt>
                <c:pt idx="2">
                  <c:v>-0.74</c:v>
                </c:pt>
                <c:pt idx="3">
                  <c:v>1.97</c:v>
                </c:pt>
                <c:pt idx="4">
                  <c:v>-1.73</c:v>
                </c:pt>
              </c:numCache>
            </c:numRef>
          </c:val>
          <c:smooth val="0"/>
        </c:ser>
        <c:dLbls>
          <c:showLegendKey val="0"/>
          <c:showVal val="0"/>
          <c:showCatName val="0"/>
          <c:showSerName val="0"/>
          <c:showPercent val="0"/>
          <c:showBubbleSize val="0"/>
        </c:dLbls>
        <c:marker val="1"/>
        <c:smooth val="0"/>
        <c:axId val="131532672"/>
        <c:axId val="131538944"/>
      </c:lineChart>
      <c:catAx>
        <c:axId val="13153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538944"/>
        <c:crosses val="autoZero"/>
        <c:auto val="1"/>
        <c:lblAlgn val="ctr"/>
        <c:lblOffset val="100"/>
        <c:tickLblSkip val="1"/>
        <c:tickMarkSkip val="1"/>
        <c:noMultiLvlLbl val="0"/>
      </c:catAx>
      <c:valAx>
        <c:axId val="131538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3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0.78</c:v>
                </c:pt>
                <c:pt idx="2">
                  <c:v>#N/A</c:v>
                </c:pt>
                <c:pt idx="3">
                  <c:v>0.57999999999999996</c:v>
                </c:pt>
                <c:pt idx="4">
                  <c:v>#N/A</c:v>
                </c:pt>
                <c:pt idx="5">
                  <c:v>0.74</c:v>
                </c:pt>
                <c:pt idx="6">
                  <c:v>#N/A</c:v>
                </c:pt>
                <c:pt idx="7">
                  <c:v>0.87</c:v>
                </c:pt>
                <c:pt idx="8">
                  <c:v>#N/A</c:v>
                </c:pt>
                <c:pt idx="9">
                  <c:v>0.88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0.34</c:v>
                </c:pt>
                <c:pt idx="2">
                  <c:v>#N/A</c:v>
                </c:pt>
                <c:pt idx="3">
                  <c:v>0.35</c:v>
                </c:pt>
                <c:pt idx="4">
                  <c:v>#N/A</c:v>
                </c:pt>
                <c:pt idx="5">
                  <c:v>0.43</c:v>
                </c:pt>
                <c:pt idx="6">
                  <c:v>#N/A</c:v>
                </c:pt>
                <c:pt idx="7">
                  <c:v>0.42</c:v>
                </c:pt>
                <c:pt idx="8">
                  <c:v>#N/A</c:v>
                </c:pt>
                <c:pt idx="9">
                  <c:v>0.47</c:v>
                </c:pt>
              </c:numCache>
            </c:numRef>
          </c:val>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0.32</c:v>
                </c:pt>
                <c:pt idx="2">
                  <c:v>#N/A</c:v>
                </c:pt>
                <c:pt idx="3">
                  <c:v>0.52</c:v>
                </c:pt>
                <c:pt idx="4">
                  <c:v>#N/A</c:v>
                </c:pt>
                <c:pt idx="5">
                  <c:v>0.46</c:v>
                </c:pt>
                <c:pt idx="6">
                  <c:v>#N/A</c:v>
                </c:pt>
                <c:pt idx="7">
                  <c:v>0.46</c:v>
                </c:pt>
                <c:pt idx="8">
                  <c:v>#N/A</c:v>
                </c:pt>
                <c:pt idx="9">
                  <c:v>0.47</c:v>
                </c:pt>
              </c:numCache>
            </c:numRef>
          </c:val>
        </c:ser>
        <c:ser>
          <c:idx val="4"/>
          <c:order val="4"/>
          <c:tx>
            <c:strRef>
              <c:f>データシート!$A$31</c:f>
              <c:strCache>
                <c:ptCount val="1"/>
                <c:pt idx="0">
                  <c:v>松山城観光事業特別会計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0.67</c:v>
                </c:pt>
                <c:pt idx="2">
                  <c:v>#N/A</c:v>
                </c:pt>
                <c:pt idx="3">
                  <c:v>0.74</c:v>
                </c:pt>
                <c:pt idx="4">
                  <c:v>#N/A</c:v>
                </c:pt>
                <c:pt idx="5">
                  <c:v>0.79</c:v>
                </c:pt>
                <c:pt idx="6">
                  <c:v>#N/A</c:v>
                </c:pt>
                <c:pt idx="7">
                  <c:v>0.88</c:v>
                </c:pt>
                <c:pt idx="8">
                  <c:v>#N/A</c:v>
                </c:pt>
                <c:pt idx="9">
                  <c:v>1.1000000000000001</c:v>
                </c:pt>
              </c:numCache>
            </c:numRef>
          </c:val>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0.1</c:v>
                </c:pt>
                <c:pt idx="1">
                  <c:v>#N/A</c:v>
                </c:pt>
                <c:pt idx="2">
                  <c:v>#N/A</c:v>
                </c:pt>
                <c:pt idx="3">
                  <c:v>0.78</c:v>
                </c:pt>
                <c:pt idx="4">
                  <c:v>#N/A</c:v>
                </c:pt>
                <c:pt idx="5">
                  <c:v>0.76</c:v>
                </c:pt>
                <c:pt idx="6">
                  <c:v>#N/A</c:v>
                </c:pt>
                <c:pt idx="7">
                  <c:v>1.39</c:v>
                </c:pt>
                <c:pt idx="8">
                  <c:v>#N/A</c:v>
                </c:pt>
                <c:pt idx="9">
                  <c:v>1.1599999999999999</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1.1499999999999999</c:v>
                </c:pt>
                <c:pt idx="2">
                  <c:v>#N/A</c:v>
                </c:pt>
                <c:pt idx="3">
                  <c:v>0.99</c:v>
                </c:pt>
                <c:pt idx="4">
                  <c:v>#N/A</c:v>
                </c:pt>
                <c:pt idx="5">
                  <c:v>0.86</c:v>
                </c:pt>
                <c:pt idx="6">
                  <c:v>#N/A</c:v>
                </c:pt>
                <c:pt idx="7">
                  <c:v>1.2</c:v>
                </c:pt>
                <c:pt idx="8">
                  <c:v>#N/A</c:v>
                </c:pt>
                <c:pt idx="9">
                  <c:v>1.39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2.06</c:v>
                </c:pt>
                <c:pt idx="2">
                  <c:v>#N/A</c:v>
                </c:pt>
                <c:pt idx="3">
                  <c:v>2.13</c:v>
                </c:pt>
                <c:pt idx="4">
                  <c:v>#N/A</c:v>
                </c:pt>
                <c:pt idx="5">
                  <c:v>2.09</c:v>
                </c:pt>
                <c:pt idx="6">
                  <c:v>#N/A</c:v>
                </c:pt>
                <c:pt idx="7">
                  <c:v>2.69</c:v>
                </c:pt>
                <c:pt idx="8">
                  <c:v>#N/A</c:v>
                </c:pt>
                <c:pt idx="9">
                  <c:v>2.34</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2.85</c:v>
                </c:pt>
                <c:pt idx="2">
                  <c:v>#N/A</c:v>
                </c:pt>
                <c:pt idx="3">
                  <c:v>2.88</c:v>
                </c:pt>
                <c:pt idx="4">
                  <c:v>#N/A</c:v>
                </c:pt>
                <c:pt idx="5">
                  <c:v>2.96</c:v>
                </c:pt>
                <c:pt idx="6">
                  <c:v>#N/A</c:v>
                </c:pt>
                <c:pt idx="7">
                  <c:v>3.1</c:v>
                </c:pt>
                <c:pt idx="8">
                  <c:v>#N/A</c:v>
                </c:pt>
                <c:pt idx="9">
                  <c:v>3.38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11.67</c:v>
                </c:pt>
                <c:pt idx="2">
                  <c:v>#N/A</c:v>
                </c:pt>
                <c:pt idx="3">
                  <c:v>12.49</c:v>
                </c:pt>
                <c:pt idx="4">
                  <c:v>#N/A</c:v>
                </c:pt>
                <c:pt idx="5">
                  <c:v>12.64</c:v>
                </c:pt>
                <c:pt idx="6">
                  <c:v>#N/A</c:v>
                </c:pt>
                <c:pt idx="7">
                  <c:v>12.67</c:v>
                </c:pt>
                <c:pt idx="8">
                  <c:v>#N/A</c:v>
                </c:pt>
                <c:pt idx="9">
                  <c:v>12.44</c:v>
                </c:pt>
              </c:numCache>
            </c:numRef>
          </c:val>
        </c:ser>
        <c:dLbls>
          <c:showLegendKey val="0"/>
          <c:showVal val="0"/>
          <c:showCatName val="0"/>
          <c:showSerName val="0"/>
          <c:showPercent val="0"/>
          <c:showBubbleSize val="0"/>
        </c:dLbls>
        <c:gapWidth val="150"/>
        <c:overlap val="100"/>
        <c:axId val="140550144"/>
        <c:axId val="140551680"/>
      </c:barChart>
      <c:catAx>
        <c:axId val="14055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551680"/>
        <c:crosses val="autoZero"/>
        <c:auto val="1"/>
        <c:lblAlgn val="ctr"/>
        <c:lblOffset val="100"/>
        <c:tickLblSkip val="1"/>
        <c:tickMarkSkip val="1"/>
        <c:noMultiLvlLbl val="0"/>
      </c:catAx>
      <c:valAx>
        <c:axId val="140551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550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14421</c:v>
                </c:pt>
                <c:pt idx="5">
                  <c:v>14538</c:v>
                </c:pt>
                <c:pt idx="8">
                  <c:v>15471</c:v>
                </c:pt>
                <c:pt idx="11">
                  <c:v>15309</c:v>
                </c:pt>
                <c:pt idx="14">
                  <c:v>15721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10</c:v>
                </c:pt>
                <c:pt idx="3">
                  <c:v>5</c:v>
                </c:pt>
                <c:pt idx="6">
                  <c:v>8</c:v>
                </c:pt>
                <c:pt idx="9">
                  <c:v>25</c:v>
                </c:pt>
                <c:pt idx="12">
                  <c:v>5</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c:v>
                </c:pt>
                <c:pt idx="3">
                  <c:v>3</c:v>
                </c:pt>
                <c:pt idx="6">
                  <c:v>2</c:v>
                </c:pt>
                <c:pt idx="9">
                  <c:v>2</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172</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5241</c:v>
                </c:pt>
                <c:pt idx="3">
                  <c:v>5228</c:v>
                </c:pt>
                <c:pt idx="6">
                  <c:v>5106</c:v>
                </c:pt>
                <c:pt idx="9">
                  <c:v>5278</c:v>
                </c:pt>
                <c:pt idx="12">
                  <c:v>5188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317</c:v>
                </c:pt>
                <c:pt idx="3">
                  <c:v>340</c:v>
                </c:pt>
                <c:pt idx="6">
                  <c:v>363</c:v>
                </c:pt>
                <c:pt idx="9">
                  <c:v>387</c:v>
                </c:pt>
                <c:pt idx="12">
                  <c:v>410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16103</c:v>
                </c:pt>
                <c:pt idx="3">
                  <c:v>17035</c:v>
                </c:pt>
                <c:pt idx="6">
                  <c:v>17241</c:v>
                </c:pt>
                <c:pt idx="9">
                  <c:v>15700</c:v>
                </c:pt>
                <c:pt idx="12">
                  <c:v>15304</c:v>
                </c:pt>
              </c:numCache>
            </c:numRef>
          </c:val>
        </c:ser>
        <c:dLbls>
          <c:showLegendKey val="0"/>
          <c:showVal val="0"/>
          <c:showCatName val="0"/>
          <c:showSerName val="0"/>
          <c:showPercent val="0"/>
          <c:showBubbleSize val="0"/>
        </c:dLbls>
        <c:gapWidth val="100"/>
        <c:overlap val="100"/>
        <c:axId val="139234304"/>
        <c:axId val="139252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7425</c:v>
                </c:pt>
                <c:pt idx="2">
                  <c:v>#N/A</c:v>
                </c:pt>
                <c:pt idx="3">
                  <c:v>#N/A</c:v>
                </c:pt>
                <c:pt idx="4">
                  <c:v>8073</c:v>
                </c:pt>
                <c:pt idx="5">
                  <c:v>#N/A</c:v>
                </c:pt>
                <c:pt idx="6">
                  <c:v>#N/A</c:v>
                </c:pt>
                <c:pt idx="7">
                  <c:v>7249</c:v>
                </c:pt>
                <c:pt idx="8">
                  <c:v>#N/A</c:v>
                </c:pt>
                <c:pt idx="9">
                  <c:v>#N/A</c:v>
                </c:pt>
                <c:pt idx="10">
                  <c:v>6083</c:v>
                </c:pt>
                <c:pt idx="11">
                  <c:v>#N/A</c:v>
                </c:pt>
                <c:pt idx="12">
                  <c:v>#N/A</c:v>
                </c:pt>
                <c:pt idx="13">
                  <c:v>5187</c:v>
                </c:pt>
                <c:pt idx="14">
                  <c:v>#N/A</c:v>
                </c:pt>
              </c:numCache>
            </c:numRef>
          </c:val>
          <c:smooth val="0"/>
        </c:ser>
        <c:dLbls>
          <c:showLegendKey val="0"/>
          <c:showVal val="0"/>
          <c:showCatName val="0"/>
          <c:showSerName val="0"/>
          <c:showPercent val="0"/>
          <c:showBubbleSize val="0"/>
        </c:dLbls>
        <c:marker val="1"/>
        <c:smooth val="0"/>
        <c:axId val="139234304"/>
        <c:axId val="139252864"/>
      </c:lineChart>
      <c:catAx>
        <c:axId val="13923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252864"/>
        <c:crosses val="autoZero"/>
        <c:auto val="1"/>
        <c:lblAlgn val="ctr"/>
        <c:lblOffset val="100"/>
        <c:tickLblSkip val="1"/>
        <c:tickMarkSkip val="1"/>
        <c:noMultiLvlLbl val="0"/>
      </c:catAx>
      <c:valAx>
        <c:axId val="139252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23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174969</c:v>
                </c:pt>
                <c:pt idx="5">
                  <c:v>178801</c:v>
                </c:pt>
                <c:pt idx="8">
                  <c:v>180740</c:v>
                </c:pt>
                <c:pt idx="11">
                  <c:v>182861</c:v>
                </c:pt>
                <c:pt idx="14">
                  <c:v>183701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2424</c:v>
                </c:pt>
                <c:pt idx="5">
                  <c:v>2204</c:v>
                </c:pt>
                <c:pt idx="8">
                  <c:v>1933</c:v>
                </c:pt>
                <c:pt idx="11">
                  <c:v>1798</c:v>
                </c:pt>
                <c:pt idx="14">
                  <c:v>1854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45175</c:v>
                </c:pt>
                <c:pt idx="5">
                  <c:v>47676</c:v>
                </c:pt>
                <c:pt idx="8">
                  <c:v>45975</c:v>
                </c:pt>
                <c:pt idx="11">
                  <c:v>50337</c:v>
                </c:pt>
                <c:pt idx="14">
                  <c:v>51692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24336</c:v>
                </c:pt>
                <c:pt idx="3">
                  <c:v>23821</c:v>
                </c:pt>
                <c:pt idx="6">
                  <c:v>22756</c:v>
                </c:pt>
                <c:pt idx="9">
                  <c:v>21799</c:v>
                </c:pt>
                <c:pt idx="12">
                  <c:v>20874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97644</c:v>
                </c:pt>
                <c:pt idx="3">
                  <c:v>94282</c:v>
                </c:pt>
                <c:pt idx="6">
                  <c:v>92048</c:v>
                </c:pt>
                <c:pt idx="9">
                  <c:v>91838</c:v>
                </c:pt>
                <c:pt idx="12">
                  <c:v>89225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172319</c:v>
                </c:pt>
                <c:pt idx="3">
                  <c:v>173639</c:v>
                </c:pt>
                <c:pt idx="6">
                  <c:v>175405</c:v>
                </c:pt>
                <c:pt idx="9">
                  <c:v>176890</c:v>
                </c:pt>
                <c:pt idx="12">
                  <c:v>177400</c:v>
                </c:pt>
              </c:numCache>
            </c:numRef>
          </c:val>
        </c:ser>
        <c:dLbls>
          <c:showLegendKey val="0"/>
          <c:showVal val="0"/>
          <c:showCatName val="0"/>
          <c:showSerName val="0"/>
          <c:showPercent val="0"/>
          <c:showBubbleSize val="0"/>
        </c:dLbls>
        <c:gapWidth val="100"/>
        <c:overlap val="100"/>
        <c:axId val="139084928"/>
        <c:axId val="139086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71732</c:v>
                </c:pt>
                <c:pt idx="2">
                  <c:v>#N/A</c:v>
                </c:pt>
                <c:pt idx="3">
                  <c:v>#N/A</c:v>
                </c:pt>
                <c:pt idx="4">
                  <c:v>63062</c:v>
                </c:pt>
                <c:pt idx="5">
                  <c:v>#N/A</c:v>
                </c:pt>
                <c:pt idx="6">
                  <c:v>#N/A</c:v>
                </c:pt>
                <c:pt idx="7">
                  <c:v>61561</c:v>
                </c:pt>
                <c:pt idx="8">
                  <c:v>#N/A</c:v>
                </c:pt>
                <c:pt idx="9">
                  <c:v>#N/A</c:v>
                </c:pt>
                <c:pt idx="10">
                  <c:v>55531</c:v>
                </c:pt>
                <c:pt idx="11">
                  <c:v>#N/A</c:v>
                </c:pt>
                <c:pt idx="12">
                  <c:v>#N/A</c:v>
                </c:pt>
                <c:pt idx="13">
                  <c:v>50251</c:v>
                </c:pt>
                <c:pt idx="14">
                  <c:v>#N/A</c:v>
                </c:pt>
              </c:numCache>
            </c:numRef>
          </c:val>
          <c:smooth val="0"/>
        </c:ser>
        <c:dLbls>
          <c:showLegendKey val="0"/>
          <c:showVal val="0"/>
          <c:showCatName val="0"/>
          <c:showSerName val="0"/>
          <c:showPercent val="0"/>
          <c:showBubbleSize val="0"/>
        </c:dLbls>
        <c:marker val="1"/>
        <c:smooth val="0"/>
        <c:axId val="139084928"/>
        <c:axId val="139086848"/>
      </c:lineChart>
      <c:catAx>
        <c:axId val="13908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086848"/>
        <c:crosses val="autoZero"/>
        <c:auto val="1"/>
        <c:lblAlgn val="ctr"/>
        <c:lblOffset val="100"/>
        <c:tickLblSkip val="1"/>
        <c:tickMarkSkip val="1"/>
        <c:noMultiLvlLbl val="0"/>
      </c:catAx>
      <c:valAx>
        <c:axId val="139086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08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517,462
514,690
429.37
186,478,835
180,044,766
2,805,223
105,534,503
173,659,355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55.6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市税収入の増もあり、平成</a:t>
          </a:r>
          <a:r>
            <a:rPr lang="ja-JP" altLang="en-US" sz="1100">
              <a:solidFill>
                <a:schemeClr val="dk1"/>
              </a:solidFill>
              <a:effectLst/>
              <a:latin typeface="+mn-lt"/>
              <a:ea typeface="+mn-ea"/>
              <a:cs typeface="+mn-cs"/>
            </a:rPr>
            <a:t>２６</a:t>
          </a:r>
          <a:r>
            <a:rPr lang="ja-JP" altLang="ja-JP" sz="1100">
              <a:solidFill>
                <a:schemeClr val="dk1"/>
              </a:solidFill>
              <a:effectLst/>
              <a:latin typeface="+mn-lt"/>
              <a:ea typeface="+mn-ea"/>
              <a:cs typeface="+mn-cs"/>
            </a:rPr>
            <a:t>年度は、前年度から</a:t>
          </a:r>
          <a:r>
            <a:rPr lang="ja-JP" altLang="en-US" sz="1100">
              <a:solidFill>
                <a:schemeClr val="dk1"/>
              </a:solidFill>
              <a:effectLst/>
              <a:latin typeface="+mn-lt"/>
              <a:ea typeface="+mn-ea"/>
              <a:cs typeface="+mn-cs"/>
            </a:rPr>
            <a:t>０．０１</a:t>
          </a:r>
          <a:r>
            <a:rPr lang="ja-JP" altLang="ja-JP" sz="1100">
              <a:solidFill>
                <a:schemeClr val="dk1"/>
              </a:solidFill>
              <a:effectLst/>
              <a:latin typeface="+mn-lt"/>
              <a:ea typeface="+mn-ea"/>
              <a:cs typeface="+mn-cs"/>
            </a:rPr>
            <a:t>ポイントの増となった。しかし、類似団体と比較し、平均値を下回っていることから、今後も市税改革プログラムによる徴収体制・啓発の強化や新規産業の育成に取り組むことで地域経済の活性化を図り、更なる税収を確保するなど、指数の改善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102870</xdr:rowOff>
    </xdr:from>
    <xdr:to>
      <xdr:col>7</xdr:col>
      <xdr:colOff>152400</xdr:colOff>
      <xdr:row>40</xdr:row>
      <xdr:rowOff>127000</xdr:rowOff>
    </xdr:to>
    <xdr:cxnSp macro="">
      <xdr:nvCxnSpPr>
        <xdr:cNvPr id="65" name="直線コネクタ 64"/>
        <xdr:cNvCxnSpPr/>
      </xdr:nvCxnSpPr>
      <xdr:spPr>
        <a:xfrm flipV="1">
          <a:off x="4114800" y="696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119397</xdr:rowOff>
    </xdr:from>
    <xdr:ext cx="762000" cy="259045"/>
    <xdr:sp macro="" textlink="">
      <xdr:nvSpPr>
        <xdr:cNvPr id="66" name="財政力平均値テキスト"/>
        <xdr:cNvSpPr txBox="1"/>
      </xdr:nvSpPr>
      <xdr:spPr>
        <a:xfrm>
          <a:off x="5041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151130</xdr:rowOff>
    </xdr:to>
    <xdr:cxnSp macro="">
      <xdr:nvCxnSpPr>
        <xdr:cNvPr id="68" name="直線コネクタ 67"/>
        <xdr:cNvCxnSpPr/>
      </xdr:nvCxnSpPr>
      <xdr:spPr>
        <a:xfrm flipV="1">
          <a:off x="3225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70" name="テキスト ボックス 69"/>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151130</xdr:rowOff>
    </xdr:to>
    <xdr:cxnSp macro="">
      <xdr:nvCxnSpPr>
        <xdr:cNvPr id="71" name="直線コネクタ 70"/>
        <xdr:cNvCxnSpPr/>
      </xdr:nvCxnSpPr>
      <xdr:spPr>
        <a:xfrm>
          <a:off x="2336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43197</xdr:rowOff>
    </xdr:from>
    <xdr:ext cx="762000" cy="259045"/>
    <xdr:sp macro="" textlink="">
      <xdr:nvSpPr>
        <xdr:cNvPr id="73" name="テキスト ボックス 72"/>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78740</xdr:rowOff>
    </xdr:from>
    <xdr:to>
      <xdr:col>3</xdr:col>
      <xdr:colOff>279400</xdr:colOff>
      <xdr:row>40</xdr:row>
      <xdr:rowOff>127000</xdr:rowOff>
    </xdr:to>
    <xdr:cxnSp macro="">
      <xdr:nvCxnSpPr>
        <xdr:cNvPr id="74" name="直線コネクタ 73"/>
        <xdr:cNvCxnSpPr/>
      </xdr:nvCxnSpPr>
      <xdr:spPr>
        <a:xfrm>
          <a:off x="1447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19067</xdr:rowOff>
    </xdr:from>
    <xdr:ext cx="762000" cy="259045"/>
    <xdr:sp macro="" textlink="">
      <xdr:nvSpPr>
        <xdr:cNvPr id="76" name="テキスト ボックス 75"/>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166387</xdr:rowOff>
    </xdr:from>
    <xdr:ext cx="762000" cy="259045"/>
    <xdr:sp macro="" textlink="">
      <xdr:nvSpPr>
        <xdr:cNvPr id="78" name="テキスト ボックス 77"/>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84" name="円/楕円 83"/>
        <xdr:cNvSpPr/>
      </xdr:nvSpPr>
      <xdr:spPr>
        <a:xfrm>
          <a:off x="4902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24147</xdr:rowOff>
    </xdr:from>
    <xdr:ext cx="762000" cy="259045"/>
    <xdr:sp macro="" textlink="">
      <xdr:nvSpPr>
        <xdr:cNvPr id="85" name="財政力該当値テキスト"/>
        <xdr:cNvSpPr txBox="1"/>
      </xdr:nvSpPr>
      <xdr:spPr>
        <a:xfrm>
          <a:off x="5041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6" name="円/楕円 85"/>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87" name="テキスト ボックス 86"/>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100330</xdr:rowOff>
    </xdr:from>
    <xdr:to>
      <xdr:col>4</xdr:col>
      <xdr:colOff>533400</xdr:colOff>
      <xdr:row>41</xdr:row>
      <xdr:rowOff>30480</xdr:rowOff>
    </xdr:to>
    <xdr:sp macro="" textlink="">
      <xdr:nvSpPr>
        <xdr:cNvPr id="88" name="円/楕円 87"/>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15257</xdr:rowOff>
    </xdr:from>
    <xdr:ext cx="762000" cy="259045"/>
    <xdr:sp macro="" textlink="">
      <xdr:nvSpPr>
        <xdr:cNvPr id="89" name="テキスト ボックス 88"/>
        <xdr:cNvSpPr txBox="1"/>
      </xdr:nvSpPr>
      <xdr:spPr>
        <a:xfrm>
          <a:off x="2844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0" name="円/楕円 89"/>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91" name="テキスト ボックス 90"/>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92" name="円/楕円 91"/>
        <xdr:cNvSpPr/>
      </xdr:nvSpPr>
      <xdr:spPr>
        <a:xfrm>
          <a:off x="1397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114317</xdr:rowOff>
    </xdr:from>
    <xdr:ext cx="762000" cy="259045"/>
    <xdr:sp macro="" textlink="">
      <xdr:nvSpPr>
        <xdr:cNvPr id="93" name="テキスト ボックス 92"/>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行財政改革努力により、経常経費の抑制、自主財源の確保に努めていることから、類似団体と比較し良好な水準を確保している。また、平成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年度は、前年度より</a:t>
          </a:r>
          <a:r>
            <a:rPr lang="ja-JP" altLang="en-US" sz="1100">
              <a:solidFill>
                <a:schemeClr val="dk1"/>
              </a:solidFill>
              <a:effectLst/>
              <a:latin typeface="+mn-lt"/>
              <a:ea typeface="+mn-ea"/>
              <a:cs typeface="+mn-cs"/>
            </a:rPr>
            <a:t>０．２</a:t>
          </a:r>
          <a:r>
            <a:rPr lang="ja-JP" altLang="ja-JP" sz="1100">
              <a:solidFill>
                <a:schemeClr val="dk1"/>
              </a:solidFill>
              <a:effectLst/>
              <a:latin typeface="+mn-lt"/>
              <a:ea typeface="+mn-ea"/>
              <a:cs typeface="+mn-cs"/>
            </a:rPr>
            <a:t>ポイント改善し、</a:t>
          </a:r>
          <a:r>
            <a:rPr lang="ja-JP" altLang="en-US" sz="1100">
              <a:solidFill>
                <a:schemeClr val="dk1"/>
              </a:solidFill>
              <a:effectLst/>
              <a:latin typeface="+mn-lt"/>
              <a:ea typeface="+mn-ea"/>
              <a:cs typeface="+mn-cs"/>
            </a:rPr>
            <a:t>８６．５</a:t>
          </a:r>
          <a:r>
            <a:rPr lang="ja-JP" altLang="ja-JP" sz="1100">
              <a:solidFill>
                <a:schemeClr val="dk1"/>
              </a:solidFill>
              <a:effectLst/>
              <a:latin typeface="+mn-lt"/>
              <a:ea typeface="+mn-ea"/>
              <a:cs typeface="+mn-cs"/>
            </a:rPr>
            <a:t>％となった。しかしながら、生活保護受給世帯の増等による扶助費充当一般財源や各種保険制度を実施している特別会計への繰出金充当一般財源は、依然として増加傾向にあり、自助努力による数値の根本的な改善は困難な状況であると考えられ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63</xdr:row>
      <xdr:rowOff>75692</xdr:rowOff>
    </xdr:to>
    <xdr:cxnSp macro="">
      <xdr:nvCxnSpPr>
        <xdr:cNvPr id="126" name="直線コネクタ 125"/>
        <xdr:cNvCxnSpPr/>
      </xdr:nvCxnSpPr>
      <xdr:spPr>
        <a:xfrm flipV="1">
          <a:off x="4114800" y="1086739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27"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75692</xdr:rowOff>
    </xdr:from>
    <xdr:to>
      <xdr:col>6</xdr:col>
      <xdr:colOff>0</xdr:colOff>
      <xdr:row>63</xdr:row>
      <xdr:rowOff>148082</xdr:rowOff>
    </xdr:to>
    <xdr:cxnSp macro="">
      <xdr:nvCxnSpPr>
        <xdr:cNvPr id="129" name="直線コネクタ 128"/>
        <xdr:cNvCxnSpPr/>
      </xdr:nvCxnSpPr>
      <xdr:spPr>
        <a:xfrm flipV="1">
          <a:off x="3225800" y="1087704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1" name="テキスト ボックス 130"/>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22606</xdr:rowOff>
    </xdr:from>
    <xdr:to>
      <xdr:col>4</xdr:col>
      <xdr:colOff>482600</xdr:colOff>
      <xdr:row>63</xdr:row>
      <xdr:rowOff>148082</xdr:rowOff>
    </xdr:to>
    <xdr:cxnSp macro="">
      <xdr:nvCxnSpPr>
        <xdr:cNvPr id="132" name="直線コネクタ 131"/>
        <xdr:cNvCxnSpPr/>
      </xdr:nvCxnSpPr>
      <xdr:spPr>
        <a:xfrm>
          <a:off x="2336800" y="1082395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128033</xdr:rowOff>
    </xdr:from>
    <xdr:ext cx="762000" cy="259045"/>
    <xdr:sp macro="" textlink="">
      <xdr:nvSpPr>
        <xdr:cNvPr id="134" name="テキスト ボックス 133"/>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150622</xdr:rowOff>
    </xdr:from>
    <xdr:to>
      <xdr:col>3</xdr:col>
      <xdr:colOff>279400</xdr:colOff>
      <xdr:row>63</xdr:row>
      <xdr:rowOff>22606</xdr:rowOff>
    </xdr:to>
    <xdr:cxnSp macro="">
      <xdr:nvCxnSpPr>
        <xdr:cNvPr id="135" name="直線コネクタ 134"/>
        <xdr:cNvCxnSpPr/>
      </xdr:nvCxnSpPr>
      <xdr:spPr>
        <a:xfrm>
          <a:off x="1447800" y="107805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103903</xdr:rowOff>
    </xdr:from>
    <xdr:ext cx="762000" cy="259045"/>
    <xdr:sp macro="" textlink="">
      <xdr:nvSpPr>
        <xdr:cNvPr id="137" name="テキスト ボックス 136"/>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89425</xdr:rowOff>
    </xdr:from>
    <xdr:ext cx="762000" cy="259045"/>
    <xdr:sp macro="" textlink="">
      <xdr:nvSpPr>
        <xdr:cNvPr id="139" name="テキスト ボックス 138"/>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45" name="円/楕円 144"/>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31767</xdr:rowOff>
    </xdr:from>
    <xdr:ext cx="762000" cy="259045"/>
    <xdr:sp macro="" textlink="">
      <xdr:nvSpPr>
        <xdr:cNvPr id="146"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24892</xdr:rowOff>
    </xdr:from>
    <xdr:to>
      <xdr:col>6</xdr:col>
      <xdr:colOff>50800</xdr:colOff>
      <xdr:row>63</xdr:row>
      <xdr:rowOff>126492</xdr:rowOff>
    </xdr:to>
    <xdr:sp macro="" textlink="">
      <xdr:nvSpPr>
        <xdr:cNvPr id="147" name="円/楕円 146"/>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136669</xdr:rowOff>
    </xdr:from>
    <xdr:ext cx="736600" cy="259045"/>
    <xdr:sp macro="" textlink="">
      <xdr:nvSpPr>
        <xdr:cNvPr id="148" name="テキスト ボックス 147"/>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97282</xdr:rowOff>
    </xdr:from>
    <xdr:to>
      <xdr:col>4</xdr:col>
      <xdr:colOff>533400</xdr:colOff>
      <xdr:row>64</xdr:row>
      <xdr:rowOff>27432</xdr:rowOff>
    </xdr:to>
    <xdr:sp macro="" textlink="">
      <xdr:nvSpPr>
        <xdr:cNvPr id="149" name="円/楕円 148"/>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37609</xdr:rowOff>
    </xdr:from>
    <xdr:ext cx="762000" cy="259045"/>
    <xdr:sp macro="" textlink="">
      <xdr:nvSpPr>
        <xdr:cNvPr id="150" name="テキスト ボックス 149"/>
        <xdr:cNvSpPr txBox="1"/>
      </xdr:nvSpPr>
      <xdr:spPr>
        <a:xfrm>
          <a:off x="2844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143256</xdr:rowOff>
    </xdr:from>
    <xdr:to>
      <xdr:col>3</xdr:col>
      <xdr:colOff>330200</xdr:colOff>
      <xdr:row>63</xdr:row>
      <xdr:rowOff>73406</xdr:rowOff>
    </xdr:to>
    <xdr:sp macro="" textlink="">
      <xdr:nvSpPr>
        <xdr:cNvPr id="151" name="円/楕円 150"/>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52" name="テキスト ボックス 151"/>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99822</xdr:rowOff>
    </xdr:from>
    <xdr:to>
      <xdr:col>2</xdr:col>
      <xdr:colOff>127000</xdr:colOff>
      <xdr:row>63</xdr:row>
      <xdr:rowOff>29972</xdr:rowOff>
    </xdr:to>
    <xdr:sp macro="" textlink="">
      <xdr:nvSpPr>
        <xdr:cNvPr id="153" name="円/楕円 152"/>
        <xdr:cNvSpPr/>
      </xdr:nvSpPr>
      <xdr:spPr>
        <a:xfrm>
          <a:off x="1397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40149</xdr:rowOff>
    </xdr:from>
    <xdr:ext cx="762000" cy="259045"/>
    <xdr:sp macro="" textlink="">
      <xdr:nvSpPr>
        <xdr:cNvPr id="154" name="テキスト ボックス 153"/>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松山市行政改革プラン</a:t>
          </a:r>
          <a:r>
            <a:rPr lang="ja-JP" altLang="en-US" sz="1100">
              <a:solidFill>
                <a:schemeClr val="dk1"/>
              </a:solidFill>
              <a:effectLst/>
              <a:latin typeface="+mn-lt"/>
              <a:ea typeface="+mn-ea"/>
              <a:cs typeface="+mn-cs"/>
            </a:rPr>
            <a:t>２０１２</a:t>
          </a:r>
          <a:r>
            <a:rPr lang="ja-JP" altLang="ja-JP" sz="1100">
              <a:solidFill>
                <a:schemeClr val="dk1"/>
              </a:solidFill>
              <a:effectLst/>
              <a:latin typeface="+mn-lt"/>
              <a:ea typeface="+mn-ea"/>
              <a:cs typeface="+mn-cs"/>
            </a:rPr>
            <a:t>に沿って定員管理及び給与等の適正化による人件費の抑制を図るとともに、委託契約事務の執行の適正化に関するガイドラインに基づき指定管理者制度導入等による民間委託等の推進や競争性のない随意契約の見直しに努めていることから、類似団体と比較し良好な水準を確保し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79</xdr:row>
      <xdr:rowOff>169053</xdr:rowOff>
    </xdr:from>
    <xdr:to>
      <xdr:col>7</xdr:col>
      <xdr:colOff>152400</xdr:colOff>
      <xdr:row>80</xdr:row>
      <xdr:rowOff>37486</xdr:rowOff>
    </xdr:to>
    <xdr:cxnSp macro="">
      <xdr:nvCxnSpPr>
        <xdr:cNvPr id="191" name="直線コネクタ 190"/>
        <xdr:cNvCxnSpPr/>
      </xdr:nvCxnSpPr>
      <xdr:spPr>
        <a:xfrm>
          <a:off x="4114800" y="13713603"/>
          <a:ext cx="838200" cy="3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125261</xdr:rowOff>
    </xdr:from>
    <xdr:ext cx="762000" cy="259045"/>
    <xdr:sp macro="" textlink="">
      <xdr:nvSpPr>
        <xdr:cNvPr id="192" name="人件費・物件費等の状況平均値テキスト"/>
        <xdr:cNvSpPr txBox="1"/>
      </xdr:nvSpPr>
      <xdr:spPr>
        <a:xfrm>
          <a:off x="5041900" y="1384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79</xdr:row>
      <xdr:rowOff>169053</xdr:rowOff>
    </xdr:from>
    <xdr:to>
      <xdr:col>6</xdr:col>
      <xdr:colOff>0</xdr:colOff>
      <xdr:row>80</xdr:row>
      <xdr:rowOff>2716</xdr:rowOff>
    </xdr:to>
    <xdr:cxnSp macro="">
      <xdr:nvCxnSpPr>
        <xdr:cNvPr id="194" name="直線コネクタ 193"/>
        <xdr:cNvCxnSpPr/>
      </xdr:nvCxnSpPr>
      <xdr:spPr>
        <a:xfrm flipV="1">
          <a:off x="3225800" y="13713603"/>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21265</xdr:rowOff>
    </xdr:from>
    <xdr:ext cx="736600" cy="259045"/>
    <xdr:sp macro="" textlink="">
      <xdr:nvSpPr>
        <xdr:cNvPr id="196" name="テキスト ボックス 195"/>
        <xdr:cNvSpPr txBox="1"/>
      </xdr:nvSpPr>
      <xdr:spPr>
        <a:xfrm>
          <a:off x="3733800" y="1390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2716</xdr:rowOff>
    </xdr:from>
    <xdr:to>
      <xdr:col>4</xdr:col>
      <xdr:colOff>482600</xdr:colOff>
      <xdr:row>80</xdr:row>
      <xdr:rowOff>29753</xdr:rowOff>
    </xdr:to>
    <xdr:cxnSp macro="">
      <xdr:nvCxnSpPr>
        <xdr:cNvPr id="197" name="直線コネクタ 196"/>
        <xdr:cNvCxnSpPr/>
      </xdr:nvCxnSpPr>
      <xdr:spPr>
        <a:xfrm flipV="1">
          <a:off x="2336800" y="13718716"/>
          <a:ext cx="889000" cy="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31123</xdr:rowOff>
    </xdr:from>
    <xdr:ext cx="762000" cy="259045"/>
    <xdr:sp macro="" textlink="">
      <xdr:nvSpPr>
        <xdr:cNvPr id="199" name="テキスト ボックス 198"/>
        <xdr:cNvSpPr txBox="1"/>
      </xdr:nvSpPr>
      <xdr:spPr>
        <a:xfrm>
          <a:off x="2844800" y="139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8105</xdr:rowOff>
    </xdr:from>
    <xdr:to>
      <xdr:col>3</xdr:col>
      <xdr:colOff>279400</xdr:colOff>
      <xdr:row>80</xdr:row>
      <xdr:rowOff>29753</xdr:rowOff>
    </xdr:to>
    <xdr:cxnSp macro="">
      <xdr:nvCxnSpPr>
        <xdr:cNvPr id="200" name="直線コネクタ 199"/>
        <xdr:cNvCxnSpPr/>
      </xdr:nvCxnSpPr>
      <xdr:spPr>
        <a:xfrm>
          <a:off x="1447800" y="13724105"/>
          <a:ext cx="889000" cy="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50232</xdr:rowOff>
    </xdr:from>
    <xdr:ext cx="762000" cy="259045"/>
    <xdr:sp macro="" textlink="">
      <xdr:nvSpPr>
        <xdr:cNvPr id="202" name="テキスト ボックス 201"/>
        <xdr:cNvSpPr txBox="1"/>
      </xdr:nvSpPr>
      <xdr:spPr>
        <a:xfrm>
          <a:off x="1955800" y="1393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8211</xdr:rowOff>
    </xdr:from>
    <xdr:ext cx="762000" cy="259045"/>
    <xdr:sp macro="" textlink="">
      <xdr:nvSpPr>
        <xdr:cNvPr id="204" name="テキスト ボックス 203"/>
        <xdr:cNvSpPr txBox="1"/>
      </xdr:nvSpPr>
      <xdr:spPr>
        <a:xfrm>
          <a:off x="1066800" y="1389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79</xdr:row>
      <xdr:rowOff>158136</xdr:rowOff>
    </xdr:from>
    <xdr:to>
      <xdr:col>7</xdr:col>
      <xdr:colOff>203200</xdr:colOff>
      <xdr:row>80</xdr:row>
      <xdr:rowOff>88286</xdr:rowOff>
    </xdr:to>
    <xdr:sp macro="" textlink="">
      <xdr:nvSpPr>
        <xdr:cNvPr id="210" name="円/楕円 209"/>
        <xdr:cNvSpPr/>
      </xdr:nvSpPr>
      <xdr:spPr>
        <a:xfrm>
          <a:off x="4902200" y="137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79413</xdr:rowOff>
    </xdr:from>
    <xdr:ext cx="762000" cy="259045"/>
    <xdr:sp macro="" textlink="">
      <xdr:nvSpPr>
        <xdr:cNvPr id="211" name="人件費・物件費等の状況該当値テキスト"/>
        <xdr:cNvSpPr txBox="1"/>
      </xdr:nvSpPr>
      <xdr:spPr>
        <a:xfrm>
          <a:off x="5041900" y="1362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90,894</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118253</xdr:rowOff>
    </xdr:from>
    <xdr:to>
      <xdr:col>6</xdr:col>
      <xdr:colOff>50800</xdr:colOff>
      <xdr:row>80</xdr:row>
      <xdr:rowOff>48403</xdr:rowOff>
    </xdr:to>
    <xdr:sp macro="" textlink="">
      <xdr:nvSpPr>
        <xdr:cNvPr id="212" name="円/楕円 211"/>
        <xdr:cNvSpPr/>
      </xdr:nvSpPr>
      <xdr:spPr>
        <a:xfrm>
          <a:off x="4064000" y="1366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58580</xdr:rowOff>
    </xdr:from>
    <xdr:ext cx="736600" cy="259045"/>
    <xdr:sp macro="" textlink="">
      <xdr:nvSpPr>
        <xdr:cNvPr id="213" name="テキスト ボックス 212"/>
        <xdr:cNvSpPr txBox="1"/>
      </xdr:nvSpPr>
      <xdr:spPr>
        <a:xfrm>
          <a:off x="3733800" y="13431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87,423</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123366</xdr:rowOff>
    </xdr:from>
    <xdr:to>
      <xdr:col>4</xdr:col>
      <xdr:colOff>533400</xdr:colOff>
      <xdr:row>80</xdr:row>
      <xdr:rowOff>53516</xdr:rowOff>
    </xdr:to>
    <xdr:sp macro="" textlink="">
      <xdr:nvSpPr>
        <xdr:cNvPr id="214" name="円/楕円 213"/>
        <xdr:cNvSpPr/>
      </xdr:nvSpPr>
      <xdr:spPr>
        <a:xfrm>
          <a:off x="3175000" y="1366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63693</xdr:rowOff>
    </xdr:from>
    <xdr:ext cx="762000" cy="259045"/>
    <xdr:sp macro="" textlink="">
      <xdr:nvSpPr>
        <xdr:cNvPr id="215" name="テキスト ボックス 214"/>
        <xdr:cNvSpPr txBox="1"/>
      </xdr:nvSpPr>
      <xdr:spPr>
        <a:xfrm>
          <a:off x="2844800" y="1343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87,868</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150403</xdr:rowOff>
    </xdr:from>
    <xdr:to>
      <xdr:col>3</xdr:col>
      <xdr:colOff>330200</xdr:colOff>
      <xdr:row>80</xdr:row>
      <xdr:rowOff>80553</xdr:rowOff>
    </xdr:to>
    <xdr:sp macro="" textlink="">
      <xdr:nvSpPr>
        <xdr:cNvPr id="216" name="円/楕円 215"/>
        <xdr:cNvSpPr/>
      </xdr:nvSpPr>
      <xdr:spPr>
        <a:xfrm>
          <a:off x="2286000" y="1369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90730</xdr:rowOff>
    </xdr:from>
    <xdr:ext cx="762000" cy="259045"/>
    <xdr:sp macro="" textlink="">
      <xdr:nvSpPr>
        <xdr:cNvPr id="217" name="テキスト ボックス 216"/>
        <xdr:cNvSpPr txBox="1"/>
      </xdr:nvSpPr>
      <xdr:spPr>
        <a:xfrm>
          <a:off x="1955800" y="1346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90,221</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128755</xdr:rowOff>
    </xdr:from>
    <xdr:to>
      <xdr:col>2</xdr:col>
      <xdr:colOff>127000</xdr:colOff>
      <xdr:row>80</xdr:row>
      <xdr:rowOff>58905</xdr:rowOff>
    </xdr:to>
    <xdr:sp macro="" textlink="">
      <xdr:nvSpPr>
        <xdr:cNvPr id="218" name="円/楕円 217"/>
        <xdr:cNvSpPr/>
      </xdr:nvSpPr>
      <xdr:spPr>
        <a:xfrm>
          <a:off x="1397000" y="1367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69082</xdr:rowOff>
    </xdr:from>
    <xdr:ext cx="762000" cy="259045"/>
    <xdr:sp macro="" textlink="">
      <xdr:nvSpPr>
        <xdr:cNvPr id="219" name="テキスト ボックス 218"/>
        <xdr:cNvSpPr txBox="1"/>
      </xdr:nvSpPr>
      <xdr:spPr>
        <a:xfrm>
          <a:off x="1066800" y="1344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人事院や愛媛県人事委員会の勧告を参考に、本市の給与制度の見直しを行った結果、国等と概ね均衡を保っている。</a:t>
          </a:r>
          <a:endParaRPr lang="ja-JP" altLang="ja-JP" sz="1400">
            <a:effectLst/>
          </a:endParaRPr>
        </a:p>
        <a:p>
          <a:r>
            <a:rPr kumimoji="1" lang="ja-JP" altLang="ja-JP" sz="1100">
              <a:solidFill>
                <a:schemeClr val="dk1"/>
              </a:solidFill>
              <a:effectLst/>
              <a:latin typeface="+mn-lt"/>
              <a:ea typeface="+mn-ea"/>
              <a:cs typeface="+mn-cs"/>
            </a:rPr>
            <a:t>今後も引き続き、国・愛媛県・類似団体との均衡を図るとともに、本市の財政状況等を踏まえた適正な給与水準を維持する。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85</xdr:row>
      <xdr:rowOff>98778</xdr:rowOff>
    </xdr:to>
    <xdr:cxnSp macro="">
      <xdr:nvCxnSpPr>
        <xdr:cNvPr id="248" name="直線コネクタ 247"/>
        <xdr:cNvCxnSpPr/>
      </xdr:nvCxnSpPr>
      <xdr:spPr>
        <a:xfrm flipV="1">
          <a:off x="17018000" y="13720234"/>
          <a:ext cx="0" cy="951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70855</xdr:rowOff>
    </xdr:from>
    <xdr:ext cx="762000" cy="259045"/>
    <xdr:sp macro="" textlink="">
      <xdr:nvSpPr>
        <xdr:cNvPr id="249" name="給与水準   （国との比較）最小値テキスト"/>
        <xdr:cNvSpPr txBox="1"/>
      </xdr:nvSpPr>
      <xdr:spPr>
        <a:xfrm>
          <a:off x="17106900" y="146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85</xdr:row>
      <xdr:rowOff>98778</xdr:rowOff>
    </xdr:from>
    <xdr:to>
      <xdr:col>24</xdr:col>
      <xdr:colOff>647700</xdr:colOff>
      <xdr:row>85</xdr:row>
      <xdr:rowOff>98778</xdr:rowOff>
    </xdr:to>
    <xdr:cxnSp macro="">
      <xdr:nvCxnSpPr>
        <xdr:cNvPr id="250" name="直線コネクタ 249"/>
        <xdr:cNvCxnSpPr/>
      </xdr:nvCxnSpPr>
      <xdr:spPr>
        <a:xfrm>
          <a:off x="16929100" y="146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1"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2" name="直線コネクタ 251"/>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79728</xdr:rowOff>
    </xdr:from>
    <xdr:to>
      <xdr:col>24</xdr:col>
      <xdr:colOff>558800</xdr:colOff>
      <xdr:row>83</xdr:row>
      <xdr:rowOff>93134</xdr:rowOff>
    </xdr:to>
    <xdr:cxnSp macro="">
      <xdr:nvCxnSpPr>
        <xdr:cNvPr id="253" name="直線コネクタ 252"/>
        <xdr:cNvCxnSpPr/>
      </xdr:nvCxnSpPr>
      <xdr:spPr>
        <a:xfrm flipV="1">
          <a:off x="16179800" y="14310078"/>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27816</xdr:rowOff>
    </xdr:from>
    <xdr:ext cx="762000" cy="259045"/>
    <xdr:sp macro="" textlink="">
      <xdr:nvSpPr>
        <xdr:cNvPr id="254" name="給与水準   （国との比較）平均値テキスト"/>
        <xdr:cNvSpPr txBox="1"/>
      </xdr:nvSpPr>
      <xdr:spPr>
        <a:xfrm>
          <a:off x="17106900" y="1425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55739</xdr:rowOff>
    </xdr:from>
    <xdr:to>
      <xdr:col>24</xdr:col>
      <xdr:colOff>609600</xdr:colOff>
      <xdr:row>83</xdr:row>
      <xdr:rowOff>157339</xdr:rowOff>
    </xdr:to>
    <xdr:sp macro="" textlink="">
      <xdr:nvSpPr>
        <xdr:cNvPr id="255" name="フローチャート : 判断 254"/>
        <xdr:cNvSpPr/>
      </xdr:nvSpPr>
      <xdr:spPr>
        <a:xfrm>
          <a:off x="169672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93134</xdr:rowOff>
    </xdr:from>
    <xdr:to>
      <xdr:col>23</xdr:col>
      <xdr:colOff>406400</xdr:colOff>
      <xdr:row>89</xdr:row>
      <xdr:rowOff>163689</xdr:rowOff>
    </xdr:to>
    <xdr:cxnSp macro="">
      <xdr:nvCxnSpPr>
        <xdr:cNvPr id="256" name="直線コネクタ 255"/>
        <xdr:cNvCxnSpPr/>
      </xdr:nvCxnSpPr>
      <xdr:spPr>
        <a:xfrm flipV="1">
          <a:off x="15290800" y="14323484"/>
          <a:ext cx="889000" cy="10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57" name="フローチャート : 判断 256"/>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58" name="テキスト ボックス 257"/>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163689</xdr:rowOff>
    </xdr:from>
    <xdr:to>
      <xdr:col>22</xdr:col>
      <xdr:colOff>203200</xdr:colOff>
      <xdr:row>90</xdr:row>
      <xdr:rowOff>32455</xdr:rowOff>
    </xdr:to>
    <xdr:cxnSp macro="">
      <xdr:nvCxnSpPr>
        <xdr:cNvPr id="259" name="直線コネクタ 258"/>
        <xdr:cNvCxnSpPr/>
      </xdr:nvCxnSpPr>
      <xdr:spPr>
        <a:xfrm flipV="1">
          <a:off x="14401800" y="154227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153105</xdr:rowOff>
    </xdr:from>
    <xdr:to>
      <xdr:col>22</xdr:col>
      <xdr:colOff>254000</xdr:colOff>
      <xdr:row>90</xdr:row>
      <xdr:rowOff>83255</xdr:rowOff>
    </xdr:to>
    <xdr:sp macro="" textlink="">
      <xdr:nvSpPr>
        <xdr:cNvPr id="260" name="フローチャート : 判断 259"/>
        <xdr:cNvSpPr/>
      </xdr:nvSpPr>
      <xdr:spPr>
        <a:xfrm>
          <a:off x="15240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61" name="テキスト ボックス 260"/>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119945</xdr:rowOff>
    </xdr:from>
    <xdr:to>
      <xdr:col>21</xdr:col>
      <xdr:colOff>0</xdr:colOff>
      <xdr:row>90</xdr:row>
      <xdr:rowOff>32455</xdr:rowOff>
    </xdr:to>
    <xdr:cxnSp macro="">
      <xdr:nvCxnSpPr>
        <xdr:cNvPr id="262" name="直線コネクタ 261"/>
        <xdr:cNvCxnSpPr/>
      </xdr:nvCxnSpPr>
      <xdr:spPr>
        <a:xfrm>
          <a:off x="13512800" y="14350295"/>
          <a:ext cx="889000" cy="111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21872</xdr:rowOff>
    </xdr:from>
    <xdr:to>
      <xdr:col>21</xdr:col>
      <xdr:colOff>50800</xdr:colOff>
      <xdr:row>90</xdr:row>
      <xdr:rowOff>123472</xdr:rowOff>
    </xdr:to>
    <xdr:sp macro="" textlink="">
      <xdr:nvSpPr>
        <xdr:cNvPr id="263" name="フローチャート : 判断 262"/>
        <xdr:cNvSpPr/>
      </xdr:nvSpPr>
      <xdr:spPr>
        <a:xfrm>
          <a:off x="14351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108249</xdr:rowOff>
    </xdr:from>
    <xdr:ext cx="762000" cy="259045"/>
    <xdr:sp macro="" textlink="">
      <xdr:nvSpPr>
        <xdr:cNvPr id="264" name="テキスト ボックス 263"/>
        <xdr:cNvSpPr txBox="1"/>
      </xdr:nvSpPr>
      <xdr:spPr>
        <a:xfrm>
          <a:off x="14020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136172</xdr:rowOff>
    </xdr:from>
    <xdr:to>
      <xdr:col>19</xdr:col>
      <xdr:colOff>533400</xdr:colOff>
      <xdr:row>84</xdr:row>
      <xdr:rowOff>66322</xdr:rowOff>
    </xdr:to>
    <xdr:sp macro="" textlink="">
      <xdr:nvSpPr>
        <xdr:cNvPr id="265" name="フローチャート :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72" name="円/楕円 271"/>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45455</xdr:rowOff>
    </xdr:from>
    <xdr:ext cx="762000" cy="259045"/>
    <xdr:sp macro="" textlink="">
      <xdr:nvSpPr>
        <xdr:cNvPr id="273" name="給与水準   （国との比較）該当値テキスト"/>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42334</xdr:rowOff>
    </xdr:from>
    <xdr:to>
      <xdr:col>23</xdr:col>
      <xdr:colOff>457200</xdr:colOff>
      <xdr:row>83</xdr:row>
      <xdr:rowOff>143934</xdr:rowOff>
    </xdr:to>
    <xdr:sp macro="" textlink="">
      <xdr:nvSpPr>
        <xdr:cNvPr id="274" name="円/楕円 273"/>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75" name="テキスト ボックス 274"/>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112889</xdr:rowOff>
    </xdr:from>
    <xdr:to>
      <xdr:col>22</xdr:col>
      <xdr:colOff>254000</xdr:colOff>
      <xdr:row>90</xdr:row>
      <xdr:rowOff>43039</xdr:rowOff>
    </xdr:to>
    <xdr:sp macro="" textlink="">
      <xdr:nvSpPr>
        <xdr:cNvPr id="276" name="円/楕円 275"/>
        <xdr:cNvSpPr/>
      </xdr:nvSpPr>
      <xdr:spPr>
        <a:xfrm>
          <a:off x="15240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53216</xdr:rowOff>
    </xdr:from>
    <xdr:ext cx="762000" cy="259045"/>
    <xdr:sp macro="" textlink="">
      <xdr:nvSpPr>
        <xdr:cNvPr id="277" name="テキスト ボックス 276"/>
        <xdr:cNvSpPr txBox="1"/>
      </xdr:nvSpPr>
      <xdr:spPr>
        <a:xfrm>
          <a:off x="14909800" y="1514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153105</xdr:rowOff>
    </xdr:from>
    <xdr:to>
      <xdr:col>21</xdr:col>
      <xdr:colOff>50800</xdr:colOff>
      <xdr:row>90</xdr:row>
      <xdr:rowOff>83255</xdr:rowOff>
    </xdr:to>
    <xdr:sp macro="" textlink="">
      <xdr:nvSpPr>
        <xdr:cNvPr id="278" name="円/楕円 277"/>
        <xdr:cNvSpPr/>
      </xdr:nvSpPr>
      <xdr:spPr>
        <a:xfrm>
          <a:off x="14351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93432</xdr:rowOff>
    </xdr:from>
    <xdr:ext cx="762000" cy="259045"/>
    <xdr:sp macro="" textlink="">
      <xdr:nvSpPr>
        <xdr:cNvPr id="279" name="テキスト ボックス 278"/>
        <xdr:cNvSpPr txBox="1"/>
      </xdr:nvSpPr>
      <xdr:spPr>
        <a:xfrm>
          <a:off x="14020800" y="1518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69145</xdr:rowOff>
    </xdr:from>
    <xdr:to>
      <xdr:col>19</xdr:col>
      <xdr:colOff>533400</xdr:colOff>
      <xdr:row>83</xdr:row>
      <xdr:rowOff>170745</xdr:rowOff>
    </xdr:to>
    <xdr:sp macro="" textlink="">
      <xdr:nvSpPr>
        <xdr:cNvPr id="280" name="円/楕円 279"/>
        <xdr:cNvSpPr/>
      </xdr:nvSpPr>
      <xdr:spPr>
        <a:xfrm>
          <a:off x="13462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9472</xdr:rowOff>
    </xdr:from>
    <xdr:ext cx="762000" cy="259045"/>
    <xdr:sp macro="" textlink="">
      <xdr:nvSpPr>
        <xdr:cNvPr id="281" name="テキスト ボックス 280"/>
        <xdr:cNvSpPr txBox="1"/>
      </xdr:nvSpPr>
      <xdr:spPr>
        <a:xfrm>
          <a:off x="13131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行政改革プラン</a:t>
          </a:r>
          <a:r>
            <a:rPr kumimoji="1" lang="ja-JP" altLang="en-US" sz="1100">
              <a:solidFill>
                <a:schemeClr val="dk1"/>
              </a:solidFill>
              <a:effectLst/>
              <a:latin typeface="+mn-lt"/>
              <a:ea typeface="+mn-ea"/>
              <a:cs typeface="+mn-cs"/>
            </a:rPr>
            <a:t>２０１２</a:t>
          </a:r>
          <a:r>
            <a:rPr kumimoji="1" lang="ja-JP" altLang="ja-JP" sz="1100">
              <a:solidFill>
                <a:schemeClr val="dk1"/>
              </a:solidFill>
              <a:effectLst/>
              <a:latin typeface="+mn-lt"/>
              <a:ea typeface="+mn-ea"/>
              <a:cs typeface="+mn-cs"/>
            </a:rPr>
            <a:t>に基づき、計画的な職員採用や業務の簡素化・効率化、民間委託の活用などにより、職員数の適正化に努めており、類似団体よりも少ない水準を維持してきた。今後も、引き続き定員管理の適正化に努める。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11" name="直線コネクタ 310"/>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2"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3" name="直線コネクタ 312"/>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4"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5" name="直線コネクタ 314"/>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76200</xdr:rowOff>
    </xdr:from>
    <xdr:to>
      <xdr:col>24</xdr:col>
      <xdr:colOff>558800</xdr:colOff>
      <xdr:row>59</xdr:row>
      <xdr:rowOff>96308</xdr:rowOff>
    </xdr:to>
    <xdr:cxnSp macro="">
      <xdr:nvCxnSpPr>
        <xdr:cNvPr id="316" name="直線コネクタ 315"/>
        <xdr:cNvCxnSpPr/>
      </xdr:nvCxnSpPr>
      <xdr:spPr>
        <a:xfrm>
          <a:off x="16179800" y="101917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91457</xdr:rowOff>
    </xdr:from>
    <xdr:ext cx="762000" cy="259045"/>
    <xdr:sp macro="" textlink="">
      <xdr:nvSpPr>
        <xdr:cNvPr id="317" name="定員管理の状況平均値テキスト"/>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18" name="フローチャート : 判断 317"/>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76200</xdr:rowOff>
    </xdr:from>
    <xdr:to>
      <xdr:col>23</xdr:col>
      <xdr:colOff>406400</xdr:colOff>
      <xdr:row>59</xdr:row>
      <xdr:rowOff>76200</xdr:rowOff>
    </xdr:to>
    <xdr:cxnSp macro="">
      <xdr:nvCxnSpPr>
        <xdr:cNvPr id="319" name="直線コネクタ 318"/>
        <xdr:cNvCxnSpPr/>
      </xdr:nvCxnSpPr>
      <xdr:spPr>
        <a:xfrm>
          <a:off x="15290800" y="1019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0" name="フローチャート : 判断 319"/>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38329</xdr:rowOff>
    </xdr:from>
    <xdr:ext cx="736600" cy="259045"/>
    <xdr:sp macro="" textlink="">
      <xdr:nvSpPr>
        <xdr:cNvPr id="321" name="テキスト ボックス 320"/>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76200</xdr:rowOff>
    </xdr:from>
    <xdr:to>
      <xdr:col>22</xdr:col>
      <xdr:colOff>203200</xdr:colOff>
      <xdr:row>59</xdr:row>
      <xdr:rowOff>112395</xdr:rowOff>
    </xdr:to>
    <xdr:cxnSp macro="">
      <xdr:nvCxnSpPr>
        <xdr:cNvPr id="322" name="直線コネクタ 321"/>
        <xdr:cNvCxnSpPr/>
      </xdr:nvCxnSpPr>
      <xdr:spPr>
        <a:xfrm flipV="1">
          <a:off x="14401800" y="101917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3" name="フローチャート : 判断 322"/>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4" name="テキスト ボックス 323"/>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112395</xdr:rowOff>
    </xdr:from>
    <xdr:to>
      <xdr:col>21</xdr:col>
      <xdr:colOff>0</xdr:colOff>
      <xdr:row>59</xdr:row>
      <xdr:rowOff>140546</xdr:rowOff>
    </xdr:to>
    <xdr:cxnSp macro="">
      <xdr:nvCxnSpPr>
        <xdr:cNvPr id="325" name="直線コネクタ 324"/>
        <xdr:cNvCxnSpPr/>
      </xdr:nvCxnSpPr>
      <xdr:spPr>
        <a:xfrm flipV="1">
          <a:off x="13512800" y="1022794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6" name="フローチャート : 判断 325"/>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90610</xdr:rowOff>
    </xdr:from>
    <xdr:ext cx="762000" cy="259045"/>
    <xdr:sp macro="" textlink="">
      <xdr:nvSpPr>
        <xdr:cNvPr id="327" name="テキスト ボックス 326"/>
        <xdr:cNvSpPr txBox="1"/>
      </xdr:nvSpPr>
      <xdr:spPr>
        <a:xfrm>
          <a:off x="14020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28" name="フローチャート : 判断 327"/>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98654</xdr:rowOff>
    </xdr:from>
    <xdr:ext cx="762000" cy="259045"/>
    <xdr:sp macro="" textlink="">
      <xdr:nvSpPr>
        <xdr:cNvPr id="329" name="テキスト ボックス 328"/>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45508</xdr:rowOff>
    </xdr:from>
    <xdr:to>
      <xdr:col>24</xdr:col>
      <xdr:colOff>609600</xdr:colOff>
      <xdr:row>59</xdr:row>
      <xdr:rowOff>147108</xdr:rowOff>
    </xdr:to>
    <xdr:sp macro="" textlink="">
      <xdr:nvSpPr>
        <xdr:cNvPr id="335" name="円/楕円 334"/>
        <xdr:cNvSpPr/>
      </xdr:nvSpPr>
      <xdr:spPr>
        <a:xfrm>
          <a:off x="169672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62035</xdr:rowOff>
    </xdr:from>
    <xdr:ext cx="762000" cy="259045"/>
    <xdr:sp macro="" textlink="">
      <xdr:nvSpPr>
        <xdr:cNvPr id="336" name="定員管理の状況該当値テキスト"/>
        <xdr:cNvSpPr txBox="1"/>
      </xdr:nvSpPr>
      <xdr:spPr>
        <a:xfrm>
          <a:off x="17106900" y="1000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25400</xdr:rowOff>
    </xdr:from>
    <xdr:to>
      <xdr:col>23</xdr:col>
      <xdr:colOff>457200</xdr:colOff>
      <xdr:row>59</xdr:row>
      <xdr:rowOff>127000</xdr:rowOff>
    </xdr:to>
    <xdr:sp macro="" textlink="">
      <xdr:nvSpPr>
        <xdr:cNvPr id="337" name="円/楕円 336"/>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137177</xdr:rowOff>
    </xdr:from>
    <xdr:ext cx="736600" cy="259045"/>
    <xdr:sp macro="" textlink="">
      <xdr:nvSpPr>
        <xdr:cNvPr id="338" name="テキスト ボックス 337"/>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25400</xdr:rowOff>
    </xdr:from>
    <xdr:to>
      <xdr:col>22</xdr:col>
      <xdr:colOff>254000</xdr:colOff>
      <xdr:row>59</xdr:row>
      <xdr:rowOff>127000</xdr:rowOff>
    </xdr:to>
    <xdr:sp macro="" textlink="">
      <xdr:nvSpPr>
        <xdr:cNvPr id="339" name="円/楕円 338"/>
        <xdr:cNvSpPr/>
      </xdr:nvSpPr>
      <xdr:spPr>
        <a:xfrm>
          <a:off x="15240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137177</xdr:rowOff>
    </xdr:from>
    <xdr:ext cx="762000" cy="259045"/>
    <xdr:sp macro="" textlink="">
      <xdr:nvSpPr>
        <xdr:cNvPr id="340" name="テキスト ボックス 339"/>
        <xdr:cNvSpPr txBox="1"/>
      </xdr:nvSpPr>
      <xdr:spPr>
        <a:xfrm>
          <a:off x="14909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61595</xdr:rowOff>
    </xdr:from>
    <xdr:to>
      <xdr:col>21</xdr:col>
      <xdr:colOff>50800</xdr:colOff>
      <xdr:row>59</xdr:row>
      <xdr:rowOff>163195</xdr:rowOff>
    </xdr:to>
    <xdr:sp macro="" textlink="">
      <xdr:nvSpPr>
        <xdr:cNvPr id="341" name="円/楕円 340"/>
        <xdr:cNvSpPr/>
      </xdr:nvSpPr>
      <xdr:spPr>
        <a:xfrm>
          <a:off x="14351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1922</xdr:rowOff>
    </xdr:from>
    <xdr:ext cx="762000" cy="259045"/>
    <xdr:sp macro="" textlink="">
      <xdr:nvSpPr>
        <xdr:cNvPr id="342" name="テキスト ボックス 341"/>
        <xdr:cNvSpPr txBox="1"/>
      </xdr:nvSpPr>
      <xdr:spPr>
        <a:xfrm>
          <a:off x="14020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89746</xdr:rowOff>
    </xdr:from>
    <xdr:to>
      <xdr:col>19</xdr:col>
      <xdr:colOff>533400</xdr:colOff>
      <xdr:row>60</xdr:row>
      <xdr:rowOff>19896</xdr:rowOff>
    </xdr:to>
    <xdr:sp macro="" textlink="">
      <xdr:nvSpPr>
        <xdr:cNvPr id="343" name="円/楕円 342"/>
        <xdr:cNvSpPr/>
      </xdr:nvSpPr>
      <xdr:spPr>
        <a:xfrm>
          <a:off x="13462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30073</xdr:rowOff>
    </xdr:from>
    <xdr:ext cx="762000" cy="259045"/>
    <xdr:sp macro="" textlink="">
      <xdr:nvSpPr>
        <xdr:cNvPr id="344" name="テキスト ボックス 343"/>
        <xdr:cNvSpPr txBox="1"/>
      </xdr:nvSpPr>
      <xdr:spPr>
        <a:xfrm>
          <a:off x="13131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１６年度借入の減税補てん債償還終了等に伴い、元利償還金が減少したことや、平成２５年度借入の臨時財政対策費の算入による基準財政需要額が増えたことなどにより、平成２６年度の実質公債費比率は６．８％となり、前年度の７．８％から１．０ポイントの改善となった。今後も本市が策定している健全な財政運営へのガイドラインを遵守しながら、計画的な市債償還や市債発行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71" name="直線コネクタ 370"/>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2"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3" name="直線コネクタ 372"/>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4"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5" name="直線コネクタ 374"/>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59436</xdr:rowOff>
    </xdr:from>
    <xdr:to>
      <xdr:col>24</xdr:col>
      <xdr:colOff>558800</xdr:colOff>
      <xdr:row>40</xdr:row>
      <xdr:rowOff>155956</xdr:rowOff>
    </xdr:to>
    <xdr:cxnSp macro="">
      <xdr:nvCxnSpPr>
        <xdr:cNvPr id="376" name="直線コネクタ 375"/>
        <xdr:cNvCxnSpPr/>
      </xdr:nvCxnSpPr>
      <xdr:spPr>
        <a:xfrm flipV="1">
          <a:off x="16179800" y="691743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77"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8" name="フローチャート : 判断 377"/>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155956</xdr:rowOff>
    </xdr:from>
    <xdr:to>
      <xdr:col>23</xdr:col>
      <xdr:colOff>406400</xdr:colOff>
      <xdr:row>41</xdr:row>
      <xdr:rowOff>32766</xdr:rowOff>
    </xdr:to>
    <xdr:cxnSp macro="">
      <xdr:nvCxnSpPr>
        <xdr:cNvPr id="379" name="直線コネクタ 378"/>
        <xdr:cNvCxnSpPr/>
      </xdr:nvCxnSpPr>
      <xdr:spPr>
        <a:xfrm flipV="1">
          <a:off x="15290800" y="70139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0" name="フローチャート : 判断 379"/>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1" name="テキスト ボックス 380"/>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32766</xdr:rowOff>
    </xdr:from>
    <xdr:to>
      <xdr:col>22</xdr:col>
      <xdr:colOff>203200</xdr:colOff>
      <xdr:row>41</xdr:row>
      <xdr:rowOff>61722</xdr:rowOff>
    </xdr:to>
    <xdr:cxnSp macro="">
      <xdr:nvCxnSpPr>
        <xdr:cNvPr id="382" name="直線コネクタ 381"/>
        <xdr:cNvCxnSpPr/>
      </xdr:nvCxnSpPr>
      <xdr:spPr>
        <a:xfrm flipV="1">
          <a:off x="14401800" y="70622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3" name="フローチャート : 判断 382"/>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97299</xdr:rowOff>
    </xdr:from>
    <xdr:ext cx="762000" cy="259045"/>
    <xdr:sp macro="" textlink="">
      <xdr:nvSpPr>
        <xdr:cNvPr id="384" name="テキスト ボックス 383"/>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41</xdr:row>
      <xdr:rowOff>61722</xdr:rowOff>
    </xdr:to>
    <xdr:cxnSp macro="">
      <xdr:nvCxnSpPr>
        <xdr:cNvPr id="385" name="直線コネクタ 384"/>
        <xdr:cNvCxnSpPr/>
      </xdr:nvCxnSpPr>
      <xdr:spPr>
        <a:xfrm>
          <a:off x="13512800" y="70815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6" name="フローチャート : 判断 385"/>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155211</xdr:rowOff>
    </xdr:from>
    <xdr:ext cx="762000" cy="259045"/>
    <xdr:sp macro="" textlink="">
      <xdr:nvSpPr>
        <xdr:cNvPr id="387" name="テキスト ボックス 386"/>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88" name="フローチャート : 判断 387"/>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41673</xdr:rowOff>
    </xdr:from>
    <xdr:ext cx="762000" cy="259045"/>
    <xdr:sp macro="" textlink="">
      <xdr:nvSpPr>
        <xdr:cNvPr id="389" name="テキスト ボックス 388"/>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95" name="円/楕円 394"/>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25163</xdr:rowOff>
    </xdr:from>
    <xdr:ext cx="762000" cy="259045"/>
    <xdr:sp macro="" textlink="">
      <xdr:nvSpPr>
        <xdr:cNvPr id="396" name="公債費負担の状況該当値テキスト"/>
        <xdr:cNvSpPr txBox="1"/>
      </xdr:nvSpPr>
      <xdr:spPr>
        <a:xfrm>
          <a:off x="17106900" y="67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105156</xdr:rowOff>
    </xdr:from>
    <xdr:to>
      <xdr:col>23</xdr:col>
      <xdr:colOff>457200</xdr:colOff>
      <xdr:row>41</xdr:row>
      <xdr:rowOff>35306</xdr:rowOff>
    </xdr:to>
    <xdr:sp macro="" textlink="">
      <xdr:nvSpPr>
        <xdr:cNvPr id="397" name="円/楕円 396"/>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45483</xdr:rowOff>
    </xdr:from>
    <xdr:ext cx="736600" cy="259045"/>
    <xdr:sp macro="" textlink="">
      <xdr:nvSpPr>
        <xdr:cNvPr id="398" name="テキスト ボックス 397"/>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153416</xdr:rowOff>
    </xdr:from>
    <xdr:to>
      <xdr:col>22</xdr:col>
      <xdr:colOff>254000</xdr:colOff>
      <xdr:row>41</xdr:row>
      <xdr:rowOff>83566</xdr:rowOff>
    </xdr:to>
    <xdr:sp macro="" textlink="">
      <xdr:nvSpPr>
        <xdr:cNvPr id="399" name="円/楕円 398"/>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93743</xdr:rowOff>
    </xdr:from>
    <xdr:ext cx="762000" cy="259045"/>
    <xdr:sp macro="" textlink="">
      <xdr:nvSpPr>
        <xdr:cNvPr id="400" name="テキスト ボックス 399"/>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10922</xdr:rowOff>
    </xdr:from>
    <xdr:to>
      <xdr:col>21</xdr:col>
      <xdr:colOff>50800</xdr:colOff>
      <xdr:row>41</xdr:row>
      <xdr:rowOff>112522</xdr:rowOff>
    </xdr:to>
    <xdr:sp macro="" textlink="">
      <xdr:nvSpPr>
        <xdr:cNvPr id="401" name="円/楕円 400"/>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122699</xdr:rowOff>
    </xdr:from>
    <xdr:ext cx="762000" cy="259045"/>
    <xdr:sp macro="" textlink="">
      <xdr:nvSpPr>
        <xdr:cNvPr id="402" name="テキスト ボックス 401"/>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403" name="円/楕円 402"/>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404" name="テキスト ボックス 403"/>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企業債の残高減少に伴い、公営企業債の償還に対する一般会計からの繰入見込額が減少したほか、減債基金等基金への積立を行ったことにより充当可能基金額が増加した。そのため平成２６年度の将来負担比率は５５．６％となり、前年度の６０．９％から５．３ポイントの改善となった。今後も行財政改革を進めながら、市債残高の逓減などに努め、健全な財政運営を図っ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3" name="直線コネクタ 432"/>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4"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5" name="直線コネクタ 434"/>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74676</xdr:rowOff>
    </xdr:from>
    <xdr:to>
      <xdr:col>24</xdr:col>
      <xdr:colOff>558800</xdr:colOff>
      <xdr:row>16</xdr:row>
      <xdr:rowOff>117306</xdr:rowOff>
    </xdr:to>
    <xdr:cxnSp macro="">
      <xdr:nvCxnSpPr>
        <xdr:cNvPr id="438" name="直線コネクタ 437"/>
        <xdr:cNvCxnSpPr/>
      </xdr:nvCxnSpPr>
      <xdr:spPr>
        <a:xfrm flipV="1">
          <a:off x="16179800" y="2817876"/>
          <a:ext cx="8382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142680</xdr:rowOff>
    </xdr:from>
    <xdr:ext cx="762000" cy="259045"/>
    <xdr:sp macro="" textlink="">
      <xdr:nvSpPr>
        <xdr:cNvPr id="439"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40" name="フローチャート : 判断 439"/>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117306</xdr:rowOff>
    </xdr:from>
    <xdr:to>
      <xdr:col>23</xdr:col>
      <xdr:colOff>406400</xdr:colOff>
      <xdr:row>17</xdr:row>
      <xdr:rowOff>2159</xdr:rowOff>
    </xdr:to>
    <xdr:cxnSp macro="">
      <xdr:nvCxnSpPr>
        <xdr:cNvPr id="441" name="直線コネクタ 440"/>
        <xdr:cNvCxnSpPr/>
      </xdr:nvCxnSpPr>
      <xdr:spPr>
        <a:xfrm flipV="1">
          <a:off x="15290800" y="2860506"/>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42" name="フローチャート : 判断 441"/>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126001</xdr:rowOff>
    </xdr:from>
    <xdr:ext cx="736600" cy="259045"/>
    <xdr:sp macro="" textlink="">
      <xdr:nvSpPr>
        <xdr:cNvPr id="443" name="テキスト ボックス 442"/>
        <xdr:cNvSpPr txBox="1"/>
      </xdr:nvSpPr>
      <xdr:spPr>
        <a:xfrm>
          <a:off x="15798800" y="252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2159</xdr:rowOff>
    </xdr:from>
    <xdr:to>
      <xdr:col>22</xdr:col>
      <xdr:colOff>203200</xdr:colOff>
      <xdr:row>17</xdr:row>
      <xdr:rowOff>12615</xdr:rowOff>
    </xdr:to>
    <xdr:cxnSp macro="">
      <xdr:nvCxnSpPr>
        <xdr:cNvPr id="444" name="直線コネクタ 443"/>
        <xdr:cNvCxnSpPr/>
      </xdr:nvCxnSpPr>
      <xdr:spPr>
        <a:xfrm flipV="1">
          <a:off x="14401800" y="2916809"/>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80984</xdr:rowOff>
    </xdr:from>
    <xdr:to>
      <xdr:col>22</xdr:col>
      <xdr:colOff>254000</xdr:colOff>
      <xdr:row>17</xdr:row>
      <xdr:rowOff>11134</xdr:rowOff>
    </xdr:to>
    <xdr:sp macro="" textlink="">
      <xdr:nvSpPr>
        <xdr:cNvPr id="445" name="フローチャート : 判断 444"/>
        <xdr:cNvSpPr/>
      </xdr:nvSpPr>
      <xdr:spPr>
        <a:xfrm>
          <a:off x="15240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21311</xdr:rowOff>
    </xdr:from>
    <xdr:ext cx="762000" cy="259045"/>
    <xdr:sp macro="" textlink="">
      <xdr:nvSpPr>
        <xdr:cNvPr id="446" name="テキスト ボックス 445"/>
        <xdr:cNvSpPr txBox="1"/>
      </xdr:nvSpPr>
      <xdr:spPr>
        <a:xfrm>
          <a:off x="14909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12615</xdr:rowOff>
    </xdr:from>
    <xdr:to>
      <xdr:col>21</xdr:col>
      <xdr:colOff>0</xdr:colOff>
      <xdr:row>17</xdr:row>
      <xdr:rowOff>97875</xdr:rowOff>
    </xdr:to>
    <xdr:cxnSp macro="">
      <xdr:nvCxnSpPr>
        <xdr:cNvPr id="447" name="直線コネクタ 446"/>
        <xdr:cNvCxnSpPr/>
      </xdr:nvCxnSpPr>
      <xdr:spPr>
        <a:xfrm flipV="1">
          <a:off x="13512800" y="2927265"/>
          <a:ext cx="889000" cy="8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423</xdr:rowOff>
    </xdr:from>
    <xdr:to>
      <xdr:col>21</xdr:col>
      <xdr:colOff>50800</xdr:colOff>
      <xdr:row>17</xdr:row>
      <xdr:rowOff>102023</xdr:rowOff>
    </xdr:to>
    <xdr:sp macro="" textlink="">
      <xdr:nvSpPr>
        <xdr:cNvPr id="448" name="フローチャート : 判断 447"/>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86800</xdr:rowOff>
    </xdr:from>
    <xdr:ext cx="762000" cy="259045"/>
    <xdr:sp macro="" textlink="">
      <xdr:nvSpPr>
        <xdr:cNvPr id="449" name="テキスト ボックス 448"/>
        <xdr:cNvSpPr txBox="1"/>
      </xdr:nvSpPr>
      <xdr:spPr>
        <a:xfrm>
          <a:off x="14020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50" name="フローチャート : 判断 449"/>
        <xdr:cNvSpPr/>
      </xdr:nvSpPr>
      <xdr:spPr>
        <a:xfrm>
          <a:off x="13462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36000</xdr:rowOff>
    </xdr:from>
    <xdr:ext cx="762000" cy="259045"/>
    <xdr:sp macro="" textlink="">
      <xdr:nvSpPr>
        <xdr:cNvPr id="451" name="テキスト ボックス 450"/>
        <xdr:cNvSpPr txBox="1"/>
      </xdr:nvSpPr>
      <xdr:spPr>
        <a:xfrm>
          <a:off x="13131800" y="312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23876</xdr:rowOff>
    </xdr:from>
    <xdr:to>
      <xdr:col>24</xdr:col>
      <xdr:colOff>609600</xdr:colOff>
      <xdr:row>16</xdr:row>
      <xdr:rowOff>125476</xdr:rowOff>
    </xdr:to>
    <xdr:sp macro="" textlink="">
      <xdr:nvSpPr>
        <xdr:cNvPr id="457" name="円/楕円 456"/>
        <xdr:cNvSpPr/>
      </xdr:nvSpPr>
      <xdr:spPr>
        <a:xfrm>
          <a:off x="169672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167403</xdr:rowOff>
    </xdr:from>
    <xdr:ext cx="762000" cy="259045"/>
    <xdr:sp macro="" textlink="">
      <xdr:nvSpPr>
        <xdr:cNvPr id="458" name="将来負担の状況該当値テキスト"/>
        <xdr:cNvSpPr txBox="1"/>
      </xdr:nvSpPr>
      <xdr:spPr>
        <a:xfrm>
          <a:off x="171069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66506</xdr:rowOff>
    </xdr:from>
    <xdr:to>
      <xdr:col>23</xdr:col>
      <xdr:colOff>457200</xdr:colOff>
      <xdr:row>16</xdr:row>
      <xdr:rowOff>168106</xdr:rowOff>
    </xdr:to>
    <xdr:sp macro="" textlink="">
      <xdr:nvSpPr>
        <xdr:cNvPr id="459" name="円/楕円 458"/>
        <xdr:cNvSpPr/>
      </xdr:nvSpPr>
      <xdr:spPr>
        <a:xfrm>
          <a:off x="16129000" y="2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152883</xdr:rowOff>
    </xdr:from>
    <xdr:ext cx="736600" cy="259045"/>
    <xdr:sp macro="" textlink="">
      <xdr:nvSpPr>
        <xdr:cNvPr id="460" name="テキスト ボックス 459"/>
        <xdr:cNvSpPr txBox="1"/>
      </xdr:nvSpPr>
      <xdr:spPr>
        <a:xfrm>
          <a:off x="15798800" y="2896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122809</xdr:rowOff>
    </xdr:from>
    <xdr:to>
      <xdr:col>22</xdr:col>
      <xdr:colOff>254000</xdr:colOff>
      <xdr:row>17</xdr:row>
      <xdr:rowOff>52959</xdr:rowOff>
    </xdr:to>
    <xdr:sp macro="" textlink="">
      <xdr:nvSpPr>
        <xdr:cNvPr id="461" name="円/楕円 460"/>
        <xdr:cNvSpPr/>
      </xdr:nvSpPr>
      <xdr:spPr>
        <a:xfrm>
          <a:off x="15240000" y="28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37736</xdr:rowOff>
    </xdr:from>
    <xdr:ext cx="762000" cy="259045"/>
    <xdr:sp macro="" textlink="">
      <xdr:nvSpPr>
        <xdr:cNvPr id="462" name="テキスト ボックス 461"/>
        <xdr:cNvSpPr txBox="1"/>
      </xdr:nvSpPr>
      <xdr:spPr>
        <a:xfrm>
          <a:off x="14909800" y="295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133265</xdr:rowOff>
    </xdr:from>
    <xdr:to>
      <xdr:col>21</xdr:col>
      <xdr:colOff>50800</xdr:colOff>
      <xdr:row>17</xdr:row>
      <xdr:rowOff>63415</xdr:rowOff>
    </xdr:to>
    <xdr:sp macro="" textlink="">
      <xdr:nvSpPr>
        <xdr:cNvPr id="463" name="円/楕円 462"/>
        <xdr:cNvSpPr/>
      </xdr:nvSpPr>
      <xdr:spPr>
        <a:xfrm>
          <a:off x="14351000" y="28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73592</xdr:rowOff>
    </xdr:from>
    <xdr:ext cx="762000" cy="259045"/>
    <xdr:sp macro="" textlink="">
      <xdr:nvSpPr>
        <xdr:cNvPr id="464" name="テキスト ボックス 463"/>
        <xdr:cNvSpPr txBox="1"/>
      </xdr:nvSpPr>
      <xdr:spPr>
        <a:xfrm>
          <a:off x="14020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47075</xdr:rowOff>
    </xdr:from>
    <xdr:to>
      <xdr:col>19</xdr:col>
      <xdr:colOff>533400</xdr:colOff>
      <xdr:row>17</xdr:row>
      <xdr:rowOff>148675</xdr:rowOff>
    </xdr:to>
    <xdr:sp macro="" textlink="">
      <xdr:nvSpPr>
        <xdr:cNvPr id="465" name="円/楕円 464"/>
        <xdr:cNvSpPr/>
      </xdr:nvSpPr>
      <xdr:spPr>
        <a:xfrm>
          <a:off x="13462000" y="29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158852</xdr:rowOff>
    </xdr:from>
    <xdr:ext cx="762000" cy="259045"/>
    <xdr:sp macro="" textlink="">
      <xdr:nvSpPr>
        <xdr:cNvPr id="466" name="テキスト ボックス 465"/>
        <xdr:cNvSpPr txBox="1"/>
      </xdr:nvSpPr>
      <xdr:spPr>
        <a:xfrm>
          <a:off x="13131800" y="273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517,462
514,690
429.37
186,478,835
180,044,766
2,805,223
105,534,503
173,659,355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55.6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松山市行政改革プラン</a:t>
          </a:r>
          <a:r>
            <a:rPr lang="ja-JP" altLang="en-US" sz="1100">
              <a:solidFill>
                <a:schemeClr val="dk1"/>
              </a:solidFill>
              <a:effectLst/>
              <a:latin typeface="+mn-lt"/>
              <a:ea typeface="+mn-ea"/>
              <a:cs typeface="+mn-cs"/>
            </a:rPr>
            <a:t>２０１２</a:t>
          </a:r>
          <a:r>
            <a:rPr lang="ja-JP" altLang="ja-JP" sz="1100">
              <a:solidFill>
                <a:schemeClr val="dk1"/>
              </a:solidFill>
              <a:effectLst/>
              <a:latin typeface="+mn-lt"/>
              <a:ea typeface="+mn-ea"/>
              <a:cs typeface="+mn-cs"/>
            </a:rPr>
            <a:t>に沿った定員管理及び給与等の適正化や指定管理者制度等民間委託の推進等により人件費の縮減を図っており、人口</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人当たりの決算額は、類似団体の平均値を下回る健全な水準を維持して</a:t>
          </a:r>
          <a:r>
            <a:rPr lang="ja-JP" altLang="en-US" sz="1100">
              <a:solidFill>
                <a:schemeClr val="dk1"/>
              </a:solidFill>
              <a:effectLst/>
              <a:latin typeface="+mn-lt"/>
              <a:ea typeface="+mn-ea"/>
              <a:cs typeface="+mn-cs"/>
            </a:rPr>
            <a:t>いる。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42</xdr:row>
      <xdr:rowOff>7257</xdr:rowOff>
    </xdr:to>
    <xdr:cxnSp macro="">
      <xdr:nvCxnSpPr>
        <xdr:cNvPr id="61" name="直線コネクタ 60"/>
        <xdr:cNvCxnSpPr/>
      </xdr:nvCxnSpPr>
      <xdr:spPr>
        <a:xfrm flipV="1">
          <a:off x="4826000" y="56079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151493</xdr:rowOff>
    </xdr:from>
    <xdr:to>
      <xdr:col>7</xdr:col>
      <xdr:colOff>15875</xdr:colOff>
      <xdr:row>36</xdr:row>
      <xdr:rowOff>45357</xdr:rowOff>
    </xdr:to>
    <xdr:cxnSp macro="">
      <xdr:nvCxnSpPr>
        <xdr:cNvPr id="66" name="直線コネクタ 65"/>
        <xdr:cNvCxnSpPr/>
      </xdr:nvCxnSpPr>
      <xdr:spPr>
        <a:xfrm>
          <a:off x="3987800" y="6152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151493</xdr:rowOff>
    </xdr:from>
    <xdr:to>
      <xdr:col>5</xdr:col>
      <xdr:colOff>549275</xdr:colOff>
      <xdr:row>36</xdr:row>
      <xdr:rowOff>154214</xdr:rowOff>
    </xdr:to>
    <xdr:cxnSp macro="">
      <xdr:nvCxnSpPr>
        <xdr:cNvPr id="69" name="直線コネクタ 68"/>
        <xdr:cNvCxnSpPr/>
      </xdr:nvCxnSpPr>
      <xdr:spPr>
        <a:xfrm flipV="1">
          <a:off x="3098800" y="61522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0" name="フローチャート : 判断 69"/>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1" name="テキスト ボックス 70"/>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154214</xdr:rowOff>
    </xdr:from>
    <xdr:to>
      <xdr:col>4</xdr:col>
      <xdr:colOff>346075</xdr:colOff>
      <xdr:row>36</xdr:row>
      <xdr:rowOff>165100</xdr:rowOff>
    </xdr:to>
    <xdr:cxnSp macro="">
      <xdr:nvCxnSpPr>
        <xdr:cNvPr id="72" name="直線コネクタ 71"/>
        <xdr:cNvCxnSpPr/>
      </xdr:nvCxnSpPr>
      <xdr:spPr>
        <a:xfrm flipV="1">
          <a:off x="2209800" y="6326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65315</xdr:rowOff>
    </xdr:from>
    <xdr:to>
      <xdr:col>4</xdr:col>
      <xdr:colOff>396875</xdr:colOff>
      <xdr:row>38</xdr:row>
      <xdr:rowOff>166915</xdr:rowOff>
    </xdr:to>
    <xdr:sp macro="" textlink="">
      <xdr:nvSpPr>
        <xdr:cNvPr id="73" name="フローチャート : 判断 72"/>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151692</xdr:rowOff>
    </xdr:from>
    <xdr:ext cx="762000" cy="259045"/>
    <xdr:sp macro="" textlink="">
      <xdr:nvSpPr>
        <xdr:cNvPr id="74" name="テキスト ボックス 73"/>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132443</xdr:rowOff>
    </xdr:from>
    <xdr:to>
      <xdr:col>3</xdr:col>
      <xdr:colOff>142875</xdr:colOff>
      <xdr:row>36</xdr:row>
      <xdr:rowOff>165100</xdr:rowOff>
    </xdr:to>
    <xdr:cxnSp macro="">
      <xdr:nvCxnSpPr>
        <xdr:cNvPr id="75" name="直線コネクタ 74"/>
        <xdr:cNvCxnSpPr/>
      </xdr:nvCxnSpPr>
      <xdr:spPr>
        <a:xfrm>
          <a:off x="1320800" y="630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6" name="フローチャート : 判断 75"/>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77" name="テキスト ボックス 76"/>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8" name="フローチャート :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79" name="テキスト ボックス 78"/>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166007</xdr:rowOff>
    </xdr:from>
    <xdr:to>
      <xdr:col>7</xdr:col>
      <xdr:colOff>66675</xdr:colOff>
      <xdr:row>36</xdr:row>
      <xdr:rowOff>96157</xdr:rowOff>
    </xdr:to>
    <xdr:sp macro="" textlink="">
      <xdr:nvSpPr>
        <xdr:cNvPr id="85" name="円/楕円 84"/>
        <xdr:cNvSpPr/>
      </xdr:nvSpPr>
      <xdr:spPr>
        <a:xfrm>
          <a:off x="4775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11084</xdr:rowOff>
    </xdr:from>
    <xdr:ext cx="762000" cy="259045"/>
    <xdr:sp macro="" textlink="">
      <xdr:nvSpPr>
        <xdr:cNvPr id="86" name="人件費該当値テキスト"/>
        <xdr:cNvSpPr txBox="1"/>
      </xdr:nvSpPr>
      <xdr:spPr>
        <a:xfrm>
          <a:off x="4914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100693</xdr:rowOff>
    </xdr:from>
    <xdr:to>
      <xdr:col>5</xdr:col>
      <xdr:colOff>600075</xdr:colOff>
      <xdr:row>36</xdr:row>
      <xdr:rowOff>30843</xdr:rowOff>
    </xdr:to>
    <xdr:sp macro="" textlink="">
      <xdr:nvSpPr>
        <xdr:cNvPr id="87" name="円/楕円 86"/>
        <xdr:cNvSpPr/>
      </xdr:nvSpPr>
      <xdr:spPr>
        <a:xfrm>
          <a:off x="3937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41020</xdr:rowOff>
    </xdr:from>
    <xdr:ext cx="736600" cy="259045"/>
    <xdr:sp macro="" textlink="">
      <xdr:nvSpPr>
        <xdr:cNvPr id="88" name="テキスト ボックス 87"/>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103414</xdr:rowOff>
    </xdr:from>
    <xdr:to>
      <xdr:col>4</xdr:col>
      <xdr:colOff>396875</xdr:colOff>
      <xdr:row>37</xdr:row>
      <xdr:rowOff>33564</xdr:rowOff>
    </xdr:to>
    <xdr:sp macro="" textlink="">
      <xdr:nvSpPr>
        <xdr:cNvPr id="89" name="円/楕円 88"/>
        <xdr:cNvSpPr/>
      </xdr:nvSpPr>
      <xdr:spPr>
        <a:xfrm>
          <a:off x="3048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43741</xdr:rowOff>
    </xdr:from>
    <xdr:ext cx="762000" cy="259045"/>
    <xdr:sp macro="" textlink="">
      <xdr:nvSpPr>
        <xdr:cNvPr id="90" name="テキスト ボックス 89"/>
        <xdr:cNvSpPr txBox="1"/>
      </xdr:nvSpPr>
      <xdr:spPr>
        <a:xfrm>
          <a:off x="2717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1" name="円/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81643</xdr:rowOff>
    </xdr:from>
    <xdr:to>
      <xdr:col>1</xdr:col>
      <xdr:colOff>676275</xdr:colOff>
      <xdr:row>37</xdr:row>
      <xdr:rowOff>11793</xdr:rowOff>
    </xdr:to>
    <xdr:sp macro="" textlink="">
      <xdr:nvSpPr>
        <xdr:cNvPr id="93" name="円/楕円 92"/>
        <xdr:cNvSpPr/>
      </xdr:nvSpPr>
      <xdr:spPr>
        <a:xfrm>
          <a:off x="1270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21970</xdr:rowOff>
    </xdr:from>
    <xdr:ext cx="762000" cy="259045"/>
    <xdr:sp macro="" textlink="">
      <xdr:nvSpPr>
        <xdr:cNvPr id="94" name="テキスト ボックス 93"/>
        <xdr:cNvSpPr txBox="1"/>
      </xdr:nvSpPr>
      <xdr:spPr>
        <a:xfrm>
          <a:off x="939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j-ea"/>
              <a:ea typeface="+mj-ea"/>
              <a:cs typeface="+mn-cs"/>
            </a:rPr>
            <a:t>平成２５年度に工事のため休館していた施設が開館したことによる委託料の増などにより数値が上昇している。</a:t>
          </a:r>
          <a:endParaRPr lang="en-US" altLang="ja-JP" sz="1100">
            <a:solidFill>
              <a:schemeClr val="dk1"/>
            </a:solidFill>
            <a:effectLst/>
            <a:latin typeface="+mj-ea"/>
            <a:ea typeface="+mj-ea"/>
            <a:cs typeface="+mn-cs"/>
          </a:endParaRPr>
        </a:p>
        <a:p>
          <a:pPr rtl="0" eaLnBrk="1" fontAlgn="auto" latinLnBrk="0" hangingPunct="1"/>
          <a:r>
            <a:rPr lang="ja-JP" altLang="ja-JP" sz="1100">
              <a:solidFill>
                <a:schemeClr val="dk1"/>
              </a:solidFill>
              <a:effectLst/>
              <a:latin typeface="+mj-ea"/>
              <a:ea typeface="+mj-ea"/>
              <a:cs typeface="+mn-cs"/>
            </a:rPr>
            <a:t>類似団体と比較して</a:t>
          </a:r>
          <a:r>
            <a:rPr lang="ja-JP" altLang="en-US" sz="1100">
              <a:solidFill>
                <a:schemeClr val="dk1"/>
              </a:solidFill>
              <a:effectLst/>
              <a:latin typeface="+mj-ea"/>
              <a:ea typeface="+mj-ea"/>
              <a:cs typeface="+mn-cs"/>
            </a:rPr>
            <a:t>数値が</a:t>
          </a:r>
          <a:r>
            <a:rPr lang="ja-JP" altLang="ja-JP" sz="1100">
              <a:solidFill>
                <a:schemeClr val="dk1"/>
              </a:solidFill>
              <a:effectLst/>
              <a:latin typeface="+mj-ea"/>
              <a:ea typeface="+mj-ea"/>
              <a:cs typeface="+mn-cs"/>
            </a:rPr>
            <a:t>高くなっているのは、松山市行政改革プラン</a:t>
          </a:r>
          <a:r>
            <a:rPr lang="ja-JP" altLang="en-US" sz="1100">
              <a:solidFill>
                <a:schemeClr val="dk1"/>
              </a:solidFill>
              <a:effectLst/>
              <a:latin typeface="+mj-ea"/>
              <a:ea typeface="+mj-ea"/>
              <a:cs typeface="+mn-cs"/>
            </a:rPr>
            <a:t>２０１２</a:t>
          </a:r>
          <a:r>
            <a:rPr lang="ja-JP" altLang="ja-JP" sz="1100">
              <a:solidFill>
                <a:schemeClr val="dk1"/>
              </a:solidFill>
              <a:effectLst/>
              <a:latin typeface="+mj-ea"/>
              <a:ea typeface="+mj-ea"/>
              <a:cs typeface="+mn-cs"/>
            </a:rPr>
            <a:t>に基づき、民間委託の活用を積極的に行い、指定管理者制度や包括的民間委託を拡大してきたことで、職員人件費等から委託料（物件費）へのシフトが起きているためである。</a:t>
          </a:r>
          <a:endParaRPr lang="ja-JP" altLang="ja-JP" sz="1100">
            <a:effectLst/>
            <a:latin typeface="+mj-ea"/>
            <a:ea typeface="+mj-ea"/>
          </a:endParaRPr>
        </a:p>
        <a:p>
          <a:pPr rtl="0" eaLnBrk="1" fontAlgn="auto" latinLnBrk="0" hangingPunct="1"/>
          <a:r>
            <a:rPr lang="ja-JP" altLang="ja-JP" sz="1100">
              <a:solidFill>
                <a:schemeClr val="dk1"/>
              </a:solidFill>
              <a:effectLst/>
              <a:latin typeface="+mj-ea"/>
              <a:ea typeface="+mj-ea"/>
              <a:cs typeface="+mn-cs"/>
            </a:rPr>
            <a:t>今後も、コストの縮減やサービス水準の維持・向上が図られることを前提に民間委託等を推進する。</a:t>
          </a:r>
          <a:endParaRPr lang="ja-JP" altLang="ja-JP" sz="11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2" name="直線コネクタ 121"/>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6350</xdr:rowOff>
    </xdr:from>
    <xdr:to>
      <xdr:col>24</xdr:col>
      <xdr:colOff>31750</xdr:colOff>
      <xdr:row>17</xdr:row>
      <xdr:rowOff>57150</xdr:rowOff>
    </xdr:to>
    <xdr:cxnSp macro="">
      <xdr:nvCxnSpPr>
        <xdr:cNvPr id="127" name="直線コネクタ 126"/>
        <xdr:cNvCxnSpPr/>
      </xdr:nvCxnSpPr>
      <xdr:spPr>
        <a:xfrm>
          <a:off x="15671800" y="2921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17</xdr:row>
      <xdr:rowOff>6350</xdr:rowOff>
    </xdr:to>
    <xdr:cxnSp macro="">
      <xdr:nvCxnSpPr>
        <xdr:cNvPr id="130" name="直線コネクタ 129"/>
        <xdr:cNvCxnSpPr/>
      </xdr:nvCxnSpPr>
      <xdr:spPr>
        <a:xfrm>
          <a:off x="14782800" y="2832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38100</xdr:rowOff>
    </xdr:from>
    <xdr:to>
      <xdr:col>21</xdr:col>
      <xdr:colOff>361950</xdr:colOff>
      <xdr:row>16</xdr:row>
      <xdr:rowOff>88900</xdr:rowOff>
    </xdr:to>
    <xdr:cxnSp macro="">
      <xdr:nvCxnSpPr>
        <xdr:cNvPr id="133" name="直線コネクタ 132"/>
        <xdr:cNvCxnSpPr/>
      </xdr:nvCxnSpPr>
      <xdr:spPr>
        <a:xfrm>
          <a:off x="13893800" y="2781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4" name="フローチャート :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99077</xdr:rowOff>
    </xdr:from>
    <xdr:ext cx="762000" cy="259045"/>
    <xdr:sp macro="" textlink="">
      <xdr:nvSpPr>
        <xdr:cNvPr id="135" name="テキスト ボックス 134"/>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38100</xdr:rowOff>
    </xdr:from>
    <xdr:to>
      <xdr:col>20</xdr:col>
      <xdr:colOff>158750</xdr:colOff>
      <xdr:row>16</xdr:row>
      <xdr:rowOff>76200</xdr:rowOff>
    </xdr:to>
    <xdr:cxnSp macro="">
      <xdr:nvCxnSpPr>
        <xdr:cNvPr id="136" name="直線コネクタ 135"/>
        <xdr:cNvCxnSpPr/>
      </xdr:nvCxnSpPr>
      <xdr:spPr>
        <a:xfrm flipV="1">
          <a:off x="13004800" y="278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7" name="フローチャート :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9" name="フローチャート :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6350</xdr:rowOff>
    </xdr:from>
    <xdr:to>
      <xdr:col>24</xdr:col>
      <xdr:colOff>82550</xdr:colOff>
      <xdr:row>17</xdr:row>
      <xdr:rowOff>107950</xdr:rowOff>
    </xdr:to>
    <xdr:sp macro="" textlink="">
      <xdr:nvSpPr>
        <xdr:cNvPr id="146" name="円/楕円 145"/>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149877</xdr:rowOff>
    </xdr:from>
    <xdr:ext cx="762000" cy="259045"/>
    <xdr:sp macro="" textlink="">
      <xdr:nvSpPr>
        <xdr:cNvPr id="147" name="物件費該当値テキスト"/>
        <xdr:cNvSpPr txBox="1"/>
      </xdr:nvSpPr>
      <xdr:spPr>
        <a:xfrm>
          <a:off x="165989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127000</xdr:rowOff>
    </xdr:from>
    <xdr:to>
      <xdr:col>22</xdr:col>
      <xdr:colOff>615950</xdr:colOff>
      <xdr:row>17</xdr:row>
      <xdr:rowOff>57150</xdr:rowOff>
    </xdr:to>
    <xdr:sp macro="" textlink="">
      <xdr:nvSpPr>
        <xdr:cNvPr id="148" name="円/楕円 147"/>
        <xdr:cNvSpPr/>
      </xdr:nvSpPr>
      <xdr:spPr>
        <a:xfrm>
          <a:off x="15621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41927</xdr:rowOff>
    </xdr:from>
    <xdr:ext cx="736600" cy="259045"/>
    <xdr:sp macro="" textlink="">
      <xdr:nvSpPr>
        <xdr:cNvPr id="149" name="テキスト ボックス 148"/>
        <xdr:cNvSpPr txBox="1"/>
      </xdr:nvSpPr>
      <xdr:spPr>
        <a:xfrm>
          <a:off x="15290800" y="295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0" name="円/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1" name="テキスト ボックス 15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158750</xdr:rowOff>
    </xdr:from>
    <xdr:to>
      <xdr:col>20</xdr:col>
      <xdr:colOff>209550</xdr:colOff>
      <xdr:row>16</xdr:row>
      <xdr:rowOff>88900</xdr:rowOff>
    </xdr:to>
    <xdr:sp macro="" textlink="">
      <xdr:nvSpPr>
        <xdr:cNvPr id="152" name="円/楕円 151"/>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73677</xdr:rowOff>
    </xdr:from>
    <xdr:ext cx="762000" cy="259045"/>
    <xdr:sp macro="" textlink="">
      <xdr:nvSpPr>
        <xdr:cNvPr id="153" name="テキスト ボックス 152"/>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25400</xdr:rowOff>
    </xdr:from>
    <xdr:to>
      <xdr:col>19</xdr:col>
      <xdr:colOff>6350</xdr:colOff>
      <xdr:row>16</xdr:row>
      <xdr:rowOff>127000</xdr:rowOff>
    </xdr:to>
    <xdr:sp macro="" textlink="">
      <xdr:nvSpPr>
        <xdr:cNvPr id="154" name="円/楕円 153"/>
        <xdr:cNvSpPr/>
      </xdr:nvSpPr>
      <xdr:spPr>
        <a:xfrm>
          <a:off x="12954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111777</xdr:rowOff>
    </xdr:from>
    <xdr:ext cx="762000" cy="259045"/>
    <xdr:sp macro="" textlink="">
      <xdr:nvSpPr>
        <xdr:cNvPr id="155" name="テキスト ボックス 154"/>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類似団体平均を上回り、かつ年々上昇傾向にある要因として、生活保護費をはじめとする社会保障関係経費の増加などが挙げられる。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今後においても扶助費の伸びが想定される中で、生活保護者の自立に向けた支援や医療扶助の適正化に向けた取り組みを引き続き実施するなど、社会保障関係経費の適正化に努めていく。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5" name="直線コネクタ 184"/>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6"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7" name="直線コネクタ 186"/>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9978</xdr:rowOff>
    </xdr:from>
    <xdr:to>
      <xdr:col>7</xdr:col>
      <xdr:colOff>15875</xdr:colOff>
      <xdr:row>59</xdr:row>
      <xdr:rowOff>31750</xdr:rowOff>
    </xdr:to>
    <xdr:cxnSp macro="">
      <xdr:nvCxnSpPr>
        <xdr:cNvPr id="190" name="直線コネクタ 189"/>
        <xdr:cNvCxnSpPr/>
      </xdr:nvCxnSpPr>
      <xdr:spPr>
        <a:xfrm>
          <a:off x="3987800" y="10125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122662</xdr:rowOff>
    </xdr:from>
    <xdr:ext cx="762000" cy="259045"/>
    <xdr:sp macro="" textlink="">
      <xdr:nvSpPr>
        <xdr:cNvPr id="191" name="扶助費平均値テキスト"/>
        <xdr:cNvSpPr txBox="1"/>
      </xdr:nvSpPr>
      <xdr:spPr>
        <a:xfrm>
          <a:off x="4914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92" name="フローチャート : 判断 191"/>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159657</xdr:rowOff>
    </xdr:from>
    <xdr:to>
      <xdr:col>5</xdr:col>
      <xdr:colOff>549275</xdr:colOff>
      <xdr:row>59</xdr:row>
      <xdr:rowOff>9978</xdr:rowOff>
    </xdr:to>
    <xdr:cxnSp macro="">
      <xdr:nvCxnSpPr>
        <xdr:cNvPr id="193" name="直線コネクタ 192"/>
        <xdr:cNvCxnSpPr/>
      </xdr:nvCxnSpPr>
      <xdr:spPr>
        <a:xfrm>
          <a:off x="3098800" y="10103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4" name="フローチャート : 判断 193"/>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13805</xdr:rowOff>
    </xdr:from>
    <xdr:ext cx="736600" cy="259045"/>
    <xdr:sp macro="" textlink="">
      <xdr:nvSpPr>
        <xdr:cNvPr id="195" name="テキスト ボックス 194"/>
        <xdr:cNvSpPr txBox="1"/>
      </xdr:nvSpPr>
      <xdr:spPr>
        <a:xfrm>
          <a:off x="3606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18143</xdr:rowOff>
    </xdr:from>
    <xdr:to>
      <xdr:col>4</xdr:col>
      <xdr:colOff>346075</xdr:colOff>
      <xdr:row>58</xdr:row>
      <xdr:rowOff>159657</xdr:rowOff>
    </xdr:to>
    <xdr:cxnSp macro="">
      <xdr:nvCxnSpPr>
        <xdr:cNvPr id="196" name="直線コネクタ 195"/>
        <xdr:cNvCxnSpPr/>
      </xdr:nvCxnSpPr>
      <xdr:spPr>
        <a:xfrm>
          <a:off x="2209800" y="9962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7" name="フローチャート : 判断 196"/>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2920</xdr:rowOff>
    </xdr:from>
    <xdr:ext cx="762000" cy="259045"/>
    <xdr:sp macro="" textlink="">
      <xdr:nvSpPr>
        <xdr:cNvPr id="198" name="テキスト ボックス 197"/>
        <xdr:cNvSpPr txBox="1"/>
      </xdr:nvSpPr>
      <xdr:spPr>
        <a:xfrm>
          <a:off x="2717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18143</xdr:rowOff>
    </xdr:from>
    <xdr:to>
      <xdr:col>3</xdr:col>
      <xdr:colOff>142875</xdr:colOff>
      <xdr:row>58</xdr:row>
      <xdr:rowOff>39915</xdr:rowOff>
    </xdr:to>
    <xdr:cxnSp macro="">
      <xdr:nvCxnSpPr>
        <xdr:cNvPr id="199" name="直線コネクタ 198"/>
        <xdr:cNvCxnSpPr/>
      </xdr:nvCxnSpPr>
      <xdr:spPr>
        <a:xfrm flipV="1">
          <a:off x="1320800" y="9962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200" name="フローチャート : 判断 199"/>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109055</xdr:rowOff>
    </xdr:from>
    <xdr:ext cx="762000" cy="259045"/>
    <xdr:sp macro="" textlink="">
      <xdr:nvSpPr>
        <xdr:cNvPr id="201" name="テキスト ボックス 200"/>
        <xdr:cNvSpPr txBox="1"/>
      </xdr:nvSpPr>
      <xdr:spPr>
        <a:xfrm>
          <a:off x="1828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202" name="フローチャート : 判断 201"/>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119942</xdr:rowOff>
    </xdr:from>
    <xdr:ext cx="762000" cy="259045"/>
    <xdr:sp macro="" textlink="">
      <xdr:nvSpPr>
        <xdr:cNvPr id="203" name="テキスト ボックス 202"/>
        <xdr:cNvSpPr txBox="1"/>
      </xdr:nvSpPr>
      <xdr:spPr>
        <a:xfrm>
          <a:off x="939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152400</xdr:rowOff>
    </xdr:from>
    <xdr:to>
      <xdr:col>7</xdr:col>
      <xdr:colOff>66675</xdr:colOff>
      <xdr:row>59</xdr:row>
      <xdr:rowOff>82550</xdr:rowOff>
    </xdr:to>
    <xdr:sp macro="" textlink="">
      <xdr:nvSpPr>
        <xdr:cNvPr id="209" name="円/楕円 208"/>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124477</xdr:rowOff>
    </xdr:from>
    <xdr:ext cx="762000" cy="259045"/>
    <xdr:sp macro="" textlink="">
      <xdr:nvSpPr>
        <xdr:cNvPr id="210"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130628</xdr:rowOff>
    </xdr:from>
    <xdr:to>
      <xdr:col>5</xdr:col>
      <xdr:colOff>600075</xdr:colOff>
      <xdr:row>59</xdr:row>
      <xdr:rowOff>60778</xdr:rowOff>
    </xdr:to>
    <xdr:sp macro="" textlink="">
      <xdr:nvSpPr>
        <xdr:cNvPr id="211" name="円/楕円 210"/>
        <xdr:cNvSpPr/>
      </xdr:nvSpPr>
      <xdr:spPr>
        <a:xfrm>
          <a:off x="3937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45555</xdr:rowOff>
    </xdr:from>
    <xdr:ext cx="736600" cy="259045"/>
    <xdr:sp macro="" textlink="">
      <xdr:nvSpPr>
        <xdr:cNvPr id="212" name="テキスト ボックス 211"/>
        <xdr:cNvSpPr txBox="1"/>
      </xdr:nvSpPr>
      <xdr:spPr>
        <a:xfrm>
          <a:off x="3606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108857</xdr:rowOff>
    </xdr:from>
    <xdr:to>
      <xdr:col>4</xdr:col>
      <xdr:colOff>396875</xdr:colOff>
      <xdr:row>59</xdr:row>
      <xdr:rowOff>39007</xdr:rowOff>
    </xdr:to>
    <xdr:sp macro="" textlink="">
      <xdr:nvSpPr>
        <xdr:cNvPr id="213" name="円/楕円 212"/>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23784</xdr:rowOff>
    </xdr:from>
    <xdr:ext cx="762000" cy="259045"/>
    <xdr:sp macro="" textlink="">
      <xdr:nvSpPr>
        <xdr:cNvPr id="214" name="テキスト ボックス 213"/>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138793</xdr:rowOff>
    </xdr:from>
    <xdr:to>
      <xdr:col>3</xdr:col>
      <xdr:colOff>193675</xdr:colOff>
      <xdr:row>58</xdr:row>
      <xdr:rowOff>68943</xdr:rowOff>
    </xdr:to>
    <xdr:sp macro="" textlink="">
      <xdr:nvSpPr>
        <xdr:cNvPr id="215" name="円/楕円 214"/>
        <xdr:cNvSpPr/>
      </xdr:nvSpPr>
      <xdr:spPr>
        <a:xfrm>
          <a:off x="2159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53720</xdr:rowOff>
    </xdr:from>
    <xdr:ext cx="762000" cy="259045"/>
    <xdr:sp macro="" textlink="">
      <xdr:nvSpPr>
        <xdr:cNvPr id="216" name="テキスト ボックス 215"/>
        <xdr:cNvSpPr txBox="1"/>
      </xdr:nvSpPr>
      <xdr:spPr>
        <a:xfrm>
          <a:off x="1828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160565</xdr:rowOff>
    </xdr:from>
    <xdr:to>
      <xdr:col>1</xdr:col>
      <xdr:colOff>676275</xdr:colOff>
      <xdr:row>58</xdr:row>
      <xdr:rowOff>90715</xdr:rowOff>
    </xdr:to>
    <xdr:sp macro="" textlink="">
      <xdr:nvSpPr>
        <xdr:cNvPr id="217" name="円/楕円 216"/>
        <xdr:cNvSpPr/>
      </xdr:nvSpPr>
      <xdr:spPr>
        <a:xfrm>
          <a:off x="1270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75492</xdr:rowOff>
    </xdr:from>
    <xdr:ext cx="762000" cy="259045"/>
    <xdr:sp macro="" textlink="">
      <xdr:nvSpPr>
        <xdr:cNvPr id="218" name="テキスト ボックス 217"/>
        <xdr:cNvSpPr txBox="1"/>
      </xdr:nvSpPr>
      <xdr:spPr>
        <a:xfrm>
          <a:off x="939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財政調整基金の積立が減少したことなどから</a:t>
          </a:r>
          <a:r>
            <a:rPr lang="ja-JP" altLang="ja-JP" sz="1100">
              <a:solidFill>
                <a:schemeClr val="dk1"/>
              </a:solidFill>
              <a:effectLst/>
              <a:latin typeface="+mn-lt"/>
              <a:ea typeface="+mn-ea"/>
              <a:cs typeface="+mn-cs"/>
            </a:rPr>
            <a:t>、昨年度より数値が</a:t>
          </a:r>
          <a:r>
            <a:rPr lang="ja-JP" altLang="en-US" sz="1100">
              <a:solidFill>
                <a:schemeClr val="dk1"/>
              </a:solidFill>
              <a:effectLst/>
              <a:latin typeface="+mn-lt"/>
              <a:ea typeface="+mn-ea"/>
              <a:cs typeface="+mn-cs"/>
            </a:rPr>
            <a:t>０．１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6" name="直線コネクタ 245"/>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7"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8" name="直線コネクタ 247"/>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20320</xdr:rowOff>
    </xdr:from>
    <xdr:to>
      <xdr:col>24</xdr:col>
      <xdr:colOff>31750</xdr:colOff>
      <xdr:row>56</xdr:row>
      <xdr:rowOff>27940</xdr:rowOff>
    </xdr:to>
    <xdr:cxnSp macro="">
      <xdr:nvCxnSpPr>
        <xdr:cNvPr id="251" name="直線コネクタ 250"/>
        <xdr:cNvCxnSpPr/>
      </xdr:nvCxnSpPr>
      <xdr:spPr>
        <a:xfrm>
          <a:off x="15671800" y="9621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165117</xdr:rowOff>
    </xdr:from>
    <xdr:ext cx="762000" cy="259045"/>
    <xdr:sp macro="" textlink="">
      <xdr:nvSpPr>
        <xdr:cNvPr id="252"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53" name="フローチャート :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56</xdr:row>
      <xdr:rowOff>20320</xdr:rowOff>
    </xdr:to>
    <xdr:cxnSp macro="">
      <xdr:nvCxnSpPr>
        <xdr:cNvPr id="254" name="直線コネクタ 253"/>
        <xdr:cNvCxnSpPr/>
      </xdr:nvCxnSpPr>
      <xdr:spPr>
        <a:xfrm>
          <a:off x="14782800" y="957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5" name="フローチャート : 判断 254"/>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56" name="テキスト ボックス 255"/>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55</xdr:row>
      <xdr:rowOff>146050</xdr:rowOff>
    </xdr:to>
    <xdr:cxnSp macro="">
      <xdr:nvCxnSpPr>
        <xdr:cNvPr id="257" name="直線コネクタ 256"/>
        <xdr:cNvCxnSpPr/>
      </xdr:nvCxnSpPr>
      <xdr:spPr>
        <a:xfrm>
          <a:off x="13893800" y="9545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8" name="フローチャート : 判断 257"/>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33037</xdr:rowOff>
    </xdr:from>
    <xdr:ext cx="762000" cy="259045"/>
    <xdr:sp macro="" textlink="">
      <xdr:nvSpPr>
        <xdr:cNvPr id="259" name="テキスト ボックス 258"/>
        <xdr:cNvSpPr txBox="1"/>
      </xdr:nvSpPr>
      <xdr:spPr>
        <a:xfrm>
          <a:off x="14401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115570</xdr:rowOff>
    </xdr:to>
    <xdr:cxnSp macro="">
      <xdr:nvCxnSpPr>
        <xdr:cNvPr id="260" name="直線コネクタ 259"/>
        <xdr:cNvCxnSpPr/>
      </xdr:nvCxnSpPr>
      <xdr:spPr>
        <a:xfrm>
          <a:off x="13004800" y="949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61" name="フローチャート : 判断 260"/>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25417</xdr:rowOff>
    </xdr:from>
    <xdr:ext cx="762000" cy="259045"/>
    <xdr:sp macro="" textlink="">
      <xdr:nvSpPr>
        <xdr:cNvPr id="262" name="テキスト ボックス 261"/>
        <xdr:cNvSpPr txBox="1"/>
      </xdr:nvSpPr>
      <xdr:spPr>
        <a:xfrm>
          <a:off x="13512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63" name="フローチャート : 判断 262"/>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4" name="テキスト ボックス 263"/>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70" name="円/楕円 269"/>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120667</xdr:rowOff>
    </xdr:from>
    <xdr:ext cx="762000" cy="259045"/>
    <xdr:sp macro="" textlink="">
      <xdr:nvSpPr>
        <xdr:cNvPr id="271" name="その他該当値テキスト"/>
        <xdr:cNvSpPr txBox="1"/>
      </xdr:nvSpPr>
      <xdr:spPr>
        <a:xfrm>
          <a:off x="165989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140970</xdr:rowOff>
    </xdr:from>
    <xdr:to>
      <xdr:col>22</xdr:col>
      <xdr:colOff>615950</xdr:colOff>
      <xdr:row>56</xdr:row>
      <xdr:rowOff>71120</xdr:rowOff>
    </xdr:to>
    <xdr:sp macro="" textlink="">
      <xdr:nvSpPr>
        <xdr:cNvPr id="272" name="円/楕円 271"/>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81297</xdr:rowOff>
    </xdr:from>
    <xdr:ext cx="736600" cy="259045"/>
    <xdr:sp macro="" textlink="">
      <xdr:nvSpPr>
        <xdr:cNvPr id="273" name="テキスト ボックス 272"/>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4" name="円/楕円 273"/>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5" name="テキスト ボックス 274"/>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76" name="円/楕円 275"/>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77" name="テキスト ボックス 276"/>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8" name="円/楕円 277"/>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79" name="テキスト ボックス 278"/>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effectLst/>
            </a:rPr>
            <a:t>公営企業会計基準の見直しに伴い出資金の取り扱いが変更となったことなどから昨年度より数値が１．１ポイント減少している。</a:t>
          </a:r>
          <a:endParaRPr lang="ja-JP" altLang="ja-JP" sz="11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7" name="直線コネクタ 306"/>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101600</xdr:rowOff>
    </xdr:from>
    <xdr:to>
      <xdr:col>24</xdr:col>
      <xdr:colOff>31750</xdr:colOff>
      <xdr:row>37</xdr:row>
      <xdr:rowOff>69850</xdr:rowOff>
    </xdr:to>
    <xdr:cxnSp macro="">
      <xdr:nvCxnSpPr>
        <xdr:cNvPr id="312" name="直線コネクタ 311"/>
        <xdr:cNvCxnSpPr/>
      </xdr:nvCxnSpPr>
      <xdr:spPr>
        <a:xfrm flipV="1">
          <a:off x="15671800" y="6273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111777</xdr:rowOff>
    </xdr:from>
    <xdr:ext cx="762000" cy="259045"/>
    <xdr:sp macro="" textlink="">
      <xdr:nvSpPr>
        <xdr:cNvPr id="313"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4" name="フローチャート :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57150</xdr:rowOff>
    </xdr:from>
    <xdr:to>
      <xdr:col>22</xdr:col>
      <xdr:colOff>565150</xdr:colOff>
      <xdr:row>37</xdr:row>
      <xdr:rowOff>69850</xdr:rowOff>
    </xdr:to>
    <xdr:cxnSp macro="">
      <xdr:nvCxnSpPr>
        <xdr:cNvPr id="315" name="直線コネクタ 314"/>
        <xdr:cNvCxnSpPr/>
      </xdr:nvCxnSpPr>
      <xdr:spPr>
        <a:xfrm>
          <a:off x="14782800" y="640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41927</xdr:rowOff>
    </xdr:from>
    <xdr:ext cx="736600" cy="259045"/>
    <xdr:sp macro="" textlink="">
      <xdr:nvSpPr>
        <xdr:cNvPr id="317" name="テキスト ボックス 316"/>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31750</xdr:rowOff>
    </xdr:from>
    <xdr:to>
      <xdr:col>21</xdr:col>
      <xdr:colOff>361950</xdr:colOff>
      <xdr:row>37</xdr:row>
      <xdr:rowOff>57150</xdr:rowOff>
    </xdr:to>
    <xdr:cxnSp macro="">
      <xdr:nvCxnSpPr>
        <xdr:cNvPr id="318" name="直線コネクタ 317"/>
        <xdr:cNvCxnSpPr/>
      </xdr:nvCxnSpPr>
      <xdr:spPr>
        <a:xfrm>
          <a:off x="13893800" y="637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80027</xdr:rowOff>
    </xdr:from>
    <xdr:ext cx="762000" cy="259045"/>
    <xdr:sp macro="" textlink="">
      <xdr:nvSpPr>
        <xdr:cNvPr id="320" name="テキスト ボックス 319"/>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31750</xdr:rowOff>
    </xdr:from>
    <xdr:to>
      <xdr:col>20</xdr:col>
      <xdr:colOff>158750</xdr:colOff>
      <xdr:row>37</xdr:row>
      <xdr:rowOff>44450</xdr:rowOff>
    </xdr:to>
    <xdr:cxnSp macro="">
      <xdr:nvCxnSpPr>
        <xdr:cNvPr id="321" name="直線コネクタ 320"/>
        <xdr:cNvCxnSpPr/>
      </xdr:nvCxnSpPr>
      <xdr:spPr>
        <a:xfrm flipV="1">
          <a:off x="13004800" y="637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22" name="フローチャート :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29227</xdr:rowOff>
    </xdr:from>
    <xdr:ext cx="762000" cy="259045"/>
    <xdr:sp macro="" textlink="">
      <xdr:nvSpPr>
        <xdr:cNvPr id="323" name="テキスト ボックス 322"/>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4" name="フローチャート :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25" name="テキスト ボックス 324"/>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50800</xdr:rowOff>
    </xdr:from>
    <xdr:to>
      <xdr:col>24</xdr:col>
      <xdr:colOff>82550</xdr:colOff>
      <xdr:row>36</xdr:row>
      <xdr:rowOff>152400</xdr:rowOff>
    </xdr:to>
    <xdr:sp macro="" textlink="">
      <xdr:nvSpPr>
        <xdr:cNvPr id="331" name="円/楕円 330"/>
        <xdr:cNvSpPr/>
      </xdr:nvSpPr>
      <xdr:spPr>
        <a:xfrm>
          <a:off x="164592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67327</xdr:rowOff>
    </xdr:from>
    <xdr:ext cx="762000" cy="259045"/>
    <xdr:sp macro="" textlink="">
      <xdr:nvSpPr>
        <xdr:cNvPr id="332" name="補助費等該当値テキスト"/>
        <xdr:cNvSpPr txBox="1"/>
      </xdr:nvSpPr>
      <xdr:spPr>
        <a:xfrm>
          <a:off x="16598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33" name="円/楕円 332"/>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34" name="テキスト ボックス 333"/>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6350</xdr:rowOff>
    </xdr:from>
    <xdr:to>
      <xdr:col>21</xdr:col>
      <xdr:colOff>412750</xdr:colOff>
      <xdr:row>37</xdr:row>
      <xdr:rowOff>107950</xdr:rowOff>
    </xdr:to>
    <xdr:sp macro="" textlink="">
      <xdr:nvSpPr>
        <xdr:cNvPr id="335" name="円/楕円 334"/>
        <xdr:cNvSpPr/>
      </xdr:nvSpPr>
      <xdr:spPr>
        <a:xfrm>
          <a:off x="14732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92727</xdr:rowOff>
    </xdr:from>
    <xdr:ext cx="762000" cy="259045"/>
    <xdr:sp macro="" textlink="">
      <xdr:nvSpPr>
        <xdr:cNvPr id="336" name="テキスト ボックス 335"/>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152400</xdr:rowOff>
    </xdr:from>
    <xdr:to>
      <xdr:col>20</xdr:col>
      <xdr:colOff>209550</xdr:colOff>
      <xdr:row>37</xdr:row>
      <xdr:rowOff>82550</xdr:rowOff>
    </xdr:to>
    <xdr:sp macro="" textlink="">
      <xdr:nvSpPr>
        <xdr:cNvPr id="337" name="円/楕円 336"/>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67327</xdr:rowOff>
    </xdr:from>
    <xdr:ext cx="762000" cy="259045"/>
    <xdr:sp macro="" textlink="">
      <xdr:nvSpPr>
        <xdr:cNvPr id="338" name="テキスト ボックス 337"/>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39" name="円/楕円 338"/>
        <xdr:cNvSpPr/>
      </xdr:nvSpPr>
      <xdr:spPr>
        <a:xfrm>
          <a:off x="12954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40" name="テキスト ボックス 339"/>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健全な財政運営へのガイドラインを遵守した財政運営に努めており、人口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人当たりの決算額は、類似団体の決算額を下回る健全な水準を維持している。</a:t>
          </a:r>
          <a:endParaRPr lang="ja-JP" altLang="ja-JP" sz="1400">
            <a:effectLst/>
          </a:endParaRPr>
        </a:p>
        <a:p>
          <a:r>
            <a:rPr lang="ja-JP" altLang="ja-JP" sz="1100">
              <a:solidFill>
                <a:schemeClr val="dk1"/>
              </a:solidFill>
              <a:effectLst/>
              <a:latin typeface="+mn-lt"/>
              <a:ea typeface="+mn-ea"/>
              <a:cs typeface="+mn-cs"/>
            </a:rPr>
            <a:t>今後も引き続き市債借入の抑制など将来負担の軽減を図り、健全な財政運営に努める。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6" name="直線コネクタ 365"/>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7"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8" name="直線コネクタ 367"/>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9"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70" name="直線コネクタ 369"/>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138430</xdr:rowOff>
    </xdr:from>
    <xdr:to>
      <xdr:col>7</xdr:col>
      <xdr:colOff>15875</xdr:colOff>
      <xdr:row>76</xdr:row>
      <xdr:rowOff>3556</xdr:rowOff>
    </xdr:to>
    <xdr:cxnSp macro="">
      <xdr:nvCxnSpPr>
        <xdr:cNvPr id="371" name="直線コネクタ 370"/>
        <xdr:cNvCxnSpPr/>
      </xdr:nvCxnSpPr>
      <xdr:spPr>
        <a:xfrm flipV="1">
          <a:off x="3987800" y="129971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xdr:rowOff>
    </xdr:from>
    <xdr:to>
      <xdr:col>5</xdr:col>
      <xdr:colOff>549275</xdr:colOff>
      <xdr:row>76</xdr:row>
      <xdr:rowOff>140715</xdr:rowOff>
    </xdr:to>
    <xdr:cxnSp macro="">
      <xdr:nvCxnSpPr>
        <xdr:cNvPr id="374" name="直線コネクタ 373"/>
        <xdr:cNvCxnSpPr/>
      </xdr:nvCxnSpPr>
      <xdr:spPr>
        <a:xfrm flipV="1">
          <a:off x="3098800" y="1303375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5" name="フローチャート : 判断 374"/>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76" name="テキスト ボックス 375"/>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104139</xdr:rowOff>
    </xdr:from>
    <xdr:to>
      <xdr:col>4</xdr:col>
      <xdr:colOff>346075</xdr:colOff>
      <xdr:row>76</xdr:row>
      <xdr:rowOff>140715</xdr:rowOff>
    </xdr:to>
    <xdr:cxnSp macro="">
      <xdr:nvCxnSpPr>
        <xdr:cNvPr id="377" name="直線コネクタ 376"/>
        <xdr:cNvCxnSpPr/>
      </xdr:nvCxnSpPr>
      <xdr:spPr>
        <a:xfrm>
          <a:off x="2209800" y="131343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8" name="フローチャート : 判断 377"/>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9" name="テキスト ボックス 378"/>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49276</xdr:rowOff>
    </xdr:from>
    <xdr:to>
      <xdr:col>3</xdr:col>
      <xdr:colOff>142875</xdr:colOff>
      <xdr:row>76</xdr:row>
      <xdr:rowOff>104139</xdr:rowOff>
    </xdr:to>
    <xdr:cxnSp macro="">
      <xdr:nvCxnSpPr>
        <xdr:cNvPr id="380" name="直線コネクタ 379"/>
        <xdr:cNvCxnSpPr/>
      </xdr:nvCxnSpPr>
      <xdr:spPr>
        <a:xfrm>
          <a:off x="1320800" y="130794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81" name="フローチャート : 判断 38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82" name="テキスト ボックス 38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3" name="フローチャート : 判断 38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4" name="テキスト ボックス 383"/>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87630</xdr:rowOff>
    </xdr:from>
    <xdr:to>
      <xdr:col>7</xdr:col>
      <xdr:colOff>66675</xdr:colOff>
      <xdr:row>76</xdr:row>
      <xdr:rowOff>17780</xdr:rowOff>
    </xdr:to>
    <xdr:sp macro="" textlink="">
      <xdr:nvSpPr>
        <xdr:cNvPr id="390" name="円/楕円 389"/>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104157</xdr:rowOff>
    </xdr:from>
    <xdr:ext cx="762000" cy="259045"/>
    <xdr:sp macro="" textlink="">
      <xdr:nvSpPr>
        <xdr:cNvPr id="391"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124206</xdr:rowOff>
    </xdr:from>
    <xdr:to>
      <xdr:col>5</xdr:col>
      <xdr:colOff>600075</xdr:colOff>
      <xdr:row>76</xdr:row>
      <xdr:rowOff>54356</xdr:rowOff>
    </xdr:to>
    <xdr:sp macro="" textlink="">
      <xdr:nvSpPr>
        <xdr:cNvPr id="392" name="円/楕円 391"/>
        <xdr:cNvSpPr/>
      </xdr:nvSpPr>
      <xdr:spPr>
        <a:xfrm>
          <a:off x="3937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64533</xdr:rowOff>
    </xdr:from>
    <xdr:ext cx="736600" cy="259045"/>
    <xdr:sp macro="" textlink="">
      <xdr:nvSpPr>
        <xdr:cNvPr id="393" name="テキスト ボックス 392"/>
        <xdr:cNvSpPr txBox="1"/>
      </xdr:nvSpPr>
      <xdr:spPr>
        <a:xfrm>
          <a:off x="3606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89915</xdr:rowOff>
    </xdr:from>
    <xdr:to>
      <xdr:col>4</xdr:col>
      <xdr:colOff>396875</xdr:colOff>
      <xdr:row>77</xdr:row>
      <xdr:rowOff>20065</xdr:rowOff>
    </xdr:to>
    <xdr:sp macro="" textlink="">
      <xdr:nvSpPr>
        <xdr:cNvPr id="394" name="円/楕円 393"/>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30243</xdr:rowOff>
    </xdr:from>
    <xdr:ext cx="762000" cy="259045"/>
    <xdr:sp macro="" textlink="">
      <xdr:nvSpPr>
        <xdr:cNvPr id="395" name="テキスト ボックス 394"/>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53339</xdr:rowOff>
    </xdr:from>
    <xdr:to>
      <xdr:col>3</xdr:col>
      <xdr:colOff>193675</xdr:colOff>
      <xdr:row>76</xdr:row>
      <xdr:rowOff>154939</xdr:rowOff>
    </xdr:to>
    <xdr:sp macro="" textlink="">
      <xdr:nvSpPr>
        <xdr:cNvPr id="396" name="円/楕円 395"/>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165117</xdr:rowOff>
    </xdr:from>
    <xdr:ext cx="762000" cy="259045"/>
    <xdr:sp macro="" textlink="">
      <xdr:nvSpPr>
        <xdr:cNvPr id="397" name="テキスト ボックス 396"/>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169926</xdr:rowOff>
    </xdr:from>
    <xdr:to>
      <xdr:col>1</xdr:col>
      <xdr:colOff>676275</xdr:colOff>
      <xdr:row>76</xdr:row>
      <xdr:rowOff>100076</xdr:rowOff>
    </xdr:to>
    <xdr:sp macro="" textlink="">
      <xdr:nvSpPr>
        <xdr:cNvPr id="398" name="円/楕円 397"/>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110253</xdr:rowOff>
    </xdr:from>
    <xdr:ext cx="762000" cy="259045"/>
    <xdr:sp macro="" textlink="">
      <xdr:nvSpPr>
        <xdr:cNvPr id="399" name="テキスト ボックス 398"/>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扶助費が類似団体平均を大きく上回っており、厳しい財政状況であるが、行財政改革による人件費等の抑制に努めたことで、公債費以外の経常収支比率は類似団体平均と</a:t>
          </a:r>
          <a:r>
            <a:rPr lang="ja-JP" altLang="en-US" sz="1100">
              <a:solidFill>
                <a:schemeClr val="dk1"/>
              </a:solidFill>
              <a:effectLst/>
              <a:latin typeface="+mn-lt"/>
              <a:ea typeface="+mn-ea"/>
              <a:cs typeface="+mn-cs"/>
            </a:rPr>
            <a:t>ほぼ</a:t>
          </a:r>
          <a:r>
            <a:rPr lang="ja-JP" altLang="ja-JP" sz="1100">
              <a:solidFill>
                <a:schemeClr val="dk1"/>
              </a:solidFill>
              <a:effectLst/>
              <a:latin typeface="+mn-lt"/>
              <a:ea typeface="+mn-ea"/>
              <a:cs typeface="+mn-cs"/>
            </a:rPr>
            <a:t>同値であり、相対的に概ね適正な数値を維持している。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7" name="直線コネクタ 426"/>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8"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9" name="直線コネクタ 428"/>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77</xdr:row>
      <xdr:rowOff>146050</xdr:rowOff>
    </xdr:to>
    <xdr:cxnSp macro="">
      <xdr:nvCxnSpPr>
        <xdr:cNvPr id="432" name="直線コネクタ 431"/>
        <xdr:cNvCxnSpPr/>
      </xdr:nvCxnSpPr>
      <xdr:spPr>
        <a:xfrm>
          <a:off x="15671800" y="13340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93997</xdr:rowOff>
    </xdr:from>
    <xdr:ext cx="762000" cy="259045"/>
    <xdr:sp macro="" textlink="">
      <xdr:nvSpPr>
        <xdr:cNvPr id="433"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4" name="フローチャート : 判断 433"/>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138430</xdr:rowOff>
    </xdr:from>
    <xdr:to>
      <xdr:col>22</xdr:col>
      <xdr:colOff>565150</xdr:colOff>
      <xdr:row>77</xdr:row>
      <xdr:rowOff>138430</xdr:rowOff>
    </xdr:to>
    <xdr:cxnSp macro="">
      <xdr:nvCxnSpPr>
        <xdr:cNvPr id="435" name="直線コネクタ 434"/>
        <xdr:cNvCxnSpPr/>
      </xdr:nvCxnSpPr>
      <xdr:spPr>
        <a:xfrm>
          <a:off x="14782800" y="13340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6" name="フローチャート :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7" name="テキスト ボックス 436"/>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54611</xdr:rowOff>
    </xdr:from>
    <xdr:to>
      <xdr:col>21</xdr:col>
      <xdr:colOff>361950</xdr:colOff>
      <xdr:row>77</xdr:row>
      <xdr:rowOff>138430</xdr:rowOff>
    </xdr:to>
    <xdr:cxnSp macro="">
      <xdr:nvCxnSpPr>
        <xdr:cNvPr id="438" name="直線コネクタ 437"/>
        <xdr:cNvCxnSpPr/>
      </xdr:nvCxnSpPr>
      <xdr:spPr>
        <a:xfrm>
          <a:off x="13893800" y="132562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9" name="フローチャート : 判断 438"/>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40" name="テキスト ボックス 439"/>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43180</xdr:rowOff>
    </xdr:from>
    <xdr:to>
      <xdr:col>20</xdr:col>
      <xdr:colOff>158750</xdr:colOff>
      <xdr:row>77</xdr:row>
      <xdr:rowOff>54611</xdr:rowOff>
    </xdr:to>
    <xdr:cxnSp macro="">
      <xdr:nvCxnSpPr>
        <xdr:cNvPr id="441" name="直線コネクタ 440"/>
        <xdr:cNvCxnSpPr/>
      </xdr:nvCxnSpPr>
      <xdr:spPr>
        <a:xfrm>
          <a:off x="13004800" y="13244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42" name="フローチャート : 判断 441"/>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43" name="テキスト ボックス 442"/>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4" name="フローチャート : 判断 443"/>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139716</xdr:rowOff>
    </xdr:from>
    <xdr:ext cx="762000" cy="259045"/>
    <xdr:sp macro="" textlink="">
      <xdr:nvSpPr>
        <xdr:cNvPr id="445" name="テキスト ボックス 444"/>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51" name="円/楕円 450"/>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111777</xdr:rowOff>
    </xdr:from>
    <xdr:ext cx="762000" cy="259045"/>
    <xdr:sp macro="" textlink="">
      <xdr:nvSpPr>
        <xdr:cNvPr id="452" name="公債費以外該当値テキスト"/>
        <xdr:cNvSpPr txBox="1"/>
      </xdr:nvSpPr>
      <xdr:spPr>
        <a:xfrm>
          <a:off x="16598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87630</xdr:rowOff>
    </xdr:from>
    <xdr:to>
      <xdr:col>22</xdr:col>
      <xdr:colOff>615950</xdr:colOff>
      <xdr:row>78</xdr:row>
      <xdr:rowOff>17780</xdr:rowOff>
    </xdr:to>
    <xdr:sp macro="" textlink="">
      <xdr:nvSpPr>
        <xdr:cNvPr id="453" name="円/楕円 452"/>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54" name="テキスト ボックス 453"/>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87630</xdr:rowOff>
    </xdr:from>
    <xdr:to>
      <xdr:col>21</xdr:col>
      <xdr:colOff>412750</xdr:colOff>
      <xdr:row>78</xdr:row>
      <xdr:rowOff>17780</xdr:rowOff>
    </xdr:to>
    <xdr:sp macro="" textlink="">
      <xdr:nvSpPr>
        <xdr:cNvPr id="455" name="円/楕円 454"/>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56" name="テキスト ボックス 455"/>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3811</xdr:rowOff>
    </xdr:from>
    <xdr:to>
      <xdr:col>20</xdr:col>
      <xdr:colOff>209550</xdr:colOff>
      <xdr:row>77</xdr:row>
      <xdr:rowOff>105411</xdr:rowOff>
    </xdr:to>
    <xdr:sp macro="" textlink="">
      <xdr:nvSpPr>
        <xdr:cNvPr id="457" name="円/楕円 456"/>
        <xdr:cNvSpPr/>
      </xdr:nvSpPr>
      <xdr:spPr>
        <a:xfrm>
          <a:off x="13843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115588</xdr:rowOff>
    </xdr:from>
    <xdr:ext cx="762000" cy="259045"/>
    <xdr:sp macro="" textlink="">
      <xdr:nvSpPr>
        <xdr:cNvPr id="458" name="テキスト ボックス 457"/>
        <xdr:cNvSpPr txBox="1"/>
      </xdr:nvSpPr>
      <xdr:spPr>
        <a:xfrm>
          <a:off x="13512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59" name="円/楕円 458"/>
        <xdr:cNvSpPr/>
      </xdr:nvSpPr>
      <xdr:spPr>
        <a:xfrm>
          <a:off x="12954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60" name="テキスト ボックス 45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愛媛県松山市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100010</xdr:rowOff>
    </xdr:from>
    <xdr:to>
      <xdr:col>4</xdr:col>
      <xdr:colOff>1117600</xdr:colOff>
      <xdr:row>20</xdr:row>
      <xdr:rowOff>40574</xdr:rowOff>
    </xdr:to>
    <xdr:cxnSp macro="">
      <xdr:nvCxnSpPr>
        <xdr:cNvPr id="48" name="直線コネクタ 47"/>
        <xdr:cNvCxnSpPr/>
      </xdr:nvCxnSpPr>
      <xdr:spPr bwMode="auto">
        <a:xfrm flipV="1">
          <a:off x="5003800" y="3405185"/>
          <a:ext cx="647700" cy="112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7993</xdr:rowOff>
    </xdr:from>
    <xdr:ext cx="762000" cy="259045"/>
    <xdr:sp macro="" textlink="">
      <xdr:nvSpPr>
        <xdr:cNvPr id="49" name="人口1人当たり決算額の推移平均値テキスト130"/>
        <xdr:cNvSpPr txBox="1"/>
      </xdr:nvSpPr>
      <xdr:spPr>
        <a:xfrm>
          <a:off x="5740400" y="279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111303</xdr:rowOff>
    </xdr:from>
    <xdr:to>
      <xdr:col>4</xdr:col>
      <xdr:colOff>469900</xdr:colOff>
      <xdr:row>20</xdr:row>
      <xdr:rowOff>40574</xdr:rowOff>
    </xdr:to>
    <xdr:cxnSp macro="">
      <xdr:nvCxnSpPr>
        <xdr:cNvPr id="51" name="直線コネクタ 50"/>
        <xdr:cNvCxnSpPr/>
      </xdr:nvCxnSpPr>
      <xdr:spPr bwMode="auto">
        <a:xfrm>
          <a:off x="4305300" y="3416478"/>
          <a:ext cx="698500" cy="10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11208</xdr:rowOff>
    </xdr:from>
    <xdr:ext cx="736600" cy="259045"/>
    <xdr:sp macro="" textlink="">
      <xdr:nvSpPr>
        <xdr:cNvPr id="53" name="テキスト ボックス 52"/>
        <xdr:cNvSpPr txBox="1"/>
      </xdr:nvSpPr>
      <xdr:spPr>
        <a:xfrm>
          <a:off x="4622800" y="280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58450</xdr:rowOff>
    </xdr:from>
    <xdr:to>
      <xdr:col>3</xdr:col>
      <xdr:colOff>904875</xdr:colOff>
      <xdr:row>19</xdr:row>
      <xdr:rowOff>111303</xdr:rowOff>
    </xdr:to>
    <xdr:cxnSp macro="">
      <xdr:nvCxnSpPr>
        <xdr:cNvPr id="54" name="直線コネクタ 53"/>
        <xdr:cNvCxnSpPr/>
      </xdr:nvCxnSpPr>
      <xdr:spPr bwMode="auto">
        <a:xfrm>
          <a:off x="3606800" y="3363625"/>
          <a:ext cx="698500" cy="52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156149</xdr:rowOff>
    </xdr:from>
    <xdr:to>
      <xdr:col>3</xdr:col>
      <xdr:colOff>955675</xdr:colOff>
      <xdr:row>17</xdr:row>
      <xdr:rowOff>86299</xdr:rowOff>
    </xdr:to>
    <xdr:sp macro="" textlink="">
      <xdr:nvSpPr>
        <xdr:cNvPr id="55" name="フローチャート : 判断 54"/>
        <xdr:cNvSpPr/>
      </xdr:nvSpPr>
      <xdr:spPr bwMode="auto">
        <a:xfrm>
          <a:off x="4254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96476</xdr:rowOff>
    </xdr:from>
    <xdr:ext cx="762000" cy="259045"/>
    <xdr:sp macro="" textlink="">
      <xdr:nvSpPr>
        <xdr:cNvPr id="56" name="テキスト ボックス 55"/>
        <xdr:cNvSpPr txBox="1"/>
      </xdr:nvSpPr>
      <xdr:spPr>
        <a:xfrm>
          <a:off x="3924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58450</xdr:rowOff>
    </xdr:from>
    <xdr:to>
      <xdr:col>3</xdr:col>
      <xdr:colOff>206375</xdr:colOff>
      <xdr:row>19</xdr:row>
      <xdr:rowOff>60599</xdr:rowOff>
    </xdr:to>
    <xdr:cxnSp macro="">
      <xdr:nvCxnSpPr>
        <xdr:cNvPr id="57" name="直線コネクタ 56"/>
        <xdr:cNvCxnSpPr/>
      </xdr:nvCxnSpPr>
      <xdr:spPr bwMode="auto">
        <a:xfrm flipV="1">
          <a:off x="2908300" y="3363625"/>
          <a:ext cx="698500" cy="2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2750</xdr:rowOff>
    </xdr:from>
    <xdr:ext cx="762000" cy="259045"/>
    <xdr:sp macro="" textlink="">
      <xdr:nvSpPr>
        <xdr:cNvPr id="59" name="テキスト ボックス 58"/>
        <xdr:cNvSpPr txBox="1"/>
      </xdr:nvSpPr>
      <xdr:spPr>
        <a:xfrm>
          <a:off x="32258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6819</xdr:rowOff>
    </xdr:from>
    <xdr:ext cx="762000" cy="259045"/>
    <xdr:sp macro="" textlink="">
      <xdr:nvSpPr>
        <xdr:cNvPr id="61" name="テキスト ボックス 60"/>
        <xdr:cNvSpPr txBox="1"/>
      </xdr:nvSpPr>
      <xdr:spPr>
        <a:xfrm>
          <a:off x="2527300" y="262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49210</xdr:rowOff>
    </xdr:from>
    <xdr:to>
      <xdr:col>5</xdr:col>
      <xdr:colOff>34925</xdr:colOff>
      <xdr:row>19</xdr:row>
      <xdr:rowOff>150810</xdr:rowOff>
    </xdr:to>
    <xdr:sp macro="" textlink="">
      <xdr:nvSpPr>
        <xdr:cNvPr id="67" name="円/楕円 66"/>
        <xdr:cNvSpPr/>
      </xdr:nvSpPr>
      <xdr:spPr bwMode="auto">
        <a:xfrm>
          <a:off x="5600700" y="335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129237</xdr:rowOff>
    </xdr:from>
    <xdr:ext cx="762000" cy="259045"/>
    <xdr:sp macro="" textlink="">
      <xdr:nvSpPr>
        <xdr:cNvPr id="68" name="人口1人当たり決算額の推移該当値テキスト130"/>
        <xdr:cNvSpPr txBox="1"/>
      </xdr:nvSpPr>
      <xdr:spPr>
        <a:xfrm>
          <a:off x="5740400" y="32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51,632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161224</xdr:rowOff>
    </xdr:from>
    <xdr:to>
      <xdr:col>4</xdr:col>
      <xdr:colOff>520700</xdr:colOff>
      <xdr:row>20</xdr:row>
      <xdr:rowOff>91374</xdr:rowOff>
    </xdr:to>
    <xdr:sp macro="" textlink="">
      <xdr:nvSpPr>
        <xdr:cNvPr id="69" name="円/楕円 68"/>
        <xdr:cNvSpPr/>
      </xdr:nvSpPr>
      <xdr:spPr bwMode="auto">
        <a:xfrm>
          <a:off x="4953000" y="3466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76151</xdr:rowOff>
    </xdr:from>
    <xdr:ext cx="736600" cy="259045"/>
    <xdr:sp macro="" textlink="">
      <xdr:nvSpPr>
        <xdr:cNvPr id="70" name="テキスト ボックス 69"/>
        <xdr:cNvSpPr txBox="1"/>
      </xdr:nvSpPr>
      <xdr:spPr>
        <a:xfrm>
          <a:off x="4622800" y="3552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49,182</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60503</xdr:rowOff>
    </xdr:from>
    <xdr:to>
      <xdr:col>3</xdr:col>
      <xdr:colOff>955675</xdr:colOff>
      <xdr:row>19</xdr:row>
      <xdr:rowOff>162103</xdr:rowOff>
    </xdr:to>
    <xdr:sp macro="" textlink="">
      <xdr:nvSpPr>
        <xdr:cNvPr id="71" name="円/楕円 70"/>
        <xdr:cNvSpPr/>
      </xdr:nvSpPr>
      <xdr:spPr bwMode="auto">
        <a:xfrm>
          <a:off x="4254500" y="3365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146880</xdr:rowOff>
    </xdr:from>
    <xdr:ext cx="762000" cy="259045"/>
    <xdr:sp macro="" textlink="">
      <xdr:nvSpPr>
        <xdr:cNvPr id="72" name="テキスト ボックス 71"/>
        <xdr:cNvSpPr txBox="1"/>
      </xdr:nvSpPr>
      <xdr:spPr>
        <a:xfrm>
          <a:off x="3924300" y="34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51,385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7650</xdr:rowOff>
    </xdr:from>
    <xdr:to>
      <xdr:col>3</xdr:col>
      <xdr:colOff>257175</xdr:colOff>
      <xdr:row>19</xdr:row>
      <xdr:rowOff>109250</xdr:rowOff>
    </xdr:to>
    <xdr:sp macro="" textlink="">
      <xdr:nvSpPr>
        <xdr:cNvPr id="73" name="円/楕円 72"/>
        <xdr:cNvSpPr/>
      </xdr:nvSpPr>
      <xdr:spPr bwMode="auto">
        <a:xfrm>
          <a:off x="3556000" y="3312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94027</xdr:rowOff>
    </xdr:from>
    <xdr:ext cx="762000" cy="259045"/>
    <xdr:sp macro="" textlink="">
      <xdr:nvSpPr>
        <xdr:cNvPr id="74" name="テキスト ボックス 73"/>
        <xdr:cNvSpPr txBox="1"/>
      </xdr:nvSpPr>
      <xdr:spPr>
        <a:xfrm>
          <a:off x="3225800" y="339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52,541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9799</xdr:rowOff>
    </xdr:from>
    <xdr:to>
      <xdr:col>2</xdr:col>
      <xdr:colOff>692150</xdr:colOff>
      <xdr:row>19</xdr:row>
      <xdr:rowOff>111399</xdr:rowOff>
    </xdr:to>
    <xdr:sp macro="" textlink="">
      <xdr:nvSpPr>
        <xdr:cNvPr id="75" name="円/楕円 74"/>
        <xdr:cNvSpPr/>
      </xdr:nvSpPr>
      <xdr:spPr bwMode="auto">
        <a:xfrm>
          <a:off x="2857500" y="3314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96176</xdr:rowOff>
    </xdr:from>
    <xdr:ext cx="762000" cy="259045"/>
    <xdr:sp macro="" textlink="">
      <xdr:nvSpPr>
        <xdr:cNvPr id="76" name="テキスト ボックス 75"/>
        <xdr:cNvSpPr txBox="1"/>
      </xdr:nvSpPr>
      <xdr:spPr>
        <a:xfrm>
          <a:off x="2527300" y="3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117818</xdr:rowOff>
    </xdr:from>
    <xdr:to>
      <xdr:col>4</xdr:col>
      <xdr:colOff>1117600</xdr:colOff>
      <xdr:row>35</xdr:row>
      <xdr:rowOff>183159</xdr:rowOff>
    </xdr:to>
    <xdr:cxnSp macro="">
      <xdr:nvCxnSpPr>
        <xdr:cNvPr id="109" name="直線コネクタ 108"/>
        <xdr:cNvCxnSpPr/>
      </xdr:nvCxnSpPr>
      <xdr:spPr bwMode="auto">
        <a:xfrm>
          <a:off x="5003800" y="6728168"/>
          <a:ext cx="647700" cy="65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242536</xdr:rowOff>
    </xdr:from>
    <xdr:ext cx="762000" cy="259045"/>
    <xdr:sp macro="" textlink="">
      <xdr:nvSpPr>
        <xdr:cNvPr id="110" name="人口1人当たり決算額の推移平均値テキスト445"/>
        <xdr:cNvSpPr txBox="1"/>
      </xdr:nvSpPr>
      <xdr:spPr>
        <a:xfrm>
          <a:off x="5740400" y="6509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30950</xdr:rowOff>
    </xdr:from>
    <xdr:to>
      <xdr:col>4</xdr:col>
      <xdr:colOff>469900</xdr:colOff>
      <xdr:row>35</xdr:row>
      <xdr:rowOff>117818</xdr:rowOff>
    </xdr:to>
    <xdr:cxnSp macro="">
      <xdr:nvCxnSpPr>
        <xdr:cNvPr id="112" name="直線コネクタ 111"/>
        <xdr:cNvCxnSpPr/>
      </xdr:nvCxnSpPr>
      <xdr:spPr bwMode="auto">
        <a:xfrm>
          <a:off x="4305300" y="6641300"/>
          <a:ext cx="698500" cy="86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105224</xdr:rowOff>
    </xdr:from>
    <xdr:ext cx="736600" cy="259045"/>
    <xdr:sp macro="" textlink="">
      <xdr:nvSpPr>
        <xdr:cNvPr id="114" name="テキスト ボックス 113"/>
        <xdr:cNvSpPr txBox="1"/>
      </xdr:nvSpPr>
      <xdr:spPr>
        <a:xfrm>
          <a:off x="4622800" y="637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310680</xdr:rowOff>
    </xdr:from>
    <xdr:to>
      <xdr:col>3</xdr:col>
      <xdr:colOff>904875</xdr:colOff>
      <xdr:row>35</xdr:row>
      <xdr:rowOff>30950</xdr:rowOff>
    </xdr:to>
    <xdr:cxnSp macro="">
      <xdr:nvCxnSpPr>
        <xdr:cNvPr id="115" name="直線コネクタ 114"/>
        <xdr:cNvCxnSpPr/>
      </xdr:nvCxnSpPr>
      <xdr:spPr bwMode="auto">
        <a:xfrm>
          <a:off x="3606800" y="6578130"/>
          <a:ext cx="698500" cy="63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6" name="フローチャート : 判断 115"/>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76458</xdr:rowOff>
    </xdr:from>
    <xdr:ext cx="762000" cy="259045"/>
    <xdr:sp macro="" textlink="">
      <xdr:nvSpPr>
        <xdr:cNvPr id="117" name="テキスト ボックス 116"/>
        <xdr:cNvSpPr txBox="1"/>
      </xdr:nvSpPr>
      <xdr:spPr>
        <a:xfrm>
          <a:off x="3924300" y="634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310680</xdr:rowOff>
    </xdr:from>
    <xdr:to>
      <xdr:col>3</xdr:col>
      <xdr:colOff>206375</xdr:colOff>
      <xdr:row>35</xdr:row>
      <xdr:rowOff>16396</xdr:rowOff>
    </xdr:to>
    <xdr:cxnSp macro="">
      <xdr:nvCxnSpPr>
        <xdr:cNvPr id="118" name="直線コネクタ 117"/>
        <xdr:cNvCxnSpPr/>
      </xdr:nvCxnSpPr>
      <xdr:spPr bwMode="auto">
        <a:xfrm flipV="1">
          <a:off x="2908300" y="6578130"/>
          <a:ext cx="698500" cy="48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19" name="フローチャート : 判断 118"/>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6735</xdr:rowOff>
    </xdr:from>
    <xdr:ext cx="762000" cy="259045"/>
    <xdr:sp macro="" textlink="">
      <xdr:nvSpPr>
        <xdr:cNvPr id="120" name="テキスト ボックス 119"/>
        <xdr:cNvSpPr txBox="1"/>
      </xdr:nvSpPr>
      <xdr:spPr>
        <a:xfrm>
          <a:off x="3225800" y="627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1" name="フローチャート : 判断 120"/>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325518</xdr:rowOff>
    </xdr:from>
    <xdr:ext cx="762000" cy="259045"/>
    <xdr:sp macro="" textlink="">
      <xdr:nvSpPr>
        <xdr:cNvPr id="122" name="テキスト ボックス 121"/>
        <xdr:cNvSpPr txBox="1"/>
      </xdr:nvSpPr>
      <xdr:spPr>
        <a:xfrm>
          <a:off x="2527300" y="625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132359</xdr:rowOff>
    </xdr:from>
    <xdr:to>
      <xdr:col>5</xdr:col>
      <xdr:colOff>34925</xdr:colOff>
      <xdr:row>35</xdr:row>
      <xdr:rowOff>233959</xdr:rowOff>
    </xdr:to>
    <xdr:sp macro="" textlink="">
      <xdr:nvSpPr>
        <xdr:cNvPr id="128" name="円/楕円 127"/>
        <xdr:cNvSpPr/>
      </xdr:nvSpPr>
      <xdr:spPr bwMode="auto">
        <a:xfrm>
          <a:off x="5600700" y="674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104436</xdr:rowOff>
    </xdr:from>
    <xdr:ext cx="762000" cy="259045"/>
    <xdr:sp macro="" textlink="">
      <xdr:nvSpPr>
        <xdr:cNvPr id="129" name="人口1人当たり決算額の推移該当値テキスト445"/>
        <xdr:cNvSpPr txBox="1"/>
      </xdr:nvSpPr>
      <xdr:spPr>
        <a:xfrm>
          <a:off x="5740400" y="671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67018</xdr:rowOff>
    </xdr:from>
    <xdr:to>
      <xdr:col>4</xdr:col>
      <xdr:colOff>520700</xdr:colOff>
      <xdr:row>35</xdr:row>
      <xdr:rowOff>168618</xdr:rowOff>
    </xdr:to>
    <xdr:sp macro="" textlink="">
      <xdr:nvSpPr>
        <xdr:cNvPr id="130" name="円/楕円 129"/>
        <xdr:cNvSpPr/>
      </xdr:nvSpPr>
      <xdr:spPr bwMode="auto">
        <a:xfrm>
          <a:off x="4953000" y="667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153395</xdr:rowOff>
    </xdr:from>
    <xdr:ext cx="736600" cy="259045"/>
    <xdr:sp macro="" textlink="">
      <xdr:nvSpPr>
        <xdr:cNvPr id="131" name="テキスト ボックス 130"/>
        <xdr:cNvSpPr txBox="1"/>
      </xdr:nvSpPr>
      <xdr:spPr>
        <a:xfrm>
          <a:off x="4622800" y="6763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323050</xdr:rowOff>
    </xdr:from>
    <xdr:to>
      <xdr:col>3</xdr:col>
      <xdr:colOff>955675</xdr:colOff>
      <xdr:row>35</xdr:row>
      <xdr:rowOff>81750</xdr:rowOff>
    </xdr:to>
    <xdr:sp macro="" textlink="">
      <xdr:nvSpPr>
        <xdr:cNvPr id="132" name="円/楕円 131"/>
        <xdr:cNvSpPr/>
      </xdr:nvSpPr>
      <xdr:spPr bwMode="auto">
        <a:xfrm>
          <a:off x="4254500" y="6590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66527</xdr:rowOff>
    </xdr:from>
    <xdr:ext cx="762000" cy="259045"/>
    <xdr:sp macro="" textlink="">
      <xdr:nvSpPr>
        <xdr:cNvPr id="133" name="テキスト ボックス 132"/>
        <xdr:cNvSpPr txBox="1"/>
      </xdr:nvSpPr>
      <xdr:spPr>
        <a:xfrm>
          <a:off x="3924300" y="66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259880</xdr:rowOff>
    </xdr:from>
    <xdr:to>
      <xdr:col>3</xdr:col>
      <xdr:colOff>257175</xdr:colOff>
      <xdr:row>35</xdr:row>
      <xdr:rowOff>18580</xdr:rowOff>
    </xdr:to>
    <xdr:sp macro="" textlink="">
      <xdr:nvSpPr>
        <xdr:cNvPr id="134" name="円/楕円 133"/>
        <xdr:cNvSpPr/>
      </xdr:nvSpPr>
      <xdr:spPr bwMode="auto">
        <a:xfrm>
          <a:off x="3556000" y="6527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3357</xdr:rowOff>
    </xdr:from>
    <xdr:ext cx="762000" cy="259045"/>
    <xdr:sp macro="" textlink="">
      <xdr:nvSpPr>
        <xdr:cNvPr id="135" name="テキスト ボックス 134"/>
        <xdr:cNvSpPr txBox="1"/>
      </xdr:nvSpPr>
      <xdr:spPr>
        <a:xfrm>
          <a:off x="3225800" y="66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308496</xdr:rowOff>
    </xdr:from>
    <xdr:to>
      <xdr:col>2</xdr:col>
      <xdr:colOff>692150</xdr:colOff>
      <xdr:row>35</xdr:row>
      <xdr:rowOff>67196</xdr:rowOff>
    </xdr:to>
    <xdr:sp macro="" textlink="">
      <xdr:nvSpPr>
        <xdr:cNvPr id="136" name="円/楕円 135"/>
        <xdr:cNvSpPr/>
      </xdr:nvSpPr>
      <xdr:spPr bwMode="auto">
        <a:xfrm>
          <a:off x="2857500" y="6575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51973</xdr:rowOff>
    </xdr:from>
    <xdr:ext cx="762000" cy="259045"/>
    <xdr:sp macro="" textlink="">
      <xdr:nvSpPr>
        <xdr:cNvPr id="137" name="テキスト ボックス 136"/>
        <xdr:cNvSpPr txBox="1"/>
      </xdr:nvSpPr>
      <xdr:spPr>
        <a:xfrm>
          <a:off x="2527300" y="666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平成２５年度の超過交付により平成２６年度に精算返納を行った生活保護費国庫負担金等に加え、小中学校をはじめ公共施設の耐震化に要する経費に財源対策を講じたことなどにより、実質単年度収支は、赤字と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今後も予算決算の状況を分析しつつ、将来の財政需要も見極めながら、健全財政の確保に努める。</a:t>
          </a:r>
        </a:p>
        <a:p>
          <a:endParaRPr kumimoji="1" lang="en-US" altLang="ja-JP" sz="1400" baseline="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平成２５年度に引き続き、一般会計・特別会計・企業会計の全会計で、黒字を達成している。今後も各会計において、黒字を継続できるよう、健全財政の確保に努める。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１６年度借入の減税補てん債の償還終了等に伴い、元利償還金が約４億円減少したことに加え、分子のマイナス要因である算入公債費等のうち、平成２５年度借入れの臨時財政対策債算入により基準財政需要額が約４億円増加したため、平成２５年度と比較し、平成２６年度実質公債費比率の分子が約９億円減少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２６年度は、臨時財政対策債の借入増等により、一般会計の市債残高が増加した。一方で、公営企業等繰入見込額が減少したことに加え、退職手当支給率引き下げに伴う退職手当負担見込額が減少した。また、減債基金等への積立を行ったこと等により充当可能基金額が増加したことに加え、平成２６年度に発行した臨時財政対策債等の償還額が基準財政需要額に算入され、充当可能財源が増加した。これらの要因等により、平成２６年度の将来負担比率の分子は平成２５年度より約５３億円減少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186478835</v>
      </c>
      <c r="BO4" s="349"/>
      <c r="BP4" s="349"/>
      <c r="BQ4" s="349"/>
      <c r="BR4" s="349"/>
      <c r="BS4" s="349"/>
      <c r="BT4" s="349"/>
      <c r="BU4" s="350"/>
      <c r="BV4" s="348">
        <v>177527141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2.7</v>
      </c>
      <c r="CU4" s="355"/>
      <c r="CV4" s="355"/>
      <c r="CW4" s="355"/>
      <c r="CX4" s="355"/>
      <c r="CY4" s="355"/>
      <c r="CZ4" s="355"/>
      <c r="DA4" s="356"/>
      <c r="DB4" s="354">
        <v>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180044766</v>
      </c>
      <c r="BO5" s="386"/>
      <c r="BP5" s="386"/>
      <c r="BQ5" s="386"/>
      <c r="BR5" s="386"/>
      <c r="BS5" s="386"/>
      <c r="BT5" s="386"/>
      <c r="BU5" s="387"/>
      <c r="BV5" s="385">
        <v>171325134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86.5</v>
      </c>
      <c r="CU5" s="383"/>
      <c r="CV5" s="383"/>
      <c r="CW5" s="383"/>
      <c r="CX5" s="383"/>
      <c r="CY5" s="383"/>
      <c r="CZ5" s="383"/>
      <c r="DA5" s="384"/>
      <c r="DB5" s="382">
        <v>86.7</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6434069</v>
      </c>
      <c r="BO6" s="386"/>
      <c r="BP6" s="386"/>
      <c r="BQ6" s="386"/>
      <c r="BR6" s="386"/>
      <c r="BS6" s="386"/>
      <c r="BT6" s="386"/>
      <c r="BU6" s="387"/>
      <c r="BV6" s="385">
        <v>6202007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94.1</v>
      </c>
      <c r="CU6" s="423"/>
      <c r="CV6" s="423"/>
      <c r="CW6" s="423"/>
      <c r="CX6" s="423"/>
      <c r="CY6" s="423"/>
      <c r="CZ6" s="423"/>
      <c r="DA6" s="424"/>
      <c r="DB6" s="422">
        <v>95.3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3628846</v>
      </c>
      <c r="BO7" s="386"/>
      <c r="BP7" s="386"/>
      <c r="BQ7" s="386"/>
      <c r="BR7" s="386"/>
      <c r="BS7" s="386"/>
      <c r="BT7" s="386"/>
      <c r="BU7" s="387"/>
      <c r="BV7" s="385">
        <v>3066448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105534503</v>
      </c>
      <c r="CU7" s="386"/>
      <c r="CV7" s="386"/>
      <c r="CW7" s="386"/>
      <c r="CX7" s="386"/>
      <c r="CY7" s="386"/>
      <c r="CZ7" s="386"/>
      <c r="DA7" s="387"/>
      <c r="DB7" s="385">
        <v>105964359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2805223</v>
      </c>
      <c r="BO8" s="386"/>
      <c r="BP8" s="386"/>
      <c r="BQ8" s="386"/>
      <c r="BR8" s="386"/>
      <c r="BS8" s="386"/>
      <c r="BT8" s="386"/>
      <c r="BU8" s="387"/>
      <c r="BV8" s="385">
        <v>3135559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0.71</v>
      </c>
      <c r="CU8" s="426"/>
      <c r="CV8" s="426"/>
      <c r="CW8" s="426"/>
      <c r="CX8" s="426"/>
      <c r="CY8" s="426"/>
      <c r="CZ8" s="426"/>
      <c r="DA8" s="427"/>
      <c r="DB8" s="425">
        <v>0.7</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517231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-330336</v>
      </c>
      <c r="BO9" s="386"/>
      <c r="BP9" s="386"/>
      <c r="BQ9" s="386"/>
      <c r="BR9" s="386"/>
      <c r="BS9" s="386"/>
      <c r="BT9" s="386"/>
      <c r="BU9" s="387"/>
      <c r="BV9" s="385">
        <v>688829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13.3</v>
      </c>
      <c r="CU9" s="383"/>
      <c r="CV9" s="383"/>
      <c r="CW9" s="383"/>
      <c r="CX9" s="383"/>
      <c r="CY9" s="383"/>
      <c r="CZ9" s="383"/>
      <c r="DA9" s="384"/>
      <c r="DB9" s="382">
        <v>13.8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514937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100000</v>
      </c>
      <c r="BO10" s="386"/>
      <c r="BP10" s="386"/>
      <c r="BQ10" s="386"/>
      <c r="BR10" s="386"/>
      <c r="BS10" s="386"/>
      <c r="BT10" s="386"/>
      <c r="BU10" s="387"/>
      <c r="BV10" s="385">
        <v>1400000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517462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1600000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514690</v>
      </c>
      <c r="S13" s="467"/>
      <c r="T13" s="467"/>
      <c r="U13" s="467"/>
      <c r="V13" s="468"/>
      <c r="W13" s="401" t="s">
        <v>124</v>
      </c>
      <c r="X13" s="402"/>
      <c r="Y13" s="402"/>
      <c r="Z13" s="402"/>
      <c r="AA13" s="402"/>
      <c r="AB13" s="392"/>
      <c r="AC13" s="436">
        <v>8087</v>
      </c>
      <c r="AD13" s="437"/>
      <c r="AE13" s="437"/>
      <c r="AF13" s="437"/>
      <c r="AG13" s="476"/>
      <c r="AH13" s="436">
        <v>9983</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-1830336</v>
      </c>
      <c r="BO13" s="386"/>
      <c r="BP13" s="386"/>
      <c r="BQ13" s="386"/>
      <c r="BR13" s="386"/>
      <c r="BS13" s="386"/>
      <c r="BT13" s="386"/>
      <c r="BU13" s="387"/>
      <c r="BV13" s="385">
        <v>2088829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6.8</v>
      </c>
      <c r="CU13" s="383"/>
      <c r="CV13" s="383"/>
      <c r="CW13" s="383"/>
      <c r="CX13" s="383"/>
      <c r="CY13" s="383"/>
      <c r="CZ13" s="383"/>
      <c r="DA13" s="384"/>
      <c r="DB13" s="382">
        <v>7.8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518050</v>
      </c>
      <c r="S14" s="467"/>
      <c r="T14" s="467"/>
      <c r="U14" s="467"/>
      <c r="V14" s="468"/>
      <c r="W14" s="375"/>
      <c r="X14" s="376"/>
      <c r="Y14" s="376"/>
      <c r="Z14" s="376"/>
      <c r="AA14" s="376"/>
      <c r="AB14" s="365"/>
      <c r="AC14" s="469">
        <v>3.6</v>
      </c>
      <c r="AD14" s="470"/>
      <c r="AE14" s="470"/>
      <c r="AF14" s="470"/>
      <c r="AG14" s="471"/>
      <c r="AH14" s="469">
        <v>4.3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55.6</v>
      </c>
      <c r="CU14" s="481"/>
      <c r="CV14" s="481"/>
      <c r="CW14" s="481"/>
      <c r="CX14" s="481"/>
      <c r="CY14" s="481"/>
      <c r="CZ14" s="481"/>
      <c r="DA14" s="482"/>
      <c r="DB14" s="480">
        <v>60.9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515397</v>
      </c>
      <c r="S15" s="467"/>
      <c r="T15" s="467"/>
      <c r="U15" s="467"/>
      <c r="V15" s="468"/>
      <c r="W15" s="401" t="s">
        <v>131</v>
      </c>
      <c r="X15" s="402"/>
      <c r="Y15" s="402"/>
      <c r="Z15" s="402"/>
      <c r="AA15" s="402"/>
      <c r="AB15" s="392"/>
      <c r="AC15" s="436">
        <v>42280</v>
      </c>
      <c r="AD15" s="437"/>
      <c r="AE15" s="437"/>
      <c r="AF15" s="437"/>
      <c r="AG15" s="476"/>
      <c r="AH15" s="436">
        <v>45105</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56948968</v>
      </c>
      <c r="BO15" s="349"/>
      <c r="BP15" s="349"/>
      <c r="BQ15" s="349"/>
      <c r="BR15" s="349"/>
      <c r="BS15" s="349"/>
      <c r="BT15" s="349"/>
      <c r="BU15" s="350"/>
      <c r="BV15" s="348">
        <v>55711253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18.8</v>
      </c>
      <c r="AD16" s="470"/>
      <c r="AE16" s="470"/>
      <c r="AF16" s="470"/>
      <c r="AG16" s="471"/>
      <c r="AH16" s="469">
        <v>19.399999999999999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78369471</v>
      </c>
      <c r="BO16" s="386"/>
      <c r="BP16" s="386"/>
      <c r="BQ16" s="386"/>
      <c r="BR16" s="386"/>
      <c r="BS16" s="386"/>
      <c r="BT16" s="386"/>
      <c r="BU16" s="387"/>
      <c r="BV16" s="385">
        <v>78166910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174203</v>
      </c>
      <c r="AD17" s="437"/>
      <c r="AE17" s="437"/>
      <c r="AF17" s="437"/>
      <c r="AG17" s="476"/>
      <c r="AH17" s="436">
        <v>171168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73879443</v>
      </c>
      <c r="BO17" s="386"/>
      <c r="BP17" s="386"/>
      <c r="BQ17" s="386"/>
      <c r="BR17" s="386"/>
      <c r="BS17" s="386"/>
      <c r="BT17" s="386"/>
      <c r="BU17" s="387"/>
      <c r="BV17" s="385">
        <v>72551511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429.37</v>
      </c>
      <c r="M18" s="498"/>
      <c r="N18" s="498"/>
      <c r="O18" s="498"/>
      <c r="P18" s="498"/>
      <c r="Q18" s="498"/>
      <c r="R18" s="499"/>
      <c r="S18" s="499"/>
      <c r="T18" s="499"/>
      <c r="U18" s="499"/>
      <c r="V18" s="500"/>
      <c r="W18" s="403"/>
      <c r="X18" s="404"/>
      <c r="Y18" s="404"/>
      <c r="Z18" s="404"/>
      <c r="AA18" s="404"/>
      <c r="AB18" s="395"/>
      <c r="AC18" s="501">
        <v>77.599999999999994</v>
      </c>
      <c r="AD18" s="502"/>
      <c r="AE18" s="502"/>
      <c r="AF18" s="502"/>
      <c r="AG18" s="503"/>
      <c r="AH18" s="501">
        <v>73.8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93977073</v>
      </c>
      <c r="BO18" s="386"/>
      <c r="BP18" s="386"/>
      <c r="BQ18" s="386"/>
      <c r="BR18" s="386"/>
      <c r="BS18" s="386"/>
      <c r="BT18" s="386"/>
      <c r="BU18" s="387"/>
      <c r="BV18" s="385">
        <v>93558853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1205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118372078</v>
      </c>
      <c r="BO19" s="386"/>
      <c r="BP19" s="386"/>
      <c r="BQ19" s="386"/>
      <c r="BR19" s="386"/>
      <c r="BS19" s="386"/>
      <c r="BT19" s="386"/>
      <c r="BU19" s="387"/>
      <c r="BV19" s="385">
        <v>116767230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224178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173659355</v>
      </c>
      <c r="BO23" s="386"/>
      <c r="BP23" s="386"/>
      <c r="BQ23" s="386"/>
      <c r="BR23" s="386"/>
      <c r="BS23" s="386"/>
      <c r="BT23" s="386"/>
      <c r="BU23" s="387"/>
      <c r="BV23" s="385">
        <v>173308864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10304</v>
      </c>
      <c r="R24" s="437"/>
      <c r="S24" s="437"/>
      <c r="T24" s="437"/>
      <c r="U24" s="437"/>
      <c r="V24" s="476"/>
      <c r="W24" s="531"/>
      <c r="X24" s="519"/>
      <c r="Y24" s="520"/>
      <c r="Z24" s="435" t="s">
        <v>154</v>
      </c>
      <c r="AA24" s="415"/>
      <c r="AB24" s="415"/>
      <c r="AC24" s="415"/>
      <c r="AD24" s="415"/>
      <c r="AE24" s="415"/>
      <c r="AF24" s="415"/>
      <c r="AG24" s="416"/>
      <c r="AH24" s="436">
        <v>2817</v>
      </c>
      <c r="AI24" s="437"/>
      <c r="AJ24" s="437"/>
      <c r="AK24" s="437"/>
      <c r="AL24" s="476"/>
      <c r="AM24" s="436">
        <v>9208773</v>
      </c>
      <c r="AN24" s="437"/>
      <c r="AO24" s="437"/>
      <c r="AP24" s="437"/>
      <c r="AQ24" s="437"/>
      <c r="AR24" s="476"/>
      <c r="AS24" s="436">
        <v>3269</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129270488</v>
      </c>
      <c r="BO24" s="386"/>
      <c r="BP24" s="386"/>
      <c r="BQ24" s="386"/>
      <c r="BR24" s="386"/>
      <c r="BS24" s="386"/>
      <c r="BT24" s="386"/>
      <c r="BU24" s="387"/>
      <c r="BV24" s="385">
        <v>128893814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2</v>
      </c>
      <c r="M25" s="437"/>
      <c r="N25" s="437"/>
      <c r="O25" s="437"/>
      <c r="P25" s="476"/>
      <c r="Q25" s="436">
        <v>8451</v>
      </c>
      <c r="R25" s="437"/>
      <c r="S25" s="437"/>
      <c r="T25" s="437"/>
      <c r="U25" s="437"/>
      <c r="V25" s="476"/>
      <c r="W25" s="531"/>
      <c r="X25" s="519"/>
      <c r="Y25" s="520"/>
      <c r="Z25" s="435" t="s">
        <v>157</v>
      </c>
      <c r="AA25" s="415"/>
      <c r="AB25" s="415"/>
      <c r="AC25" s="415"/>
      <c r="AD25" s="415"/>
      <c r="AE25" s="415"/>
      <c r="AF25" s="415"/>
      <c r="AG25" s="416"/>
      <c r="AH25" s="436">
        <v>453</v>
      </c>
      <c r="AI25" s="437"/>
      <c r="AJ25" s="437"/>
      <c r="AK25" s="437"/>
      <c r="AL25" s="476"/>
      <c r="AM25" s="436">
        <v>1452771</v>
      </c>
      <c r="AN25" s="437"/>
      <c r="AO25" s="437"/>
      <c r="AP25" s="437"/>
      <c r="AQ25" s="437"/>
      <c r="AR25" s="476"/>
      <c r="AS25" s="436">
        <v>3207</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42179141</v>
      </c>
      <c r="BO25" s="349"/>
      <c r="BP25" s="349"/>
      <c r="BQ25" s="349"/>
      <c r="BR25" s="349"/>
      <c r="BS25" s="349"/>
      <c r="BT25" s="349"/>
      <c r="BU25" s="350"/>
      <c r="BV25" s="348">
        <v>45338906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6928</v>
      </c>
      <c r="R26" s="437"/>
      <c r="S26" s="437"/>
      <c r="T26" s="437"/>
      <c r="U26" s="437"/>
      <c r="V26" s="476"/>
      <c r="W26" s="531"/>
      <c r="X26" s="519"/>
      <c r="Y26" s="520"/>
      <c r="Z26" s="435" t="s">
        <v>160</v>
      </c>
      <c r="AA26" s="541"/>
      <c r="AB26" s="541"/>
      <c r="AC26" s="541"/>
      <c r="AD26" s="541"/>
      <c r="AE26" s="541"/>
      <c r="AF26" s="541"/>
      <c r="AG26" s="542"/>
      <c r="AH26" s="436">
        <v>335</v>
      </c>
      <c r="AI26" s="437"/>
      <c r="AJ26" s="437"/>
      <c r="AK26" s="437"/>
      <c r="AL26" s="476"/>
      <c r="AM26" s="436">
        <v>1155080</v>
      </c>
      <c r="AN26" s="437"/>
      <c r="AO26" s="437"/>
      <c r="AP26" s="437"/>
      <c r="AQ26" s="437"/>
      <c r="AR26" s="476"/>
      <c r="AS26" s="436">
        <v>3448</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7320</v>
      </c>
      <c r="R27" s="437"/>
      <c r="S27" s="437"/>
      <c r="T27" s="437"/>
      <c r="U27" s="437"/>
      <c r="V27" s="476"/>
      <c r="W27" s="531"/>
      <c r="X27" s="519"/>
      <c r="Y27" s="520"/>
      <c r="Z27" s="435" t="s">
        <v>163</v>
      </c>
      <c r="AA27" s="415"/>
      <c r="AB27" s="415"/>
      <c r="AC27" s="415"/>
      <c r="AD27" s="415"/>
      <c r="AE27" s="415"/>
      <c r="AF27" s="415"/>
      <c r="AG27" s="416"/>
      <c r="AH27" s="436">
        <v>57</v>
      </c>
      <c r="AI27" s="437"/>
      <c r="AJ27" s="437"/>
      <c r="AK27" s="437"/>
      <c r="AL27" s="476"/>
      <c r="AM27" s="436">
        <v>207373</v>
      </c>
      <c r="AN27" s="437"/>
      <c r="AO27" s="437"/>
      <c r="AP27" s="437"/>
      <c r="AQ27" s="437"/>
      <c r="AR27" s="476"/>
      <c r="AS27" s="436">
        <v>3638</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1000000</v>
      </c>
      <c r="BO27" s="555"/>
      <c r="BP27" s="555"/>
      <c r="BQ27" s="555"/>
      <c r="BR27" s="555"/>
      <c r="BS27" s="555"/>
      <c r="BT27" s="555"/>
      <c r="BU27" s="556"/>
      <c r="BV27" s="554">
        <v>1700000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6540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19500000</v>
      </c>
      <c r="BO28" s="349"/>
      <c r="BP28" s="349"/>
      <c r="BQ28" s="349"/>
      <c r="BR28" s="349"/>
      <c r="BS28" s="349"/>
      <c r="BT28" s="349"/>
      <c r="BU28" s="350"/>
      <c r="BV28" s="348">
        <v>19500000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41</v>
      </c>
      <c r="M29" s="437"/>
      <c r="N29" s="437"/>
      <c r="O29" s="437"/>
      <c r="P29" s="476"/>
      <c r="Q29" s="436">
        <v>6230</v>
      </c>
      <c r="R29" s="437"/>
      <c r="S29" s="437"/>
      <c r="T29" s="437"/>
      <c r="U29" s="437"/>
      <c r="V29" s="476"/>
      <c r="W29" s="532"/>
      <c r="X29" s="533"/>
      <c r="Y29" s="534"/>
      <c r="Z29" s="435" t="s">
        <v>170</v>
      </c>
      <c r="AA29" s="415"/>
      <c r="AB29" s="415"/>
      <c r="AC29" s="415"/>
      <c r="AD29" s="415"/>
      <c r="AE29" s="415"/>
      <c r="AF29" s="415"/>
      <c r="AG29" s="416"/>
      <c r="AH29" s="436">
        <v>2874</v>
      </c>
      <c r="AI29" s="437"/>
      <c r="AJ29" s="437"/>
      <c r="AK29" s="437"/>
      <c r="AL29" s="476"/>
      <c r="AM29" s="436">
        <v>9416146</v>
      </c>
      <c r="AN29" s="437"/>
      <c r="AO29" s="437"/>
      <c r="AP29" s="437"/>
      <c r="AQ29" s="437"/>
      <c r="AR29" s="476"/>
      <c r="AS29" s="436">
        <v>3276</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7650000</v>
      </c>
      <c r="BO29" s="386"/>
      <c r="BP29" s="386"/>
      <c r="BQ29" s="386"/>
      <c r="BR29" s="386"/>
      <c r="BS29" s="386"/>
      <c r="BT29" s="386"/>
      <c r="BU29" s="387"/>
      <c r="BV29" s="385">
        <v>7050000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99.8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22547310</v>
      </c>
      <c r="BO30" s="555"/>
      <c r="BP30" s="555"/>
      <c r="BQ30" s="555"/>
      <c r="BR30" s="555"/>
      <c r="BS30" s="555"/>
      <c r="BT30" s="555"/>
      <c r="BU30" s="556"/>
      <c r="BV30" s="554">
        <v>21642829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国民健康保険事業勘定特別会計</v>
      </c>
      <c r="X34" s="567"/>
      <c r="Y34" s="567"/>
      <c r="Z34" s="567"/>
      <c r="AA34" s="567"/>
      <c r="AB34" s="567"/>
      <c r="AC34" s="567"/>
      <c r="AD34" s="567"/>
      <c r="AE34" s="567"/>
      <c r="AF34" s="567"/>
      <c r="AG34" s="567"/>
      <c r="AH34" s="567"/>
      <c r="AI34" s="567"/>
      <c r="AJ34" s="567"/>
      <c r="AK34" s="567"/>
      <c r="AL34" s="165"/>
      <c r="AM34" s="566">
        <f>IF(AO34="","",MAX(C34:D43,U34:V43)+1)</f>
        <v>10</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14</v>
      </c>
      <c r="BF34" s="566"/>
      <c r="BG34" s="567" t="str">
        <f>IF('各会計、関係団体の財政状況及び健全化判断比率'!B37="","",'各会計、関係団体の財政状況及び健全化判断比率'!B37)</f>
        <v>鹿島観光事業特別会計</v>
      </c>
      <c r="BH34" s="567"/>
      <c r="BI34" s="567"/>
      <c r="BJ34" s="567"/>
      <c r="BK34" s="567"/>
      <c r="BL34" s="567"/>
      <c r="BM34" s="567"/>
      <c r="BN34" s="567"/>
      <c r="BO34" s="567"/>
      <c r="BP34" s="567"/>
      <c r="BQ34" s="567"/>
      <c r="BR34" s="567"/>
      <c r="BS34" s="567"/>
      <c r="BT34" s="567"/>
      <c r="BU34" s="567"/>
      <c r="BV34" s="165"/>
      <c r="BW34" s="566">
        <f>IF(BY34="","",MAX(C34:D43,U34:V43,AM34:AN43,BE34:BF43)+1)</f>
        <v>19</v>
      </c>
      <c r="BX34" s="566"/>
      <c r="BY34" s="567" t="str">
        <f>IF('各会計、関係団体の財政状況及び健全化判断比率'!B68="","",'各会計、関係団体の財政状況及び健全化判断比率'!B68)</f>
        <v>松山市衛生事務組合</v>
      </c>
      <c r="BZ34" s="567"/>
      <c r="CA34" s="567"/>
      <c r="CB34" s="567"/>
      <c r="CC34" s="567"/>
      <c r="CD34" s="567"/>
      <c r="CE34" s="567"/>
      <c r="CF34" s="567"/>
      <c r="CG34" s="567"/>
      <c r="CH34" s="567"/>
      <c r="CI34" s="567"/>
      <c r="CJ34" s="567"/>
      <c r="CK34" s="567"/>
      <c r="CL34" s="567"/>
      <c r="CM34" s="567"/>
      <c r="CN34" s="165"/>
      <c r="CO34" s="566">
        <f>IF(CQ34="","",MAX(C34:D43,U34:V43,AM34:AN43,BE34:BF43,BW34:BX43)+1)</f>
        <v>28</v>
      </c>
      <c r="CP34" s="566"/>
      <c r="CQ34" s="567" t="str">
        <f>IF('各会計、関係団体の財政状況及び健全化判断比率'!BS7="","",'各会計、関係団体の財政状況及び健全化判断比率'!BS7)</f>
        <v>松山市土地開発公社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母子父子寡婦福祉資金貸付事業特別会計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11</v>
      </c>
      <c r="AN35" s="566"/>
      <c r="AO35" s="567" t="str">
        <f>IF('各会計、関係団体の財政状況及び健全化判断比率'!B34="","",'各会計、関係団体の財政状況及び健全化判断比率'!B34)</f>
        <v>簡易水道事業会計</v>
      </c>
      <c r="AP35" s="567"/>
      <c r="AQ35" s="567"/>
      <c r="AR35" s="567"/>
      <c r="AS35" s="567"/>
      <c r="AT35" s="567"/>
      <c r="AU35" s="567"/>
      <c r="AV35" s="567"/>
      <c r="AW35" s="567"/>
      <c r="AX35" s="567"/>
      <c r="AY35" s="567"/>
      <c r="AZ35" s="567"/>
      <c r="BA35" s="567"/>
      <c r="BB35" s="567"/>
      <c r="BC35" s="567"/>
      <c r="BD35" s="165"/>
      <c r="BE35" s="566">
        <f t="shared" ref="BE35:BE43" si="1">IF(BG35="","",BE34+1)</f>
        <v>15</v>
      </c>
      <c r="BF35" s="566"/>
      <c r="BG35" s="567" t="str">
        <f>IF('各会計、関係団体の財政状況及び健全化判断比率'!B38="","",'各会計、関係団体の財政状況及び健全化判断比率'!B38)</f>
        <v>卸売市場事業特別会計</v>
      </c>
      <c r="BH35" s="567"/>
      <c r="BI35" s="567"/>
      <c r="BJ35" s="567"/>
      <c r="BK35" s="567"/>
      <c r="BL35" s="567"/>
      <c r="BM35" s="567"/>
      <c r="BN35" s="567"/>
      <c r="BO35" s="567"/>
      <c r="BP35" s="567"/>
      <c r="BQ35" s="567"/>
      <c r="BR35" s="567"/>
      <c r="BS35" s="567"/>
      <c r="BT35" s="567"/>
      <c r="BU35" s="567"/>
      <c r="BV35" s="165"/>
      <c r="BW35" s="566">
        <f t="shared" ref="BW35:BW43" si="2">IF(BY35="","",BW34+1)</f>
        <v>20</v>
      </c>
      <c r="BX35" s="566"/>
      <c r="BY35" s="567" t="str">
        <f>IF('各会計、関係団体の財政状況及び健全化判断比率'!B69="","",'各会計、関係団体の財政状況及び健全化判断比率'!B69)</f>
        <v>愛媛地方税滞納整理機構</v>
      </c>
      <c r="BZ35" s="567"/>
      <c r="CA35" s="567"/>
      <c r="CB35" s="567"/>
      <c r="CC35" s="567"/>
      <c r="CD35" s="567"/>
      <c r="CE35" s="567"/>
      <c r="CF35" s="567"/>
      <c r="CG35" s="567"/>
      <c r="CH35" s="567"/>
      <c r="CI35" s="567"/>
      <c r="CJ35" s="567"/>
      <c r="CK35" s="567"/>
      <c r="CL35" s="567"/>
      <c r="CM35" s="567"/>
      <c r="CN35" s="165"/>
      <c r="CO35" s="566">
        <f t="shared" ref="CO35:CO43" si="3">IF(CQ35="","",CO34+1)</f>
        <v>29</v>
      </c>
      <c r="CP35" s="566"/>
      <c r="CQ35" s="567" t="str">
        <f>IF('各会計、関係団体の財政状況及び健全化判断比率'!BS8="","",'各会計、関係団体の財政状況及び健全化判断比率'!BS8)</f>
        <v>松山市体育協会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勤労者福祉サービスセンター事業特別会計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12</v>
      </c>
      <c r="AN36" s="566"/>
      <c r="AO36" s="567" t="str">
        <f>IF('各会計、関係団体の財政状況及び健全化判断比率'!B35="","",'各会計、関係団体の財政状況及び健全化判断比率'!B35)</f>
        <v>工業用水道事業会計</v>
      </c>
      <c r="AP36" s="567"/>
      <c r="AQ36" s="567"/>
      <c r="AR36" s="567"/>
      <c r="AS36" s="567"/>
      <c r="AT36" s="567"/>
      <c r="AU36" s="567"/>
      <c r="AV36" s="567"/>
      <c r="AW36" s="567"/>
      <c r="AX36" s="567"/>
      <c r="AY36" s="567"/>
      <c r="AZ36" s="567"/>
      <c r="BA36" s="567"/>
      <c r="BB36" s="567"/>
      <c r="BC36" s="567"/>
      <c r="BD36" s="165"/>
      <c r="BE36" s="566">
        <f t="shared" si="1"/>
        <v>16</v>
      </c>
      <c r="BF36" s="566"/>
      <c r="BG36" s="567" t="str">
        <f>IF('各会計、関係団体の財政状況及び健全化判断比率'!B39="","",'各会計、関係団体の財政状況及び健全化判断比率'!B39)</f>
        <v>小規模下水道事業特別会計</v>
      </c>
      <c r="BH36" s="567"/>
      <c r="BI36" s="567"/>
      <c r="BJ36" s="567"/>
      <c r="BK36" s="567"/>
      <c r="BL36" s="567"/>
      <c r="BM36" s="567"/>
      <c r="BN36" s="567"/>
      <c r="BO36" s="567"/>
      <c r="BP36" s="567"/>
      <c r="BQ36" s="567"/>
      <c r="BR36" s="567"/>
      <c r="BS36" s="567"/>
      <c r="BT36" s="567"/>
      <c r="BU36" s="567"/>
      <c r="BV36" s="165"/>
      <c r="BW36" s="566">
        <f t="shared" si="2"/>
        <v>21</v>
      </c>
      <c r="BX36" s="566"/>
      <c r="BY36" s="567" t="str">
        <f>IF('各会計、関係団体の財政状況及び健全化判断比率'!B70="","",'各会計、関係団体の財政状況及び健全化判断比率'!B70)</f>
        <v>松山市広域福祉施設事務組合（一般会計）</v>
      </c>
      <c r="BZ36" s="567"/>
      <c r="CA36" s="567"/>
      <c r="CB36" s="567"/>
      <c r="CC36" s="567"/>
      <c r="CD36" s="567"/>
      <c r="CE36" s="567"/>
      <c r="CF36" s="567"/>
      <c r="CG36" s="567"/>
      <c r="CH36" s="567"/>
      <c r="CI36" s="567"/>
      <c r="CJ36" s="567"/>
      <c r="CK36" s="567"/>
      <c r="CL36" s="567"/>
      <c r="CM36" s="567"/>
      <c r="CN36" s="165"/>
      <c r="CO36" s="566">
        <f t="shared" si="3"/>
        <v>30</v>
      </c>
      <c r="CP36" s="566"/>
      <c r="CQ36" s="567" t="str">
        <f>IF('各会計、関係団体の財政状況及び健全化判断比率'!BS9="","",'各会計、関係団体の財政状況及び健全化判断比率'!BS9)</f>
        <v>松山市国際交流協会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f>IF(E37="","",C36+1)</f>
        <v>4</v>
      </c>
      <c r="D37" s="566"/>
      <c r="E37" s="567" t="str">
        <f>IF('各会計、関係団体の財政状況及び健全化判断比率'!B10="","",'各会計、関係団体の財政状況及び健全化判断比率'!B10)</f>
        <v>公債管理特別会計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駐車場事業特別会計</v>
      </c>
      <c r="X37" s="567"/>
      <c r="Y37" s="567"/>
      <c r="Z37" s="567"/>
      <c r="AA37" s="567"/>
      <c r="AB37" s="567"/>
      <c r="AC37" s="567"/>
      <c r="AD37" s="567"/>
      <c r="AE37" s="567"/>
      <c r="AF37" s="567"/>
      <c r="AG37" s="567"/>
      <c r="AH37" s="567"/>
      <c r="AI37" s="567"/>
      <c r="AJ37" s="567"/>
      <c r="AK37" s="567"/>
      <c r="AL37" s="165"/>
      <c r="AM37" s="566">
        <f t="shared" si="0"/>
        <v>13</v>
      </c>
      <c r="AN37" s="566"/>
      <c r="AO37" s="567" t="str">
        <f>IF('各会計、関係団体の財政状況及び健全化判断比率'!B36="","",'各会計、関係団体の財政状況及び健全化判断比率'!B36)</f>
        <v>公共下水道事業会計</v>
      </c>
      <c r="AP37" s="567"/>
      <c r="AQ37" s="567"/>
      <c r="AR37" s="567"/>
      <c r="AS37" s="567"/>
      <c r="AT37" s="567"/>
      <c r="AU37" s="567"/>
      <c r="AV37" s="567"/>
      <c r="AW37" s="567"/>
      <c r="AX37" s="567"/>
      <c r="AY37" s="567"/>
      <c r="AZ37" s="567"/>
      <c r="BA37" s="567"/>
      <c r="BB37" s="567"/>
      <c r="BC37" s="567"/>
      <c r="BD37" s="165"/>
      <c r="BE37" s="566">
        <f t="shared" si="1"/>
        <v>17</v>
      </c>
      <c r="BF37" s="566"/>
      <c r="BG37" s="567" t="str">
        <f>IF('各会計、関係団体の財政状況及び健全化判断比率'!B40="","",'各会計、関係団体の財政状況及び健全化判断比率'!B40)</f>
        <v>松山城観光事業特別会計</v>
      </c>
      <c r="BH37" s="567"/>
      <c r="BI37" s="567"/>
      <c r="BJ37" s="567"/>
      <c r="BK37" s="567"/>
      <c r="BL37" s="567"/>
      <c r="BM37" s="567"/>
      <c r="BN37" s="567"/>
      <c r="BO37" s="567"/>
      <c r="BP37" s="567"/>
      <c r="BQ37" s="567"/>
      <c r="BR37" s="567"/>
      <c r="BS37" s="567"/>
      <c r="BT37" s="567"/>
      <c r="BU37" s="567"/>
      <c r="BV37" s="165"/>
      <c r="BW37" s="566">
        <f t="shared" si="2"/>
        <v>22</v>
      </c>
      <c r="BX37" s="566"/>
      <c r="BY37" s="567" t="str">
        <f>IF('各会計、関係団体の財政状況及び健全化判断比率'!B71="","",'各会計、関係団体の財政状況及び健全化判断比率'!B71)</f>
        <v>松山市広域福祉施設事務組合（公営企業会計）</v>
      </c>
      <c r="BZ37" s="567"/>
      <c r="CA37" s="567"/>
      <c r="CB37" s="567"/>
      <c r="CC37" s="567"/>
      <c r="CD37" s="567"/>
      <c r="CE37" s="567"/>
      <c r="CF37" s="567"/>
      <c r="CG37" s="567"/>
      <c r="CH37" s="567"/>
      <c r="CI37" s="567"/>
      <c r="CJ37" s="567"/>
      <c r="CK37" s="567"/>
      <c r="CL37" s="567"/>
      <c r="CM37" s="567"/>
      <c r="CN37" s="165"/>
      <c r="CO37" s="566">
        <f t="shared" si="3"/>
        <v>31</v>
      </c>
      <c r="CP37" s="566"/>
      <c r="CQ37" s="567" t="str">
        <f>IF('各会計、関係団体の財政状況及び健全化判断比率'!BS10="","",'各会計、関係団体の財政状況及び健全化判断比率'!BS10)</f>
        <v>松山市男女共同参画推進財団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9</v>
      </c>
      <c r="V38" s="566"/>
      <c r="W38" s="567" t="str">
        <f>IF('各会計、関係団体の財政状況及び健全化判断比率'!B32="","",'各会計、関係団体の財政状況及び健全化判断比率'!B32)</f>
        <v>競輪事業特別会計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18</v>
      </c>
      <c r="BF38" s="566"/>
      <c r="BG38" s="567" t="str">
        <f>IF('各会計、関係団体の財政状況及び健全化判断比率'!B41="","",'各会計、関係団体の財政状況及び健全化判断比率'!B41)</f>
        <v>道後温泉事業特別会計</v>
      </c>
      <c r="BH38" s="567"/>
      <c r="BI38" s="567"/>
      <c r="BJ38" s="567"/>
      <c r="BK38" s="567"/>
      <c r="BL38" s="567"/>
      <c r="BM38" s="567"/>
      <c r="BN38" s="567"/>
      <c r="BO38" s="567"/>
      <c r="BP38" s="567"/>
      <c r="BQ38" s="567"/>
      <c r="BR38" s="567"/>
      <c r="BS38" s="567"/>
      <c r="BT38" s="567"/>
      <c r="BU38" s="567"/>
      <c r="BV38" s="165"/>
      <c r="BW38" s="566">
        <f t="shared" si="2"/>
        <v>23</v>
      </c>
      <c r="BX38" s="566"/>
      <c r="BY38" s="567" t="str">
        <f>IF('各会計、関係団体の財政状況及び健全化判断比率'!B72="","",'各会計、関係団体の財政状況及び健全化判断比率'!B72)</f>
        <v>松山養護老人ホーム事務組合（一般会計）</v>
      </c>
      <c r="BZ38" s="567"/>
      <c r="CA38" s="567"/>
      <c r="CB38" s="567"/>
      <c r="CC38" s="567"/>
      <c r="CD38" s="567"/>
      <c r="CE38" s="567"/>
      <c r="CF38" s="567"/>
      <c r="CG38" s="567"/>
      <c r="CH38" s="567"/>
      <c r="CI38" s="567"/>
      <c r="CJ38" s="567"/>
      <c r="CK38" s="567"/>
      <c r="CL38" s="567"/>
      <c r="CM38" s="567"/>
      <c r="CN38" s="165"/>
      <c r="CO38" s="566">
        <f t="shared" si="3"/>
        <v>32</v>
      </c>
      <c r="CP38" s="566"/>
      <c r="CQ38" s="567" t="str">
        <f>IF('各会計、関係団体の財政状況及び健全化判断比率'!BS11="","",'各会計、関係団体の財政状況及び健全化判断比率'!BS11)</f>
        <v>松山観光コンベンション協会</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24</v>
      </c>
      <c r="BX39" s="566"/>
      <c r="BY39" s="567" t="str">
        <f>IF('各会計、関係団体の財政状況及び健全化判断比率'!B73="","",'各会計、関係団体の財政状況及び健全化判断比率'!B73)</f>
        <v>松山養護老人ホーム事務組合（診療所事業会計）</v>
      </c>
      <c r="BZ39" s="567"/>
      <c r="CA39" s="567"/>
      <c r="CB39" s="567"/>
      <c r="CC39" s="567"/>
      <c r="CD39" s="567"/>
      <c r="CE39" s="567"/>
      <c r="CF39" s="567"/>
      <c r="CG39" s="567"/>
      <c r="CH39" s="567"/>
      <c r="CI39" s="567"/>
      <c r="CJ39" s="567"/>
      <c r="CK39" s="567"/>
      <c r="CL39" s="567"/>
      <c r="CM39" s="567"/>
      <c r="CN39" s="165"/>
      <c r="CO39" s="566">
        <f t="shared" si="3"/>
        <v>33</v>
      </c>
      <c r="CP39" s="566"/>
      <c r="CQ39" s="567" t="str">
        <f>IF('各会計、関係団体の財政状況及び健全化判断比率'!BS12="","",'各会計、関係団体の財政状況及び健全化判断比率'!BS12)</f>
        <v>まちづくり松山</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25</v>
      </c>
      <c r="BX40" s="566"/>
      <c r="BY40" s="567" t="str">
        <f>IF('各会計、関係団体の財政状況及び健全化判断比率'!B74="","",'各会計、関係団体の財政状況及び健全化判断比率'!B74)</f>
        <v>愛媛県後期高齢者医療広域連合（一般会計）</v>
      </c>
      <c r="BZ40" s="567"/>
      <c r="CA40" s="567"/>
      <c r="CB40" s="567"/>
      <c r="CC40" s="567"/>
      <c r="CD40" s="567"/>
      <c r="CE40" s="567"/>
      <c r="CF40" s="567"/>
      <c r="CG40" s="567"/>
      <c r="CH40" s="567"/>
      <c r="CI40" s="567"/>
      <c r="CJ40" s="567"/>
      <c r="CK40" s="567"/>
      <c r="CL40" s="567"/>
      <c r="CM40" s="567"/>
      <c r="CN40" s="165"/>
      <c r="CO40" s="566">
        <f t="shared" si="3"/>
        <v>34</v>
      </c>
      <c r="CP40" s="566"/>
      <c r="CQ40" s="567" t="str">
        <f>IF('各会計、関係団体の財政状況及び健全化判断比率'!BS13="","",'各会計、関係団体の財政状況及び健全化判断比率'!BS13)</f>
        <v>松山市文化・スポーツ振興財団</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26</v>
      </c>
      <c r="BX41" s="566"/>
      <c r="BY41" s="567" t="str">
        <f>IF('各会計、関係団体の財政状況及び健全化判断比率'!B75="","",'各会計、関係団体の財政状況及び健全化判断比率'!B75)</f>
        <v>愛媛県後期高齢者医療広域連合（後期高齢者医療特別会計）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27</v>
      </c>
      <c r="BX42" s="566"/>
      <c r="BY42" s="567" t="str">
        <f>IF('各会計、関係団体の財政状況及び健全化判断比率'!B76="","",'各会計、関係団体の財政状況及び健全化判断比率'!B76)</f>
        <v>松山市、東温市共有山林組合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68392986</v>
      </c>
      <c r="S5" s="583"/>
      <c r="T5" s="583"/>
      <c r="U5" s="583"/>
      <c r="V5" s="583"/>
      <c r="W5" s="583"/>
      <c r="X5" s="583"/>
      <c r="Y5" s="584"/>
      <c r="Z5" s="585">
        <v>36.700000000000003</v>
      </c>
      <c r="AA5" s="585"/>
      <c r="AB5" s="585"/>
      <c r="AC5" s="585"/>
      <c r="AD5" s="586">
        <v>68392986</v>
      </c>
      <c r="AE5" s="586"/>
      <c r="AF5" s="586"/>
      <c r="AG5" s="586"/>
      <c r="AH5" s="586"/>
      <c r="AI5" s="586"/>
      <c r="AJ5" s="586"/>
      <c r="AK5" s="586"/>
      <c r="AL5" s="587">
        <v>68.5</v>
      </c>
      <c r="AM5" s="588"/>
      <c r="AN5" s="588"/>
      <c r="AO5" s="589"/>
      <c r="AP5" s="579" t="s">
        <v>208</v>
      </c>
      <c r="AQ5" s="580"/>
      <c r="AR5" s="580"/>
      <c r="AS5" s="580"/>
      <c r="AT5" s="580"/>
      <c r="AU5" s="580"/>
      <c r="AV5" s="580"/>
      <c r="AW5" s="580"/>
      <c r="AX5" s="580"/>
      <c r="AY5" s="580"/>
      <c r="AZ5" s="580"/>
      <c r="BA5" s="580"/>
      <c r="BB5" s="580"/>
      <c r="BC5" s="580"/>
      <c r="BD5" s="580"/>
      <c r="BE5" s="580"/>
      <c r="BF5" s="581"/>
      <c r="BG5" s="593">
        <v>66380075</v>
      </c>
      <c r="BH5" s="594"/>
      <c r="BI5" s="594"/>
      <c r="BJ5" s="594"/>
      <c r="BK5" s="594"/>
      <c r="BL5" s="594"/>
      <c r="BM5" s="594"/>
      <c r="BN5" s="595"/>
      <c r="BO5" s="596">
        <v>97.1</v>
      </c>
      <c r="BP5" s="596"/>
      <c r="BQ5" s="596"/>
      <c r="BR5" s="596"/>
      <c r="BS5" s="597">
        <v>1279233</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1235986</v>
      </c>
      <c r="S6" s="594"/>
      <c r="T6" s="594"/>
      <c r="U6" s="594"/>
      <c r="V6" s="594"/>
      <c r="W6" s="594"/>
      <c r="X6" s="594"/>
      <c r="Y6" s="595"/>
      <c r="Z6" s="596">
        <v>0.7</v>
      </c>
      <c r="AA6" s="596"/>
      <c r="AB6" s="596"/>
      <c r="AC6" s="596"/>
      <c r="AD6" s="597">
        <v>1235986</v>
      </c>
      <c r="AE6" s="597"/>
      <c r="AF6" s="597"/>
      <c r="AG6" s="597"/>
      <c r="AH6" s="597"/>
      <c r="AI6" s="597"/>
      <c r="AJ6" s="597"/>
      <c r="AK6" s="597"/>
      <c r="AL6" s="598">
        <v>1.2</v>
      </c>
      <c r="AM6" s="599"/>
      <c r="AN6" s="599"/>
      <c r="AO6" s="600"/>
      <c r="AP6" s="590" t="s">
        <v>213</v>
      </c>
      <c r="AQ6" s="591"/>
      <c r="AR6" s="591"/>
      <c r="AS6" s="591"/>
      <c r="AT6" s="591"/>
      <c r="AU6" s="591"/>
      <c r="AV6" s="591"/>
      <c r="AW6" s="591"/>
      <c r="AX6" s="591"/>
      <c r="AY6" s="591"/>
      <c r="AZ6" s="591"/>
      <c r="BA6" s="591"/>
      <c r="BB6" s="591"/>
      <c r="BC6" s="591"/>
      <c r="BD6" s="591"/>
      <c r="BE6" s="591"/>
      <c r="BF6" s="592"/>
      <c r="BG6" s="593">
        <v>66380075</v>
      </c>
      <c r="BH6" s="594"/>
      <c r="BI6" s="594"/>
      <c r="BJ6" s="594"/>
      <c r="BK6" s="594"/>
      <c r="BL6" s="594"/>
      <c r="BM6" s="594"/>
      <c r="BN6" s="595"/>
      <c r="BO6" s="596">
        <v>97.1</v>
      </c>
      <c r="BP6" s="596"/>
      <c r="BQ6" s="596"/>
      <c r="BR6" s="596"/>
      <c r="BS6" s="597">
        <v>1279233</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860709</v>
      </c>
      <c r="CS6" s="594"/>
      <c r="CT6" s="594"/>
      <c r="CU6" s="594"/>
      <c r="CV6" s="594"/>
      <c r="CW6" s="594"/>
      <c r="CX6" s="594"/>
      <c r="CY6" s="595"/>
      <c r="CZ6" s="596">
        <v>0.5</v>
      </c>
      <c r="DA6" s="596"/>
      <c r="DB6" s="596"/>
      <c r="DC6" s="596"/>
      <c r="DD6" s="602" t="s">
        <v>215</v>
      </c>
      <c r="DE6" s="594"/>
      <c r="DF6" s="594"/>
      <c r="DG6" s="594"/>
      <c r="DH6" s="594"/>
      <c r="DI6" s="594"/>
      <c r="DJ6" s="594"/>
      <c r="DK6" s="594"/>
      <c r="DL6" s="594"/>
      <c r="DM6" s="594"/>
      <c r="DN6" s="594"/>
      <c r="DO6" s="594"/>
      <c r="DP6" s="595"/>
      <c r="DQ6" s="602">
        <v>860093</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203388</v>
      </c>
      <c r="S7" s="594"/>
      <c r="T7" s="594"/>
      <c r="U7" s="594"/>
      <c r="V7" s="594"/>
      <c r="W7" s="594"/>
      <c r="X7" s="594"/>
      <c r="Y7" s="595"/>
      <c r="Z7" s="596">
        <v>0.1</v>
      </c>
      <c r="AA7" s="596"/>
      <c r="AB7" s="596"/>
      <c r="AC7" s="596"/>
      <c r="AD7" s="597">
        <v>203388</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30972264</v>
      </c>
      <c r="BH7" s="594"/>
      <c r="BI7" s="594"/>
      <c r="BJ7" s="594"/>
      <c r="BK7" s="594"/>
      <c r="BL7" s="594"/>
      <c r="BM7" s="594"/>
      <c r="BN7" s="595"/>
      <c r="BO7" s="596">
        <v>45.3</v>
      </c>
      <c r="BP7" s="596"/>
      <c r="BQ7" s="596"/>
      <c r="BR7" s="596"/>
      <c r="BS7" s="597">
        <v>1279233</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15795245</v>
      </c>
      <c r="CS7" s="594"/>
      <c r="CT7" s="594"/>
      <c r="CU7" s="594"/>
      <c r="CV7" s="594"/>
      <c r="CW7" s="594"/>
      <c r="CX7" s="594"/>
      <c r="CY7" s="595"/>
      <c r="CZ7" s="596">
        <v>8.8000000000000007</v>
      </c>
      <c r="DA7" s="596"/>
      <c r="DB7" s="596"/>
      <c r="DC7" s="596"/>
      <c r="DD7" s="602">
        <v>1225457</v>
      </c>
      <c r="DE7" s="594"/>
      <c r="DF7" s="594"/>
      <c r="DG7" s="594"/>
      <c r="DH7" s="594"/>
      <c r="DI7" s="594"/>
      <c r="DJ7" s="594"/>
      <c r="DK7" s="594"/>
      <c r="DL7" s="594"/>
      <c r="DM7" s="594"/>
      <c r="DN7" s="594"/>
      <c r="DO7" s="594"/>
      <c r="DP7" s="595"/>
      <c r="DQ7" s="602">
        <v>13349045</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461924</v>
      </c>
      <c r="S8" s="594"/>
      <c r="T8" s="594"/>
      <c r="U8" s="594"/>
      <c r="V8" s="594"/>
      <c r="W8" s="594"/>
      <c r="X8" s="594"/>
      <c r="Y8" s="595"/>
      <c r="Z8" s="596">
        <v>0.2</v>
      </c>
      <c r="AA8" s="596"/>
      <c r="AB8" s="596"/>
      <c r="AC8" s="596"/>
      <c r="AD8" s="597">
        <v>461924</v>
      </c>
      <c r="AE8" s="597"/>
      <c r="AF8" s="597"/>
      <c r="AG8" s="597"/>
      <c r="AH8" s="597"/>
      <c r="AI8" s="597"/>
      <c r="AJ8" s="597"/>
      <c r="AK8" s="597"/>
      <c r="AL8" s="598">
        <v>0.5</v>
      </c>
      <c r="AM8" s="599"/>
      <c r="AN8" s="599"/>
      <c r="AO8" s="600"/>
      <c r="AP8" s="590" t="s">
        <v>220</v>
      </c>
      <c r="AQ8" s="591"/>
      <c r="AR8" s="591"/>
      <c r="AS8" s="591"/>
      <c r="AT8" s="591"/>
      <c r="AU8" s="591"/>
      <c r="AV8" s="591"/>
      <c r="AW8" s="591"/>
      <c r="AX8" s="591"/>
      <c r="AY8" s="591"/>
      <c r="AZ8" s="591"/>
      <c r="BA8" s="591"/>
      <c r="BB8" s="591"/>
      <c r="BC8" s="591"/>
      <c r="BD8" s="591"/>
      <c r="BE8" s="591"/>
      <c r="BF8" s="592"/>
      <c r="BG8" s="593">
        <v>773851</v>
      </c>
      <c r="BH8" s="594"/>
      <c r="BI8" s="594"/>
      <c r="BJ8" s="594"/>
      <c r="BK8" s="594"/>
      <c r="BL8" s="594"/>
      <c r="BM8" s="594"/>
      <c r="BN8" s="595"/>
      <c r="BO8" s="596">
        <v>1.1000000000000001</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84875600</v>
      </c>
      <c r="CS8" s="594"/>
      <c r="CT8" s="594"/>
      <c r="CU8" s="594"/>
      <c r="CV8" s="594"/>
      <c r="CW8" s="594"/>
      <c r="CX8" s="594"/>
      <c r="CY8" s="595"/>
      <c r="CZ8" s="596">
        <v>47.1</v>
      </c>
      <c r="DA8" s="596"/>
      <c r="DB8" s="596"/>
      <c r="DC8" s="596"/>
      <c r="DD8" s="602">
        <v>1700462</v>
      </c>
      <c r="DE8" s="594"/>
      <c r="DF8" s="594"/>
      <c r="DG8" s="594"/>
      <c r="DH8" s="594"/>
      <c r="DI8" s="594"/>
      <c r="DJ8" s="594"/>
      <c r="DK8" s="594"/>
      <c r="DL8" s="594"/>
      <c r="DM8" s="594"/>
      <c r="DN8" s="594"/>
      <c r="DO8" s="594"/>
      <c r="DP8" s="595"/>
      <c r="DQ8" s="602">
        <v>40797033</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303466</v>
      </c>
      <c r="S9" s="594"/>
      <c r="T9" s="594"/>
      <c r="U9" s="594"/>
      <c r="V9" s="594"/>
      <c r="W9" s="594"/>
      <c r="X9" s="594"/>
      <c r="Y9" s="595"/>
      <c r="Z9" s="596">
        <v>0.2</v>
      </c>
      <c r="AA9" s="596"/>
      <c r="AB9" s="596"/>
      <c r="AC9" s="596"/>
      <c r="AD9" s="597">
        <v>303466</v>
      </c>
      <c r="AE9" s="597"/>
      <c r="AF9" s="597"/>
      <c r="AG9" s="597"/>
      <c r="AH9" s="597"/>
      <c r="AI9" s="597"/>
      <c r="AJ9" s="597"/>
      <c r="AK9" s="597"/>
      <c r="AL9" s="598">
        <v>0.3</v>
      </c>
      <c r="AM9" s="599"/>
      <c r="AN9" s="599"/>
      <c r="AO9" s="600"/>
      <c r="AP9" s="590" t="s">
        <v>224</v>
      </c>
      <c r="AQ9" s="591"/>
      <c r="AR9" s="591"/>
      <c r="AS9" s="591"/>
      <c r="AT9" s="591"/>
      <c r="AU9" s="591"/>
      <c r="AV9" s="591"/>
      <c r="AW9" s="591"/>
      <c r="AX9" s="591"/>
      <c r="AY9" s="591"/>
      <c r="AZ9" s="591"/>
      <c r="BA9" s="591"/>
      <c r="BB9" s="591"/>
      <c r="BC9" s="591"/>
      <c r="BD9" s="591"/>
      <c r="BE9" s="591"/>
      <c r="BF9" s="592"/>
      <c r="BG9" s="593">
        <v>22375630</v>
      </c>
      <c r="BH9" s="594"/>
      <c r="BI9" s="594"/>
      <c r="BJ9" s="594"/>
      <c r="BK9" s="594"/>
      <c r="BL9" s="594"/>
      <c r="BM9" s="594"/>
      <c r="BN9" s="595"/>
      <c r="BO9" s="596">
        <v>32.700000000000003</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12614826</v>
      </c>
      <c r="CS9" s="594"/>
      <c r="CT9" s="594"/>
      <c r="CU9" s="594"/>
      <c r="CV9" s="594"/>
      <c r="CW9" s="594"/>
      <c r="CX9" s="594"/>
      <c r="CY9" s="595"/>
      <c r="CZ9" s="596">
        <v>7</v>
      </c>
      <c r="DA9" s="596"/>
      <c r="DB9" s="596"/>
      <c r="DC9" s="596"/>
      <c r="DD9" s="602">
        <v>1194657</v>
      </c>
      <c r="DE9" s="594"/>
      <c r="DF9" s="594"/>
      <c r="DG9" s="594"/>
      <c r="DH9" s="594"/>
      <c r="DI9" s="594"/>
      <c r="DJ9" s="594"/>
      <c r="DK9" s="594"/>
      <c r="DL9" s="594"/>
      <c r="DM9" s="594"/>
      <c r="DN9" s="594"/>
      <c r="DO9" s="594"/>
      <c r="DP9" s="595"/>
      <c r="DQ9" s="602">
        <v>10054683</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5599230</v>
      </c>
      <c r="S10" s="594"/>
      <c r="T10" s="594"/>
      <c r="U10" s="594"/>
      <c r="V10" s="594"/>
      <c r="W10" s="594"/>
      <c r="X10" s="594"/>
      <c r="Y10" s="595"/>
      <c r="Z10" s="596">
        <v>3</v>
      </c>
      <c r="AA10" s="596"/>
      <c r="AB10" s="596"/>
      <c r="AC10" s="596"/>
      <c r="AD10" s="597">
        <v>5599230</v>
      </c>
      <c r="AE10" s="597"/>
      <c r="AF10" s="597"/>
      <c r="AG10" s="597"/>
      <c r="AH10" s="597"/>
      <c r="AI10" s="597"/>
      <c r="AJ10" s="597"/>
      <c r="AK10" s="597"/>
      <c r="AL10" s="598">
        <v>5.6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1702648</v>
      </c>
      <c r="BH10" s="594"/>
      <c r="BI10" s="594"/>
      <c r="BJ10" s="594"/>
      <c r="BK10" s="594"/>
      <c r="BL10" s="594"/>
      <c r="BM10" s="594"/>
      <c r="BN10" s="595"/>
      <c r="BO10" s="596">
        <v>2.5</v>
      </c>
      <c r="BP10" s="596"/>
      <c r="BQ10" s="596"/>
      <c r="BR10" s="596"/>
      <c r="BS10" s="602">
        <v>282760</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488743</v>
      </c>
      <c r="CS10" s="594"/>
      <c r="CT10" s="594"/>
      <c r="CU10" s="594"/>
      <c r="CV10" s="594"/>
      <c r="CW10" s="594"/>
      <c r="CX10" s="594"/>
      <c r="CY10" s="595"/>
      <c r="CZ10" s="596">
        <v>0.3</v>
      </c>
      <c r="DA10" s="596"/>
      <c r="DB10" s="596"/>
      <c r="DC10" s="596"/>
      <c r="DD10" s="602" t="s">
        <v>221</v>
      </c>
      <c r="DE10" s="594"/>
      <c r="DF10" s="594"/>
      <c r="DG10" s="594"/>
      <c r="DH10" s="594"/>
      <c r="DI10" s="594"/>
      <c r="DJ10" s="594"/>
      <c r="DK10" s="594"/>
      <c r="DL10" s="594"/>
      <c r="DM10" s="594"/>
      <c r="DN10" s="594"/>
      <c r="DO10" s="594"/>
      <c r="DP10" s="595"/>
      <c r="DQ10" s="602">
        <v>7021</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v>118394</v>
      </c>
      <c r="S11" s="594"/>
      <c r="T11" s="594"/>
      <c r="U11" s="594"/>
      <c r="V11" s="594"/>
      <c r="W11" s="594"/>
      <c r="X11" s="594"/>
      <c r="Y11" s="595"/>
      <c r="Z11" s="596">
        <v>0.1</v>
      </c>
      <c r="AA11" s="596"/>
      <c r="AB11" s="596"/>
      <c r="AC11" s="596"/>
      <c r="AD11" s="597">
        <v>118394</v>
      </c>
      <c r="AE11" s="597"/>
      <c r="AF11" s="597"/>
      <c r="AG11" s="597"/>
      <c r="AH11" s="597"/>
      <c r="AI11" s="597"/>
      <c r="AJ11" s="597"/>
      <c r="AK11" s="597"/>
      <c r="AL11" s="598">
        <v>0.1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6120135</v>
      </c>
      <c r="BH11" s="594"/>
      <c r="BI11" s="594"/>
      <c r="BJ11" s="594"/>
      <c r="BK11" s="594"/>
      <c r="BL11" s="594"/>
      <c r="BM11" s="594"/>
      <c r="BN11" s="595"/>
      <c r="BO11" s="596">
        <v>8.9</v>
      </c>
      <c r="BP11" s="596"/>
      <c r="BQ11" s="596"/>
      <c r="BR11" s="596"/>
      <c r="BS11" s="602">
        <v>996473</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3532194</v>
      </c>
      <c r="CS11" s="594"/>
      <c r="CT11" s="594"/>
      <c r="CU11" s="594"/>
      <c r="CV11" s="594"/>
      <c r="CW11" s="594"/>
      <c r="CX11" s="594"/>
      <c r="CY11" s="595"/>
      <c r="CZ11" s="596">
        <v>2</v>
      </c>
      <c r="DA11" s="596"/>
      <c r="DB11" s="596"/>
      <c r="DC11" s="596"/>
      <c r="DD11" s="602">
        <v>1807396</v>
      </c>
      <c r="DE11" s="594"/>
      <c r="DF11" s="594"/>
      <c r="DG11" s="594"/>
      <c r="DH11" s="594"/>
      <c r="DI11" s="594"/>
      <c r="DJ11" s="594"/>
      <c r="DK11" s="594"/>
      <c r="DL11" s="594"/>
      <c r="DM11" s="594"/>
      <c r="DN11" s="594"/>
      <c r="DO11" s="594"/>
      <c r="DP11" s="595"/>
      <c r="DQ11" s="602">
        <v>1643751</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30796408</v>
      </c>
      <c r="BH12" s="594"/>
      <c r="BI12" s="594"/>
      <c r="BJ12" s="594"/>
      <c r="BK12" s="594"/>
      <c r="BL12" s="594"/>
      <c r="BM12" s="594"/>
      <c r="BN12" s="595"/>
      <c r="BO12" s="596">
        <v>45</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6038198</v>
      </c>
      <c r="CS12" s="594"/>
      <c r="CT12" s="594"/>
      <c r="CU12" s="594"/>
      <c r="CV12" s="594"/>
      <c r="CW12" s="594"/>
      <c r="CX12" s="594"/>
      <c r="CY12" s="595"/>
      <c r="CZ12" s="596">
        <v>3.4</v>
      </c>
      <c r="DA12" s="596"/>
      <c r="DB12" s="596"/>
      <c r="DC12" s="596"/>
      <c r="DD12" s="602">
        <v>1409641</v>
      </c>
      <c r="DE12" s="594"/>
      <c r="DF12" s="594"/>
      <c r="DG12" s="594"/>
      <c r="DH12" s="594"/>
      <c r="DI12" s="594"/>
      <c r="DJ12" s="594"/>
      <c r="DK12" s="594"/>
      <c r="DL12" s="594"/>
      <c r="DM12" s="594"/>
      <c r="DN12" s="594"/>
      <c r="DO12" s="594"/>
      <c r="DP12" s="595"/>
      <c r="DQ12" s="602">
        <v>2522135</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112246</v>
      </c>
      <c r="S13" s="594"/>
      <c r="T13" s="594"/>
      <c r="U13" s="594"/>
      <c r="V13" s="594"/>
      <c r="W13" s="594"/>
      <c r="X13" s="594"/>
      <c r="Y13" s="595"/>
      <c r="Z13" s="596">
        <v>0.1</v>
      </c>
      <c r="AA13" s="596"/>
      <c r="AB13" s="596"/>
      <c r="AC13" s="596"/>
      <c r="AD13" s="597">
        <v>112246</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30626040</v>
      </c>
      <c r="BH13" s="594"/>
      <c r="BI13" s="594"/>
      <c r="BJ13" s="594"/>
      <c r="BK13" s="594"/>
      <c r="BL13" s="594"/>
      <c r="BM13" s="594"/>
      <c r="BN13" s="595"/>
      <c r="BO13" s="596">
        <v>44.8</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18493875</v>
      </c>
      <c r="CS13" s="594"/>
      <c r="CT13" s="594"/>
      <c r="CU13" s="594"/>
      <c r="CV13" s="594"/>
      <c r="CW13" s="594"/>
      <c r="CX13" s="594"/>
      <c r="CY13" s="595"/>
      <c r="CZ13" s="596">
        <v>10.3</v>
      </c>
      <c r="DA13" s="596"/>
      <c r="DB13" s="596"/>
      <c r="DC13" s="596"/>
      <c r="DD13" s="602">
        <v>9009178</v>
      </c>
      <c r="DE13" s="594"/>
      <c r="DF13" s="594"/>
      <c r="DG13" s="594"/>
      <c r="DH13" s="594"/>
      <c r="DI13" s="594"/>
      <c r="DJ13" s="594"/>
      <c r="DK13" s="594"/>
      <c r="DL13" s="594"/>
      <c r="DM13" s="594"/>
      <c r="DN13" s="594"/>
      <c r="DO13" s="594"/>
      <c r="DP13" s="595"/>
      <c r="DQ13" s="602">
        <v>10747504</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969830</v>
      </c>
      <c r="BH14" s="594"/>
      <c r="BI14" s="594"/>
      <c r="BJ14" s="594"/>
      <c r="BK14" s="594"/>
      <c r="BL14" s="594"/>
      <c r="BM14" s="594"/>
      <c r="BN14" s="595"/>
      <c r="BO14" s="596">
        <v>1.4</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5547561</v>
      </c>
      <c r="CS14" s="594"/>
      <c r="CT14" s="594"/>
      <c r="CU14" s="594"/>
      <c r="CV14" s="594"/>
      <c r="CW14" s="594"/>
      <c r="CX14" s="594"/>
      <c r="CY14" s="595"/>
      <c r="CZ14" s="596">
        <v>3.1</v>
      </c>
      <c r="DA14" s="596"/>
      <c r="DB14" s="596"/>
      <c r="DC14" s="596"/>
      <c r="DD14" s="602">
        <v>957942</v>
      </c>
      <c r="DE14" s="594"/>
      <c r="DF14" s="594"/>
      <c r="DG14" s="594"/>
      <c r="DH14" s="594"/>
      <c r="DI14" s="594"/>
      <c r="DJ14" s="594"/>
      <c r="DK14" s="594"/>
      <c r="DL14" s="594"/>
      <c r="DM14" s="594"/>
      <c r="DN14" s="594"/>
      <c r="DO14" s="594"/>
      <c r="DP14" s="595"/>
      <c r="DQ14" s="602">
        <v>4727203</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283764</v>
      </c>
      <c r="S15" s="594"/>
      <c r="T15" s="594"/>
      <c r="U15" s="594"/>
      <c r="V15" s="594"/>
      <c r="W15" s="594"/>
      <c r="X15" s="594"/>
      <c r="Y15" s="595"/>
      <c r="Z15" s="596">
        <v>0.2</v>
      </c>
      <c r="AA15" s="596"/>
      <c r="AB15" s="596"/>
      <c r="AC15" s="596"/>
      <c r="AD15" s="597">
        <v>283764</v>
      </c>
      <c r="AE15" s="597"/>
      <c r="AF15" s="597"/>
      <c r="AG15" s="597"/>
      <c r="AH15" s="597"/>
      <c r="AI15" s="597"/>
      <c r="AJ15" s="597"/>
      <c r="AK15" s="597"/>
      <c r="AL15" s="598">
        <v>0.3</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3641573</v>
      </c>
      <c r="BH15" s="594"/>
      <c r="BI15" s="594"/>
      <c r="BJ15" s="594"/>
      <c r="BK15" s="594"/>
      <c r="BL15" s="594"/>
      <c r="BM15" s="594"/>
      <c r="BN15" s="595"/>
      <c r="BO15" s="596">
        <v>5.3</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15586266</v>
      </c>
      <c r="CS15" s="594"/>
      <c r="CT15" s="594"/>
      <c r="CU15" s="594"/>
      <c r="CV15" s="594"/>
      <c r="CW15" s="594"/>
      <c r="CX15" s="594"/>
      <c r="CY15" s="595"/>
      <c r="CZ15" s="596">
        <v>8.6999999999999993</v>
      </c>
      <c r="DA15" s="596"/>
      <c r="DB15" s="596"/>
      <c r="DC15" s="596"/>
      <c r="DD15" s="602">
        <v>3994854</v>
      </c>
      <c r="DE15" s="594"/>
      <c r="DF15" s="594"/>
      <c r="DG15" s="594"/>
      <c r="DH15" s="594"/>
      <c r="DI15" s="594"/>
      <c r="DJ15" s="594"/>
      <c r="DK15" s="594"/>
      <c r="DL15" s="594"/>
      <c r="DM15" s="594"/>
      <c r="DN15" s="594"/>
      <c r="DO15" s="594"/>
      <c r="DP15" s="595"/>
      <c r="DQ15" s="602">
        <v>11480591</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24598864</v>
      </c>
      <c r="S16" s="594"/>
      <c r="T16" s="594"/>
      <c r="U16" s="594"/>
      <c r="V16" s="594"/>
      <c r="W16" s="594"/>
      <c r="X16" s="594"/>
      <c r="Y16" s="595"/>
      <c r="Z16" s="596">
        <v>13.2</v>
      </c>
      <c r="AA16" s="596"/>
      <c r="AB16" s="596"/>
      <c r="AC16" s="596"/>
      <c r="AD16" s="597">
        <v>22840536</v>
      </c>
      <c r="AE16" s="597"/>
      <c r="AF16" s="597"/>
      <c r="AG16" s="597"/>
      <c r="AH16" s="597"/>
      <c r="AI16" s="597"/>
      <c r="AJ16" s="597"/>
      <c r="AK16" s="597"/>
      <c r="AL16" s="598">
        <v>22.9</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16197</v>
      </c>
      <c r="CS16" s="594"/>
      <c r="CT16" s="594"/>
      <c r="CU16" s="594"/>
      <c r="CV16" s="594"/>
      <c r="CW16" s="594"/>
      <c r="CX16" s="594"/>
      <c r="CY16" s="595"/>
      <c r="CZ16" s="596">
        <v>0</v>
      </c>
      <c r="DA16" s="596"/>
      <c r="DB16" s="596"/>
      <c r="DC16" s="596"/>
      <c r="DD16" s="602" t="s">
        <v>221</v>
      </c>
      <c r="DE16" s="594"/>
      <c r="DF16" s="594"/>
      <c r="DG16" s="594"/>
      <c r="DH16" s="594"/>
      <c r="DI16" s="594"/>
      <c r="DJ16" s="594"/>
      <c r="DK16" s="594"/>
      <c r="DL16" s="594"/>
      <c r="DM16" s="594"/>
      <c r="DN16" s="594"/>
      <c r="DO16" s="594"/>
      <c r="DP16" s="595"/>
      <c r="DQ16" s="602">
        <v>270</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22840536</v>
      </c>
      <c r="S17" s="594"/>
      <c r="T17" s="594"/>
      <c r="U17" s="594"/>
      <c r="V17" s="594"/>
      <c r="W17" s="594"/>
      <c r="X17" s="594"/>
      <c r="Y17" s="595"/>
      <c r="Z17" s="596">
        <v>12.2</v>
      </c>
      <c r="AA17" s="596"/>
      <c r="AB17" s="596"/>
      <c r="AC17" s="596"/>
      <c r="AD17" s="597">
        <v>22840536</v>
      </c>
      <c r="AE17" s="597"/>
      <c r="AF17" s="597"/>
      <c r="AG17" s="597"/>
      <c r="AH17" s="597"/>
      <c r="AI17" s="597"/>
      <c r="AJ17" s="597"/>
      <c r="AK17" s="597"/>
      <c r="AL17" s="598">
        <v>22.9</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16174500</v>
      </c>
      <c r="CS17" s="594"/>
      <c r="CT17" s="594"/>
      <c r="CU17" s="594"/>
      <c r="CV17" s="594"/>
      <c r="CW17" s="594"/>
      <c r="CX17" s="594"/>
      <c r="CY17" s="595"/>
      <c r="CZ17" s="596">
        <v>9</v>
      </c>
      <c r="DA17" s="596"/>
      <c r="DB17" s="596"/>
      <c r="DC17" s="596"/>
      <c r="DD17" s="602" t="s">
        <v>221</v>
      </c>
      <c r="DE17" s="594"/>
      <c r="DF17" s="594"/>
      <c r="DG17" s="594"/>
      <c r="DH17" s="594"/>
      <c r="DI17" s="594"/>
      <c r="DJ17" s="594"/>
      <c r="DK17" s="594"/>
      <c r="DL17" s="594"/>
      <c r="DM17" s="594"/>
      <c r="DN17" s="594"/>
      <c r="DO17" s="594"/>
      <c r="DP17" s="595"/>
      <c r="DQ17" s="602">
        <v>15727828</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1758319</v>
      </c>
      <c r="S18" s="594"/>
      <c r="T18" s="594"/>
      <c r="U18" s="594"/>
      <c r="V18" s="594"/>
      <c r="W18" s="594"/>
      <c r="X18" s="594"/>
      <c r="Y18" s="595"/>
      <c r="Z18" s="596">
        <v>0.9</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v>20852</v>
      </c>
      <c r="CS18" s="594"/>
      <c r="CT18" s="594"/>
      <c r="CU18" s="594"/>
      <c r="CV18" s="594"/>
      <c r="CW18" s="594"/>
      <c r="CX18" s="594"/>
      <c r="CY18" s="595"/>
      <c r="CZ18" s="596">
        <v>0</v>
      </c>
      <c r="DA18" s="596"/>
      <c r="DB18" s="596"/>
      <c r="DC18" s="596"/>
      <c r="DD18" s="602" t="s">
        <v>221</v>
      </c>
      <c r="DE18" s="594"/>
      <c r="DF18" s="594"/>
      <c r="DG18" s="594"/>
      <c r="DH18" s="594"/>
      <c r="DI18" s="594"/>
      <c r="DJ18" s="594"/>
      <c r="DK18" s="594"/>
      <c r="DL18" s="594"/>
      <c r="DM18" s="594"/>
      <c r="DN18" s="594"/>
      <c r="DO18" s="594"/>
      <c r="DP18" s="595"/>
      <c r="DQ18" s="602">
        <v>20852</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v>9</v>
      </c>
      <c r="S19" s="594"/>
      <c r="T19" s="594"/>
      <c r="U19" s="594"/>
      <c r="V19" s="594"/>
      <c r="W19" s="594"/>
      <c r="X19" s="594"/>
      <c r="Y19" s="595"/>
      <c r="Z19" s="596">
        <v>0</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2012911</v>
      </c>
      <c r="BH19" s="594"/>
      <c r="BI19" s="594"/>
      <c r="BJ19" s="594"/>
      <c r="BK19" s="594"/>
      <c r="BL19" s="594"/>
      <c r="BM19" s="594"/>
      <c r="BN19" s="595"/>
      <c r="BO19" s="596">
        <v>2.9</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101310248</v>
      </c>
      <c r="S20" s="594"/>
      <c r="T20" s="594"/>
      <c r="U20" s="594"/>
      <c r="V20" s="594"/>
      <c r="W20" s="594"/>
      <c r="X20" s="594"/>
      <c r="Y20" s="595"/>
      <c r="Z20" s="596">
        <v>54.3</v>
      </c>
      <c r="AA20" s="596"/>
      <c r="AB20" s="596"/>
      <c r="AC20" s="596"/>
      <c r="AD20" s="597">
        <v>99551920</v>
      </c>
      <c r="AE20" s="597"/>
      <c r="AF20" s="597"/>
      <c r="AG20" s="597"/>
      <c r="AH20" s="597"/>
      <c r="AI20" s="597"/>
      <c r="AJ20" s="597"/>
      <c r="AK20" s="597"/>
      <c r="AL20" s="598">
        <v>99.7</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2012911</v>
      </c>
      <c r="BH20" s="594"/>
      <c r="BI20" s="594"/>
      <c r="BJ20" s="594"/>
      <c r="BK20" s="594"/>
      <c r="BL20" s="594"/>
      <c r="BM20" s="594"/>
      <c r="BN20" s="595"/>
      <c r="BO20" s="596">
        <v>2.9</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180044766</v>
      </c>
      <c r="CS20" s="594"/>
      <c r="CT20" s="594"/>
      <c r="CU20" s="594"/>
      <c r="CV20" s="594"/>
      <c r="CW20" s="594"/>
      <c r="CX20" s="594"/>
      <c r="CY20" s="595"/>
      <c r="CZ20" s="596">
        <v>100</v>
      </c>
      <c r="DA20" s="596"/>
      <c r="DB20" s="596"/>
      <c r="DC20" s="596"/>
      <c r="DD20" s="602">
        <v>21299587</v>
      </c>
      <c r="DE20" s="594"/>
      <c r="DF20" s="594"/>
      <c r="DG20" s="594"/>
      <c r="DH20" s="594"/>
      <c r="DI20" s="594"/>
      <c r="DJ20" s="594"/>
      <c r="DK20" s="594"/>
      <c r="DL20" s="594"/>
      <c r="DM20" s="594"/>
      <c r="DN20" s="594"/>
      <c r="DO20" s="594"/>
      <c r="DP20" s="595"/>
      <c r="DQ20" s="602">
        <v>111938009</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81186</v>
      </c>
      <c r="S21" s="594"/>
      <c r="T21" s="594"/>
      <c r="U21" s="594"/>
      <c r="V21" s="594"/>
      <c r="W21" s="594"/>
      <c r="X21" s="594"/>
      <c r="Y21" s="595"/>
      <c r="Z21" s="596">
        <v>0</v>
      </c>
      <c r="AA21" s="596"/>
      <c r="AB21" s="596"/>
      <c r="AC21" s="596"/>
      <c r="AD21" s="597">
        <v>81186</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161931</v>
      </c>
      <c r="BH21" s="594"/>
      <c r="BI21" s="594"/>
      <c r="BJ21" s="594"/>
      <c r="BK21" s="594"/>
      <c r="BL21" s="594"/>
      <c r="BM21" s="594"/>
      <c r="BN21" s="595"/>
      <c r="BO21" s="596">
        <v>0.2</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1039843</v>
      </c>
      <c r="S22" s="594"/>
      <c r="T22" s="594"/>
      <c r="U22" s="594"/>
      <c r="V22" s="594"/>
      <c r="W22" s="594"/>
      <c r="X22" s="594"/>
      <c r="Y22" s="595"/>
      <c r="Z22" s="596">
        <v>0.6</v>
      </c>
      <c r="AA22" s="596"/>
      <c r="AB22" s="596"/>
      <c r="AC22" s="596"/>
      <c r="AD22" s="597">
        <v>488</v>
      </c>
      <c r="AE22" s="597"/>
      <c r="AF22" s="597"/>
      <c r="AG22" s="597"/>
      <c r="AH22" s="597"/>
      <c r="AI22" s="597"/>
      <c r="AJ22" s="597"/>
      <c r="AK22" s="597"/>
      <c r="AL22" s="598">
        <v>0</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v>1850980</v>
      </c>
      <c r="BH22" s="594"/>
      <c r="BI22" s="594"/>
      <c r="BJ22" s="594"/>
      <c r="BK22" s="594"/>
      <c r="BL22" s="594"/>
      <c r="BM22" s="594"/>
      <c r="BN22" s="595"/>
      <c r="BO22" s="596">
        <v>2.7</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2637897</v>
      </c>
      <c r="S23" s="594"/>
      <c r="T23" s="594"/>
      <c r="U23" s="594"/>
      <c r="V23" s="594"/>
      <c r="W23" s="594"/>
      <c r="X23" s="594"/>
      <c r="Y23" s="595"/>
      <c r="Z23" s="596">
        <v>1.4</v>
      </c>
      <c r="AA23" s="596"/>
      <c r="AB23" s="596"/>
      <c r="AC23" s="596"/>
      <c r="AD23" s="597">
        <v>179504</v>
      </c>
      <c r="AE23" s="597"/>
      <c r="AF23" s="597"/>
      <c r="AG23" s="597"/>
      <c r="AH23" s="597"/>
      <c r="AI23" s="597"/>
      <c r="AJ23" s="597"/>
      <c r="AK23" s="597"/>
      <c r="AL23" s="598">
        <v>0.2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988916</v>
      </c>
      <c r="S24" s="594"/>
      <c r="T24" s="594"/>
      <c r="U24" s="594"/>
      <c r="V24" s="594"/>
      <c r="W24" s="594"/>
      <c r="X24" s="594"/>
      <c r="Y24" s="595"/>
      <c r="Z24" s="596">
        <v>0.5</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97177480</v>
      </c>
      <c r="CS24" s="583"/>
      <c r="CT24" s="583"/>
      <c r="CU24" s="583"/>
      <c r="CV24" s="583"/>
      <c r="CW24" s="583"/>
      <c r="CX24" s="583"/>
      <c r="CY24" s="584"/>
      <c r="CZ24" s="620">
        <v>54</v>
      </c>
      <c r="DA24" s="621"/>
      <c r="DB24" s="621"/>
      <c r="DC24" s="622"/>
      <c r="DD24" s="619">
        <v>56257609</v>
      </c>
      <c r="DE24" s="583"/>
      <c r="DF24" s="583"/>
      <c r="DG24" s="583"/>
      <c r="DH24" s="583"/>
      <c r="DI24" s="583"/>
      <c r="DJ24" s="583"/>
      <c r="DK24" s="584"/>
      <c r="DL24" s="619">
        <v>55892592</v>
      </c>
      <c r="DM24" s="583"/>
      <c r="DN24" s="583"/>
      <c r="DO24" s="583"/>
      <c r="DP24" s="583"/>
      <c r="DQ24" s="583"/>
      <c r="DR24" s="583"/>
      <c r="DS24" s="583"/>
      <c r="DT24" s="583"/>
      <c r="DU24" s="583"/>
      <c r="DV24" s="584"/>
      <c r="DW24" s="587">
        <v>51.4</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38547528</v>
      </c>
      <c r="S25" s="594"/>
      <c r="T25" s="594"/>
      <c r="U25" s="594"/>
      <c r="V25" s="594"/>
      <c r="W25" s="594"/>
      <c r="X25" s="594"/>
      <c r="Y25" s="595"/>
      <c r="Z25" s="596">
        <v>20.7</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25172795</v>
      </c>
      <c r="CS25" s="625"/>
      <c r="CT25" s="625"/>
      <c r="CU25" s="625"/>
      <c r="CV25" s="625"/>
      <c r="CW25" s="625"/>
      <c r="CX25" s="625"/>
      <c r="CY25" s="626"/>
      <c r="CZ25" s="627">
        <v>14</v>
      </c>
      <c r="DA25" s="628"/>
      <c r="DB25" s="628"/>
      <c r="DC25" s="629"/>
      <c r="DD25" s="602">
        <v>22789304</v>
      </c>
      <c r="DE25" s="625"/>
      <c r="DF25" s="625"/>
      <c r="DG25" s="625"/>
      <c r="DH25" s="625"/>
      <c r="DI25" s="625"/>
      <c r="DJ25" s="625"/>
      <c r="DK25" s="626"/>
      <c r="DL25" s="602">
        <v>22447531</v>
      </c>
      <c r="DM25" s="625"/>
      <c r="DN25" s="625"/>
      <c r="DO25" s="625"/>
      <c r="DP25" s="625"/>
      <c r="DQ25" s="625"/>
      <c r="DR25" s="625"/>
      <c r="DS25" s="625"/>
      <c r="DT25" s="625"/>
      <c r="DU25" s="625"/>
      <c r="DV25" s="626"/>
      <c r="DW25" s="598">
        <v>20.7</v>
      </c>
      <c r="DX25" s="623"/>
      <c r="DY25" s="623"/>
      <c r="DZ25" s="623"/>
      <c r="EA25" s="623"/>
      <c r="EB25" s="623"/>
      <c r="EC25" s="624"/>
    </row>
    <row r="26" spans="2:133" ht="11.25" customHeight="1" x14ac:dyDescent="0.15">
      <c r="B26" s="630" t="s">
        <v>277</v>
      </c>
      <c r="C26" s="631"/>
      <c r="D26" s="631"/>
      <c r="E26" s="631"/>
      <c r="F26" s="631"/>
      <c r="G26" s="631"/>
      <c r="H26" s="631"/>
      <c r="I26" s="631"/>
      <c r="J26" s="631"/>
      <c r="K26" s="631"/>
      <c r="L26" s="631"/>
      <c r="M26" s="631"/>
      <c r="N26" s="631"/>
      <c r="O26" s="631"/>
      <c r="P26" s="631"/>
      <c r="Q26" s="632"/>
      <c r="R26" s="593">
        <v>3903</v>
      </c>
      <c r="S26" s="594"/>
      <c r="T26" s="594"/>
      <c r="U26" s="594"/>
      <c r="V26" s="594"/>
      <c r="W26" s="594"/>
      <c r="X26" s="594"/>
      <c r="Y26" s="595"/>
      <c r="Z26" s="596">
        <v>0</v>
      </c>
      <c r="AA26" s="596"/>
      <c r="AB26" s="596"/>
      <c r="AC26" s="596"/>
      <c r="AD26" s="597">
        <v>3903</v>
      </c>
      <c r="AE26" s="597"/>
      <c r="AF26" s="597"/>
      <c r="AG26" s="597"/>
      <c r="AH26" s="597"/>
      <c r="AI26" s="597"/>
      <c r="AJ26" s="597"/>
      <c r="AK26" s="597"/>
      <c r="AL26" s="598">
        <v>0</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17514510</v>
      </c>
      <c r="CS26" s="594"/>
      <c r="CT26" s="594"/>
      <c r="CU26" s="594"/>
      <c r="CV26" s="594"/>
      <c r="CW26" s="594"/>
      <c r="CX26" s="594"/>
      <c r="CY26" s="595"/>
      <c r="CZ26" s="627">
        <v>9.6999999999999993</v>
      </c>
      <c r="DA26" s="628"/>
      <c r="DB26" s="628"/>
      <c r="DC26" s="629"/>
      <c r="DD26" s="602">
        <v>15687179</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x14ac:dyDescent="0.15">
      <c r="B27" s="590" t="s">
        <v>280</v>
      </c>
      <c r="C27" s="591"/>
      <c r="D27" s="591"/>
      <c r="E27" s="591"/>
      <c r="F27" s="591"/>
      <c r="G27" s="591"/>
      <c r="H27" s="591"/>
      <c r="I27" s="591"/>
      <c r="J27" s="591"/>
      <c r="K27" s="591"/>
      <c r="L27" s="591"/>
      <c r="M27" s="591"/>
      <c r="N27" s="591"/>
      <c r="O27" s="591"/>
      <c r="P27" s="591"/>
      <c r="Q27" s="592"/>
      <c r="R27" s="593">
        <v>12560459</v>
      </c>
      <c r="S27" s="594"/>
      <c r="T27" s="594"/>
      <c r="U27" s="594"/>
      <c r="V27" s="594"/>
      <c r="W27" s="594"/>
      <c r="X27" s="594"/>
      <c r="Y27" s="595"/>
      <c r="Z27" s="596">
        <v>6.7</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68392986</v>
      </c>
      <c r="BH27" s="594"/>
      <c r="BI27" s="594"/>
      <c r="BJ27" s="594"/>
      <c r="BK27" s="594"/>
      <c r="BL27" s="594"/>
      <c r="BM27" s="594"/>
      <c r="BN27" s="595"/>
      <c r="BO27" s="596">
        <v>100</v>
      </c>
      <c r="BP27" s="596"/>
      <c r="BQ27" s="596"/>
      <c r="BR27" s="596"/>
      <c r="BS27" s="602">
        <v>1279233</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55834636</v>
      </c>
      <c r="CS27" s="625"/>
      <c r="CT27" s="625"/>
      <c r="CU27" s="625"/>
      <c r="CV27" s="625"/>
      <c r="CW27" s="625"/>
      <c r="CX27" s="625"/>
      <c r="CY27" s="626"/>
      <c r="CZ27" s="627">
        <v>31</v>
      </c>
      <c r="DA27" s="628"/>
      <c r="DB27" s="628"/>
      <c r="DC27" s="629"/>
      <c r="DD27" s="602">
        <v>17744928</v>
      </c>
      <c r="DE27" s="625"/>
      <c r="DF27" s="625"/>
      <c r="DG27" s="625"/>
      <c r="DH27" s="625"/>
      <c r="DI27" s="625"/>
      <c r="DJ27" s="625"/>
      <c r="DK27" s="626"/>
      <c r="DL27" s="602">
        <v>17721684</v>
      </c>
      <c r="DM27" s="625"/>
      <c r="DN27" s="625"/>
      <c r="DO27" s="625"/>
      <c r="DP27" s="625"/>
      <c r="DQ27" s="625"/>
      <c r="DR27" s="625"/>
      <c r="DS27" s="625"/>
      <c r="DT27" s="625"/>
      <c r="DU27" s="625"/>
      <c r="DV27" s="626"/>
      <c r="DW27" s="598">
        <v>16.3</v>
      </c>
      <c r="DX27" s="623"/>
      <c r="DY27" s="623"/>
      <c r="DZ27" s="623"/>
      <c r="EA27" s="623"/>
      <c r="EB27" s="623"/>
      <c r="EC27" s="624"/>
    </row>
    <row r="28" spans="2:133" ht="11.25" customHeight="1" x14ac:dyDescent="0.15">
      <c r="B28" s="590" t="s">
        <v>283</v>
      </c>
      <c r="C28" s="591"/>
      <c r="D28" s="591"/>
      <c r="E28" s="591"/>
      <c r="F28" s="591"/>
      <c r="G28" s="591"/>
      <c r="H28" s="591"/>
      <c r="I28" s="591"/>
      <c r="J28" s="591"/>
      <c r="K28" s="591"/>
      <c r="L28" s="591"/>
      <c r="M28" s="591"/>
      <c r="N28" s="591"/>
      <c r="O28" s="591"/>
      <c r="P28" s="591"/>
      <c r="Q28" s="592"/>
      <c r="R28" s="593">
        <v>1461109</v>
      </c>
      <c r="S28" s="594"/>
      <c r="T28" s="594"/>
      <c r="U28" s="594"/>
      <c r="V28" s="594"/>
      <c r="W28" s="594"/>
      <c r="X28" s="594"/>
      <c r="Y28" s="595"/>
      <c r="Z28" s="596">
        <v>0.8</v>
      </c>
      <c r="AA28" s="596"/>
      <c r="AB28" s="596"/>
      <c r="AC28" s="596"/>
      <c r="AD28" s="597">
        <v>35042</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16170049</v>
      </c>
      <c r="CS28" s="594"/>
      <c r="CT28" s="594"/>
      <c r="CU28" s="594"/>
      <c r="CV28" s="594"/>
      <c r="CW28" s="594"/>
      <c r="CX28" s="594"/>
      <c r="CY28" s="595"/>
      <c r="CZ28" s="627">
        <v>9</v>
      </c>
      <c r="DA28" s="628"/>
      <c r="DB28" s="628"/>
      <c r="DC28" s="629"/>
      <c r="DD28" s="602">
        <v>15723377</v>
      </c>
      <c r="DE28" s="594"/>
      <c r="DF28" s="594"/>
      <c r="DG28" s="594"/>
      <c r="DH28" s="594"/>
      <c r="DI28" s="594"/>
      <c r="DJ28" s="594"/>
      <c r="DK28" s="595"/>
      <c r="DL28" s="602">
        <v>15723377</v>
      </c>
      <c r="DM28" s="594"/>
      <c r="DN28" s="594"/>
      <c r="DO28" s="594"/>
      <c r="DP28" s="594"/>
      <c r="DQ28" s="594"/>
      <c r="DR28" s="594"/>
      <c r="DS28" s="594"/>
      <c r="DT28" s="594"/>
      <c r="DU28" s="594"/>
      <c r="DV28" s="595"/>
      <c r="DW28" s="598">
        <v>14.5</v>
      </c>
      <c r="DX28" s="623"/>
      <c r="DY28" s="623"/>
      <c r="DZ28" s="623"/>
      <c r="EA28" s="623"/>
      <c r="EB28" s="623"/>
      <c r="EC28" s="624"/>
    </row>
    <row r="29" spans="2:133" ht="11.25" customHeight="1" x14ac:dyDescent="0.15">
      <c r="B29" s="590" t="s">
        <v>285</v>
      </c>
      <c r="C29" s="591"/>
      <c r="D29" s="591"/>
      <c r="E29" s="591"/>
      <c r="F29" s="591"/>
      <c r="G29" s="591"/>
      <c r="H29" s="591"/>
      <c r="I29" s="591"/>
      <c r="J29" s="591"/>
      <c r="K29" s="591"/>
      <c r="L29" s="591"/>
      <c r="M29" s="591"/>
      <c r="N29" s="591"/>
      <c r="O29" s="591"/>
      <c r="P29" s="591"/>
      <c r="Q29" s="592"/>
      <c r="R29" s="593">
        <v>68803</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16170049</v>
      </c>
      <c r="CS29" s="625"/>
      <c r="CT29" s="625"/>
      <c r="CU29" s="625"/>
      <c r="CV29" s="625"/>
      <c r="CW29" s="625"/>
      <c r="CX29" s="625"/>
      <c r="CY29" s="626"/>
      <c r="CZ29" s="627">
        <v>9</v>
      </c>
      <c r="DA29" s="628"/>
      <c r="DB29" s="628"/>
      <c r="DC29" s="629"/>
      <c r="DD29" s="602">
        <v>15723377</v>
      </c>
      <c r="DE29" s="625"/>
      <c r="DF29" s="625"/>
      <c r="DG29" s="625"/>
      <c r="DH29" s="625"/>
      <c r="DI29" s="625"/>
      <c r="DJ29" s="625"/>
      <c r="DK29" s="626"/>
      <c r="DL29" s="602">
        <v>15723377</v>
      </c>
      <c r="DM29" s="625"/>
      <c r="DN29" s="625"/>
      <c r="DO29" s="625"/>
      <c r="DP29" s="625"/>
      <c r="DQ29" s="625"/>
      <c r="DR29" s="625"/>
      <c r="DS29" s="625"/>
      <c r="DT29" s="625"/>
      <c r="DU29" s="625"/>
      <c r="DV29" s="626"/>
      <c r="DW29" s="598">
        <v>14.5</v>
      </c>
      <c r="DX29" s="623"/>
      <c r="DY29" s="623"/>
      <c r="DZ29" s="623"/>
      <c r="EA29" s="623"/>
      <c r="EB29" s="623"/>
      <c r="EC29" s="624"/>
    </row>
    <row r="30" spans="2:133" ht="11.25" customHeight="1" x14ac:dyDescent="0.15">
      <c r="B30" s="590" t="s">
        <v>290</v>
      </c>
      <c r="C30" s="591"/>
      <c r="D30" s="591"/>
      <c r="E30" s="591"/>
      <c r="F30" s="591"/>
      <c r="G30" s="591"/>
      <c r="H30" s="591"/>
      <c r="I30" s="591"/>
      <c r="J30" s="591"/>
      <c r="K30" s="591"/>
      <c r="L30" s="591"/>
      <c r="M30" s="591"/>
      <c r="N30" s="591"/>
      <c r="O30" s="591"/>
      <c r="P30" s="591"/>
      <c r="Q30" s="592"/>
      <c r="R30" s="593">
        <v>3115301</v>
      </c>
      <c r="S30" s="594"/>
      <c r="T30" s="594"/>
      <c r="U30" s="594"/>
      <c r="V30" s="594"/>
      <c r="W30" s="594"/>
      <c r="X30" s="594"/>
      <c r="Y30" s="595"/>
      <c r="Z30" s="596">
        <v>1.7</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98.9</v>
      </c>
      <c r="BH30" s="652"/>
      <c r="BI30" s="652"/>
      <c r="BJ30" s="652"/>
      <c r="BK30" s="652"/>
      <c r="BL30" s="652"/>
      <c r="BM30" s="588">
        <v>95.9</v>
      </c>
      <c r="BN30" s="652"/>
      <c r="BO30" s="652"/>
      <c r="BP30" s="652"/>
      <c r="BQ30" s="653"/>
      <c r="BR30" s="651">
        <v>98.6</v>
      </c>
      <c r="BS30" s="652"/>
      <c r="BT30" s="652"/>
      <c r="BU30" s="652"/>
      <c r="BV30" s="652"/>
      <c r="BW30" s="652"/>
      <c r="BX30" s="588">
        <v>95.2</v>
      </c>
      <c r="BY30" s="652"/>
      <c r="BZ30" s="652"/>
      <c r="CA30" s="652"/>
      <c r="CB30" s="653"/>
      <c r="CD30" s="656"/>
      <c r="CE30" s="657"/>
      <c r="CF30" s="607" t="s">
        <v>293</v>
      </c>
      <c r="CG30" s="608"/>
      <c r="CH30" s="608"/>
      <c r="CI30" s="608"/>
      <c r="CJ30" s="608"/>
      <c r="CK30" s="608"/>
      <c r="CL30" s="608"/>
      <c r="CM30" s="608"/>
      <c r="CN30" s="608"/>
      <c r="CO30" s="608"/>
      <c r="CP30" s="608"/>
      <c r="CQ30" s="609"/>
      <c r="CR30" s="593">
        <v>14011609</v>
      </c>
      <c r="CS30" s="594"/>
      <c r="CT30" s="594"/>
      <c r="CU30" s="594"/>
      <c r="CV30" s="594"/>
      <c r="CW30" s="594"/>
      <c r="CX30" s="594"/>
      <c r="CY30" s="595"/>
      <c r="CZ30" s="627">
        <v>7.8</v>
      </c>
      <c r="DA30" s="628"/>
      <c r="DB30" s="628"/>
      <c r="DC30" s="629"/>
      <c r="DD30" s="602">
        <v>13618523</v>
      </c>
      <c r="DE30" s="594"/>
      <c r="DF30" s="594"/>
      <c r="DG30" s="594"/>
      <c r="DH30" s="594"/>
      <c r="DI30" s="594"/>
      <c r="DJ30" s="594"/>
      <c r="DK30" s="595"/>
      <c r="DL30" s="602">
        <v>13618523</v>
      </c>
      <c r="DM30" s="594"/>
      <c r="DN30" s="594"/>
      <c r="DO30" s="594"/>
      <c r="DP30" s="594"/>
      <c r="DQ30" s="594"/>
      <c r="DR30" s="594"/>
      <c r="DS30" s="594"/>
      <c r="DT30" s="594"/>
      <c r="DU30" s="594"/>
      <c r="DV30" s="595"/>
      <c r="DW30" s="598">
        <v>12.5</v>
      </c>
      <c r="DX30" s="623"/>
      <c r="DY30" s="623"/>
      <c r="DZ30" s="623"/>
      <c r="EA30" s="623"/>
      <c r="EB30" s="623"/>
      <c r="EC30" s="624"/>
    </row>
    <row r="31" spans="2:133" ht="11.25" customHeight="1" x14ac:dyDescent="0.15">
      <c r="B31" s="590" t="s">
        <v>294</v>
      </c>
      <c r="C31" s="591"/>
      <c r="D31" s="591"/>
      <c r="E31" s="591"/>
      <c r="F31" s="591"/>
      <c r="G31" s="591"/>
      <c r="H31" s="591"/>
      <c r="I31" s="591"/>
      <c r="J31" s="591"/>
      <c r="K31" s="591"/>
      <c r="L31" s="591"/>
      <c r="M31" s="591"/>
      <c r="N31" s="591"/>
      <c r="O31" s="591"/>
      <c r="P31" s="591"/>
      <c r="Q31" s="592"/>
      <c r="R31" s="593">
        <v>4702007</v>
      </c>
      <c r="S31" s="594"/>
      <c r="T31" s="594"/>
      <c r="U31" s="594"/>
      <c r="V31" s="594"/>
      <c r="W31" s="594"/>
      <c r="X31" s="594"/>
      <c r="Y31" s="595"/>
      <c r="Z31" s="596">
        <v>2.5</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98.7</v>
      </c>
      <c r="BH31" s="625"/>
      <c r="BI31" s="625"/>
      <c r="BJ31" s="625"/>
      <c r="BK31" s="625"/>
      <c r="BL31" s="625"/>
      <c r="BM31" s="599">
        <v>95.4</v>
      </c>
      <c r="BN31" s="649"/>
      <c r="BO31" s="649"/>
      <c r="BP31" s="649"/>
      <c r="BQ31" s="650"/>
      <c r="BR31" s="648">
        <v>98.5</v>
      </c>
      <c r="BS31" s="625"/>
      <c r="BT31" s="625"/>
      <c r="BU31" s="625"/>
      <c r="BV31" s="625"/>
      <c r="BW31" s="625"/>
      <c r="BX31" s="599">
        <v>94.6</v>
      </c>
      <c r="BY31" s="649"/>
      <c r="BZ31" s="649"/>
      <c r="CA31" s="649"/>
      <c r="CB31" s="650"/>
      <c r="CD31" s="656"/>
      <c r="CE31" s="657"/>
      <c r="CF31" s="607" t="s">
        <v>297</v>
      </c>
      <c r="CG31" s="608"/>
      <c r="CH31" s="608"/>
      <c r="CI31" s="608"/>
      <c r="CJ31" s="608"/>
      <c r="CK31" s="608"/>
      <c r="CL31" s="608"/>
      <c r="CM31" s="608"/>
      <c r="CN31" s="608"/>
      <c r="CO31" s="608"/>
      <c r="CP31" s="608"/>
      <c r="CQ31" s="609"/>
      <c r="CR31" s="593">
        <v>2158440</v>
      </c>
      <c r="CS31" s="625"/>
      <c r="CT31" s="625"/>
      <c r="CU31" s="625"/>
      <c r="CV31" s="625"/>
      <c r="CW31" s="625"/>
      <c r="CX31" s="625"/>
      <c r="CY31" s="626"/>
      <c r="CZ31" s="627">
        <v>1.2</v>
      </c>
      <c r="DA31" s="628"/>
      <c r="DB31" s="628"/>
      <c r="DC31" s="629"/>
      <c r="DD31" s="602">
        <v>2104854</v>
      </c>
      <c r="DE31" s="625"/>
      <c r="DF31" s="625"/>
      <c r="DG31" s="625"/>
      <c r="DH31" s="625"/>
      <c r="DI31" s="625"/>
      <c r="DJ31" s="625"/>
      <c r="DK31" s="626"/>
      <c r="DL31" s="602">
        <v>2104854</v>
      </c>
      <c r="DM31" s="625"/>
      <c r="DN31" s="625"/>
      <c r="DO31" s="625"/>
      <c r="DP31" s="625"/>
      <c r="DQ31" s="625"/>
      <c r="DR31" s="625"/>
      <c r="DS31" s="625"/>
      <c r="DT31" s="625"/>
      <c r="DU31" s="625"/>
      <c r="DV31" s="626"/>
      <c r="DW31" s="598">
        <v>1.9</v>
      </c>
      <c r="DX31" s="623"/>
      <c r="DY31" s="623"/>
      <c r="DZ31" s="623"/>
      <c r="EA31" s="623"/>
      <c r="EB31" s="623"/>
      <c r="EC31" s="624"/>
    </row>
    <row r="32" spans="2:133" ht="11.25" customHeight="1" x14ac:dyDescent="0.15">
      <c r="B32" s="590" t="s">
        <v>298</v>
      </c>
      <c r="C32" s="591"/>
      <c r="D32" s="591"/>
      <c r="E32" s="591"/>
      <c r="F32" s="591"/>
      <c r="G32" s="591"/>
      <c r="H32" s="591"/>
      <c r="I32" s="591"/>
      <c r="J32" s="591"/>
      <c r="K32" s="591"/>
      <c r="L32" s="591"/>
      <c r="M32" s="591"/>
      <c r="N32" s="591"/>
      <c r="O32" s="591"/>
      <c r="P32" s="591"/>
      <c r="Q32" s="592"/>
      <c r="R32" s="593">
        <v>5599535</v>
      </c>
      <c r="S32" s="594"/>
      <c r="T32" s="594"/>
      <c r="U32" s="594"/>
      <c r="V32" s="594"/>
      <c r="W32" s="594"/>
      <c r="X32" s="594"/>
      <c r="Y32" s="595"/>
      <c r="Z32" s="596">
        <v>3</v>
      </c>
      <c r="AA32" s="596"/>
      <c r="AB32" s="596"/>
      <c r="AC32" s="596"/>
      <c r="AD32" s="597">
        <v>31741</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98.9</v>
      </c>
      <c r="BH32" s="661"/>
      <c r="BI32" s="661"/>
      <c r="BJ32" s="661"/>
      <c r="BK32" s="661"/>
      <c r="BL32" s="661"/>
      <c r="BM32" s="662">
        <v>95.9</v>
      </c>
      <c r="BN32" s="661"/>
      <c r="BO32" s="661"/>
      <c r="BP32" s="661"/>
      <c r="BQ32" s="663"/>
      <c r="BR32" s="660">
        <v>98.6</v>
      </c>
      <c r="BS32" s="661"/>
      <c r="BT32" s="661"/>
      <c r="BU32" s="661"/>
      <c r="BV32" s="661"/>
      <c r="BW32" s="661"/>
      <c r="BX32" s="662">
        <v>95.1</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3"/>
      <c r="DY32" s="623"/>
      <c r="DZ32" s="623"/>
      <c r="EA32" s="623"/>
      <c r="EB32" s="623"/>
      <c r="EC32" s="624"/>
    </row>
    <row r="33" spans="2:133" ht="11.25" customHeight="1" x14ac:dyDescent="0.15">
      <c r="B33" s="590" t="s">
        <v>301</v>
      </c>
      <c r="C33" s="591"/>
      <c r="D33" s="591"/>
      <c r="E33" s="591"/>
      <c r="F33" s="591"/>
      <c r="G33" s="591"/>
      <c r="H33" s="591"/>
      <c r="I33" s="591"/>
      <c r="J33" s="591"/>
      <c r="K33" s="591"/>
      <c r="L33" s="591"/>
      <c r="M33" s="591"/>
      <c r="N33" s="591"/>
      <c r="O33" s="591"/>
      <c r="P33" s="591"/>
      <c r="Q33" s="592"/>
      <c r="R33" s="593">
        <v>14362100</v>
      </c>
      <c r="S33" s="594"/>
      <c r="T33" s="594"/>
      <c r="U33" s="594"/>
      <c r="V33" s="594"/>
      <c r="W33" s="594"/>
      <c r="X33" s="594"/>
      <c r="Y33" s="595"/>
      <c r="Z33" s="596">
        <v>7.7</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61551502</v>
      </c>
      <c r="CS33" s="625"/>
      <c r="CT33" s="625"/>
      <c r="CU33" s="625"/>
      <c r="CV33" s="625"/>
      <c r="CW33" s="625"/>
      <c r="CX33" s="625"/>
      <c r="CY33" s="626"/>
      <c r="CZ33" s="627">
        <v>34.200000000000003</v>
      </c>
      <c r="DA33" s="628"/>
      <c r="DB33" s="628"/>
      <c r="DC33" s="629"/>
      <c r="DD33" s="602">
        <v>49188560</v>
      </c>
      <c r="DE33" s="625"/>
      <c r="DF33" s="625"/>
      <c r="DG33" s="625"/>
      <c r="DH33" s="625"/>
      <c r="DI33" s="625"/>
      <c r="DJ33" s="625"/>
      <c r="DK33" s="626"/>
      <c r="DL33" s="602">
        <v>38084481</v>
      </c>
      <c r="DM33" s="625"/>
      <c r="DN33" s="625"/>
      <c r="DO33" s="625"/>
      <c r="DP33" s="625"/>
      <c r="DQ33" s="625"/>
      <c r="DR33" s="625"/>
      <c r="DS33" s="625"/>
      <c r="DT33" s="625"/>
      <c r="DU33" s="625"/>
      <c r="DV33" s="626"/>
      <c r="DW33" s="598">
        <v>35</v>
      </c>
      <c r="DX33" s="623"/>
      <c r="DY33" s="623"/>
      <c r="DZ33" s="623"/>
      <c r="EA33" s="623"/>
      <c r="EB33" s="623"/>
      <c r="EC33" s="624"/>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21533873</v>
      </c>
      <c r="CS34" s="594"/>
      <c r="CT34" s="594"/>
      <c r="CU34" s="594"/>
      <c r="CV34" s="594"/>
      <c r="CW34" s="594"/>
      <c r="CX34" s="594"/>
      <c r="CY34" s="595"/>
      <c r="CZ34" s="627">
        <v>12</v>
      </c>
      <c r="DA34" s="628"/>
      <c r="DB34" s="628"/>
      <c r="DC34" s="629"/>
      <c r="DD34" s="602">
        <v>17782032</v>
      </c>
      <c r="DE34" s="594"/>
      <c r="DF34" s="594"/>
      <c r="DG34" s="594"/>
      <c r="DH34" s="594"/>
      <c r="DI34" s="594"/>
      <c r="DJ34" s="594"/>
      <c r="DK34" s="595"/>
      <c r="DL34" s="602">
        <v>16161932</v>
      </c>
      <c r="DM34" s="594"/>
      <c r="DN34" s="594"/>
      <c r="DO34" s="594"/>
      <c r="DP34" s="594"/>
      <c r="DQ34" s="594"/>
      <c r="DR34" s="594"/>
      <c r="DS34" s="594"/>
      <c r="DT34" s="594"/>
      <c r="DU34" s="594"/>
      <c r="DV34" s="595"/>
      <c r="DW34" s="598">
        <v>14.9</v>
      </c>
      <c r="DX34" s="623"/>
      <c r="DY34" s="623"/>
      <c r="DZ34" s="623"/>
      <c r="EA34" s="623"/>
      <c r="EB34" s="623"/>
      <c r="EC34" s="624"/>
    </row>
    <row r="35" spans="2:133" ht="11.25" customHeight="1" x14ac:dyDescent="0.15">
      <c r="B35" s="590" t="s">
        <v>307</v>
      </c>
      <c r="C35" s="591"/>
      <c r="D35" s="591"/>
      <c r="E35" s="591"/>
      <c r="F35" s="591"/>
      <c r="G35" s="591"/>
      <c r="H35" s="591"/>
      <c r="I35" s="591"/>
      <c r="J35" s="591"/>
      <c r="K35" s="591"/>
      <c r="L35" s="591"/>
      <c r="M35" s="591"/>
      <c r="N35" s="591"/>
      <c r="O35" s="591"/>
      <c r="P35" s="591"/>
      <c r="Q35" s="592"/>
      <c r="R35" s="593">
        <v>8814500</v>
      </c>
      <c r="S35" s="594"/>
      <c r="T35" s="594"/>
      <c r="U35" s="594"/>
      <c r="V35" s="594"/>
      <c r="W35" s="594"/>
      <c r="X35" s="594"/>
      <c r="Y35" s="595"/>
      <c r="Z35" s="596">
        <v>4.7</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23422059</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1230575</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1257281</v>
      </c>
      <c r="CS35" s="625"/>
      <c r="CT35" s="625"/>
      <c r="CU35" s="625"/>
      <c r="CV35" s="625"/>
      <c r="CW35" s="625"/>
      <c r="CX35" s="625"/>
      <c r="CY35" s="626"/>
      <c r="CZ35" s="627">
        <v>0.7</v>
      </c>
      <c r="DA35" s="628"/>
      <c r="DB35" s="628"/>
      <c r="DC35" s="629"/>
      <c r="DD35" s="602">
        <v>1070531</v>
      </c>
      <c r="DE35" s="625"/>
      <c r="DF35" s="625"/>
      <c r="DG35" s="625"/>
      <c r="DH35" s="625"/>
      <c r="DI35" s="625"/>
      <c r="DJ35" s="625"/>
      <c r="DK35" s="626"/>
      <c r="DL35" s="602">
        <v>1070531</v>
      </c>
      <c r="DM35" s="625"/>
      <c r="DN35" s="625"/>
      <c r="DO35" s="625"/>
      <c r="DP35" s="625"/>
      <c r="DQ35" s="625"/>
      <c r="DR35" s="625"/>
      <c r="DS35" s="625"/>
      <c r="DT35" s="625"/>
      <c r="DU35" s="625"/>
      <c r="DV35" s="626"/>
      <c r="DW35" s="598">
        <v>1</v>
      </c>
      <c r="DX35" s="623"/>
      <c r="DY35" s="623"/>
      <c r="DZ35" s="623"/>
      <c r="EA35" s="623"/>
      <c r="EB35" s="623"/>
      <c r="EC35" s="624"/>
    </row>
    <row r="36" spans="2:133" ht="11.25" customHeight="1" x14ac:dyDescent="0.15">
      <c r="B36" s="636" t="s">
        <v>311</v>
      </c>
      <c r="C36" s="637"/>
      <c r="D36" s="637"/>
      <c r="E36" s="637"/>
      <c r="F36" s="637"/>
      <c r="G36" s="637"/>
      <c r="H36" s="637"/>
      <c r="I36" s="637"/>
      <c r="J36" s="637"/>
      <c r="K36" s="637"/>
      <c r="L36" s="637"/>
      <c r="M36" s="637"/>
      <c r="N36" s="637"/>
      <c r="O36" s="637"/>
      <c r="P36" s="637"/>
      <c r="Q36" s="638"/>
      <c r="R36" s="665">
        <v>186478835</v>
      </c>
      <c r="S36" s="666"/>
      <c r="T36" s="666"/>
      <c r="U36" s="666"/>
      <c r="V36" s="666"/>
      <c r="W36" s="666"/>
      <c r="X36" s="666"/>
      <c r="Y36" s="667"/>
      <c r="Z36" s="668">
        <v>100</v>
      </c>
      <c r="AA36" s="668"/>
      <c r="AB36" s="668"/>
      <c r="AC36" s="668"/>
      <c r="AD36" s="669">
        <v>99883784</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5534781</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-581322</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14664510</v>
      </c>
      <c r="CS36" s="594"/>
      <c r="CT36" s="594"/>
      <c r="CU36" s="594"/>
      <c r="CV36" s="594"/>
      <c r="CW36" s="594"/>
      <c r="CX36" s="594"/>
      <c r="CY36" s="595"/>
      <c r="CZ36" s="627">
        <v>8.1</v>
      </c>
      <c r="DA36" s="628"/>
      <c r="DB36" s="628"/>
      <c r="DC36" s="629"/>
      <c r="DD36" s="602">
        <v>12311759</v>
      </c>
      <c r="DE36" s="594"/>
      <c r="DF36" s="594"/>
      <c r="DG36" s="594"/>
      <c r="DH36" s="594"/>
      <c r="DI36" s="594"/>
      <c r="DJ36" s="594"/>
      <c r="DK36" s="595"/>
      <c r="DL36" s="602">
        <v>8587220</v>
      </c>
      <c r="DM36" s="594"/>
      <c r="DN36" s="594"/>
      <c r="DO36" s="594"/>
      <c r="DP36" s="594"/>
      <c r="DQ36" s="594"/>
      <c r="DR36" s="594"/>
      <c r="DS36" s="594"/>
      <c r="DT36" s="594"/>
      <c r="DU36" s="594"/>
      <c r="DV36" s="595"/>
      <c r="DW36" s="598">
        <v>7.9</v>
      </c>
      <c r="DX36" s="623"/>
      <c r="DY36" s="623"/>
      <c r="DZ36" s="623"/>
      <c r="EA36" s="623"/>
      <c r="EB36" s="623"/>
      <c r="EC36" s="624"/>
    </row>
    <row r="37" spans="2:133" ht="11.25" customHeight="1" x14ac:dyDescent="0.15">
      <c r="AQ37" s="672" t="s">
        <v>315</v>
      </c>
      <c r="AR37" s="673"/>
      <c r="AS37" s="673"/>
      <c r="AT37" s="673"/>
      <c r="AU37" s="673"/>
      <c r="AV37" s="673"/>
      <c r="AW37" s="673"/>
      <c r="AX37" s="673"/>
      <c r="AY37" s="674"/>
      <c r="AZ37" s="593">
        <v>729929</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76822</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1120870</v>
      </c>
      <c r="CS37" s="625"/>
      <c r="CT37" s="625"/>
      <c r="CU37" s="625"/>
      <c r="CV37" s="625"/>
      <c r="CW37" s="625"/>
      <c r="CX37" s="625"/>
      <c r="CY37" s="626"/>
      <c r="CZ37" s="627">
        <v>0.6</v>
      </c>
      <c r="DA37" s="628"/>
      <c r="DB37" s="628"/>
      <c r="DC37" s="629"/>
      <c r="DD37" s="602">
        <v>1066043</v>
      </c>
      <c r="DE37" s="625"/>
      <c r="DF37" s="625"/>
      <c r="DG37" s="625"/>
      <c r="DH37" s="625"/>
      <c r="DI37" s="625"/>
      <c r="DJ37" s="625"/>
      <c r="DK37" s="626"/>
      <c r="DL37" s="602">
        <v>1066043</v>
      </c>
      <c r="DM37" s="625"/>
      <c r="DN37" s="625"/>
      <c r="DO37" s="625"/>
      <c r="DP37" s="625"/>
      <c r="DQ37" s="625"/>
      <c r="DR37" s="625"/>
      <c r="DS37" s="625"/>
      <c r="DT37" s="625"/>
      <c r="DU37" s="625"/>
      <c r="DV37" s="626"/>
      <c r="DW37" s="598">
        <v>1</v>
      </c>
      <c r="DX37" s="623"/>
      <c r="DY37" s="623"/>
      <c r="DZ37" s="623"/>
      <c r="EA37" s="623"/>
      <c r="EB37" s="623"/>
      <c r="EC37" s="624"/>
    </row>
    <row r="38" spans="2:133" ht="11.25" customHeight="1" x14ac:dyDescent="0.15">
      <c r="AQ38" s="672" t="s">
        <v>318</v>
      </c>
      <c r="AR38" s="673"/>
      <c r="AS38" s="673"/>
      <c r="AT38" s="673"/>
      <c r="AU38" s="673"/>
      <c r="AV38" s="673"/>
      <c r="AW38" s="673"/>
      <c r="AX38" s="673"/>
      <c r="AY38" s="674"/>
      <c r="AZ38" s="593">
        <v>236313</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123519</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16920184</v>
      </c>
      <c r="CS38" s="594"/>
      <c r="CT38" s="594"/>
      <c r="CU38" s="594"/>
      <c r="CV38" s="594"/>
      <c r="CW38" s="594"/>
      <c r="CX38" s="594"/>
      <c r="CY38" s="595"/>
      <c r="CZ38" s="627">
        <v>9.4</v>
      </c>
      <c r="DA38" s="628"/>
      <c r="DB38" s="628"/>
      <c r="DC38" s="629"/>
      <c r="DD38" s="602">
        <v>14109597</v>
      </c>
      <c r="DE38" s="594"/>
      <c r="DF38" s="594"/>
      <c r="DG38" s="594"/>
      <c r="DH38" s="594"/>
      <c r="DI38" s="594"/>
      <c r="DJ38" s="594"/>
      <c r="DK38" s="595"/>
      <c r="DL38" s="602">
        <v>12245976</v>
      </c>
      <c r="DM38" s="594"/>
      <c r="DN38" s="594"/>
      <c r="DO38" s="594"/>
      <c r="DP38" s="594"/>
      <c r="DQ38" s="594"/>
      <c r="DR38" s="594"/>
      <c r="DS38" s="594"/>
      <c r="DT38" s="594"/>
      <c r="DU38" s="594"/>
      <c r="DV38" s="595"/>
      <c r="DW38" s="598">
        <v>11.3</v>
      </c>
      <c r="DX38" s="623"/>
      <c r="DY38" s="623"/>
      <c r="DZ38" s="623"/>
      <c r="EA38" s="623"/>
      <c r="EB38" s="623"/>
      <c r="EC38" s="624"/>
    </row>
    <row r="39" spans="2:133" ht="11.25" customHeight="1" x14ac:dyDescent="0.15">
      <c r="AQ39" s="672" t="s">
        <v>321</v>
      </c>
      <c r="AR39" s="673"/>
      <c r="AS39" s="673"/>
      <c r="AT39" s="673"/>
      <c r="AU39" s="673"/>
      <c r="AV39" s="673"/>
      <c r="AW39" s="673"/>
      <c r="AX39" s="673"/>
      <c r="AY39" s="674"/>
      <c r="AZ39" s="593">
        <v>166782</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80</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2391604</v>
      </c>
      <c r="CS39" s="625"/>
      <c r="CT39" s="625"/>
      <c r="CU39" s="625"/>
      <c r="CV39" s="625"/>
      <c r="CW39" s="625"/>
      <c r="CX39" s="625"/>
      <c r="CY39" s="626"/>
      <c r="CZ39" s="627">
        <v>1.3</v>
      </c>
      <c r="DA39" s="628"/>
      <c r="DB39" s="628"/>
      <c r="DC39" s="629"/>
      <c r="DD39" s="602">
        <v>2357834</v>
      </c>
      <c r="DE39" s="625"/>
      <c r="DF39" s="625"/>
      <c r="DG39" s="625"/>
      <c r="DH39" s="625"/>
      <c r="DI39" s="625"/>
      <c r="DJ39" s="625"/>
      <c r="DK39" s="626"/>
      <c r="DL39" s="602" t="s">
        <v>221</v>
      </c>
      <c r="DM39" s="625"/>
      <c r="DN39" s="625"/>
      <c r="DO39" s="625"/>
      <c r="DP39" s="625"/>
      <c r="DQ39" s="625"/>
      <c r="DR39" s="625"/>
      <c r="DS39" s="625"/>
      <c r="DT39" s="625"/>
      <c r="DU39" s="625"/>
      <c r="DV39" s="626"/>
      <c r="DW39" s="598" t="s">
        <v>221</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5094498</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115</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4784050</v>
      </c>
      <c r="CS40" s="594"/>
      <c r="CT40" s="594"/>
      <c r="CU40" s="594"/>
      <c r="CV40" s="594"/>
      <c r="CW40" s="594"/>
      <c r="CX40" s="594"/>
      <c r="CY40" s="595"/>
      <c r="CZ40" s="627">
        <v>2.7</v>
      </c>
      <c r="DA40" s="628"/>
      <c r="DB40" s="628"/>
      <c r="DC40" s="629"/>
      <c r="DD40" s="602">
        <v>1556807</v>
      </c>
      <c r="DE40" s="594"/>
      <c r="DF40" s="594"/>
      <c r="DG40" s="594"/>
      <c r="DH40" s="594"/>
      <c r="DI40" s="594"/>
      <c r="DJ40" s="594"/>
      <c r="DK40" s="595"/>
      <c r="DL40" s="602">
        <v>18822</v>
      </c>
      <c r="DM40" s="594"/>
      <c r="DN40" s="594"/>
      <c r="DO40" s="594"/>
      <c r="DP40" s="594"/>
      <c r="DQ40" s="594"/>
      <c r="DR40" s="594"/>
      <c r="DS40" s="594"/>
      <c r="DT40" s="594"/>
      <c r="DU40" s="594"/>
      <c r="DV40" s="595"/>
      <c r="DW40" s="598">
        <v>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11659756</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306</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215</v>
      </c>
      <c r="CS41" s="625"/>
      <c r="CT41" s="625"/>
      <c r="CU41" s="625"/>
      <c r="CV41" s="625"/>
      <c r="CW41" s="625"/>
      <c r="CX41" s="625"/>
      <c r="CY41" s="626"/>
      <c r="CZ41" s="627" t="s">
        <v>215</v>
      </c>
      <c r="DA41" s="628"/>
      <c r="DB41" s="628"/>
      <c r="DC41" s="629"/>
      <c r="DD41" s="602" t="s">
        <v>215</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21315784</v>
      </c>
      <c r="CS42" s="594"/>
      <c r="CT42" s="594"/>
      <c r="CU42" s="594"/>
      <c r="CV42" s="594"/>
      <c r="CW42" s="594"/>
      <c r="CX42" s="594"/>
      <c r="CY42" s="595"/>
      <c r="CZ42" s="627">
        <v>11.8</v>
      </c>
      <c r="DA42" s="676"/>
      <c r="DB42" s="676"/>
      <c r="DC42" s="677"/>
      <c r="DD42" s="602">
        <v>6491840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735285</v>
      </c>
      <c r="CS43" s="625"/>
      <c r="CT43" s="625"/>
      <c r="CU43" s="625"/>
      <c r="CV43" s="625"/>
      <c r="CW43" s="625"/>
      <c r="CX43" s="625"/>
      <c r="CY43" s="626"/>
      <c r="CZ43" s="627">
        <v>0.4</v>
      </c>
      <c r="DA43" s="628"/>
      <c r="DB43" s="628"/>
      <c r="DC43" s="629"/>
      <c r="DD43" s="602">
        <v>709514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288</v>
      </c>
      <c r="CE44" s="700"/>
      <c r="CF44" s="590" t="s">
        <v>336</v>
      </c>
      <c r="CG44" s="591"/>
      <c r="CH44" s="591"/>
      <c r="CI44" s="591"/>
      <c r="CJ44" s="591"/>
      <c r="CK44" s="591"/>
      <c r="CL44" s="591"/>
      <c r="CM44" s="591"/>
      <c r="CN44" s="591"/>
      <c r="CO44" s="591"/>
      <c r="CP44" s="591"/>
      <c r="CQ44" s="592"/>
      <c r="CR44" s="593">
        <v>21299587</v>
      </c>
      <c r="CS44" s="594"/>
      <c r="CT44" s="594"/>
      <c r="CU44" s="594"/>
      <c r="CV44" s="594"/>
      <c r="CW44" s="594"/>
      <c r="CX44" s="594"/>
      <c r="CY44" s="595"/>
      <c r="CZ44" s="627">
        <v>11.8</v>
      </c>
      <c r="DA44" s="676"/>
      <c r="DB44" s="676"/>
      <c r="DC44" s="677"/>
      <c r="DD44" s="602">
        <v>6491570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12018313</v>
      </c>
      <c r="CS45" s="625"/>
      <c r="CT45" s="625"/>
      <c r="CU45" s="625"/>
      <c r="CV45" s="625"/>
      <c r="CW45" s="625"/>
      <c r="CX45" s="625"/>
      <c r="CY45" s="626"/>
      <c r="CZ45" s="627">
        <v>6.7</v>
      </c>
      <c r="DA45" s="628"/>
      <c r="DB45" s="628"/>
      <c r="DC45" s="629"/>
      <c r="DD45" s="602">
        <v>942694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8251324</v>
      </c>
      <c r="CS46" s="594"/>
      <c r="CT46" s="594"/>
      <c r="CU46" s="594"/>
      <c r="CV46" s="594"/>
      <c r="CW46" s="594"/>
      <c r="CX46" s="594"/>
      <c r="CY46" s="595"/>
      <c r="CZ46" s="627">
        <v>4.5999999999999996</v>
      </c>
      <c r="DA46" s="676"/>
      <c r="DB46" s="676"/>
      <c r="DC46" s="677"/>
      <c r="DD46" s="602">
        <v>4970773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16197</v>
      </c>
      <c r="CS47" s="625"/>
      <c r="CT47" s="625"/>
      <c r="CU47" s="625"/>
      <c r="CV47" s="625"/>
      <c r="CW47" s="625"/>
      <c r="CX47" s="625"/>
      <c r="CY47" s="626"/>
      <c r="CZ47" s="627">
        <v>0</v>
      </c>
      <c r="DA47" s="628"/>
      <c r="DB47" s="628"/>
      <c r="DC47" s="629"/>
      <c r="DD47" s="602">
        <v>270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180044766</v>
      </c>
      <c r="CS49" s="661"/>
      <c r="CT49" s="661"/>
      <c r="CU49" s="661"/>
      <c r="CV49" s="661"/>
      <c r="CW49" s="661"/>
      <c r="CX49" s="661"/>
      <c r="CY49" s="688"/>
      <c r="CZ49" s="689">
        <v>100</v>
      </c>
      <c r="DA49" s="690"/>
      <c r="DB49" s="690"/>
      <c r="DC49" s="691"/>
      <c r="DD49" s="692">
        <v>111938009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185906</v>
      </c>
      <c r="R7" s="723"/>
      <c r="S7" s="723"/>
      <c r="T7" s="723"/>
      <c r="U7" s="723"/>
      <c r="V7" s="723">
        <v>179803</v>
      </c>
      <c r="W7" s="723"/>
      <c r="X7" s="723"/>
      <c r="Y7" s="723"/>
      <c r="Z7" s="723"/>
      <c r="AA7" s="723">
        <v>6103</v>
      </c>
      <c r="AB7" s="723"/>
      <c r="AC7" s="723"/>
      <c r="AD7" s="723"/>
      <c r="AE7" s="724"/>
      <c r="AF7" s="725">
        <v>2474</v>
      </c>
      <c r="AG7" s="726"/>
      <c r="AH7" s="726"/>
      <c r="AI7" s="726"/>
      <c r="AJ7" s="727"/>
      <c r="AK7" s="762">
        <v>3087</v>
      </c>
      <c r="AL7" s="763"/>
      <c r="AM7" s="763"/>
      <c r="AN7" s="763"/>
      <c r="AO7" s="763"/>
      <c r="AP7" s="763">
        <v>176179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561</v>
      </c>
      <c r="BT7" s="767"/>
      <c r="BU7" s="767"/>
      <c r="BV7" s="767"/>
      <c r="BW7" s="767"/>
      <c r="BX7" s="767"/>
      <c r="BY7" s="767"/>
      <c r="BZ7" s="767"/>
      <c r="CA7" s="767"/>
      <c r="CB7" s="767"/>
      <c r="CC7" s="767"/>
      <c r="CD7" s="767"/>
      <c r="CE7" s="767"/>
      <c r="CF7" s="767"/>
      <c r="CG7" s="768"/>
      <c r="CH7" s="759">
        <v>0</v>
      </c>
      <c r="CI7" s="760"/>
      <c r="CJ7" s="760"/>
      <c r="CK7" s="760"/>
      <c r="CL7" s="761"/>
      <c r="CM7" s="759">
        <v>697</v>
      </c>
      <c r="CN7" s="760"/>
      <c r="CO7" s="760"/>
      <c r="CP7" s="760"/>
      <c r="CQ7" s="761"/>
      <c r="CR7" s="759">
        <v>10</v>
      </c>
      <c r="CS7" s="760"/>
      <c r="CT7" s="760"/>
      <c r="CU7" s="760"/>
      <c r="CV7" s="761"/>
      <c r="CW7" s="759">
        <v>0</v>
      </c>
      <c r="CX7" s="760"/>
      <c r="CY7" s="760"/>
      <c r="CZ7" s="760"/>
      <c r="DA7" s="761"/>
      <c r="DB7" s="759" t="s">
        <v>571</v>
      </c>
      <c r="DC7" s="760"/>
      <c r="DD7" s="760"/>
      <c r="DE7" s="760"/>
      <c r="DF7" s="761"/>
      <c r="DG7" s="759" t="s">
        <v>571</v>
      </c>
      <c r="DH7" s="760"/>
      <c r="DI7" s="760"/>
      <c r="DJ7" s="760"/>
      <c r="DK7" s="761"/>
      <c r="DL7" s="759" t="s">
        <v>570</v>
      </c>
      <c r="DM7" s="760"/>
      <c r="DN7" s="760"/>
      <c r="DO7" s="760"/>
      <c r="DP7" s="761"/>
      <c r="DQ7" s="759" t="s">
        <v>573</v>
      </c>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520</v>
      </c>
      <c r="R8" s="747"/>
      <c r="S8" s="747"/>
      <c r="T8" s="747"/>
      <c r="U8" s="747"/>
      <c r="V8" s="747">
        <v>214</v>
      </c>
      <c r="W8" s="747"/>
      <c r="X8" s="747"/>
      <c r="Y8" s="747"/>
      <c r="Z8" s="747"/>
      <c r="AA8" s="747">
        <v>305</v>
      </c>
      <c r="AB8" s="747"/>
      <c r="AC8" s="747"/>
      <c r="AD8" s="747"/>
      <c r="AE8" s="748"/>
      <c r="AF8" s="749" t="s">
        <v>366</v>
      </c>
      <c r="AG8" s="750"/>
      <c r="AH8" s="750"/>
      <c r="AI8" s="750"/>
      <c r="AJ8" s="751"/>
      <c r="AK8" s="752">
        <v>21</v>
      </c>
      <c r="AL8" s="753"/>
      <c r="AM8" s="753"/>
      <c r="AN8" s="753"/>
      <c r="AO8" s="753"/>
      <c r="AP8" s="753">
        <v>1221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563</v>
      </c>
      <c r="BT8" s="757"/>
      <c r="BU8" s="757"/>
      <c r="BV8" s="757"/>
      <c r="BW8" s="757"/>
      <c r="BX8" s="757"/>
      <c r="BY8" s="757"/>
      <c r="BZ8" s="757"/>
      <c r="CA8" s="757"/>
      <c r="CB8" s="757"/>
      <c r="CC8" s="757"/>
      <c r="CD8" s="757"/>
      <c r="CE8" s="757"/>
      <c r="CF8" s="757"/>
      <c r="CG8" s="758"/>
      <c r="CH8" s="769" t="s">
        <v>570</v>
      </c>
      <c r="CI8" s="770"/>
      <c r="CJ8" s="770"/>
      <c r="CK8" s="770"/>
      <c r="CL8" s="771"/>
      <c r="CM8" s="769">
        <v>536</v>
      </c>
      <c r="CN8" s="770"/>
      <c r="CO8" s="770"/>
      <c r="CP8" s="770"/>
      <c r="CQ8" s="771"/>
      <c r="CR8" s="769">
        <v>535</v>
      </c>
      <c r="CS8" s="770"/>
      <c r="CT8" s="770"/>
      <c r="CU8" s="770"/>
      <c r="CV8" s="771"/>
      <c r="CW8" s="769">
        <v>47</v>
      </c>
      <c r="CX8" s="770"/>
      <c r="CY8" s="770"/>
      <c r="CZ8" s="770"/>
      <c r="DA8" s="771"/>
      <c r="DB8" s="775" t="s">
        <v>572</v>
      </c>
      <c r="DC8" s="770"/>
      <c r="DD8" s="770"/>
      <c r="DE8" s="770"/>
      <c r="DF8" s="771"/>
      <c r="DG8" s="769" t="s">
        <v>550</v>
      </c>
      <c r="DH8" s="770"/>
      <c r="DI8" s="770"/>
      <c r="DJ8" s="770"/>
      <c r="DK8" s="771"/>
      <c r="DL8" s="769" t="s">
        <v>570</v>
      </c>
      <c r="DM8" s="770"/>
      <c r="DN8" s="770"/>
      <c r="DO8" s="770"/>
      <c r="DP8" s="771"/>
      <c r="DQ8" s="769" t="s">
        <v>550</v>
      </c>
      <c r="DR8" s="770"/>
      <c r="DS8" s="770"/>
      <c r="DT8" s="770"/>
      <c r="DU8" s="771"/>
      <c r="DV8" s="772"/>
      <c r="DW8" s="773"/>
      <c r="DX8" s="773"/>
      <c r="DY8" s="773"/>
      <c r="DZ8" s="774"/>
      <c r="EA8" s="205"/>
    </row>
    <row r="9" spans="1:131" s="206" customFormat="1" ht="26.25" customHeight="1" x14ac:dyDescent="0.15">
      <c r="A9" s="212">
        <v>3</v>
      </c>
      <c r="B9" s="743" t="s">
        <v>367</v>
      </c>
      <c r="C9" s="744"/>
      <c r="D9" s="744"/>
      <c r="E9" s="744"/>
      <c r="F9" s="744"/>
      <c r="G9" s="744"/>
      <c r="H9" s="744"/>
      <c r="I9" s="744"/>
      <c r="J9" s="744"/>
      <c r="K9" s="744"/>
      <c r="L9" s="744"/>
      <c r="M9" s="744"/>
      <c r="N9" s="744"/>
      <c r="O9" s="744"/>
      <c r="P9" s="745"/>
      <c r="Q9" s="746">
        <v>99</v>
      </c>
      <c r="R9" s="747"/>
      <c r="S9" s="747"/>
      <c r="T9" s="747"/>
      <c r="U9" s="747"/>
      <c r="V9" s="747">
        <v>74</v>
      </c>
      <c r="W9" s="747"/>
      <c r="X9" s="747"/>
      <c r="Y9" s="747"/>
      <c r="Z9" s="747"/>
      <c r="AA9" s="747">
        <v>26</v>
      </c>
      <c r="AB9" s="747"/>
      <c r="AC9" s="747"/>
      <c r="AD9" s="747"/>
      <c r="AE9" s="748"/>
      <c r="AF9" s="749">
        <v>26</v>
      </c>
      <c r="AG9" s="750"/>
      <c r="AH9" s="750"/>
      <c r="AI9" s="750"/>
      <c r="AJ9" s="751"/>
      <c r="AK9" s="752">
        <v>5</v>
      </c>
      <c r="AL9" s="753"/>
      <c r="AM9" s="753"/>
      <c r="AN9" s="753"/>
      <c r="AO9" s="753"/>
      <c r="AP9" s="753" t="s">
        <v>548</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564</v>
      </c>
      <c r="BT9" s="757"/>
      <c r="BU9" s="757"/>
      <c r="BV9" s="757"/>
      <c r="BW9" s="757"/>
      <c r="BX9" s="757"/>
      <c r="BY9" s="757"/>
      <c r="BZ9" s="757"/>
      <c r="CA9" s="757"/>
      <c r="CB9" s="757"/>
      <c r="CC9" s="757"/>
      <c r="CD9" s="757"/>
      <c r="CE9" s="757"/>
      <c r="CF9" s="757"/>
      <c r="CG9" s="758"/>
      <c r="CH9" s="769" t="s">
        <v>570</v>
      </c>
      <c r="CI9" s="770"/>
      <c r="CJ9" s="770"/>
      <c r="CK9" s="770"/>
      <c r="CL9" s="771"/>
      <c r="CM9" s="769">
        <v>1000</v>
      </c>
      <c r="CN9" s="770"/>
      <c r="CO9" s="770"/>
      <c r="CP9" s="770"/>
      <c r="CQ9" s="771"/>
      <c r="CR9" s="769">
        <v>1000</v>
      </c>
      <c r="CS9" s="770"/>
      <c r="CT9" s="770"/>
      <c r="CU9" s="770"/>
      <c r="CV9" s="771"/>
      <c r="CW9" s="769">
        <v>62</v>
      </c>
      <c r="CX9" s="770"/>
      <c r="CY9" s="770"/>
      <c r="CZ9" s="770"/>
      <c r="DA9" s="771"/>
      <c r="DB9" s="769" t="s">
        <v>550</v>
      </c>
      <c r="DC9" s="770"/>
      <c r="DD9" s="770"/>
      <c r="DE9" s="770"/>
      <c r="DF9" s="771"/>
      <c r="DG9" s="769" t="s">
        <v>571</v>
      </c>
      <c r="DH9" s="770"/>
      <c r="DI9" s="770"/>
      <c r="DJ9" s="770"/>
      <c r="DK9" s="771"/>
      <c r="DL9" s="769" t="s">
        <v>570</v>
      </c>
      <c r="DM9" s="770"/>
      <c r="DN9" s="770"/>
      <c r="DO9" s="770"/>
      <c r="DP9" s="771"/>
      <c r="DQ9" s="769" t="s">
        <v>570</v>
      </c>
      <c r="DR9" s="770"/>
      <c r="DS9" s="770"/>
      <c r="DT9" s="770"/>
      <c r="DU9" s="771"/>
      <c r="DV9" s="772"/>
      <c r="DW9" s="773"/>
      <c r="DX9" s="773"/>
      <c r="DY9" s="773"/>
      <c r="DZ9" s="774"/>
      <c r="EA9" s="205"/>
    </row>
    <row r="10" spans="1:131" s="206" customFormat="1" ht="26.25" customHeight="1" x14ac:dyDescent="0.15">
      <c r="A10" s="212">
        <v>4</v>
      </c>
      <c r="B10" s="743" t="s">
        <v>368</v>
      </c>
      <c r="C10" s="744"/>
      <c r="D10" s="744"/>
      <c r="E10" s="744"/>
      <c r="F10" s="744"/>
      <c r="G10" s="744"/>
      <c r="H10" s="744"/>
      <c r="I10" s="744"/>
      <c r="J10" s="744"/>
      <c r="K10" s="744"/>
      <c r="L10" s="744"/>
      <c r="M10" s="744"/>
      <c r="N10" s="744"/>
      <c r="O10" s="744"/>
      <c r="P10" s="745"/>
      <c r="Q10" s="746">
        <v>17767</v>
      </c>
      <c r="R10" s="747"/>
      <c r="S10" s="747"/>
      <c r="T10" s="747"/>
      <c r="U10" s="747"/>
      <c r="V10" s="747">
        <v>17767</v>
      </c>
      <c r="W10" s="747"/>
      <c r="X10" s="747"/>
      <c r="Y10" s="747"/>
      <c r="Z10" s="747"/>
      <c r="AA10" s="747" t="s">
        <v>575</v>
      </c>
      <c r="AB10" s="747"/>
      <c r="AC10" s="747"/>
      <c r="AD10" s="747"/>
      <c r="AE10" s="748"/>
      <c r="AF10" s="749" t="s">
        <v>112</v>
      </c>
      <c r="AG10" s="750"/>
      <c r="AH10" s="750"/>
      <c r="AI10" s="750"/>
      <c r="AJ10" s="751"/>
      <c r="AK10" s="752">
        <v>16170</v>
      </c>
      <c r="AL10" s="753"/>
      <c r="AM10" s="753"/>
      <c r="AN10" s="753"/>
      <c r="AO10" s="753"/>
      <c r="AP10" s="753" t="s">
        <v>548</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565</v>
      </c>
      <c r="BT10" s="757"/>
      <c r="BU10" s="757"/>
      <c r="BV10" s="757"/>
      <c r="BW10" s="757"/>
      <c r="BX10" s="757"/>
      <c r="BY10" s="757"/>
      <c r="BZ10" s="757"/>
      <c r="CA10" s="757"/>
      <c r="CB10" s="757"/>
      <c r="CC10" s="757"/>
      <c r="CD10" s="757"/>
      <c r="CE10" s="757"/>
      <c r="CF10" s="757"/>
      <c r="CG10" s="758"/>
      <c r="CH10" s="769">
        <v>1</v>
      </c>
      <c r="CI10" s="770"/>
      <c r="CJ10" s="770"/>
      <c r="CK10" s="770"/>
      <c r="CL10" s="771"/>
      <c r="CM10" s="769">
        <v>495</v>
      </c>
      <c r="CN10" s="770"/>
      <c r="CO10" s="770"/>
      <c r="CP10" s="770"/>
      <c r="CQ10" s="771"/>
      <c r="CR10" s="769">
        <v>500</v>
      </c>
      <c r="CS10" s="770"/>
      <c r="CT10" s="770"/>
      <c r="CU10" s="770"/>
      <c r="CV10" s="771"/>
      <c r="CW10" s="769">
        <v>2</v>
      </c>
      <c r="CX10" s="770"/>
      <c r="CY10" s="770"/>
      <c r="CZ10" s="770"/>
      <c r="DA10" s="771"/>
      <c r="DB10" s="769" t="s">
        <v>571</v>
      </c>
      <c r="DC10" s="770"/>
      <c r="DD10" s="770"/>
      <c r="DE10" s="770"/>
      <c r="DF10" s="771"/>
      <c r="DG10" s="769" t="s">
        <v>571</v>
      </c>
      <c r="DH10" s="770"/>
      <c r="DI10" s="770"/>
      <c r="DJ10" s="770"/>
      <c r="DK10" s="771"/>
      <c r="DL10" s="769" t="s">
        <v>570</v>
      </c>
      <c r="DM10" s="770"/>
      <c r="DN10" s="770"/>
      <c r="DO10" s="770"/>
      <c r="DP10" s="771"/>
      <c r="DQ10" s="769" t="s">
        <v>570</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566</v>
      </c>
      <c r="BT11" s="757"/>
      <c r="BU11" s="757"/>
      <c r="BV11" s="757"/>
      <c r="BW11" s="757"/>
      <c r="BX11" s="757"/>
      <c r="BY11" s="757"/>
      <c r="BZ11" s="757"/>
      <c r="CA11" s="757"/>
      <c r="CB11" s="757"/>
      <c r="CC11" s="757"/>
      <c r="CD11" s="757"/>
      <c r="CE11" s="757"/>
      <c r="CF11" s="757"/>
      <c r="CG11" s="758"/>
      <c r="CH11" s="769">
        <v>-5</v>
      </c>
      <c r="CI11" s="770"/>
      <c r="CJ11" s="770"/>
      <c r="CK11" s="770"/>
      <c r="CL11" s="771"/>
      <c r="CM11" s="769">
        <v>525</v>
      </c>
      <c r="CN11" s="770"/>
      <c r="CO11" s="770"/>
      <c r="CP11" s="770"/>
      <c r="CQ11" s="771"/>
      <c r="CR11" s="769">
        <v>250</v>
      </c>
      <c r="CS11" s="770"/>
      <c r="CT11" s="770"/>
      <c r="CU11" s="770"/>
      <c r="CV11" s="771"/>
      <c r="CW11" s="769">
        <v>198</v>
      </c>
      <c r="CX11" s="770"/>
      <c r="CY11" s="770"/>
      <c r="CZ11" s="770"/>
      <c r="DA11" s="771"/>
      <c r="DB11" s="769" t="s">
        <v>571</v>
      </c>
      <c r="DC11" s="770"/>
      <c r="DD11" s="770"/>
      <c r="DE11" s="770"/>
      <c r="DF11" s="771"/>
      <c r="DG11" s="769" t="s">
        <v>571</v>
      </c>
      <c r="DH11" s="770"/>
      <c r="DI11" s="770"/>
      <c r="DJ11" s="770"/>
      <c r="DK11" s="771"/>
      <c r="DL11" s="769" t="s">
        <v>570</v>
      </c>
      <c r="DM11" s="770"/>
      <c r="DN11" s="770"/>
      <c r="DO11" s="770"/>
      <c r="DP11" s="771"/>
      <c r="DQ11" s="769" t="s">
        <v>570</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567</v>
      </c>
      <c r="BT12" s="757"/>
      <c r="BU12" s="757"/>
      <c r="BV12" s="757"/>
      <c r="BW12" s="757"/>
      <c r="BX12" s="757"/>
      <c r="BY12" s="757"/>
      <c r="BZ12" s="757"/>
      <c r="CA12" s="757"/>
      <c r="CB12" s="757"/>
      <c r="CC12" s="757"/>
      <c r="CD12" s="757"/>
      <c r="CE12" s="757"/>
      <c r="CF12" s="757"/>
      <c r="CG12" s="758"/>
      <c r="CH12" s="769" t="s">
        <v>570</v>
      </c>
      <c r="CI12" s="770"/>
      <c r="CJ12" s="770"/>
      <c r="CK12" s="770"/>
      <c r="CL12" s="771"/>
      <c r="CM12" s="769" t="s">
        <v>570</v>
      </c>
      <c r="CN12" s="770"/>
      <c r="CO12" s="770"/>
      <c r="CP12" s="770"/>
      <c r="CQ12" s="771"/>
      <c r="CR12" s="769">
        <v>1</v>
      </c>
      <c r="CS12" s="770"/>
      <c r="CT12" s="770"/>
      <c r="CU12" s="770"/>
      <c r="CV12" s="771"/>
      <c r="CW12" s="769" t="s">
        <v>570</v>
      </c>
      <c r="CX12" s="770"/>
      <c r="CY12" s="770"/>
      <c r="CZ12" s="770"/>
      <c r="DA12" s="771"/>
      <c r="DB12" s="769" t="s">
        <v>571</v>
      </c>
      <c r="DC12" s="770"/>
      <c r="DD12" s="770"/>
      <c r="DE12" s="770"/>
      <c r="DF12" s="771"/>
      <c r="DG12" s="769" t="s">
        <v>571</v>
      </c>
      <c r="DH12" s="770"/>
      <c r="DI12" s="770"/>
      <c r="DJ12" s="770"/>
      <c r="DK12" s="771"/>
      <c r="DL12" s="769" t="s">
        <v>570</v>
      </c>
      <c r="DM12" s="770"/>
      <c r="DN12" s="770"/>
      <c r="DO12" s="770"/>
      <c r="DP12" s="771"/>
      <c r="DQ12" s="769" t="s">
        <v>570</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562</v>
      </c>
      <c r="BT13" s="757"/>
      <c r="BU13" s="757"/>
      <c r="BV13" s="757"/>
      <c r="BW13" s="757"/>
      <c r="BX13" s="757"/>
      <c r="BY13" s="757"/>
      <c r="BZ13" s="757"/>
      <c r="CA13" s="757"/>
      <c r="CB13" s="757"/>
      <c r="CC13" s="757"/>
      <c r="CD13" s="757"/>
      <c r="CE13" s="757"/>
      <c r="CF13" s="757"/>
      <c r="CG13" s="758"/>
      <c r="CH13" s="769">
        <v>0</v>
      </c>
      <c r="CI13" s="770"/>
      <c r="CJ13" s="770"/>
      <c r="CK13" s="770"/>
      <c r="CL13" s="771"/>
      <c r="CM13" s="769">
        <v>891</v>
      </c>
      <c r="CN13" s="770"/>
      <c r="CO13" s="770"/>
      <c r="CP13" s="770"/>
      <c r="CQ13" s="771"/>
      <c r="CR13" s="769">
        <v>1150</v>
      </c>
      <c r="CS13" s="770"/>
      <c r="CT13" s="770"/>
      <c r="CU13" s="770"/>
      <c r="CV13" s="771"/>
      <c r="CW13" s="769">
        <v>66</v>
      </c>
      <c r="CX13" s="770"/>
      <c r="CY13" s="770"/>
      <c r="CZ13" s="770"/>
      <c r="DA13" s="771"/>
      <c r="DB13" s="769" t="s">
        <v>550</v>
      </c>
      <c r="DC13" s="770"/>
      <c r="DD13" s="770"/>
      <c r="DE13" s="770"/>
      <c r="DF13" s="771"/>
      <c r="DG13" s="769" t="s">
        <v>571</v>
      </c>
      <c r="DH13" s="770"/>
      <c r="DI13" s="770"/>
      <c r="DJ13" s="770"/>
      <c r="DK13" s="771"/>
      <c r="DL13" s="769" t="s">
        <v>550</v>
      </c>
      <c r="DM13" s="770"/>
      <c r="DN13" s="770"/>
      <c r="DO13" s="770"/>
      <c r="DP13" s="771"/>
      <c r="DQ13" s="769" t="s">
        <v>550</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6"/>
      <c r="R22" s="777"/>
      <c r="S22" s="777"/>
      <c r="T22" s="777"/>
      <c r="U22" s="777"/>
      <c r="V22" s="777"/>
      <c r="W22" s="777"/>
      <c r="X22" s="777"/>
      <c r="Y22" s="777"/>
      <c r="Z22" s="777"/>
      <c r="AA22" s="777"/>
      <c r="AB22" s="777"/>
      <c r="AC22" s="777"/>
      <c r="AD22" s="777"/>
      <c r="AE22" s="778"/>
      <c r="AF22" s="749"/>
      <c r="AG22" s="750"/>
      <c r="AH22" s="750"/>
      <c r="AI22" s="750"/>
      <c r="AJ22" s="751"/>
      <c r="AK22" s="791"/>
      <c r="AL22" s="792"/>
      <c r="AM22" s="792"/>
      <c r="AN22" s="792"/>
      <c r="AO22" s="792"/>
      <c r="AP22" s="792"/>
      <c r="AQ22" s="792"/>
      <c r="AR22" s="792"/>
      <c r="AS22" s="792"/>
      <c r="AT22" s="792"/>
      <c r="AU22" s="793"/>
      <c r="AV22" s="793"/>
      <c r="AW22" s="793"/>
      <c r="AX22" s="793"/>
      <c r="AY22" s="794"/>
      <c r="AZ22" s="795" t="s">
        <v>369</v>
      </c>
      <c r="BA22" s="795"/>
      <c r="BB22" s="795"/>
      <c r="BC22" s="795"/>
      <c r="BD22" s="796"/>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370</v>
      </c>
      <c r="B23" s="779" t="s">
        <v>371</v>
      </c>
      <c r="C23" s="780"/>
      <c r="D23" s="780"/>
      <c r="E23" s="780"/>
      <c r="F23" s="780"/>
      <c r="G23" s="780"/>
      <c r="H23" s="780"/>
      <c r="I23" s="780"/>
      <c r="J23" s="780"/>
      <c r="K23" s="780"/>
      <c r="L23" s="780"/>
      <c r="M23" s="780"/>
      <c r="N23" s="780"/>
      <c r="O23" s="780"/>
      <c r="P23" s="781"/>
      <c r="Q23" s="782">
        <v>188096</v>
      </c>
      <c r="R23" s="783"/>
      <c r="S23" s="783"/>
      <c r="T23" s="783"/>
      <c r="U23" s="783"/>
      <c r="V23" s="783">
        <v>181662</v>
      </c>
      <c r="W23" s="783"/>
      <c r="X23" s="783"/>
      <c r="Y23" s="783"/>
      <c r="Z23" s="783"/>
      <c r="AA23" s="783">
        <v>6434</v>
      </c>
      <c r="AB23" s="783"/>
      <c r="AC23" s="783"/>
      <c r="AD23" s="783"/>
      <c r="AE23" s="784"/>
      <c r="AF23" s="785">
        <v>2500</v>
      </c>
      <c r="AG23" s="783"/>
      <c r="AH23" s="783"/>
      <c r="AI23" s="783"/>
      <c r="AJ23" s="786"/>
      <c r="AK23" s="787"/>
      <c r="AL23" s="788"/>
      <c r="AM23" s="788"/>
      <c r="AN23" s="788"/>
      <c r="AO23" s="788"/>
      <c r="AP23" s="783">
        <v>177400</v>
      </c>
      <c r="AQ23" s="783"/>
      <c r="AR23" s="783"/>
      <c r="AS23" s="783"/>
      <c r="AT23" s="783"/>
      <c r="AU23" s="789"/>
      <c r="AV23" s="789"/>
      <c r="AW23" s="789"/>
      <c r="AX23" s="789"/>
      <c r="AY23" s="790"/>
      <c r="AZ23" s="798" t="s">
        <v>112</v>
      </c>
      <c r="BA23" s="799"/>
      <c r="BB23" s="799"/>
      <c r="BC23" s="799"/>
      <c r="BD23" s="800"/>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7" t="s">
        <v>372</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1" t="s">
        <v>377</v>
      </c>
      <c r="AG26" s="802"/>
      <c r="AH26" s="802"/>
      <c r="AI26" s="802"/>
      <c r="AJ26" s="803"/>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4"/>
      <c r="AG27" s="805"/>
      <c r="AH27" s="805"/>
      <c r="AI27" s="805"/>
      <c r="AJ27" s="806"/>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382</v>
      </c>
      <c r="C28" s="720"/>
      <c r="D28" s="720"/>
      <c r="E28" s="720"/>
      <c r="F28" s="720"/>
      <c r="G28" s="720"/>
      <c r="H28" s="720"/>
      <c r="I28" s="720"/>
      <c r="J28" s="720"/>
      <c r="K28" s="720"/>
      <c r="L28" s="720"/>
      <c r="M28" s="720"/>
      <c r="N28" s="720"/>
      <c r="O28" s="720"/>
      <c r="P28" s="721"/>
      <c r="Q28" s="811">
        <v>56392</v>
      </c>
      <c r="R28" s="812"/>
      <c r="S28" s="812"/>
      <c r="T28" s="812"/>
      <c r="U28" s="812"/>
      <c r="V28" s="812">
        <v>55161</v>
      </c>
      <c r="W28" s="812"/>
      <c r="X28" s="812"/>
      <c r="Y28" s="812"/>
      <c r="Z28" s="812"/>
      <c r="AA28" s="812">
        <v>1231</v>
      </c>
      <c r="AB28" s="812"/>
      <c r="AC28" s="812"/>
      <c r="AD28" s="812"/>
      <c r="AE28" s="813"/>
      <c r="AF28" s="814">
        <v>1231</v>
      </c>
      <c r="AG28" s="812"/>
      <c r="AH28" s="812"/>
      <c r="AI28" s="812"/>
      <c r="AJ28" s="815"/>
      <c r="AK28" s="816">
        <v>5094</v>
      </c>
      <c r="AL28" s="807"/>
      <c r="AM28" s="807"/>
      <c r="AN28" s="807"/>
      <c r="AO28" s="807"/>
      <c r="AP28" s="807" t="s">
        <v>549</v>
      </c>
      <c r="AQ28" s="807"/>
      <c r="AR28" s="807"/>
      <c r="AS28" s="807"/>
      <c r="AT28" s="807"/>
      <c r="AU28" s="807" t="s">
        <v>549</v>
      </c>
      <c r="AV28" s="807"/>
      <c r="AW28" s="807"/>
      <c r="AX28" s="807"/>
      <c r="AY28" s="807"/>
      <c r="AZ28" s="808" t="s">
        <v>549</v>
      </c>
      <c r="BA28" s="808"/>
      <c r="BB28" s="808"/>
      <c r="BC28" s="808"/>
      <c r="BD28" s="808"/>
      <c r="BE28" s="809"/>
      <c r="BF28" s="809"/>
      <c r="BG28" s="809"/>
      <c r="BH28" s="809"/>
      <c r="BI28" s="810"/>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383</v>
      </c>
      <c r="C29" s="744"/>
      <c r="D29" s="744"/>
      <c r="E29" s="744"/>
      <c r="F29" s="744"/>
      <c r="G29" s="744"/>
      <c r="H29" s="744"/>
      <c r="I29" s="744"/>
      <c r="J29" s="744"/>
      <c r="K29" s="744"/>
      <c r="L29" s="744"/>
      <c r="M29" s="744"/>
      <c r="N29" s="744"/>
      <c r="O29" s="744"/>
      <c r="P29" s="745"/>
      <c r="Q29" s="746">
        <v>42535</v>
      </c>
      <c r="R29" s="747"/>
      <c r="S29" s="747"/>
      <c r="T29" s="747"/>
      <c r="U29" s="747"/>
      <c r="V29" s="747">
        <v>42274</v>
      </c>
      <c r="W29" s="747"/>
      <c r="X29" s="747"/>
      <c r="Y29" s="747"/>
      <c r="Z29" s="747"/>
      <c r="AA29" s="747">
        <v>261</v>
      </c>
      <c r="AB29" s="747"/>
      <c r="AC29" s="747"/>
      <c r="AD29" s="747"/>
      <c r="AE29" s="748"/>
      <c r="AF29" s="749">
        <v>261</v>
      </c>
      <c r="AG29" s="750"/>
      <c r="AH29" s="750"/>
      <c r="AI29" s="750"/>
      <c r="AJ29" s="751"/>
      <c r="AK29" s="819">
        <v>5975</v>
      </c>
      <c r="AL29" s="820"/>
      <c r="AM29" s="820"/>
      <c r="AN29" s="820"/>
      <c r="AO29" s="820"/>
      <c r="AP29" s="820" t="s">
        <v>549</v>
      </c>
      <c r="AQ29" s="820"/>
      <c r="AR29" s="820"/>
      <c r="AS29" s="820"/>
      <c r="AT29" s="820"/>
      <c r="AU29" s="820" t="s">
        <v>549</v>
      </c>
      <c r="AV29" s="820"/>
      <c r="AW29" s="820"/>
      <c r="AX29" s="820"/>
      <c r="AY29" s="820"/>
      <c r="AZ29" s="821" t="s">
        <v>549</v>
      </c>
      <c r="BA29" s="821"/>
      <c r="BB29" s="821"/>
      <c r="BC29" s="821"/>
      <c r="BD29" s="821"/>
      <c r="BE29" s="817"/>
      <c r="BF29" s="817"/>
      <c r="BG29" s="817"/>
      <c r="BH29" s="817"/>
      <c r="BI29" s="818"/>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384</v>
      </c>
      <c r="C30" s="744"/>
      <c r="D30" s="744"/>
      <c r="E30" s="744"/>
      <c r="F30" s="744"/>
      <c r="G30" s="744"/>
      <c r="H30" s="744"/>
      <c r="I30" s="744"/>
      <c r="J30" s="744"/>
      <c r="K30" s="744"/>
      <c r="L30" s="744"/>
      <c r="M30" s="744"/>
      <c r="N30" s="744"/>
      <c r="O30" s="744"/>
      <c r="P30" s="745"/>
      <c r="Q30" s="746">
        <v>5766</v>
      </c>
      <c r="R30" s="747"/>
      <c r="S30" s="747"/>
      <c r="T30" s="747"/>
      <c r="U30" s="747"/>
      <c r="V30" s="747">
        <v>5270</v>
      </c>
      <c r="W30" s="747"/>
      <c r="X30" s="747"/>
      <c r="Y30" s="747"/>
      <c r="Z30" s="747"/>
      <c r="AA30" s="747">
        <v>497</v>
      </c>
      <c r="AB30" s="747"/>
      <c r="AC30" s="747"/>
      <c r="AD30" s="747"/>
      <c r="AE30" s="748"/>
      <c r="AF30" s="749">
        <v>497</v>
      </c>
      <c r="AG30" s="750"/>
      <c r="AH30" s="750"/>
      <c r="AI30" s="750"/>
      <c r="AJ30" s="751"/>
      <c r="AK30" s="819">
        <v>1166</v>
      </c>
      <c r="AL30" s="820"/>
      <c r="AM30" s="820"/>
      <c r="AN30" s="820"/>
      <c r="AO30" s="820"/>
      <c r="AP30" s="820" t="s">
        <v>549</v>
      </c>
      <c r="AQ30" s="820"/>
      <c r="AR30" s="820"/>
      <c r="AS30" s="820"/>
      <c r="AT30" s="820"/>
      <c r="AU30" s="820" t="s">
        <v>549</v>
      </c>
      <c r="AV30" s="820"/>
      <c r="AW30" s="820"/>
      <c r="AX30" s="820"/>
      <c r="AY30" s="820"/>
      <c r="AZ30" s="821" t="s">
        <v>549</v>
      </c>
      <c r="BA30" s="821"/>
      <c r="BB30" s="821"/>
      <c r="BC30" s="821"/>
      <c r="BD30" s="821"/>
      <c r="BE30" s="817"/>
      <c r="BF30" s="817"/>
      <c r="BG30" s="817"/>
      <c r="BH30" s="817"/>
      <c r="BI30" s="818"/>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385</v>
      </c>
      <c r="C31" s="744"/>
      <c r="D31" s="744"/>
      <c r="E31" s="744"/>
      <c r="F31" s="744"/>
      <c r="G31" s="744"/>
      <c r="H31" s="744"/>
      <c r="I31" s="744"/>
      <c r="J31" s="744"/>
      <c r="K31" s="744"/>
      <c r="L31" s="744"/>
      <c r="M31" s="744"/>
      <c r="N31" s="744"/>
      <c r="O31" s="744"/>
      <c r="P31" s="745"/>
      <c r="Q31" s="746">
        <v>244</v>
      </c>
      <c r="R31" s="747"/>
      <c r="S31" s="747"/>
      <c r="T31" s="747"/>
      <c r="U31" s="747"/>
      <c r="V31" s="747">
        <v>235</v>
      </c>
      <c r="W31" s="747"/>
      <c r="X31" s="747"/>
      <c r="Y31" s="747"/>
      <c r="Z31" s="747"/>
      <c r="AA31" s="747">
        <v>9</v>
      </c>
      <c r="AB31" s="747"/>
      <c r="AC31" s="747"/>
      <c r="AD31" s="747"/>
      <c r="AE31" s="748"/>
      <c r="AF31" s="749">
        <v>9</v>
      </c>
      <c r="AG31" s="750"/>
      <c r="AH31" s="750"/>
      <c r="AI31" s="750"/>
      <c r="AJ31" s="751"/>
      <c r="AK31" s="819">
        <v>50</v>
      </c>
      <c r="AL31" s="820"/>
      <c r="AM31" s="820"/>
      <c r="AN31" s="820"/>
      <c r="AO31" s="820"/>
      <c r="AP31" s="820">
        <v>357</v>
      </c>
      <c r="AQ31" s="820"/>
      <c r="AR31" s="820"/>
      <c r="AS31" s="820"/>
      <c r="AT31" s="820"/>
      <c r="AU31" s="820">
        <v>123</v>
      </c>
      <c r="AV31" s="820"/>
      <c r="AW31" s="820"/>
      <c r="AX31" s="820"/>
      <c r="AY31" s="820"/>
      <c r="AZ31" s="821" t="s">
        <v>549</v>
      </c>
      <c r="BA31" s="821"/>
      <c r="BB31" s="821"/>
      <c r="BC31" s="821"/>
      <c r="BD31" s="821"/>
      <c r="BE31" s="817"/>
      <c r="BF31" s="817"/>
      <c r="BG31" s="817"/>
      <c r="BH31" s="817"/>
      <c r="BI31" s="818"/>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386</v>
      </c>
      <c r="C32" s="744"/>
      <c r="D32" s="744"/>
      <c r="E32" s="744"/>
      <c r="F32" s="744"/>
      <c r="G32" s="744"/>
      <c r="H32" s="744"/>
      <c r="I32" s="744"/>
      <c r="J32" s="744"/>
      <c r="K32" s="744"/>
      <c r="L32" s="744"/>
      <c r="M32" s="744"/>
      <c r="N32" s="744"/>
      <c r="O32" s="744"/>
      <c r="P32" s="745"/>
      <c r="Q32" s="746">
        <v>18658</v>
      </c>
      <c r="R32" s="747"/>
      <c r="S32" s="747"/>
      <c r="T32" s="747"/>
      <c r="U32" s="747"/>
      <c r="V32" s="747">
        <v>18161</v>
      </c>
      <c r="W32" s="747"/>
      <c r="X32" s="747"/>
      <c r="Y32" s="747"/>
      <c r="Z32" s="747"/>
      <c r="AA32" s="747">
        <v>497</v>
      </c>
      <c r="AB32" s="747"/>
      <c r="AC32" s="747"/>
      <c r="AD32" s="747"/>
      <c r="AE32" s="748"/>
      <c r="AF32" s="749">
        <v>497</v>
      </c>
      <c r="AG32" s="750"/>
      <c r="AH32" s="750"/>
      <c r="AI32" s="750"/>
      <c r="AJ32" s="751"/>
      <c r="AK32" s="819">
        <v>0</v>
      </c>
      <c r="AL32" s="820"/>
      <c r="AM32" s="820"/>
      <c r="AN32" s="820"/>
      <c r="AO32" s="820"/>
      <c r="AP32" s="820">
        <v>1791</v>
      </c>
      <c r="AQ32" s="820"/>
      <c r="AR32" s="820"/>
      <c r="AS32" s="820"/>
      <c r="AT32" s="820"/>
      <c r="AU32" s="820" t="s">
        <v>549</v>
      </c>
      <c r="AV32" s="820"/>
      <c r="AW32" s="820"/>
      <c r="AX32" s="820"/>
      <c r="AY32" s="820"/>
      <c r="AZ32" s="821" t="s">
        <v>549</v>
      </c>
      <c r="BA32" s="821"/>
      <c r="BB32" s="821"/>
      <c r="BC32" s="821"/>
      <c r="BD32" s="821"/>
      <c r="BE32" s="817"/>
      <c r="BF32" s="817"/>
      <c r="BG32" s="817"/>
      <c r="BH32" s="817"/>
      <c r="BI32" s="818"/>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387</v>
      </c>
      <c r="C33" s="744"/>
      <c r="D33" s="744"/>
      <c r="E33" s="744"/>
      <c r="F33" s="744"/>
      <c r="G33" s="744"/>
      <c r="H33" s="744"/>
      <c r="I33" s="744"/>
      <c r="J33" s="744"/>
      <c r="K33" s="744"/>
      <c r="L33" s="744"/>
      <c r="M33" s="744"/>
      <c r="N33" s="744"/>
      <c r="O33" s="744"/>
      <c r="P33" s="745"/>
      <c r="Q33" s="746">
        <v>8443</v>
      </c>
      <c r="R33" s="747"/>
      <c r="S33" s="747"/>
      <c r="T33" s="747"/>
      <c r="U33" s="747"/>
      <c r="V33" s="747">
        <v>6520</v>
      </c>
      <c r="W33" s="747"/>
      <c r="X33" s="747"/>
      <c r="Y33" s="747"/>
      <c r="Z33" s="747"/>
      <c r="AA33" s="747">
        <v>1923</v>
      </c>
      <c r="AB33" s="747"/>
      <c r="AC33" s="747"/>
      <c r="AD33" s="747"/>
      <c r="AE33" s="748"/>
      <c r="AF33" s="749">
        <v>13132</v>
      </c>
      <c r="AG33" s="750"/>
      <c r="AH33" s="750"/>
      <c r="AI33" s="750"/>
      <c r="AJ33" s="751"/>
      <c r="AK33" s="819">
        <v>730</v>
      </c>
      <c r="AL33" s="820"/>
      <c r="AM33" s="820"/>
      <c r="AN33" s="820"/>
      <c r="AO33" s="820"/>
      <c r="AP33" s="820">
        <v>12407</v>
      </c>
      <c r="AQ33" s="820"/>
      <c r="AR33" s="820"/>
      <c r="AS33" s="820"/>
      <c r="AT33" s="820"/>
      <c r="AU33" s="820">
        <v>732</v>
      </c>
      <c r="AV33" s="820"/>
      <c r="AW33" s="820"/>
      <c r="AX33" s="820"/>
      <c r="AY33" s="820"/>
      <c r="AZ33" s="821" t="s">
        <v>549</v>
      </c>
      <c r="BA33" s="821"/>
      <c r="BB33" s="821"/>
      <c r="BC33" s="821"/>
      <c r="BD33" s="821"/>
      <c r="BE33" s="817" t="s">
        <v>388</v>
      </c>
      <c r="BF33" s="817"/>
      <c r="BG33" s="817"/>
      <c r="BH33" s="817"/>
      <c r="BI33" s="818"/>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389</v>
      </c>
      <c r="C34" s="744"/>
      <c r="D34" s="744"/>
      <c r="E34" s="744"/>
      <c r="F34" s="744"/>
      <c r="G34" s="744"/>
      <c r="H34" s="744"/>
      <c r="I34" s="744"/>
      <c r="J34" s="744"/>
      <c r="K34" s="744"/>
      <c r="L34" s="744"/>
      <c r="M34" s="744"/>
      <c r="N34" s="744"/>
      <c r="O34" s="744"/>
      <c r="P34" s="745"/>
      <c r="Q34" s="746">
        <v>285</v>
      </c>
      <c r="R34" s="747"/>
      <c r="S34" s="747"/>
      <c r="T34" s="747"/>
      <c r="U34" s="747"/>
      <c r="V34" s="747">
        <v>268</v>
      </c>
      <c r="W34" s="747"/>
      <c r="X34" s="747"/>
      <c r="Y34" s="747"/>
      <c r="Z34" s="747"/>
      <c r="AA34" s="747">
        <v>17</v>
      </c>
      <c r="AB34" s="747"/>
      <c r="AC34" s="747"/>
      <c r="AD34" s="747"/>
      <c r="AE34" s="748"/>
      <c r="AF34" s="749">
        <v>444</v>
      </c>
      <c r="AG34" s="750"/>
      <c r="AH34" s="750"/>
      <c r="AI34" s="750"/>
      <c r="AJ34" s="751"/>
      <c r="AK34" s="819">
        <v>236</v>
      </c>
      <c r="AL34" s="820"/>
      <c r="AM34" s="820"/>
      <c r="AN34" s="820"/>
      <c r="AO34" s="820"/>
      <c r="AP34" s="820">
        <v>563</v>
      </c>
      <c r="AQ34" s="820"/>
      <c r="AR34" s="820"/>
      <c r="AS34" s="820"/>
      <c r="AT34" s="820"/>
      <c r="AU34" s="820">
        <v>563</v>
      </c>
      <c r="AV34" s="820"/>
      <c r="AW34" s="820"/>
      <c r="AX34" s="820"/>
      <c r="AY34" s="820"/>
      <c r="AZ34" s="821" t="s">
        <v>549</v>
      </c>
      <c r="BA34" s="821"/>
      <c r="BB34" s="821"/>
      <c r="BC34" s="821"/>
      <c r="BD34" s="821"/>
      <c r="BE34" s="817" t="s">
        <v>388</v>
      </c>
      <c r="BF34" s="817"/>
      <c r="BG34" s="817"/>
      <c r="BH34" s="817"/>
      <c r="BI34" s="818"/>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390</v>
      </c>
      <c r="C35" s="744"/>
      <c r="D35" s="744"/>
      <c r="E35" s="744"/>
      <c r="F35" s="744"/>
      <c r="G35" s="744"/>
      <c r="H35" s="744"/>
      <c r="I35" s="744"/>
      <c r="J35" s="744"/>
      <c r="K35" s="744"/>
      <c r="L35" s="744"/>
      <c r="M35" s="744"/>
      <c r="N35" s="744"/>
      <c r="O35" s="744"/>
      <c r="P35" s="745"/>
      <c r="Q35" s="746">
        <v>722</v>
      </c>
      <c r="R35" s="747"/>
      <c r="S35" s="747"/>
      <c r="T35" s="747"/>
      <c r="U35" s="747"/>
      <c r="V35" s="747">
        <v>473</v>
      </c>
      <c r="W35" s="747"/>
      <c r="X35" s="747"/>
      <c r="Y35" s="747"/>
      <c r="Z35" s="747"/>
      <c r="AA35" s="747">
        <v>249</v>
      </c>
      <c r="AB35" s="747"/>
      <c r="AC35" s="747"/>
      <c r="AD35" s="747"/>
      <c r="AE35" s="748"/>
      <c r="AF35" s="749">
        <v>3570</v>
      </c>
      <c r="AG35" s="750"/>
      <c r="AH35" s="750"/>
      <c r="AI35" s="750"/>
      <c r="AJ35" s="751"/>
      <c r="AK35" s="819">
        <v>2</v>
      </c>
      <c r="AL35" s="820"/>
      <c r="AM35" s="820"/>
      <c r="AN35" s="820"/>
      <c r="AO35" s="820"/>
      <c r="AP35" s="820" t="s">
        <v>549</v>
      </c>
      <c r="AQ35" s="820"/>
      <c r="AR35" s="820"/>
      <c r="AS35" s="820"/>
      <c r="AT35" s="820"/>
      <c r="AU35" s="820" t="s">
        <v>549</v>
      </c>
      <c r="AV35" s="820"/>
      <c r="AW35" s="820"/>
      <c r="AX35" s="820"/>
      <c r="AY35" s="820"/>
      <c r="AZ35" s="821" t="s">
        <v>549</v>
      </c>
      <c r="BA35" s="821"/>
      <c r="BB35" s="821"/>
      <c r="BC35" s="821"/>
      <c r="BD35" s="821"/>
      <c r="BE35" s="817" t="s">
        <v>388</v>
      </c>
      <c r="BF35" s="817"/>
      <c r="BG35" s="817"/>
      <c r="BH35" s="817"/>
      <c r="BI35" s="818"/>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391</v>
      </c>
      <c r="C36" s="744"/>
      <c r="D36" s="744"/>
      <c r="E36" s="744"/>
      <c r="F36" s="744"/>
      <c r="G36" s="744"/>
      <c r="H36" s="744"/>
      <c r="I36" s="744"/>
      <c r="J36" s="744"/>
      <c r="K36" s="744"/>
      <c r="L36" s="744"/>
      <c r="M36" s="744"/>
      <c r="N36" s="744"/>
      <c r="O36" s="744"/>
      <c r="P36" s="745"/>
      <c r="Q36" s="746">
        <v>13150</v>
      </c>
      <c r="R36" s="747"/>
      <c r="S36" s="747"/>
      <c r="T36" s="747"/>
      <c r="U36" s="747"/>
      <c r="V36" s="747">
        <v>13428</v>
      </c>
      <c r="W36" s="747"/>
      <c r="X36" s="747"/>
      <c r="Y36" s="747"/>
      <c r="Z36" s="747"/>
      <c r="AA36" s="747">
        <v>-277</v>
      </c>
      <c r="AB36" s="747"/>
      <c r="AC36" s="747"/>
      <c r="AD36" s="747"/>
      <c r="AE36" s="748"/>
      <c r="AF36" s="749">
        <v>1468</v>
      </c>
      <c r="AG36" s="750"/>
      <c r="AH36" s="750"/>
      <c r="AI36" s="750"/>
      <c r="AJ36" s="751"/>
      <c r="AK36" s="819">
        <v>5534</v>
      </c>
      <c r="AL36" s="820"/>
      <c r="AM36" s="820"/>
      <c r="AN36" s="820"/>
      <c r="AO36" s="820"/>
      <c r="AP36" s="820">
        <v>134964</v>
      </c>
      <c r="AQ36" s="820"/>
      <c r="AR36" s="820"/>
      <c r="AS36" s="820"/>
      <c r="AT36" s="820"/>
      <c r="AU36" s="820">
        <v>87759</v>
      </c>
      <c r="AV36" s="820"/>
      <c r="AW36" s="820"/>
      <c r="AX36" s="820"/>
      <c r="AY36" s="820"/>
      <c r="AZ36" s="821" t="s">
        <v>549</v>
      </c>
      <c r="BA36" s="821"/>
      <c r="BB36" s="821"/>
      <c r="BC36" s="821"/>
      <c r="BD36" s="821"/>
      <c r="BE36" s="817" t="s">
        <v>388</v>
      </c>
      <c r="BF36" s="817"/>
      <c r="BG36" s="817"/>
      <c r="BH36" s="817"/>
      <c r="BI36" s="818"/>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392</v>
      </c>
      <c r="C37" s="744"/>
      <c r="D37" s="744"/>
      <c r="E37" s="744"/>
      <c r="F37" s="744"/>
      <c r="G37" s="744"/>
      <c r="H37" s="744"/>
      <c r="I37" s="744"/>
      <c r="J37" s="744"/>
      <c r="K37" s="744"/>
      <c r="L37" s="744"/>
      <c r="M37" s="744"/>
      <c r="N37" s="744"/>
      <c r="O37" s="744"/>
      <c r="P37" s="745"/>
      <c r="Q37" s="746">
        <v>31</v>
      </c>
      <c r="R37" s="747"/>
      <c r="S37" s="747"/>
      <c r="T37" s="747"/>
      <c r="U37" s="747"/>
      <c r="V37" s="747">
        <v>31</v>
      </c>
      <c r="W37" s="747"/>
      <c r="X37" s="747"/>
      <c r="Y37" s="747"/>
      <c r="Z37" s="747"/>
      <c r="AA37" s="747" t="s">
        <v>549</v>
      </c>
      <c r="AB37" s="747"/>
      <c r="AC37" s="747"/>
      <c r="AD37" s="747"/>
      <c r="AE37" s="748"/>
      <c r="AF37" s="749" t="s">
        <v>112</v>
      </c>
      <c r="AG37" s="750"/>
      <c r="AH37" s="750"/>
      <c r="AI37" s="750"/>
      <c r="AJ37" s="751"/>
      <c r="AK37" s="819">
        <v>21</v>
      </c>
      <c r="AL37" s="820"/>
      <c r="AM37" s="820"/>
      <c r="AN37" s="820"/>
      <c r="AO37" s="820"/>
      <c r="AP37" s="820" t="s">
        <v>549</v>
      </c>
      <c r="AQ37" s="820"/>
      <c r="AR37" s="820"/>
      <c r="AS37" s="820"/>
      <c r="AT37" s="820"/>
      <c r="AU37" s="820" t="s">
        <v>549</v>
      </c>
      <c r="AV37" s="820"/>
      <c r="AW37" s="820"/>
      <c r="AX37" s="820"/>
      <c r="AY37" s="820"/>
      <c r="AZ37" s="821" t="s">
        <v>550</v>
      </c>
      <c r="BA37" s="821"/>
      <c r="BB37" s="821"/>
      <c r="BC37" s="821"/>
      <c r="BD37" s="821"/>
      <c r="BE37" s="817" t="s">
        <v>393</v>
      </c>
      <c r="BF37" s="817"/>
      <c r="BG37" s="817"/>
      <c r="BH37" s="817"/>
      <c r="BI37" s="818"/>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t="s">
        <v>394</v>
      </c>
      <c r="C38" s="744"/>
      <c r="D38" s="744"/>
      <c r="E38" s="744"/>
      <c r="F38" s="744"/>
      <c r="G38" s="744"/>
      <c r="H38" s="744"/>
      <c r="I38" s="744"/>
      <c r="J38" s="744"/>
      <c r="K38" s="744"/>
      <c r="L38" s="744"/>
      <c r="M38" s="744"/>
      <c r="N38" s="744"/>
      <c r="O38" s="744"/>
      <c r="P38" s="745"/>
      <c r="Q38" s="746">
        <v>609</v>
      </c>
      <c r="R38" s="747"/>
      <c r="S38" s="747"/>
      <c r="T38" s="747"/>
      <c r="U38" s="747"/>
      <c r="V38" s="747">
        <v>609</v>
      </c>
      <c r="W38" s="747"/>
      <c r="X38" s="747"/>
      <c r="Y38" s="747"/>
      <c r="Z38" s="747"/>
      <c r="AA38" s="747" t="s">
        <v>549</v>
      </c>
      <c r="AB38" s="747"/>
      <c r="AC38" s="747"/>
      <c r="AD38" s="747"/>
      <c r="AE38" s="748"/>
      <c r="AF38" s="749" t="s">
        <v>112</v>
      </c>
      <c r="AG38" s="750"/>
      <c r="AH38" s="750"/>
      <c r="AI38" s="750"/>
      <c r="AJ38" s="751"/>
      <c r="AK38" s="819">
        <v>167</v>
      </c>
      <c r="AL38" s="820"/>
      <c r="AM38" s="820"/>
      <c r="AN38" s="820"/>
      <c r="AO38" s="820"/>
      <c r="AP38" s="820">
        <v>76</v>
      </c>
      <c r="AQ38" s="820"/>
      <c r="AR38" s="820"/>
      <c r="AS38" s="820"/>
      <c r="AT38" s="820"/>
      <c r="AU38" s="820">
        <v>47</v>
      </c>
      <c r="AV38" s="820"/>
      <c r="AW38" s="820"/>
      <c r="AX38" s="820"/>
      <c r="AY38" s="820"/>
      <c r="AZ38" s="821" t="s">
        <v>549</v>
      </c>
      <c r="BA38" s="821"/>
      <c r="BB38" s="821"/>
      <c r="BC38" s="821"/>
      <c r="BD38" s="821"/>
      <c r="BE38" s="817" t="s">
        <v>393</v>
      </c>
      <c r="BF38" s="817"/>
      <c r="BG38" s="817"/>
      <c r="BH38" s="817"/>
      <c r="BI38" s="818"/>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t="s">
        <v>395</v>
      </c>
      <c r="C39" s="744"/>
      <c r="D39" s="744"/>
      <c r="E39" s="744"/>
      <c r="F39" s="744"/>
      <c r="G39" s="744"/>
      <c r="H39" s="744"/>
      <c r="I39" s="744"/>
      <c r="J39" s="744"/>
      <c r="K39" s="744"/>
      <c r="L39" s="744"/>
      <c r="M39" s="744"/>
      <c r="N39" s="744"/>
      <c r="O39" s="744"/>
      <c r="P39" s="745"/>
      <c r="Q39" s="746">
        <v>4</v>
      </c>
      <c r="R39" s="747"/>
      <c r="S39" s="747"/>
      <c r="T39" s="747"/>
      <c r="U39" s="747"/>
      <c r="V39" s="747">
        <v>4</v>
      </c>
      <c r="W39" s="747"/>
      <c r="X39" s="747"/>
      <c r="Y39" s="747"/>
      <c r="Z39" s="747"/>
      <c r="AA39" s="747" t="s">
        <v>549</v>
      </c>
      <c r="AB39" s="747"/>
      <c r="AC39" s="747"/>
      <c r="AD39" s="747"/>
      <c r="AE39" s="748"/>
      <c r="AF39" s="749" t="s">
        <v>112</v>
      </c>
      <c r="AG39" s="750"/>
      <c r="AH39" s="750"/>
      <c r="AI39" s="750"/>
      <c r="AJ39" s="751"/>
      <c r="AK39" s="819">
        <v>1</v>
      </c>
      <c r="AL39" s="820"/>
      <c r="AM39" s="820"/>
      <c r="AN39" s="820"/>
      <c r="AO39" s="820"/>
      <c r="AP39" s="820" t="s">
        <v>549</v>
      </c>
      <c r="AQ39" s="820"/>
      <c r="AR39" s="820"/>
      <c r="AS39" s="820"/>
      <c r="AT39" s="820"/>
      <c r="AU39" s="820" t="s">
        <v>549</v>
      </c>
      <c r="AV39" s="820"/>
      <c r="AW39" s="820"/>
      <c r="AX39" s="820"/>
      <c r="AY39" s="820"/>
      <c r="AZ39" s="821" t="s">
        <v>549</v>
      </c>
      <c r="BA39" s="821"/>
      <c r="BB39" s="821"/>
      <c r="BC39" s="821"/>
      <c r="BD39" s="821"/>
      <c r="BE39" s="817" t="s">
        <v>393</v>
      </c>
      <c r="BF39" s="817"/>
      <c r="BG39" s="817"/>
      <c r="BH39" s="817"/>
      <c r="BI39" s="818"/>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t="s">
        <v>396</v>
      </c>
      <c r="C40" s="744"/>
      <c r="D40" s="744"/>
      <c r="E40" s="744"/>
      <c r="F40" s="744"/>
      <c r="G40" s="744"/>
      <c r="H40" s="744"/>
      <c r="I40" s="744"/>
      <c r="J40" s="744"/>
      <c r="K40" s="744"/>
      <c r="L40" s="744"/>
      <c r="M40" s="744"/>
      <c r="N40" s="744"/>
      <c r="O40" s="744"/>
      <c r="P40" s="745"/>
      <c r="Q40" s="746">
        <v>1529</v>
      </c>
      <c r="R40" s="747"/>
      <c r="S40" s="747"/>
      <c r="T40" s="747"/>
      <c r="U40" s="747"/>
      <c r="V40" s="747">
        <v>359</v>
      </c>
      <c r="W40" s="747"/>
      <c r="X40" s="747"/>
      <c r="Y40" s="747"/>
      <c r="Z40" s="747"/>
      <c r="AA40" s="747">
        <v>1170</v>
      </c>
      <c r="AB40" s="747"/>
      <c r="AC40" s="747"/>
      <c r="AD40" s="747"/>
      <c r="AE40" s="748"/>
      <c r="AF40" s="749">
        <v>1170</v>
      </c>
      <c r="AG40" s="750"/>
      <c r="AH40" s="750"/>
      <c r="AI40" s="750"/>
      <c r="AJ40" s="751"/>
      <c r="AK40" s="819" t="s">
        <v>549</v>
      </c>
      <c r="AL40" s="820"/>
      <c r="AM40" s="820"/>
      <c r="AN40" s="820"/>
      <c r="AO40" s="820"/>
      <c r="AP40" s="820" t="s">
        <v>574</v>
      </c>
      <c r="AQ40" s="820"/>
      <c r="AR40" s="820"/>
      <c r="AS40" s="820"/>
      <c r="AT40" s="820"/>
      <c r="AU40" s="820" t="s">
        <v>549</v>
      </c>
      <c r="AV40" s="820"/>
      <c r="AW40" s="820"/>
      <c r="AX40" s="820"/>
      <c r="AY40" s="820"/>
      <c r="AZ40" s="821" t="s">
        <v>549</v>
      </c>
      <c r="BA40" s="821"/>
      <c r="BB40" s="821"/>
      <c r="BC40" s="821"/>
      <c r="BD40" s="821"/>
      <c r="BE40" s="817" t="s">
        <v>393</v>
      </c>
      <c r="BF40" s="817"/>
      <c r="BG40" s="817"/>
      <c r="BH40" s="817"/>
      <c r="BI40" s="818"/>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t="s">
        <v>397</v>
      </c>
      <c r="C41" s="744"/>
      <c r="D41" s="744"/>
      <c r="E41" s="744"/>
      <c r="F41" s="744"/>
      <c r="G41" s="744"/>
      <c r="H41" s="744"/>
      <c r="I41" s="744"/>
      <c r="J41" s="744"/>
      <c r="K41" s="744"/>
      <c r="L41" s="744"/>
      <c r="M41" s="744"/>
      <c r="N41" s="744"/>
      <c r="O41" s="744"/>
      <c r="P41" s="745"/>
      <c r="Q41" s="746">
        <v>1166</v>
      </c>
      <c r="R41" s="747"/>
      <c r="S41" s="747"/>
      <c r="T41" s="747"/>
      <c r="U41" s="747"/>
      <c r="V41" s="747">
        <v>955</v>
      </c>
      <c r="W41" s="747"/>
      <c r="X41" s="747"/>
      <c r="Y41" s="747"/>
      <c r="Z41" s="747"/>
      <c r="AA41" s="747">
        <v>211</v>
      </c>
      <c r="AB41" s="747"/>
      <c r="AC41" s="747"/>
      <c r="AD41" s="747"/>
      <c r="AE41" s="748"/>
      <c r="AF41" s="749">
        <v>195</v>
      </c>
      <c r="AG41" s="750"/>
      <c r="AH41" s="750"/>
      <c r="AI41" s="750"/>
      <c r="AJ41" s="751"/>
      <c r="AK41" s="819">
        <v>59</v>
      </c>
      <c r="AL41" s="820"/>
      <c r="AM41" s="820"/>
      <c r="AN41" s="820"/>
      <c r="AO41" s="820"/>
      <c r="AP41" s="820">
        <v>78</v>
      </c>
      <c r="AQ41" s="820"/>
      <c r="AR41" s="820"/>
      <c r="AS41" s="820"/>
      <c r="AT41" s="820"/>
      <c r="AU41" s="820" t="s">
        <v>549</v>
      </c>
      <c r="AV41" s="820"/>
      <c r="AW41" s="820"/>
      <c r="AX41" s="820"/>
      <c r="AY41" s="820"/>
      <c r="AZ41" s="821" t="s">
        <v>551</v>
      </c>
      <c r="BA41" s="821"/>
      <c r="BB41" s="821"/>
      <c r="BC41" s="821"/>
      <c r="BD41" s="821"/>
      <c r="BE41" s="817" t="s">
        <v>393</v>
      </c>
      <c r="BF41" s="817"/>
      <c r="BG41" s="817"/>
      <c r="BH41" s="817"/>
      <c r="BI41" s="818"/>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8"/>
      <c r="AB42" s="750"/>
      <c r="AC42" s="750"/>
      <c r="AD42" s="750"/>
      <c r="AE42" s="751"/>
      <c r="AF42" s="749"/>
      <c r="AG42" s="750"/>
      <c r="AH42" s="750"/>
      <c r="AI42" s="750"/>
      <c r="AJ42" s="751"/>
      <c r="AK42" s="819"/>
      <c r="AL42" s="820"/>
      <c r="AM42" s="820"/>
      <c r="AN42" s="820"/>
      <c r="AO42" s="820"/>
      <c r="AP42" s="820"/>
      <c r="AQ42" s="820"/>
      <c r="AR42" s="820"/>
      <c r="AS42" s="820"/>
      <c r="AT42" s="820"/>
      <c r="AU42" s="820"/>
      <c r="AV42" s="820"/>
      <c r="AW42" s="820"/>
      <c r="AX42" s="820"/>
      <c r="AY42" s="820"/>
      <c r="AZ42" s="821"/>
      <c r="BA42" s="821"/>
      <c r="BB42" s="821"/>
      <c r="BC42" s="821"/>
      <c r="BD42" s="821"/>
      <c r="BE42" s="817"/>
      <c r="BF42" s="817"/>
      <c r="BG42" s="817"/>
      <c r="BH42" s="817"/>
      <c r="BI42" s="818"/>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9"/>
      <c r="AL43" s="820"/>
      <c r="AM43" s="820"/>
      <c r="AN43" s="820"/>
      <c r="AO43" s="820"/>
      <c r="AP43" s="820"/>
      <c r="AQ43" s="820"/>
      <c r="AR43" s="820"/>
      <c r="AS43" s="820"/>
      <c r="AT43" s="820"/>
      <c r="AU43" s="820"/>
      <c r="AV43" s="820"/>
      <c r="AW43" s="820"/>
      <c r="AX43" s="820"/>
      <c r="AY43" s="820"/>
      <c r="AZ43" s="821"/>
      <c r="BA43" s="821"/>
      <c r="BB43" s="821"/>
      <c r="BC43" s="821"/>
      <c r="BD43" s="821"/>
      <c r="BE43" s="817"/>
      <c r="BF43" s="817"/>
      <c r="BG43" s="817"/>
      <c r="BH43" s="817"/>
      <c r="BI43" s="818"/>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9"/>
      <c r="AL44" s="820"/>
      <c r="AM44" s="820"/>
      <c r="AN44" s="820"/>
      <c r="AO44" s="820"/>
      <c r="AP44" s="820"/>
      <c r="AQ44" s="820"/>
      <c r="AR44" s="820"/>
      <c r="AS44" s="820"/>
      <c r="AT44" s="820"/>
      <c r="AU44" s="820"/>
      <c r="AV44" s="820"/>
      <c r="AW44" s="820"/>
      <c r="AX44" s="820"/>
      <c r="AY44" s="820"/>
      <c r="AZ44" s="821"/>
      <c r="BA44" s="821"/>
      <c r="BB44" s="821"/>
      <c r="BC44" s="821"/>
      <c r="BD44" s="821"/>
      <c r="BE44" s="817"/>
      <c r="BF44" s="817"/>
      <c r="BG44" s="817"/>
      <c r="BH44" s="817"/>
      <c r="BI44" s="818"/>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9"/>
      <c r="AL45" s="820"/>
      <c r="AM45" s="820"/>
      <c r="AN45" s="820"/>
      <c r="AO45" s="820"/>
      <c r="AP45" s="820"/>
      <c r="AQ45" s="820"/>
      <c r="AR45" s="820"/>
      <c r="AS45" s="820"/>
      <c r="AT45" s="820"/>
      <c r="AU45" s="820"/>
      <c r="AV45" s="820"/>
      <c r="AW45" s="820"/>
      <c r="AX45" s="820"/>
      <c r="AY45" s="820"/>
      <c r="AZ45" s="821"/>
      <c r="BA45" s="821"/>
      <c r="BB45" s="821"/>
      <c r="BC45" s="821"/>
      <c r="BD45" s="821"/>
      <c r="BE45" s="817"/>
      <c r="BF45" s="817"/>
      <c r="BG45" s="817"/>
      <c r="BH45" s="817"/>
      <c r="BI45" s="818"/>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9"/>
      <c r="AL46" s="820"/>
      <c r="AM46" s="820"/>
      <c r="AN46" s="820"/>
      <c r="AO46" s="820"/>
      <c r="AP46" s="820"/>
      <c r="AQ46" s="820"/>
      <c r="AR46" s="820"/>
      <c r="AS46" s="820"/>
      <c r="AT46" s="820"/>
      <c r="AU46" s="820"/>
      <c r="AV46" s="820"/>
      <c r="AW46" s="820"/>
      <c r="AX46" s="820"/>
      <c r="AY46" s="820"/>
      <c r="AZ46" s="821"/>
      <c r="BA46" s="821"/>
      <c r="BB46" s="821"/>
      <c r="BC46" s="821"/>
      <c r="BD46" s="821"/>
      <c r="BE46" s="817"/>
      <c r="BF46" s="817"/>
      <c r="BG46" s="817"/>
      <c r="BH46" s="817"/>
      <c r="BI46" s="818"/>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9"/>
      <c r="AL47" s="820"/>
      <c r="AM47" s="820"/>
      <c r="AN47" s="820"/>
      <c r="AO47" s="820"/>
      <c r="AP47" s="820"/>
      <c r="AQ47" s="820"/>
      <c r="AR47" s="820"/>
      <c r="AS47" s="820"/>
      <c r="AT47" s="820"/>
      <c r="AU47" s="820"/>
      <c r="AV47" s="820"/>
      <c r="AW47" s="820"/>
      <c r="AX47" s="820"/>
      <c r="AY47" s="820"/>
      <c r="AZ47" s="821"/>
      <c r="BA47" s="821"/>
      <c r="BB47" s="821"/>
      <c r="BC47" s="821"/>
      <c r="BD47" s="821"/>
      <c r="BE47" s="817"/>
      <c r="BF47" s="817"/>
      <c r="BG47" s="817"/>
      <c r="BH47" s="817"/>
      <c r="BI47" s="818"/>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9"/>
      <c r="AL48" s="820"/>
      <c r="AM48" s="820"/>
      <c r="AN48" s="820"/>
      <c r="AO48" s="820"/>
      <c r="AP48" s="820"/>
      <c r="AQ48" s="820"/>
      <c r="AR48" s="820"/>
      <c r="AS48" s="820"/>
      <c r="AT48" s="820"/>
      <c r="AU48" s="820"/>
      <c r="AV48" s="820"/>
      <c r="AW48" s="820"/>
      <c r="AX48" s="820"/>
      <c r="AY48" s="820"/>
      <c r="AZ48" s="821"/>
      <c r="BA48" s="821"/>
      <c r="BB48" s="821"/>
      <c r="BC48" s="821"/>
      <c r="BD48" s="821"/>
      <c r="BE48" s="817"/>
      <c r="BF48" s="817"/>
      <c r="BG48" s="817"/>
      <c r="BH48" s="817"/>
      <c r="BI48" s="818"/>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9"/>
      <c r="AL49" s="820"/>
      <c r="AM49" s="820"/>
      <c r="AN49" s="820"/>
      <c r="AO49" s="820"/>
      <c r="AP49" s="820"/>
      <c r="AQ49" s="820"/>
      <c r="AR49" s="820"/>
      <c r="AS49" s="820"/>
      <c r="AT49" s="820"/>
      <c r="AU49" s="820"/>
      <c r="AV49" s="820"/>
      <c r="AW49" s="820"/>
      <c r="AX49" s="820"/>
      <c r="AY49" s="820"/>
      <c r="AZ49" s="821"/>
      <c r="BA49" s="821"/>
      <c r="BB49" s="821"/>
      <c r="BC49" s="821"/>
      <c r="BD49" s="821"/>
      <c r="BE49" s="817"/>
      <c r="BF49" s="817"/>
      <c r="BG49" s="817"/>
      <c r="BH49" s="817"/>
      <c r="BI49" s="818"/>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49"/>
      <c r="AG50" s="750"/>
      <c r="AH50" s="750"/>
      <c r="AI50" s="750"/>
      <c r="AJ50" s="751"/>
      <c r="AK50" s="825"/>
      <c r="AL50" s="823"/>
      <c r="AM50" s="823"/>
      <c r="AN50" s="823"/>
      <c r="AO50" s="823"/>
      <c r="AP50" s="823"/>
      <c r="AQ50" s="823"/>
      <c r="AR50" s="823"/>
      <c r="AS50" s="823"/>
      <c r="AT50" s="823"/>
      <c r="AU50" s="823"/>
      <c r="AV50" s="823"/>
      <c r="AW50" s="823"/>
      <c r="AX50" s="823"/>
      <c r="AY50" s="823"/>
      <c r="AZ50" s="826"/>
      <c r="BA50" s="826"/>
      <c r="BB50" s="826"/>
      <c r="BC50" s="826"/>
      <c r="BD50" s="826"/>
      <c r="BE50" s="817"/>
      <c r="BF50" s="817"/>
      <c r="BG50" s="817"/>
      <c r="BH50" s="817"/>
      <c r="BI50" s="818"/>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49"/>
      <c r="AG51" s="750"/>
      <c r="AH51" s="750"/>
      <c r="AI51" s="750"/>
      <c r="AJ51" s="751"/>
      <c r="AK51" s="825"/>
      <c r="AL51" s="823"/>
      <c r="AM51" s="823"/>
      <c r="AN51" s="823"/>
      <c r="AO51" s="823"/>
      <c r="AP51" s="823"/>
      <c r="AQ51" s="823"/>
      <c r="AR51" s="823"/>
      <c r="AS51" s="823"/>
      <c r="AT51" s="823"/>
      <c r="AU51" s="823"/>
      <c r="AV51" s="823"/>
      <c r="AW51" s="823"/>
      <c r="AX51" s="823"/>
      <c r="AY51" s="823"/>
      <c r="AZ51" s="826"/>
      <c r="BA51" s="826"/>
      <c r="BB51" s="826"/>
      <c r="BC51" s="826"/>
      <c r="BD51" s="826"/>
      <c r="BE51" s="817"/>
      <c r="BF51" s="817"/>
      <c r="BG51" s="817"/>
      <c r="BH51" s="817"/>
      <c r="BI51" s="818"/>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49"/>
      <c r="AG52" s="750"/>
      <c r="AH52" s="750"/>
      <c r="AI52" s="750"/>
      <c r="AJ52" s="751"/>
      <c r="AK52" s="825"/>
      <c r="AL52" s="823"/>
      <c r="AM52" s="823"/>
      <c r="AN52" s="823"/>
      <c r="AO52" s="823"/>
      <c r="AP52" s="823"/>
      <c r="AQ52" s="823"/>
      <c r="AR52" s="823"/>
      <c r="AS52" s="823"/>
      <c r="AT52" s="823"/>
      <c r="AU52" s="823"/>
      <c r="AV52" s="823"/>
      <c r="AW52" s="823"/>
      <c r="AX52" s="823"/>
      <c r="AY52" s="823"/>
      <c r="AZ52" s="826"/>
      <c r="BA52" s="826"/>
      <c r="BB52" s="826"/>
      <c r="BC52" s="826"/>
      <c r="BD52" s="826"/>
      <c r="BE52" s="817"/>
      <c r="BF52" s="817"/>
      <c r="BG52" s="817"/>
      <c r="BH52" s="817"/>
      <c r="BI52" s="818"/>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49"/>
      <c r="AG53" s="750"/>
      <c r="AH53" s="750"/>
      <c r="AI53" s="750"/>
      <c r="AJ53" s="751"/>
      <c r="AK53" s="825"/>
      <c r="AL53" s="823"/>
      <c r="AM53" s="823"/>
      <c r="AN53" s="823"/>
      <c r="AO53" s="823"/>
      <c r="AP53" s="823"/>
      <c r="AQ53" s="823"/>
      <c r="AR53" s="823"/>
      <c r="AS53" s="823"/>
      <c r="AT53" s="823"/>
      <c r="AU53" s="823"/>
      <c r="AV53" s="823"/>
      <c r="AW53" s="823"/>
      <c r="AX53" s="823"/>
      <c r="AY53" s="823"/>
      <c r="AZ53" s="826"/>
      <c r="BA53" s="826"/>
      <c r="BB53" s="826"/>
      <c r="BC53" s="826"/>
      <c r="BD53" s="826"/>
      <c r="BE53" s="817"/>
      <c r="BF53" s="817"/>
      <c r="BG53" s="817"/>
      <c r="BH53" s="817"/>
      <c r="BI53" s="818"/>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49"/>
      <c r="AG54" s="750"/>
      <c r="AH54" s="750"/>
      <c r="AI54" s="750"/>
      <c r="AJ54" s="751"/>
      <c r="AK54" s="825"/>
      <c r="AL54" s="823"/>
      <c r="AM54" s="823"/>
      <c r="AN54" s="823"/>
      <c r="AO54" s="823"/>
      <c r="AP54" s="823"/>
      <c r="AQ54" s="823"/>
      <c r="AR54" s="823"/>
      <c r="AS54" s="823"/>
      <c r="AT54" s="823"/>
      <c r="AU54" s="823"/>
      <c r="AV54" s="823"/>
      <c r="AW54" s="823"/>
      <c r="AX54" s="823"/>
      <c r="AY54" s="823"/>
      <c r="AZ54" s="826"/>
      <c r="BA54" s="826"/>
      <c r="BB54" s="826"/>
      <c r="BC54" s="826"/>
      <c r="BD54" s="826"/>
      <c r="BE54" s="817"/>
      <c r="BF54" s="817"/>
      <c r="BG54" s="817"/>
      <c r="BH54" s="817"/>
      <c r="BI54" s="818"/>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49"/>
      <c r="AG55" s="750"/>
      <c r="AH55" s="750"/>
      <c r="AI55" s="750"/>
      <c r="AJ55" s="751"/>
      <c r="AK55" s="825"/>
      <c r="AL55" s="823"/>
      <c r="AM55" s="823"/>
      <c r="AN55" s="823"/>
      <c r="AO55" s="823"/>
      <c r="AP55" s="823"/>
      <c r="AQ55" s="823"/>
      <c r="AR55" s="823"/>
      <c r="AS55" s="823"/>
      <c r="AT55" s="823"/>
      <c r="AU55" s="823"/>
      <c r="AV55" s="823"/>
      <c r="AW55" s="823"/>
      <c r="AX55" s="823"/>
      <c r="AY55" s="823"/>
      <c r="AZ55" s="826"/>
      <c r="BA55" s="826"/>
      <c r="BB55" s="826"/>
      <c r="BC55" s="826"/>
      <c r="BD55" s="826"/>
      <c r="BE55" s="817"/>
      <c r="BF55" s="817"/>
      <c r="BG55" s="817"/>
      <c r="BH55" s="817"/>
      <c r="BI55" s="818"/>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49"/>
      <c r="AG56" s="750"/>
      <c r="AH56" s="750"/>
      <c r="AI56" s="750"/>
      <c r="AJ56" s="751"/>
      <c r="AK56" s="825"/>
      <c r="AL56" s="823"/>
      <c r="AM56" s="823"/>
      <c r="AN56" s="823"/>
      <c r="AO56" s="823"/>
      <c r="AP56" s="823"/>
      <c r="AQ56" s="823"/>
      <c r="AR56" s="823"/>
      <c r="AS56" s="823"/>
      <c r="AT56" s="823"/>
      <c r="AU56" s="823"/>
      <c r="AV56" s="823"/>
      <c r="AW56" s="823"/>
      <c r="AX56" s="823"/>
      <c r="AY56" s="823"/>
      <c r="AZ56" s="826"/>
      <c r="BA56" s="826"/>
      <c r="BB56" s="826"/>
      <c r="BC56" s="826"/>
      <c r="BD56" s="826"/>
      <c r="BE56" s="817"/>
      <c r="BF56" s="817"/>
      <c r="BG56" s="817"/>
      <c r="BH56" s="817"/>
      <c r="BI56" s="818"/>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49"/>
      <c r="AG57" s="750"/>
      <c r="AH57" s="750"/>
      <c r="AI57" s="750"/>
      <c r="AJ57" s="751"/>
      <c r="AK57" s="825"/>
      <c r="AL57" s="823"/>
      <c r="AM57" s="823"/>
      <c r="AN57" s="823"/>
      <c r="AO57" s="823"/>
      <c r="AP57" s="823"/>
      <c r="AQ57" s="823"/>
      <c r="AR57" s="823"/>
      <c r="AS57" s="823"/>
      <c r="AT57" s="823"/>
      <c r="AU57" s="823"/>
      <c r="AV57" s="823"/>
      <c r="AW57" s="823"/>
      <c r="AX57" s="823"/>
      <c r="AY57" s="823"/>
      <c r="AZ57" s="826"/>
      <c r="BA57" s="826"/>
      <c r="BB57" s="826"/>
      <c r="BC57" s="826"/>
      <c r="BD57" s="826"/>
      <c r="BE57" s="817"/>
      <c r="BF57" s="817"/>
      <c r="BG57" s="817"/>
      <c r="BH57" s="817"/>
      <c r="BI57" s="818"/>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49"/>
      <c r="AG58" s="750"/>
      <c r="AH58" s="750"/>
      <c r="AI58" s="750"/>
      <c r="AJ58" s="751"/>
      <c r="AK58" s="825"/>
      <c r="AL58" s="823"/>
      <c r="AM58" s="823"/>
      <c r="AN58" s="823"/>
      <c r="AO58" s="823"/>
      <c r="AP58" s="823"/>
      <c r="AQ58" s="823"/>
      <c r="AR58" s="823"/>
      <c r="AS58" s="823"/>
      <c r="AT58" s="823"/>
      <c r="AU58" s="823"/>
      <c r="AV58" s="823"/>
      <c r="AW58" s="823"/>
      <c r="AX58" s="823"/>
      <c r="AY58" s="823"/>
      <c r="AZ58" s="826"/>
      <c r="BA58" s="826"/>
      <c r="BB58" s="826"/>
      <c r="BC58" s="826"/>
      <c r="BD58" s="826"/>
      <c r="BE58" s="817"/>
      <c r="BF58" s="817"/>
      <c r="BG58" s="817"/>
      <c r="BH58" s="817"/>
      <c r="BI58" s="818"/>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49"/>
      <c r="AG59" s="750"/>
      <c r="AH59" s="750"/>
      <c r="AI59" s="750"/>
      <c r="AJ59" s="751"/>
      <c r="AK59" s="825"/>
      <c r="AL59" s="823"/>
      <c r="AM59" s="823"/>
      <c r="AN59" s="823"/>
      <c r="AO59" s="823"/>
      <c r="AP59" s="823"/>
      <c r="AQ59" s="823"/>
      <c r="AR59" s="823"/>
      <c r="AS59" s="823"/>
      <c r="AT59" s="823"/>
      <c r="AU59" s="823"/>
      <c r="AV59" s="823"/>
      <c r="AW59" s="823"/>
      <c r="AX59" s="823"/>
      <c r="AY59" s="823"/>
      <c r="AZ59" s="826"/>
      <c r="BA59" s="826"/>
      <c r="BB59" s="826"/>
      <c r="BC59" s="826"/>
      <c r="BD59" s="826"/>
      <c r="BE59" s="817"/>
      <c r="BF59" s="817"/>
      <c r="BG59" s="817"/>
      <c r="BH59" s="817"/>
      <c r="BI59" s="818"/>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49"/>
      <c r="AG60" s="750"/>
      <c r="AH60" s="750"/>
      <c r="AI60" s="750"/>
      <c r="AJ60" s="751"/>
      <c r="AK60" s="825"/>
      <c r="AL60" s="823"/>
      <c r="AM60" s="823"/>
      <c r="AN60" s="823"/>
      <c r="AO60" s="823"/>
      <c r="AP60" s="823"/>
      <c r="AQ60" s="823"/>
      <c r="AR60" s="823"/>
      <c r="AS60" s="823"/>
      <c r="AT60" s="823"/>
      <c r="AU60" s="823"/>
      <c r="AV60" s="823"/>
      <c r="AW60" s="823"/>
      <c r="AX60" s="823"/>
      <c r="AY60" s="823"/>
      <c r="AZ60" s="826"/>
      <c r="BA60" s="826"/>
      <c r="BB60" s="826"/>
      <c r="BC60" s="826"/>
      <c r="BD60" s="826"/>
      <c r="BE60" s="817"/>
      <c r="BF60" s="817"/>
      <c r="BG60" s="817"/>
      <c r="BH60" s="817"/>
      <c r="BI60" s="818"/>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49"/>
      <c r="AG61" s="750"/>
      <c r="AH61" s="750"/>
      <c r="AI61" s="750"/>
      <c r="AJ61" s="751"/>
      <c r="AK61" s="825"/>
      <c r="AL61" s="823"/>
      <c r="AM61" s="823"/>
      <c r="AN61" s="823"/>
      <c r="AO61" s="823"/>
      <c r="AP61" s="823"/>
      <c r="AQ61" s="823"/>
      <c r="AR61" s="823"/>
      <c r="AS61" s="823"/>
      <c r="AT61" s="823"/>
      <c r="AU61" s="823"/>
      <c r="AV61" s="823"/>
      <c r="AW61" s="823"/>
      <c r="AX61" s="823"/>
      <c r="AY61" s="823"/>
      <c r="AZ61" s="826"/>
      <c r="BA61" s="826"/>
      <c r="BB61" s="826"/>
      <c r="BC61" s="826"/>
      <c r="BD61" s="826"/>
      <c r="BE61" s="817"/>
      <c r="BF61" s="817"/>
      <c r="BG61" s="817"/>
      <c r="BH61" s="817"/>
      <c r="BI61" s="818"/>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49"/>
      <c r="AG62" s="750"/>
      <c r="AH62" s="750"/>
      <c r="AI62" s="750"/>
      <c r="AJ62" s="751"/>
      <c r="AK62" s="825"/>
      <c r="AL62" s="823"/>
      <c r="AM62" s="823"/>
      <c r="AN62" s="823"/>
      <c r="AO62" s="823"/>
      <c r="AP62" s="823"/>
      <c r="AQ62" s="823"/>
      <c r="AR62" s="823"/>
      <c r="AS62" s="823"/>
      <c r="AT62" s="823"/>
      <c r="AU62" s="823"/>
      <c r="AV62" s="823"/>
      <c r="AW62" s="823"/>
      <c r="AX62" s="823"/>
      <c r="AY62" s="823"/>
      <c r="AZ62" s="826"/>
      <c r="BA62" s="826"/>
      <c r="BB62" s="826"/>
      <c r="BC62" s="826"/>
      <c r="BD62" s="826"/>
      <c r="BE62" s="817"/>
      <c r="BF62" s="817"/>
      <c r="BG62" s="817"/>
      <c r="BH62" s="817"/>
      <c r="BI62" s="818"/>
      <c r="BJ62" s="834" t="s">
        <v>398</v>
      </c>
      <c r="BK62" s="795"/>
      <c r="BL62" s="795"/>
      <c r="BM62" s="795"/>
      <c r="BN62" s="796"/>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370</v>
      </c>
      <c r="B63" s="779" t="s">
        <v>399</v>
      </c>
      <c r="C63" s="780"/>
      <c r="D63" s="780"/>
      <c r="E63" s="780"/>
      <c r="F63" s="780"/>
      <c r="G63" s="780"/>
      <c r="H63" s="780"/>
      <c r="I63" s="780"/>
      <c r="J63" s="780"/>
      <c r="K63" s="780"/>
      <c r="L63" s="780"/>
      <c r="M63" s="780"/>
      <c r="N63" s="780"/>
      <c r="O63" s="780"/>
      <c r="P63" s="781"/>
      <c r="Q63" s="827"/>
      <c r="R63" s="828"/>
      <c r="S63" s="828"/>
      <c r="T63" s="828"/>
      <c r="U63" s="828"/>
      <c r="V63" s="828"/>
      <c r="W63" s="828"/>
      <c r="X63" s="828"/>
      <c r="Y63" s="828"/>
      <c r="Z63" s="828"/>
      <c r="AA63" s="828"/>
      <c r="AB63" s="828"/>
      <c r="AC63" s="828"/>
      <c r="AD63" s="828"/>
      <c r="AE63" s="829"/>
      <c r="AF63" s="830">
        <v>22475</v>
      </c>
      <c r="AG63" s="831"/>
      <c r="AH63" s="831"/>
      <c r="AI63" s="831"/>
      <c r="AJ63" s="832"/>
      <c r="AK63" s="833"/>
      <c r="AL63" s="828"/>
      <c r="AM63" s="828"/>
      <c r="AN63" s="828"/>
      <c r="AO63" s="828"/>
      <c r="AP63" s="831">
        <v>150236</v>
      </c>
      <c r="AQ63" s="831"/>
      <c r="AR63" s="831"/>
      <c r="AS63" s="831"/>
      <c r="AT63" s="831"/>
      <c r="AU63" s="831">
        <v>89224</v>
      </c>
      <c r="AV63" s="831"/>
      <c r="AW63" s="831"/>
      <c r="AX63" s="831"/>
      <c r="AY63" s="831"/>
      <c r="AZ63" s="835"/>
      <c r="BA63" s="835"/>
      <c r="BB63" s="835"/>
      <c r="BC63" s="835"/>
      <c r="BD63" s="835"/>
      <c r="BE63" s="836" t="s">
        <v>550</v>
      </c>
      <c r="BF63" s="836"/>
      <c r="BG63" s="836"/>
      <c r="BH63" s="836"/>
      <c r="BI63" s="837"/>
      <c r="BJ63" s="838" t="s">
        <v>112</v>
      </c>
      <c r="BK63" s="839"/>
      <c r="BL63" s="839"/>
      <c r="BM63" s="839"/>
      <c r="BN63" s="840"/>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401</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1" t="s">
        <v>377</v>
      </c>
      <c r="AG66" s="802"/>
      <c r="AH66" s="802"/>
      <c r="AI66" s="802"/>
      <c r="AJ66" s="842"/>
      <c r="AK66" s="705" t="s">
        <v>378</v>
      </c>
      <c r="AL66" s="729"/>
      <c r="AM66" s="729"/>
      <c r="AN66" s="729"/>
      <c r="AO66" s="730"/>
      <c r="AP66" s="705" t="s">
        <v>379</v>
      </c>
      <c r="AQ66" s="706"/>
      <c r="AR66" s="706"/>
      <c r="AS66" s="706"/>
      <c r="AT66" s="707"/>
      <c r="AU66" s="705" t="s">
        <v>402</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3"/>
      <c r="AG67" s="805"/>
      <c r="AH67" s="805"/>
      <c r="AI67" s="805"/>
      <c r="AJ67" s="844"/>
      <c r="AK67" s="845"/>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x14ac:dyDescent="0.15">
      <c r="A68" s="209">
        <v>1</v>
      </c>
      <c r="B68" s="858" t="s">
        <v>552</v>
      </c>
      <c r="C68" s="859"/>
      <c r="D68" s="859"/>
      <c r="E68" s="859"/>
      <c r="F68" s="859"/>
      <c r="G68" s="859"/>
      <c r="H68" s="859"/>
      <c r="I68" s="859"/>
      <c r="J68" s="859"/>
      <c r="K68" s="859"/>
      <c r="L68" s="859"/>
      <c r="M68" s="859"/>
      <c r="N68" s="859"/>
      <c r="O68" s="859"/>
      <c r="P68" s="860"/>
      <c r="Q68" s="861">
        <v>892</v>
      </c>
      <c r="R68" s="855"/>
      <c r="S68" s="855"/>
      <c r="T68" s="855"/>
      <c r="U68" s="855"/>
      <c r="V68" s="855">
        <v>804</v>
      </c>
      <c r="W68" s="855"/>
      <c r="X68" s="855"/>
      <c r="Y68" s="855"/>
      <c r="Z68" s="855"/>
      <c r="AA68" s="855">
        <v>87</v>
      </c>
      <c r="AB68" s="855"/>
      <c r="AC68" s="855"/>
      <c r="AD68" s="855"/>
      <c r="AE68" s="855"/>
      <c r="AF68" s="855">
        <v>87</v>
      </c>
      <c r="AG68" s="855"/>
      <c r="AH68" s="855"/>
      <c r="AI68" s="855"/>
      <c r="AJ68" s="855"/>
      <c r="AK68" s="855" t="s">
        <v>568</v>
      </c>
      <c r="AL68" s="855"/>
      <c r="AM68" s="855"/>
      <c r="AN68" s="855"/>
      <c r="AO68" s="855"/>
      <c r="AP68" s="855" t="s">
        <v>569</v>
      </c>
      <c r="AQ68" s="855"/>
      <c r="AR68" s="855"/>
      <c r="AS68" s="855"/>
      <c r="AT68" s="855"/>
      <c r="AU68" s="855" t="s">
        <v>568</v>
      </c>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x14ac:dyDescent="0.15">
      <c r="A69" s="212">
        <v>2</v>
      </c>
      <c r="B69" s="862" t="s">
        <v>553</v>
      </c>
      <c r="C69" s="863"/>
      <c r="D69" s="863"/>
      <c r="E69" s="863"/>
      <c r="F69" s="863"/>
      <c r="G69" s="863"/>
      <c r="H69" s="863"/>
      <c r="I69" s="863"/>
      <c r="J69" s="863"/>
      <c r="K69" s="863"/>
      <c r="L69" s="863"/>
      <c r="M69" s="863"/>
      <c r="N69" s="863"/>
      <c r="O69" s="863"/>
      <c r="P69" s="864"/>
      <c r="Q69" s="865">
        <v>197</v>
      </c>
      <c r="R69" s="820"/>
      <c r="S69" s="820"/>
      <c r="T69" s="820"/>
      <c r="U69" s="820"/>
      <c r="V69" s="820">
        <v>98</v>
      </c>
      <c r="W69" s="820"/>
      <c r="X69" s="820"/>
      <c r="Y69" s="820"/>
      <c r="Z69" s="820"/>
      <c r="AA69" s="820">
        <v>100</v>
      </c>
      <c r="AB69" s="820"/>
      <c r="AC69" s="820"/>
      <c r="AD69" s="820"/>
      <c r="AE69" s="820"/>
      <c r="AF69" s="820">
        <v>100</v>
      </c>
      <c r="AG69" s="820"/>
      <c r="AH69" s="820"/>
      <c r="AI69" s="820"/>
      <c r="AJ69" s="820"/>
      <c r="AK69" s="820" t="s">
        <v>569</v>
      </c>
      <c r="AL69" s="820"/>
      <c r="AM69" s="820"/>
      <c r="AN69" s="820"/>
      <c r="AO69" s="820"/>
      <c r="AP69" s="820" t="s">
        <v>568</v>
      </c>
      <c r="AQ69" s="820"/>
      <c r="AR69" s="820"/>
      <c r="AS69" s="820"/>
      <c r="AT69" s="820"/>
      <c r="AU69" s="820" t="s">
        <v>568</v>
      </c>
      <c r="AV69" s="820"/>
      <c r="AW69" s="820"/>
      <c r="AX69" s="820"/>
      <c r="AY69" s="820"/>
      <c r="AZ69" s="866"/>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x14ac:dyDescent="0.15">
      <c r="A70" s="212">
        <v>3</v>
      </c>
      <c r="B70" s="862" t="s">
        <v>554</v>
      </c>
      <c r="C70" s="863"/>
      <c r="D70" s="863"/>
      <c r="E70" s="863"/>
      <c r="F70" s="863"/>
      <c r="G70" s="863"/>
      <c r="H70" s="863"/>
      <c r="I70" s="863"/>
      <c r="J70" s="863"/>
      <c r="K70" s="863"/>
      <c r="L70" s="863"/>
      <c r="M70" s="863"/>
      <c r="N70" s="863"/>
      <c r="O70" s="863"/>
      <c r="P70" s="864"/>
      <c r="Q70" s="865">
        <v>445</v>
      </c>
      <c r="R70" s="820"/>
      <c r="S70" s="820"/>
      <c r="T70" s="820"/>
      <c r="U70" s="820"/>
      <c r="V70" s="820">
        <v>420</v>
      </c>
      <c r="W70" s="820"/>
      <c r="X70" s="820"/>
      <c r="Y70" s="820"/>
      <c r="Z70" s="820"/>
      <c r="AA70" s="820">
        <v>25</v>
      </c>
      <c r="AB70" s="820"/>
      <c r="AC70" s="820"/>
      <c r="AD70" s="820"/>
      <c r="AE70" s="820"/>
      <c r="AF70" s="820">
        <v>25</v>
      </c>
      <c r="AG70" s="820"/>
      <c r="AH70" s="820"/>
      <c r="AI70" s="820"/>
      <c r="AJ70" s="820"/>
      <c r="AK70" s="820" t="s">
        <v>568</v>
      </c>
      <c r="AL70" s="820"/>
      <c r="AM70" s="820"/>
      <c r="AN70" s="820"/>
      <c r="AO70" s="820"/>
      <c r="AP70" s="820" t="s">
        <v>569</v>
      </c>
      <c r="AQ70" s="820"/>
      <c r="AR70" s="820"/>
      <c r="AS70" s="820"/>
      <c r="AT70" s="820"/>
      <c r="AU70" s="820" t="s">
        <v>568</v>
      </c>
      <c r="AV70" s="820"/>
      <c r="AW70" s="820"/>
      <c r="AX70" s="820"/>
      <c r="AY70" s="820"/>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x14ac:dyDescent="0.15">
      <c r="A71" s="212">
        <v>4</v>
      </c>
      <c r="B71" s="862" t="s">
        <v>555</v>
      </c>
      <c r="C71" s="863"/>
      <c r="D71" s="863"/>
      <c r="E71" s="863"/>
      <c r="F71" s="863"/>
      <c r="G71" s="863"/>
      <c r="H71" s="863"/>
      <c r="I71" s="863"/>
      <c r="J71" s="863"/>
      <c r="K71" s="863"/>
      <c r="L71" s="863"/>
      <c r="M71" s="863"/>
      <c r="N71" s="863"/>
      <c r="O71" s="863"/>
      <c r="P71" s="864"/>
      <c r="Q71" s="865">
        <v>671</v>
      </c>
      <c r="R71" s="820"/>
      <c r="S71" s="820"/>
      <c r="T71" s="820"/>
      <c r="U71" s="820"/>
      <c r="V71" s="820">
        <v>613</v>
      </c>
      <c r="W71" s="820"/>
      <c r="X71" s="820"/>
      <c r="Y71" s="820"/>
      <c r="Z71" s="820"/>
      <c r="AA71" s="820">
        <v>58</v>
      </c>
      <c r="AB71" s="820"/>
      <c r="AC71" s="820"/>
      <c r="AD71" s="820"/>
      <c r="AE71" s="820"/>
      <c r="AF71" s="820">
        <v>58</v>
      </c>
      <c r="AG71" s="820"/>
      <c r="AH71" s="820"/>
      <c r="AI71" s="820"/>
      <c r="AJ71" s="820"/>
      <c r="AK71" s="820" t="s">
        <v>568</v>
      </c>
      <c r="AL71" s="820"/>
      <c r="AM71" s="820"/>
      <c r="AN71" s="820"/>
      <c r="AO71" s="820"/>
      <c r="AP71" s="820" t="s">
        <v>568</v>
      </c>
      <c r="AQ71" s="820"/>
      <c r="AR71" s="820"/>
      <c r="AS71" s="820"/>
      <c r="AT71" s="820"/>
      <c r="AU71" s="820" t="s">
        <v>568</v>
      </c>
      <c r="AV71" s="820"/>
      <c r="AW71" s="820"/>
      <c r="AX71" s="820"/>
      <c r="AY71" s="820"/>
      <c r="AZ71" s="866"/>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x14ac:dyDescent="0.15">
      <c r="A72" s="212">
        <v>5</v>
      </c>
      <c r="B72" s="862" t="s">
        <v>556</v>
      </c>
      <c r="C72" s="863"/>
      <c r="D72" s="863"/>
      <c r="E72" s="863"/>
      <c r="F72" s="863"/>
      <c r="G72" s="863"/>
      <c r="H72" s="863"/>
      <c r="I72" s="863"/>
      <c r="J72" s="863"/>
      <c r="K72" s="863"/>
      <c r="L72" s="863"/>
      <c r="M72" s="863"/>
      <c r="N72" s="863"/>
      <c r="O72" s="863"/>
      <c r="P72" s="864"/>
      <c r="Q72" s="865">
        <v>522</v>
      </c>
      <c r="R72" s="820"/>
      <c r="S72" s="820"/>
      <c r="T72" s="820"/>
      <c r="U72" s="820"/>
      <c r="V72" s="820">
        <v>480</v>
      </c>
      <c r="W72" s="820"/>
      <c r="X72" s="820"/>
      <c r="Y72" s="820"/>
      <c r="Z72" s="820"/>
      <c r="AA72" s="820">
        <v>42</v>
      </c>
      <c r="AB72" s="820"/>
      <c r="AC72" s="820"/>
      <c r="AD72" s="820"/>
      <c r="AE72" s="820"/>
      <c r="AF72" s="820">
        <v>42</v>
      </c>
      <c r="AG72" s="820"/>
      <c r="AH72" s="820"/>
      <c r="AI72" s="820"/>
      <c r="AJ72" s="820"/>
      <c r="AK72" s="820" t="s">
        <v>568</v>
      </c>
      <c r="AL72" s="820"/>
      <c r="AM72" s="820"/>
      <c r="AN72" s="820"/>
      <c r="AO72" s="820"/>
      <c r="AP72" s="820" t="s">
        <v>568</v>
      </c>
      <c r="AQ72" s="820"/>
      <c r="AR72" s="820"/>
      <c r="AS72" s="820"/>
      <c r="AT72" s="820"/>
      <c r="AU72" s="820" t="s">
        <v>568</v>
      </c>
      <c r="AV72" s="820"/>
      <c r="AW72" s="820"/>
      <c r="AX72" s="820"/>
      <c r="AY72" s="820"/>
      <c r="AZ72" s="866"/>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x14ac:dyDescent="0.15">
      <c r="A73" s="212">
        <v>6</v>
      </c>
      <c r="B73" s="862" t="s">
        <v>557</v>
      </c>
      <c r="C73" s="863"/>
      <c r="D73" s="863"/>
      <c r="E73" s="863"/>
      <c r="F73" s="863"/>
      <c r="G73" s="863"/>
      <c r="H73" s="863"/>
      <c r="I73" s="863"/>
      <c r="J73" s="863"/>
      <c r="K73" s="863"/>
      <c r="L73" s="863"/>
      <c r="M73" s="863"/>
      <c r="N73" s="863"/>
      <c r="O73" s="863"/>
      <c r="P73" s="864"/>
      <c r="Q73" s="865">
        <v>93</v>
      </c>
      <c r="R73" s="820"/>
      <c r="S73" s="820"/>
      <c r="T73" s="820"/>
      <c r="U73" s="820"/>
      <c r="V73" s="820">
        <v>52</v>
      </c>
      <c r="W73" s="820"/>
      <c r="X73" s="820"/>
      <c r="Y73" s="820"/>
      <c r="Z73" s="820"/>
      <c r="AA73" s="820">
        <v>41</v>
      </c>
      <c r="AB73" s="820"/>
      <c r="AC73" s="820"/>
      <c r="AD73" s="820"/>
      <c r="AE73" s="820"/>
      <c r="AF73" s="820">
        <v>41</v>
      </c>
      <c r="AG73" s="820"/>
      <c r="AH73" s="820"/>
      <c r="AI73" s="820"/>
      <c r="AJ73" s="820"/>
      <c r="AK73" s="820" t="s">
        <v>568</v>
      </c>
      <c r="AL73" s="820"/>
      <c r="AM73" s="820"/>
      <c r="AN73" s="820"/>
      <c r="AO73" s="820"/>
      <c r="AP73" s="820" t="s">
        <v>568</v>
      </c>
      <c r="AQ73" s="820"/>
      <c r="AR73" s="820"/>
      <c r="AS73" s="820"/>
      <c r="AT73" s="820"/>
      <c r="AU73" s="820" t="s">
        <v>569</v>
      </c>
      <c r="AV73" s="820"/>
      <c r="AW73" s="820"/>
      <c r="AX73" s="820"/>
      <c r="AY73" s="820"/>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x14ac:dyDescent="0.15">
      <c r="A74" s="212">
        <v>7</v>
      </c>
      <c r="B74" s="862" t="s">
        <v>558</v>
      </c>
      <c r="C74" s="863"/>
      <c r="D74" s="863"/>
      <c r="E74" s="863"/>
      <c r="F74" s="863"/>
      <c r="G74" s="863"/>
      <c r="H74" s="863"/>
      <c r="I74" s="863"/>
      <c r="J74" s="863"/>
      <c r="K74" s="863"/>
      <c r="L74" s="863"/>
      <c r="M74" s="863"/>
      <c r="N74" s="863"/>
      <c r="O74" s="863"/>
      <c r="P74" s="864"/>
      <c r="Q74" s="865">
        <v>190</v>
      </c>
      <c r="R74" s="820"/>
      <c r="S74" s="820"/>
      <c r="T74" s="820"/>
      <c r="U74" s="820"/>
      <c r="V74" s="820">
        <v>176</v>
      </c>
      <c r="W74" s="820"/>
      <c r="X74" s="820"/>
      <c r="Y74" s="820"/>
      <c r="Z74" s="820"/>
      <c r="AA74" s="820">
        <v>14</v>
      </c>
      <c r="AB74" s="820"/>
      <c r="AC74" s="820"/>
      <c r="AD74" s="820"/>
      <c r="AE74" s="820"/>
      <c r="AF74" s="820">
        <v>14</v>
      </c>
      <c r="AG74" s="820"/>
      <c r="AH74" s="820"/>
      <c r="AI74" s="820"/>
      <c r="AJ74" s="820"/>
      <c r="AK74" s="820" t="s">
        <v>568</v>
      </c>
      <c r="AL74" s="820"/>
      <c r="AM74" s="820"/>
      <c r="AN74" s="820"/>
      <c r="AO74" s="820"/>
      <c r="AP74" s="820" t="s">
        <v>568</v>
      </c>
      <c r="AQ74" s="820"/>
      <c r="AR74" s="820"/>
      <c r="AS74" s="820"/>
      <c r="AT74" s="820"/>
      <c r="AU74" s="820" t="s">
        <v>568</v>
      </c>
      <c r="AV74" s="820"/>
      <c r="AW74" s="820"/>
      <c r="AX74" s="820"/>
      <c r="AY74" s="820"/>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x14ac:dyDescent="0.15">
      <c r="A75" s="212">
        <v>8</v>
      </c>
      <c r="B75" s="862" t="s">
        <v>559</v>
      </c>
      <c r="C75" s="863"/>
      <c r="D75" s="863"/>
      <c r="E75" s="863"/>
      <c r="F75" s="863"/>
      <c r="G75" s="863"/>
      <c r="H75" s="863"/>
      <c r="I75" s="863"/>
      <c r="J75" s="863"/>
      <c r="K75" s="863"/>
      <c r="L75" s="863"/>
      <c r="M75" s="863"/>
      <c r="N75" s="863"/>
      <c r="O75" s="863"/>
      <c r="P75" s="864"/>
      <c r="Q75" s="868">
        <v>203088</v>
      </c>
      <c r="R75" s="869"/>
      <c r="S75" s="869"/>
      <c r="T75" s="869"/>
      <c r="U75" s="819"/>
      <c r="V75" s="870">
        <v>193126</v>
      </c>
      <c r="W75" s="869"/>
      <c r="X75" s="869"/>
      <c r="Y75" s="869"/>
      <c r="Z75" s="819"/>
      <c r="AA75" s="870">
        <v>9962</v>
      </c>
      <c r="AB75" s="869"/>
      <c r="AC75" s="869"/>
      <c r="AD75" s="869"/>
      <c r="AE75" s="819"/>
      <c r="AF75" s="870">
        <v>9962</v>
      </c>
      <c r="AG75" s="869"/>
      <c r="AH75" s="869"/>
      <c r="AI75" s="869"/>
      <c r="AJ75" s="819"/>
      <c r="AK75" s="870">
        <v>1312</v>
      </c>
      <c r="AL75" s="869"/>
      <c r="AM75" s="869"/>
      <c r="AN75" s="869"/>
      <c r="AO75" s="819"/>
      <c r="AP75" s="870" t="s">
        <v>568</v>
      </c>
      <c r="AQ75" s="869"/>
      <c r="AR75" s="869"/>
      <c r="AS75" s="869"/>
      <c r="AT75" s="819"/>
      <c r="AU75" s="870" t="s">
        <v>568</v>
      </c>
      <c r="AV75" s="869"/>
      <c r="AW75" s="869"/>
      <c r="AX75" s="869"/>
      <c r="AY75" s="819"/>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x14ac:dyDescent="0.15">
      <c r="A76" s="212">
        <v>9</v>
      </c>
      <c r="B76" s="862" t="s">
        <v>560</v>
      </c>
      <c r="C76" s="863"/>
      <c r="D76" s="863"/>
      <c r="E76" s="863"/>
      <c r="F76" s="863"/>
      <c r="G76" s="863"/>
      <c r="H76" s="863"/>
      <c r="I76" s="863"/>
      <c r="J76" s="863"/>
      <c r="K76" s="863"/>
      <c r="L76" s="863"/>
      <c r="M76" s="863"/>
      <c r="N76" s="863"/>
      <c r="O76" s="863"/>
      <c r="P76" s="864"/>
      <c r="Q76" s="868">
        <v>54</v>
      </c>
      <c r="R76" s="869"/>
      <c r="S76" s="869"/>
      <c r="T76" s="869"/>
      <c r="U76" s="819"/>
      <c r="V76" s="870">
        <v>6</v>
      </c>
      <c r="W76" s="869"/>
      <c r="X76" s="869"/>
      <c r="Y76" s="869"/>
      <c r="Z76" s="819"/>
      <c r="AA76" s="870">
        <v>48</v>
      </c>
      <c r="AB76" s="869"/>
      <c r="AC76" s="869"/>
      <c r="AD76" s="869"/>
      <c r="AE76" s="819"/>
      <c r="AF76" s="870">
        <v>48</v>
      </c>
      <c r="AG76" s="869"/>
      <c r="AH76" s="869"/>
      <c r="AI76" s="869"/>
      <c r="AJ76" s="819"/>
      <c r="AK76" s="870" t="s">
        <v>568</v>
      </c>
      <c r="AL76" s="869"/>
      <c r="AM76" s="869"/>
      <c r="AN76" s="869"/>
      <c r="AO76" s="819"/>
      <c r="AP76" s="870" t="s">
        <v>568</v>
      </c>
      <c r="AQ76" s="869"/>
      <c r="AR76" s="869"/>
      <c r="AS76" s="869"/>
      <c r="AT76" s="819"/>
      <c r="AU76" s="870" t="s">
        <v>569</v>
      </c>
      <c r="AV76" s="869"/>
      <c r="AW76" s="869"/>
      <c r="AX76" s="869"/>
      <c r="AY76" s="819"/>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x14ac:dyDescent="0.15">
      <c r="A77" s="212">
        <v>10</v>
      </c>
      <c r="B77" s="862"/>
      <c r="C77" s="863"/>
      <c r="D77" s="863"/>
      <c r="E77" s="863"/>
      <c r="F77" s="863"/>
      <c r="G77" s="863"/>
      <c r="H77" s="863"/>
      <c r="I77" s="863"/>
      <c r="J77" s="863"/>
      <c r="K77" s="863"/>
      <c r="L77" s="863"/>
      <c r="M77" s="863"/>
      <c r="N77" s="863"/>
      <c r="O77" s="863"/>
      <c r="P77" s="864"/>
      <c r="Q77" s="868"/>
      <c r="R77" s="869"/>
      <c r="S77" s="869"/>
      <c r="T77" s="869"/>
      <c r="U77" s="819"/>
      <c r="V77" s="870"/>
      <c r="W77" s="869"/>
      <c r="X77" s="869"/>
      <c r="Y77" s="869"/>
      <c r="Z77" s="819"/>
      <c r="AA77" s="870"/>
      <c r="AB77" s="869"/>
      <c r="AC77" s="869"/>
      <c r="AD77" s="869"/>
      <c r="AE77" s="819"/>
      <c r="AF77" s="870"/>
      <c r="AG77" s="869"/>
      <c r="AH77" s="869"/>
      <c r="AI77" s="869"/>
      <c r="AJ77" s="819"/>
      <c r="AK77" s="870"/>
      <c r="AL77" s="869"/>
      <c r="AM77" s="869"/>
      <c r="AN77" s="869"/>
      <c r="AO77" s="819"/>
      <c r="AP77" s="870"/>
      <c r="AQ77" s="869"/>
      <c r="AR77" s="869"/>
      <c r="AS77" s="869"/>
      <c r="AT77" s="819"/>
      <c r="AU77" s="870"/>
      <c r="AV77" s="869"/>
      <c r="AW77" s="869"/>
      <c r="AX77" s="869"/>
      <c r="AY77" s="819"/>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x14ac:dyDescent="0.15">
      <c r="A78" s="212">
        <v>11</v>
      </c>
      <c r="B78" s="862"/>
      <c r="C78" s="863"/>
      <c r="D78" s="863"/>
      <c r="E78" s="863"/>
      <c r="F78" s="863"/>
      <c r="G78" s="863"/>
      <c r="H78" s="863"/>
      <c r="I78" s="863"/>
      <c r="J78" s="863"/>
      <c r="K78" s="863"/>
      <c r="L78" s="863"/>
      <c r="M78" s="863"/>
      <c r="N78" s="863"/>
      <c r="O78" s="863"/>
      <c r="P78" s="864"/>
      <c r="Q78" s="865"/>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x14ac:dyDescent="0.15">
      <c r="A79" s="212">
        <v>12</v>
      </c>
      <c r="B79" s="862"/>
      <c r="C79" s="863"/>
      <c r="D79" s="863"/>
      <c r="E79" s="863"/>
      <c r="F79" s="863"/>
      <c r="G79" s="863"/>
      <c r="H79" s="863"/>
      <c r="I79" s="863"/>
      <c r="J79" s="863"/>
      <c r="K79" s="863"/>
      <c r="L79" s="863"/>
      <c r="M79" s="863"/>
      <c r="N79" s="863"/>
      <c r="O79" s="863"/>
      <c r="P79" s="864"/>
      <c r="Q79" s="865"/>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x14ac:dyDescent="0.15">
      <c r="A80" s="212">
        <v>13</v>
      </c>
      <c r="B80" s="862"/>
      <c r="C80" s="863"/>
      <c r="D80" s="863"/>
      <c r="E80" s="863"/>
      <c r="F80" s="863"/>
      <c r="G80" s="863"/>
      <c r="H80" s="863"/>
      <c r="I80" s="863"/>
      <c r="J80" s="863"/>
      <c r="K80" s="863"/>
      <c r="L80" s="863"/>
      <c r="M80" s="863"/>
      <c r="N80" s="863"/>
      <c r="O80" s="863"/>
      <c r="P80" s="864"/>
      <c r="Q80" s="865"/>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x14ac:dyDescent="0.15">
      <c r="A81" s="212">
        <v>14</v>
      </c>
      <c r="B81" s="862"/>
      <c r="C81" s="863"/>
      <c r="D81" s="863"/>
      <c r="E81" s="863"/>
      <c r="F81" s="863"/>
      <c r="G81" s="863"/>
      <c r="H81" s="863"/>
      <c r="I81" s="863"/>
      <c r="J81" s="863"/>
      <c r="K81" s="863"/>
      <c r="L81" s="863"/>
      <c r="M81" s="863"/>
      <c r="N81" s="863"/>
      <c r="O81" s="863"/>
      <c r="P81" s="864"/>
      <c r="Q81" s="865"/>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x14ac:dyDescent="0.15">
      <c r="A82" s="212">
        <v>15</v>
      </c>
      <c r="B82" s="862"/>
      <c r="C82" s="863"/>
      <c r="D82" s="863"/>
      <c r="E82" s="863"/>
      <c r="F82" s="863"/>
      <c r="G82" s="863"/>
      <c r="H82" s="863"/>
      <c r="I82" s="863"/>
      <c r="J82" s="863"/>
      <c r="K82" s="863"/>
      <c r="L82" s="863"/>
      <c r="M82" s="863"/>
      <c r="N82" s="863"/>
      <c r="O82" s="863"/>
      <c r="P82" s="864"/>
      <c r="Q82" s="865"/>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x14ac:dyDescent="0.15">
      <c r="A83" s="212">
        <v>16</v>
      </c>
      <c r="B83" s="862"/>
      <c r="C83" s="863"/>
      <c r="D83" s="863"/>
      <c r="E83" s="863"/>
      <c r="F83" s="863"/>
      <c r="G83" s="863"/>
      <c r="H83" s="863"/>
      <c r="I83" s="863"/>
      <c r="J83" s="863"/>
      <c r="K83" s="863"/>
      <c r="L83" s="863"/>
      <c r="M83" s="863"/>
      <c r="N83" s="863"/>
      <c r="O83" s="863"/>
      <c r="P83" s="864"/>
      <c r="Q83" s="865"/>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x14ac:dyDescent="0.15">
      <c r="A84" s="212">
        <v>17</v>
      </c>
      <c r="B84" s="862"/>
      <c r="C84" s="863"/>
      <c r="D84" s="863"/>
      <c r="E84" s="863"/>
      <c r="F84" s="863"/>
      <c r="G84" s="863"/>
      <c r="H84" s="863"/>
      <c r="I84" s="863"/>
      <c r="J84" s="863"/>
      <c r="K84" s="863"/>
      <c r="L84" s="863"/>
      <c r="M84" s="863"/>
      <c r="N84" s="863"/>
      <c r="O84" s="863"/>
      <c r="P84" s="864"/>
      <c r="Q84" s="865"/>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x14ac:dyDescent="0.15">
      <c r="A85" s="212">
        <v>18</v>
      </c>
      <c r="B85" s="862"/>
      <c r="C85" s="863"/>
      <c r="D85" s="863"/>
      <c r="E85" s="863"/>
      <c r="F85" s="863"/>
      <c r="G85" s="863"/>
      <c r="H85" s="863"/>
      <c r="I85" s="863"/>
      <c r="J85" s="863"/>
      <c r="K85" s="863"/>
      <c r="L85" s="863"/>
      <c r="M85" s="863"/>
      <c r="N85" s="863"/>
      <c r="O85" s="863"/>
      <c r="P85" s="864"/>
      <c r="Q85" s="865"/>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x14ac:dyDescent="0.15">
      <c r="A86" s="212">
        <v>19</v>
      </c>
      <c r="B86" s="862"/>
      <c r="C86" s="863"/>
      <c r="D86" s="863"/>
      <c r="E86" s="863"/>
      <c r="F86" s="863"/>
      <c r="G86" s="863"/>
      <c r="H86" s="863"/>
      <c r="I86" s="863"/>
      <c r="J86" s="863"/>
      <c r="K86" s="863"/>
      <c r="L86" s="863"/>
      <c r="M86" s="863"/>
      <c r="N86" s="863"/>
      <c r="O86" s="863"/>
      <c r="P86" s="864"/>
      <c r="Q86" s="865"/>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x14ac:dyDescent="0.15">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x14ac:dyDescent="0.2">
      <c r="A88" s="215" t="s">
        <v>370</v>
      </c>
      <c r="B88" s="779" t="s">
        <v>403</v>
      </c>
      <c r="C88" s="780"/>
      <c r="D88" s="780"/>
      <c r="E88" s="780"/>
      <c r="F88" s="780"/>
      <c r="G88" s="780"/>
      <c r="H88" s="780"/>
      <c r="I88" s="780"/>
      <c r="J88" s="780"/>
      <c r="K88" s="780"/>
      <c r="L88" s="780"/>
      <c r="M88" s="780"/>
      <c r="N88" s="780"/>
      <c r="O88" s="780"/>
      <c r="P88" s="781"/>
      <c r="Q88" s="827"/>
      <c r="R88" s="828"/>
      <c r="S88" s="828"/>
      <c r="T88" s="828"/>
      <c r="U88" s="828"/>
      <c r="V88" s="828"/>
      <c r="W88" s="828"/>
      <c r="X88" s="828"/>
      <c r="Y88" s="828"/>
      <c r="Z88" s="828"/>
      <c r="AA88" s="828"/>
      <c r="AB88" s="828"/>
      <c r="AC88" s="828"/>
      <c r="AD88" s="828"/>
      <c r="AE88" s="828"/>
      <c r="AF88" s="831">
        <v>10377</v>
      </c>
      <c r="AG88" s="831"/>
      <c r="AH88" s="831"/>
      <c r="AI88" s="831"/>
      <c r="AJ88" s="831"/>
      <c r="AK88" s="828"/>
      <c r="AL88" s="828"/>
      <c r="AM88" s="828"/>
      <c r="AN88" s="828"/>
      <c r="AO88" s="828"/>
      <c r="AP88" s="831" t="s">
        <v>550</v>
      </c>
      <c r="AQ88" s="831"/>
      <c r="AR88" s="831"/>
      <c r="AS88" s="831"/>
      <c r="AT88" s="831"/>
      <c r="AU88" s="831" t="s">
        <v>550</v>
      </c>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9" t="s">
        <v>404</v>
      </c>
      <c r="BS102" s="780"/>
      <c r="BT102" s="780"/>
      <c r="BU102" s="780"/>
      <c r="BV102" s="780"/>
      <c r="BW102" s="780"/>
      <c r="BX102" s="780"/>
      <c r="BY102" s="780"/>
      <c r="BZ102" s="780"/>
      <c r="CA102" s="780"/>
      <c r="CB102" s="780"/>
      <c r="CC102" s="780"/>
      <c r="CD102" s="780"/>
      <c r="CE102" s="780"/>
      <c r="CF102" s="780"/>
      <c r="CG102" s="781"/>
      <c r="CH102" s="878"/>
      <c r="CI102" s="879"/>
      <c r="CJ102" s="879"/>
      <c r="CK102" s="879"/>
      <c r="CL102" s="880"/>
      <c r="CM102" s="878"/>
      <c r="CN102" s="879"/>
      <c r="CO102" s="879"/>
      <c r="CP102" s="879"/>
      <c r="CQ102" s="880"/>
      <c r="CR102" s="881">
        <v>3446</v>
      </c>
      <c r="CS102" s="839"/>
      <c r="CT102" s="839"/>
      <c r="CU102" s="839"/>
      <c r="CV102" s="882"/>
      <c r="CW102" s="881">
        <v>375</v>
      </c>
      <c r="CX102" s="839"/>
      <c r="CY102" s="839"/>
      <c r="CZ102" s="839"/>
      <c r="DA102" s="882"/>
      <c r="DB102" s="881" t="s">
        <v>550</v>
      </c>
      <c r="DC102" s="839"/>
      <c r="DD102" s="839"/>
      <c r="DE102" s="839"/>
      <c r="DF102" s="882"/>
      <c r="DG102" s="881" t="s">
        <v>573</v>
      </c>
      <c r="DH102" s="839"/>
      <c r="DI102" s="839"/>
      <c r="DJ102" s="839"/>
      <c r="DK102" s="882"/>
      <c r="DL102" s="881" t="s">
        <v>548</v>
      </c>
      <c r="DM102" s="839"/>
      <c r="DN102" s="839"/>
      <c r="DO102" s="839"/>
      <c r="DP102" s="882"/>
      <c r="DQ102" s="881" t="s">
        <v>550</v>
      </c>
      <c r="DR102" s="839"/>
      <c r="DS102" s="839"/>
      <c r="DT102" s="839"/>
      <c r="DU102" s="882"/>
      <c r="DV102" s="907"/>
      <c r="DW102" s="908"/>
      <c r="DX102" s="908"/>
      <c r="DY102" s="908"/>
      <c r="DZ102" s="90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405</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406</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2" t="s">
        <v>409</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410</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x14ac:dyDescent="0.15">
      <c r="A109" s="905" t="s">
        <v>411</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412</v>
      </c>
      <c r="AB109" s="884"/>
      <c r="AC109" s="884"/>
      <c r="AD109" s="884"/>
      <c r="AE109" s="885"/>
      <c r="AF109" s="883" t="s">
        <v>287</v>
      </c>
      <c r="AG109" s="884"/>
      <c r="AH109" s="884"/>
      <c r="AI109" s="884"/>
      <c r="AJ109" s="885"/>
      <c r="AK109" s="883" t="s">
        <v>286</v>
      </c>
      <c r="AL109" s="884"/>
      <c r="AM109" s="884"/>
      <c r="AN109" s="884"/>
      <c r="AO109" s="885"/>
      <c r="AP109" s="883" t="s">
        <v>413</v>
      </c>
      <c r="AQ109" s="884"/>
      <c r="AR109" s="884"/>
      <c r="AS109" s="884"/>
      <c r="AT109" s="886"/>
      <c r="AU109" s="905" t="s">
        <v>411</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412</v>
      </c>
      <c r="BR109" s="884"/>
      <c r="BS109" s="884"/>
      <c r="BT109" s="884"/>
      <c r="BU109" s="885"/>
      <c r="BV109" s="883" t="s">
        <v>287</v>
      </c>
      <c r="BW109" s="884"/>
      <c r="BX109" s="884"/>
      <c r="BY109" s="884"/>
      <c r="BZ109" s="885"/>
      <c r="CA109" s="883" t="s">
        <v>286</v>
      </c>
      <c r="CB109" s="884"/>
      <c r="CC109" s="884"/>
      <c r="CD109" s="884"/>
      <c r="CE109" s="885"/>
      <c r="CF109" s="906" t="s">
        <v>413</v>
      </c>
      <c r="CG109" s="906"/>
      <c r="CH109" s="906"/>
      <c r="CI109" s="906"/>
      <c r="CJ109" s="906"/>
      <c r="CK109" s="883" t="s">
        <v>414</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412</v>
      </c>
      <c r="DH109" s="884"/>
      <c r="DI109" s="884"/>
      <c r="DJ109" s="884"/>
      <c r="DK109" s="885"/>
      <c r="DL109" s="883" t="s">
        <v>287</v>
      </c>
      <c r="DM109" s="884"/>
      <c r="DN109" s="884"/>
      <c r="DO109" s="884"/>
      <c r="DP109" s="885"/>
      <c r="DQ109" s="883" t="s">
        <v>286</v>
      </c>
      <c r="DR109" s="884"/>
      <c r="DS109" s="884"/>
      <c r="DT109" s="884"/>
      <c r="DU109" s="885"/>
      <c r="DV109" s="883" t="s">
        <v>413</v>
      </c>
      <c r="DW109" s="884"/>
      <c r="DX109" s="884"/>
      <c r="DY109" s="884"/>
      <c r="DZ109" s="886"/>
    </row>
    <row r="110" spans="1:131" s="197" customFormat="1" ht="26.25" customHeight="1" x14ac:dyDescent="0.15">
      <c r="A110" s="887" t="s">
        <v>415</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17240689</v>
      </c>
      <c r="AB110" s="891"/>
      <c r="AC110" s="891"/>
      <c r="AD110" s="891"/>
      <c r="AE110" s="892"/>
      <c r="AF110" s="893">
        <v>15699780</v>
      </c>
      <c r="AG110" s="891"/>
      <c r="AH110" s="891"/>
      <c r="AI110" s="891"/>
      <c r="AJ110" s="892"/>
      <c r="AK110" s="893">
        <v>15303975</v>
      </c>
      <c r="AL110" s="891"/>
      <c r="AM110" s="891"/>
      <c r="AN110" s="891"/>
      <c r="AO110" s="892"/>
      <c r="AP110" s="894">
        <v>17</v>
      </c>
      <c r="AQ110" s="895"/>
      <c r="AR110" s="895"/>
      <c r="AS110" s="895"/>
      <c r="AT110" s="896"/>
      <c r="AU110" s="897" t="s">
        <v>60</v>
      </c>
      <c r="AV110" s="898"/>
      <c r="AW110" s="898"/>
      <c r="AX110" s="898"/>
      <c r="AY110" s="899"/>
      <c r="AZ110" s="941" t="s">
        <v>416</v>
      </c>
      <c r="BA110" s="888"/>
      <c r="BB110" s="888"/>
      <c r="BC110" s="888"/>
      <c r="BD110" s="888"/>
      <c r="BE110" s="888"/>
      <c r="BF110" s="888"/>
      <c r="BG110" s="888"/>
      <c r="BH110" s="888"/>
      <c r="BI110" s="888"/>
      <c r="BJ110" s="888"/>
      <c r="BK110" s="888"/>
      <c r="BL110" s="888"/>
      <c r="BM110" s="888"/>
      <c r="BN110" s="888"/>
      <c r="BO110" s="888"/>
      <c r="BP110" s="889"/>
      <c r="BQ110" s="927">
        <v>175404770</v>
      </c>
      <c r="BR110" s="928"/>
      <c r="BS110" s="928"/>
      <c r="BT110" s="928"/>
      <c r="BU110" s="928"/>
      <c r="BV110" s="928">
        <v>176890005</v>
      </c>
      <c r="BW110" s="928"/>
      <c r="BX110" s="928"/>
      <c r="BY110" s="928"/>
      <c r="BZ110" s="928"/>
      <c r="CA110" s="928">
        <v>177400495</v>
      </c>
      <c r="CB110" s="928"/>
      <c r="CC110" s="928"/>
      <c r="CD110" s="928"/>
      <c r="CE110" s="928"/>
      <c r="CF110" s="942">
        <v>196.5</v>
      </c>
      <c r="CG110" s="943"/>
      <c r="CH110" s="943"/>
      <c r="CI110" s="943"/>
      <c r="CJ110" s="943"/>
      <c r="CK110" s="944" t="s">
        <v>417</v>
      </c>
      <c r="CL110" s="945"/>
      <c r="CM110" s="924" t="s">
        <v>418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112</v>
      </c>
      <c r="DH110" s="928"/>
      <c r="DI110" s="928"/>
      <c r="DJ110" s="928"/>
      <c r="DK110" s="928"/>
      <c r="DL110" s="928" t="s">
        <v>112</v>
      </c>
      <c r="DM110" s="928"/>
      <c r="DN110" s="928"/>
      <c r="DO110" s="928"/>
      <c r="DP110" s="928"/>
      <c r="DQ110" s="928" t="s">
        <v>112</v>
      </c>
      <c r="DR110" s="928"/>
      <c r="DS110" s="928"/>
      <c r="DT110" s="928"/>
      <c r="DU110" s="928"/>
      <c r="DV110" s="929" t="s">
        <v>112</v>
      </c>
      <c r="DW110" s="929"/>
      <c r="DX110" s="929"/>
      <c r="DY110" s="929"/>
      <c r="DZ110" s="930"/>
    </row>
    <row r="111" spans="1:131" s="197" customFormat="1" ht="26.25" customHeight="1" x14ac:dyDescent="0.15">
      <c r="A111" s="931" t="s">
        <v>419</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112</v>
      </c>
      <c r="AB111" s="935"/>
      <c r="AC111" s="935"/>
      <c r="AD111" s="935"/>
      <c r="AE111" s="936"/>
      <c r="AF111" s="937" t="s">
        <v>112</v>
      </c>
      <c r="AG111" s="935"/>
      <c r="AH111" s="935"/>
      <c r="AI111" s="935"/>
      <c r="AJ111" s="936"/>
      <c r="AK111" s="937" t="s">
        <v>112</v>
      </c>
      <c r="AL111" s="935"/>
      <c r="AM111" s="935"/>
      <c r="AN111" s="935"/>
      <c r="AO111" s="936"/>
      <c r="AP111" s="938" t="s">
        <v>112</v>
      </c>
      <c r="AQ111" s="939"/>
      <c r="AR111" s="939"/>
      <c r="AS111" s="939"/>
      <c r="AT111" s="940"/>
      <c r="AU111" s="900"/>
      <c r="AV111" s="901"/>
      <c r="AW111" s="901"/>
      <c r="AX111" s="901"/>
      <c r="AY111" s="902"/>
      <c r="AZ111" s="950" t="s">
        <v>420</v>
      </c>
      <c r="BA111" s="951"/>
      <c r="BB111" s="951"/>
      <c r="BC111" s="951"/>
      <c r="BD111" s="951"/>
      <c r="BE111" s="951"/>
      <c r="BF111" s="951"/>
      <c r="BG111" s="951"/>
      <c r="BH111" s="951"/>
      <c r="BI111" s="951"/>
      <c r="BJ111" s="951"/>
      <c r="BK111" s="951"/>
      <c r="BL111" s="951"/>
      <c r="BM111" s="951"/>
      <c r="BN111" s="951"/>
      <c r="BO111" s="951"/>
      <c r="BP111" s="952"/>
      <c r="BQ111" s="920" t="s">
        <v>421</v>
      </c>
      <c r="BR111" s="921"/>
      <c r="BS111" s="921"/>
      <c r="BT111" s="921"/>
      <c r="BU111" s="921"/>
      <c r="BV111" s="921" t="s">
        <v>421</v>
      </c>
      <c r="BW111" s="921"/>
      <c r="BX111" s="921"/>
      <c r="BY111" s="921"/>
      <c r="BZ111" s="921"/>
      <c r="CA111" s="921" t="s">
        <v>421</v>
      </c>
      <c r="CB111" s="921"/>
      <c r="CC111" s="921"/>
      <c r="CD111" s="921"/>
      <c r="CE111" s="921"/>
      <c r="CF111" s="915" t="s">
        <v>421</v>
      </c>
      <c r="CG111" s="916"/>
      <c r="CH111" s="916"/>
      <c r="CI111" s="916"/>
      <c r="CJ111" s="916"/>
      <c r="CK111" s="946"/>
      <c r="CL111" s="947"/>
      <c r="CM111" s="917" t="s">
        <v>422</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421</v>
      </c>
      <c r="DH111" s="921"/>
      <c r="DI111" s="921"/>
      <c r="DJ111" s="921"/>
      <c r="DK111" s="921"/>
      <c r="DL111" s="921" t="s">
        <v>421</v>
      </c>
      <c r="DM111" s="921"/>
      <c r="DN111" s="921"/>
      <c r="DO111" s="921"/>
      <c r="DP111" s="921"/>
      <c r="DQ111" s="921" t="s">
        <v>421</v>
      </c>
      <c r="DR111" s="921"/>
      <c r="DS111" s="921"/>
      <c r="DT111" s="921"/>
      <c r="DU111" s="921"/>
      <c r="DV111" s="922" t="s">
        <v>421</v>
      </c>
      <c r="DW111" s="922"/>
      <c r="DX111" s="922"/>
      <c r="DY111" s="922"/>
      <c r="DZ111" s="923"/>
    </row>
    <row r="112" spans="1:131" s="197" customFormat="1" ht="26.25" customHeight="1" x14ac:dyDescent="0.15">
      <c r="A112" s="953" t="s">
        <v>423</v>
      </c>
      <c r="B112" s="954"/>
      <c r="C112" s="951" t="s">
        <v>424</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v>363333</v>
      </c>
      <c r="AB112" s="960"/>
      <c r="AC112" s="960"/>
      <c r="AD112" s="960"/>
      <c r="AE112" s="961"/>
      <c r="AF112" s="962">
        <v>386667</v>
      </c>
      <c r="AG112" s="960"/>
      <c r="AH112" s="960"/>
      <c r="AI112" s="960"/>
      <c r="AJ112" s="961"/>
      <c r="AK112" s="962">
        <v>410000</v>
      </c>
      <c r="AL112" s="960"/>
      <c r="AM112" s="960"/>
      <c r="AN112" s="960"/>
      <c r="AO112" s="961"/>
      <c r="AP112" s="963">
        <v>0.5</v>
      </c>
      <c r="AQ112" s="964"/>
      <c r="AR112" s="964"/>
      <c r="AS112" s="964"/>
      <c r="AT112" s="965"/>
      <c r="AU112" s="900"/>
      <c r="AV112" s="901"/>
      <c r="AW112" s="901"/>
      <c r="AX112" s="901"/>
      <c r="AY112" s="902"/>
      <c r="AZ112" s="950" t="s">
        <v>425</v>
      </c>
      <c r="BA112" s="951"/>
      <c r="BB112" s="951"/>
      <c r="BC112" s="951"/>
      <c r="BD112" s="951"/>
      <c r="BE112" s="951"/>
      <c r="BF112" s="951"/>
      <c r="BG112" s="951"/>
      <c r="BH112" s="951"/>
      <c r="BI112" s="951"/>
      <c r="BJ112" s="951"/>
      <c r="BK112" s="951"/>
      <c r="BL112" s="951"/>
      <c r="BM112" s="951"/>
      <c r="BN112" s="951"/>
      <c r="BO112" s="951"/>
      <c r="BP112" s="952"/>
      <c r="BQ112" s="920">
        <v>92048175</v>
      </c>
      <c r="BR112" s="921"/>
      <c r="BS112" s="921"/>
      <c r="BT112" s="921"/>
      <c r="BU112" s="921"/>
      <c r="BV112" s="921">
        <v>91837546</v>
      </c>
      <c r="BW112" s="921"/>
      <c r="BX112" s="921"/>
      <c r="BY112" s="921"/>
      <c r="BZ112" s="921"/>
      <c r="CA112" s="921">
        <v>89224559</v>
      </c>
      <c r="CB112" s="921"/>
      <c r="CC112" s="921"/>
      <c r="CD112" s="921"/>
      <c r="CE112" s="921"/>
      <c r="CF112" s="915">
        <v>98.9</v>
      </c>
      <c r="CG112" s="916"/>
      <c r="CH112" s="916"/>
      <c r="CI112" s="916"/>
      <c r="CJ112" s="916"/>
      <c r="CK112" s="946"/>
      <c r="CL112" s="947"/>
      <c r="CM112" s="917" t="s">
        <v>426</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427</v>
      </c>
      <c r="DH112" s="921"/>
      <c r="DI112" s="921"/>
      <c r="DJ112" s="921"/>
      <c r="DK112" s="921"/>
      <c r="DL112" s="921" t="s">
        <v>427</v>
      </c>
      <c r="DM112" s="921"/>
      <c r="DN112" s="921"/>
      <c r="DO112" s="921"/>
      <c r="DP112" s="921"/>
      <c r="DQ112" s="921" t="s">
        <v>427</v>
      </c>
      <c r="DR112" s="921"/>
      <c r="DS112" s="921"/>
      <c r="DT112" s="921"/>
      <c r="DU112" s="921"/>
      <c r="DV112" s="922" t="s">
        <v>427</v>
      </c>
      <c r="DW112" s="922"/>
      <c r="DX112" s="922"/>
      <c r="DY112" s="922"/>
      <c r="DZ112" s="923"/>
    </row>
    <row r="113" spans="1:130" s="197" customFormat="1" ht="26.25" customHeight="1" x14ac:dyDescent="0.15">
      <c r="A113" s="955"/>
      <c r="B113" s="956"/>
      <c r="C113" s="951" t="s">
        <v>428</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5106049</v>
      </c>
      <c r="AB113" s="935"/>
      <c r="AC113" s="935"/>
      <c r="AD113" s="935"/>
      <c r="AE113" s="936"/>
      <c r="AF113" s="937">
        <v>5278116</v>
      </c>
      <c r="AG113" s="935"/>
      <c r="AH113" s="935"/>
      <c r="AI113" s="935"/>
      <c r="AJ113" s="936"/>
      <c r="AK113" s="937">
        <v>5188350</v>
      </c>
      <c r="AL113" s="935"/>
      <c r="AM113" s="935"/>
      <c r="AN113" s="935"/>
      <c r="AO113" s="936"/>
      <c r="AP113" s="938">
        <v>5.7</v>
      </c>
      <c r="AQ113" s="939"/>
      <c r="AR113" s="939"/>
      <c r="AS113" s="939"/>
      <c r="AT113" s="940"/>
      <c r="AU113" s="900"/>
      <c r="AV113" s="901"/>
      <c r="AW113" s="901"/>
      <c r="AX113" s="901"/>
      <c r="AY113" s="902"/>
      <c r="AZ113" s="950" t="s">
        <v>429</v>
      </c>
      <c r="BA113" s="951"/>
      <c r="BB113" s="951"/>
      <c r="BC113" s="951"/>
      <c r="BD113" s="951"/>
      <c r="BE113" s="951"/>
      <c r="BF113" s="951"/>
      <c r="BG113" s="951"/>
      <c r="BH113" s="951"/>
      <c r="BI113" s="951"/>
      <c r="BJ113" s="951"/>
      <c r="BK113" s="951"/>
      <c r="BL113" s="951"/>
      <c r="BM113" s="951"/>
      <c r="BN113" s="951"/>
      <c r="BO113" s="951"/>
      <c r="BP113" s="952"/>
      <c r="BQ113" s="920" t="s">
        <v>427</v>
      </c>
      <c r="BR113" s="921"/>
      <c r="BS113" s="921"/>
      <c r="BT113" s="921"/>
      <c r="BU113" s="921"/>
      <c r="BV113" s="921" t="s">
        <v>427</v>
      </c>
      <c r="BW113" s="921"/>
      <c r="BX113" s="921"/>
      <c r="BY113" s="921"/>
      <c r="BZ113" s="921"/>
      <c r="CA113" s="921" t="s">
        <v>427</v>
      </c>
      <c r="CB113" s="921"/>
      <c r="CC113" s="921"/>
      <c r="CD113" s="921"/>
      <c r="CE113" s="921"/>
      <c r="CF113" s="915" t="s">
        <v>427</v>
      </c>
      <c r="CG113" s="916"/>
      <c r="CH113" s="916"/>
      <c r="CI113" s="916"/>
      <c r="CJ113" s="916"/>
      <c r="CK113" s="946"/>
      <c r="CL113" s="947"/>
      <c r="CM113" s="917" t="s">
        <v>430</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427</v>
      </c>
      <c r="DH113" s="960"/>
      <c r="DI113" s="960"/>
      <c r="DJ113" s="960"/>
      <c r="DK113" s="961"/>
      <c r="DL113" s="962" t="s">
        <v>427</v>
      </c>
      <c r="DM113" s="960"/>
      <c r="DN113" s="960"/>
      <c r="DO113" s="960"/>
      <c r="DP113" s="961"/>
      <c r="DQ113" s="962" t="s">
        <v>427</v>
      </c>
      <c r="DR113" s="960"/>
      <c r="DS113" s="960"/>
      <c r="DT113" s="960"/>
      <c r="DU113" s="961"/>
      <c r="DV113" s="963" t="s">
        <v>427</v>
      </c>
      <c r="DW113" s="964"/>
      <c r="DX113" s="964"/>
      <c r="DY113" s="964"/>
      <c r="DZ113" s="965"/>
    </row>
    <row r="114" spans="1:130" s="197" customFormat="1" ht="26.25" customHeight="1" x14ac:dyDescent="0.15">
      <c r="A114" s="955"/>
      <c r="B114" s="956"/>
      <c r="C114" s="951" t="s">
        <v>431</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t="s">
        <v>427</v>
      </c>
      <c r="AB114" s="960"/>
      <c r="AC114" s="960"/>
      <c r="AD114" s="960"/>
      <c r="AE114" s="961"/>
      <c r="AF114" s="962" t="s">
        <v>427</v>
      </c>
      <c r="AG114" s="960"/>
      <c r="AH114" s="960"/>
      <c r="AI114" s="960"/>
      <c r="AJ114" s="961"/>
      <c r="AK114" s="962" t="s">
        <v>427</v>
      </c>
      <c r="AL114" s="960"/>
      <c r="AM114" s="960"/>
      <c r="AN114" s="960"/>
      <c r="AO114" s="961"/>
      <c r="AP114" s="963" t="s">
        <v>427</v>
      </c>
      <c r="AQ114" s="964"/>
      <c r="AR114" s="964"/>
      <c r="AS114" s="964"/>
      <c r="AT114" s="965"/>
      <c r="AU114" s="900"/>
      <c r="AV114" s="901"/>
      <c r="AW114" s="901"/>
      <c r="AX114" s="901"/>
      <c r="AY114" s="902"/>
      <c r="AZ114" s="950" t="s">
        <v>432</v>
      </c>
      <c r="BA114" s="951"/>
      <c r="BB114" s="951"/>
      <c r="BC114" s="951"/>
      <c r="BD114" s="951"/>
      <c r="BE114" s="951"/>
      <c r="BF114" s="951"/>
      <c r="BG114" s="951"/>
      <c r="BH114" s="951"/>
      <c r="BI114" s="951"/>
      <c r="BJ114" s="951"/>
      <c r="BK114" s="951"/>
      <c r="BL114" s="951"/>
      <c r="BM114" s="951"/>
      <c r="BN114" s="951"/>
      <c r="BO114" s="951"/>
      <c r="BP114" s="952"/>
      <c r="BQ114" s="920">
        <v>22756001</v>
      </c>
      <c r="BR114" s="921"/>
      <c r="BS114" s="921"/>
      <c r="BT114" s="921"/>
      <c r="BU114" s="921"/>
      <c r="BV114" s="921">
        <v>21798677</v>
      </c>
      <c r="BW114" s="921"/>
      <c r="BX114" s="921"/>
      <c r="BY114" s="921"/>
      <c r="BZ114" s="921"/>
      <c r="CA114" s="921">
        <v>20873739</v>
      </c>
      <c r="CB114" s="921"/>
      <c r="CC114" s="921"/>
      <c r="CD114" s="921"/>
      <c r="CE114" s="921"/>
      <c r="CF114" s="915">
        <v>23.1</v>
      </c>
      <c r="CG114" s="916"/>
      <c r="CH114" s="916"/>
      <c r="CI114" s="916"/>
      <c r="CJ114" s="916"/>
      <c r="CK114" s="946"/>
      <c r="CL114" s="947"/>
      <c r="CM114" s="917" t="s">
        <v>433</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427</v>
      </c>
      <c r="DH114" s="960"/>
      <c r="DI114" s="960"/>
      <c r="DJ114" s="960"/>
      <c r="DK114" s="961"/>
      <c r="DL114" s="962" t="s">
        <v>427</v>
      </c>
      <c r="DM114" s="960"/>
      <c r="DN114" s="960"/>
      <c r="DO114" s="960"/>
      <c r="DP114" s="961"/>
      <c r="DQ114" s="962" t="s">
        <v>427</v>
      </c>
      <c r="DR114" s="960"/>
      <c r="DS114" s="960"/>
      <c r="DT114" s="960"/>
      <c r="DU114" s="961"/>
      <c r="DV114" s="963" t="s">
        <v>427</v>
      </c>
      <c r="DW114" s="964"/>
      <c r="DX114" s="964"/>
      <c r="DY114" s="964"/>
      <c r="DZ114" s="965"/>
    </row>
    <row r="115" spans="1:130" s="197" customFormat="1" ht="26.25" customHeight="1" x14ac:dyDescent="0.15">
      <c r="A115" s="955"/>
      <c r="B115" s="956"/>
      <c r="C115" s="951" t="s">
        <v>434</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2070</v>
      </c>
      <c r="AB115" s="935"/>
      <c r="AC115" s="935"/>
      <c r="AD115" s="935"/>
      <c r="AE115" s="936"/>
      <c r="AF115" s="937">
        <v>1692</v>
      </c>
      <c r="AG115" s="935"/>
      <c r="AH115" s="935"/>
      <c r="AI115" s="935"/>
      <c r="AJ115" s="936"/>
      <c r="AK115" s="937">
        <v>1223</v>
      </c>
      <c r="AL115" s="935"/>
      <c r="AM115" s="935"/>
      <c r="AN115" s="935"/>
      <c r="AO115" s="936"/>
      <c r="AP115" s="938">
        <v>0</v>
      </c>
      <c r="AQ115" s="939"/>
      <c r="AR115" s="939"/>
      <c r="AS115" s="939"/>
      <c r="AT115" s="940"/>
      <c r="AU115" s="900"/>
      <c r="AV115" s="901"/>
      <c r="AW115" s="901"/>
      <c r="AX115" s="901"/>
      <c r="AY115" s="902"/>
      <c r="AZ115" s="950" t="s">
        <v>435</v>
      </c>
      <c r="BA115" s="951"/>
      <c r="BB115" s="951"/>
      <c r="BC115" s="951"/>
      <c r="BD115" s="951"/>
      <c r="BE115" s="951"/>
      <c r="BF115" s="951"/>
      <c r="BG115" s="951"/>
      <c r="BH115" s="951"/>
      <c r="BI115" s="951"/>
      <c r="BJ115" s="951"/>
      <c r="BK115" s="951"/>
      <c r="BL115" s="951"/>
      <c r="BM115" s="951"/>
      <c r="BN115" s="951"/>
      <c r="BO115" s="951"/>
      <c r="BP115" s="952"/>
      <c r="BQ115" s="920">
        <v>309</v>
      </c>
      <c r="BR115" s="921"/>
      <c r="BS115" s="921"/>
      <c r="BT115" s="921"/>
      <c r="BU115" s="921"/>
      <c r="BV115" s="921">
        <v>135</v>
      </c>
      <c r="BW115" s="921"/>
      <c r="BX115" s="921"/>
      <c r="BY115" s="921"/>
      <c r="BZ115" s="921"/>
      <c r="CA115" s="921">
        <v>196</v>
      </c>
      <c r="CB115" s="921"/>
      <c r="CC115" s="921"/>
      <c r="CD115" s="921"/>
      <c r="CE115" s="921"/>
      <c r="CF115" s="915">
        <v>0</v>
      </c>
      <c r="CG115" s="916"/>
      <c r="CH115" s="916"/>
      <c r="CI115" s="916"/>
      <c r="CJ115" s="916"/>
      <c r="CK115" s="946"/>
      <c r="CL115" s="947"/>
      <c r="CM115" s="950" t="s">
        <v>436</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427</v>
      </c>
      <c r="DH115" s="960"/>
      <c r="DI115" s="960"/>
      <c r="DJ115" s="960"/>
      <c r="DK115" s="961"/>
      <c r="DL115" s="962" t="s">
        <v>427</v>
      </c>
      <c r="DM115" s="960"/>
      <c r="DN115" s="960"/>
      <c r="DO115" s="960"/>
      <c r="DP115" s="961"/>
      <c r="DQ115" s="962" t="s">
        <v>427</v>
      </c>
      <c r="DR115" s="960"/>
      <c r="DS115" s="960"/>
      <c r="DT115" s="960"/>
      <c r="DU115" s="961"/>
      <c r="DV115" s="963" t="s">
        <v>427</v>
      </c>
      <c r="DW115" s="964"/>
      <c r="DX115" s="964"/>
      <c r="DY115" s="964"/>
      <c r="DZ115" s="965"/>
    </row>
    <row r="116" spans="1:130" s="197" customFormat="1" ht="26.25" customHeight="1" x14ac:dyDescent="0.15">
      <c r="A116" s="957"/>
      <c r="B116" s="958"/>
      <c r="C116" s="972" t="s">
        <v>437</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v>7511</v>
      </c>
      <c r="AB116" s="960"/>
      <c r="AC116" s="960"/>
      <c r="AD116" s="960"/>
      <c r="AE116" s="961"/>
      <c r="AF116" s="962">
        <v>24665</v>
      </c>
      <c r="AG116" s="960"/>
      <c r="AH116" s="960"/>
      <c r="AI116" s="960"/>
      <c r="AJ116" s="961"/>
      <c r="AK116" s="962">
        <v>5016</v>
      </c>
      <c r="AL116" s="960"/>
      <c r="AM116" s="960"/>
      <c r="AN116" s="960"/>
      <c r="AO116" s="961"/>
      <c r="AP116" s="963">
        <v>0</v>
      </c>
      <c r="AQ116" s="964"/>
      <c r="AR116" s="964"/>
      <c r="AS116" s="964"/>
      <c r="AT116" s="965"/>
      <c r="AU116" s="900"/>
      <c r="AV116" s="901"/>
      <c r="AW116" s="901"/>
      <c r="AX116" s="901"/>
      <c r="AY116" s="902"/>
      <c r="AZ116" s="950" t="s">
        <v>438</v>
      </c>
      <c r="BA116" s="951"/>
      <c r="BB116" s="951"/>
      <c r="BC116" s="951"/>
      <c r="BD116" s="951"/>
      <c r="BE116" s="951"/>
      <c r="BF116" s="951"/>
      <c r="BG116" s="951"/>
      <c r="BH116" s="951"/>
      <c r="BI116" s="951"/>
      <c r="BJ116" s="951"/>
      <c r="BK116" s="951"/>
      <c r="BL116" s="951"/>
      <c r="BM116" s="951"/>
      <c r="BN116" s="951"/>
      <c r="BO116" s="951"/>
      <c r="BP116" s="952"/>
      <c r="BQ116" s="920" t="s">
        <v>427</v>
      </c>
      <c r="BR116" s="921"/>
      <c r="BS116" s="921"/>
      <c r="BT116" s="921"/>
      <c r="BU116" s="921"/>
      <c r="BV116" s="921" t="s">
        <v>427</v>
      </c>
      <c r="BW116" s="921"/>
      <c r="BX116" s="921"/>
      <c r="BY116" s="921"/>
      <c r="BZ116" s="921"/>
      <c r="CA116" s="921" t="s">
        <v>427</v>
      </c>
      <c r="CB116" s="921"/>
      <c r="CC116" s="921"/>
      <c r="CD116" s="921"/>
      <c r="CE116" s="921"/>
      <c r="CF116" s="915" t="s">
        <v>427</v>
      </c>
      <c r="CG116" s="916"/>
      <c r="CH116" s="916"/>
      <c r="CI116" s="916"/>
      <c r="CJ116" s="916"/>
      <c r="CK116" s="946"/>
      <c r="CL116" s="947"/>
      <c r="CM116" s="917" t="s">
        <v>439</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427</v>
      </c>
      <c r="DH116" s="960"/>
      <c r="DI116" s="960"/>
      <c r="DJ116" s="960"/>
      <c r="DK116" s="961"/>
      <c r="DL116" s="962" t="s">
        <v>427</v>
      </c>
      <c r="DM116" s="960"/>
      <c r="DN116" s="960"/>
      <c r="DO116" s="960"/>
      <c r="DP116" s="961"/>
      <c r="DQ116" s="962" t="s">
        <v>427</v>
      </c>
      <c r="DR116" s="960"/>
      <c r="DS116" s="960"/>
      <c r="DT116" s="960"/>
      <c r="DU116" s="961"/>
      <c r="DV116" s="963" t="s">
        <v>427</v>
      </c>
      <c r="DW116" s="964"/>
      <c r="DX116" s="964"/>
      <c r="DY116" s="964"/>
      <c r="DZ116" s="965"/>
    </row>
    <row r="117" spans="1:130" s="197" customFormat="1" ht="26.25" customHeight="1" x14ac:dyDescent="0.15">
      <c r="A117" s="905" t="s">
        <v>170</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440</v>
      </c>
      <c r="Z117" s="885"/>
      <c r="AA117" s="997">
        <v>22719652</v>
      </c>
      <c r="AB117" s="967"/>
      <c r="AC117" s="967"/>
      <c r="AD117" s="967"/>
      <c r="AE117" s="968"/>
      <c r="AF117" s="966">
        <v>21390920</v>
      </c>
      <c r="AG117" s="967"/>
      <c r="AH117" s="967"/>
      <c r="AI117" s="967"/>
      <c r="AJ117" s="968"/>
      <c r="AK117" s="966">
        <v>20908564</v>
      </c>
      <c r="AL117" s="967"/>
      <c r="AM117" s="967"/>
      <c r="AN117" s="967"/>
      <c r="AO117" s="968"/>
      <c r="AP117" s="969"/>
      <c r="AQ117" s="970"/>
      <c r="AR117" s="970"/>
      <c r="AS117" s="970"/>
      <c r="AT117" s="971"/>
      <c r="AU117" s="900"/>
      <c r="AV117" s="901"/>
      <c r="AW117" s="901"/>
      <c r="AX117" s="901"/>
      <c r="AY117" s="902"/>
      <c r="AZ117" s="996" t="s">
        <v>441</v>
      </c>
      <c r="BA117" s="972"/>
      <c r="BB117" s="972"/>
      <c r="BC117" s="972"/>
      <c r="BD117" s="972"/>
      <c r="BE117" s="972"/>
      <c r="BF117" s="972"/>
      <c r="BG117" s="972"/>
      <c r="BH117" s="972"/>
      <c r="BI117" s="972"/>
      <c r="BJ117" s="972"/>
      <c r="BK117" s="972"/>
      <c r="BL117" s="972"/>
      <c r="BM117" s="972"/>
      <c r="BN117" s="972"/>
      <c r="BO117" s="972"/>
      <c r="BP117" s="973"/>
      <c r="BQ117" s="986" t="s">
        <v>112</v>
      </c>
      <c r="BR117" s="987"/>
      <c r="BS117" s="987"/>
      <c r="BT117" s="987"/>
      <c r="BU117" s="987"/>
      <c r="BV117" s="987" t="s">
        <v>112</v>
      </c>
      <c r="BW117" s="987"/>
      <c r="BX117" s="987"/>
      <c r="BY117" s="987"/>
      <c r="BZ117" s="987"/>
      <c r="CA117" s="987" t="s">
        <v>112</v>
      </c>
      <c r="CB117" s="987"/>
      <c r="CC117" s="987"/>
      <c r="CD117" s="987"/>
      <c r="CE117" s="987"/>
      <c r="CF117" s="915" t="s">
        <v>112</v>
      </c>
      <c r="CG117" s="916"/>
      <c r="CH117" s="916"/>
      <c r="CI117" s="916"/>
      <c r="CJ117" s="916"/>
      <c r="CK117" s="946"/>
      <c r="CL117" s="947"/>
      <c r="CM117" s="917" t="s">
        <v>442</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112</v>
      </c>
      <c r="DH117" s="960"/>
      <c r="DI117" s="960"/>
      <c r="DJ117" s="960"/>
      <c r="DK117" s="961"/>
      <c r="DL117" s="962" t="s">
        <v>112</v>
      </c>
      <c r="DM117" s="960"/>
      <c r="DN117" s="960"/>
      <c r="DO117" s="960"/>
      <c r="DP117" s="961"/>
      <c r="DQ117" s="962" t="s">
        <v>112</v>
      </c>
      <c r="DR117" s="960"/>
      <c r="DS117" s="960"/>
      <c r="DT117" s="960"/>
      <c r="DU117" s="961"/>
      <c r="DV117" s="963" t="s">
        <v>112</v>
      </c>
      <c r="DW117" s="964"/>
      <c r="DX117" s="964"/>
      <c r="DY117" s="964"/>
      <c r="DZ117" s="965"/>
    </row>
    <row r="118" spans="1:130" s="197" customFormat="1" ht="26.25" customHeight="1" x14ac:dyDescent="0.15">
      <c r="A118" s="905" t="s">
        <v>414</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412</v>
      </c>
      <c r="AB118" s="884"/>
      <c r="AC118" s="884"/>
      <c r="AD118" s="884"/>
      <c r="AE118" s="885"/>
      <c r="AF118" s="883" t="s">
        <v>287</v>
      </c>
      <c r="AG118" s="884"/>
      <c r="AH118" s="884"/>
      <c r="AI118" s="884"/>
      <c r="AJ118" s="885"/>
      <c r="AK118" s="883" t="s">
        <v>286</v>
      </c>
      <c r="AL118" s="884"/>
      <c r="AM118" s="884"/>
      <c r="AN118" s="884"/>
      <c r="AO118" s="885"/>
      <c r="AP118" s="991" t="s">
        <v>413</v>
      </c>
      <c r="AQ118" s="992"/>
      <c r="AR118" s="992"/>
      <c r="AS118" s="992"/>
      <c r="AT118" s="993"/>
      <c r="AU118" s="903"/>
      <c r="AV118" s="904"/>
      <c r="AW118" s="904"/>
      <c r="AX118" s="904"/>
      <c r="AY118" s="904"/>
      <c r="AZ118" s="228" t="s">
        <v>170</v>
      </c>
      <c r="BA118" s="228"/>
      <c r="BB118" s="228"/>
      <c r="BC118" s="228"/>
      <c r="BD118" s="228"/>
      <c r="BE118" s="228"/>
      <c r="BF118" s="228"/>
      <c r="BG118" s="228"/>
      <c r="BH118" s="228"/>
      <c r="BI118" s="228"/>
      <c r="BJ118" s="228"/>
      <c r="BK118" s="228"/>
      <c r="BL118" s="228"/>
      <c r="BM118" s="228"/>
      <c r="BN118" s="228"/>
      <c r="BO118" s="994" t="s">
        <v>443</v>
      </c>
      <c r="BP118" s="995"/>
      <c r="BQ118" s="986">
        <v>290209255</v>
      </c>
      <c r="BR118" s="987"/>
      <c r="BS118" s="987"/>
      <c r="BT118" s="987"/>
      <c r="BU118" s="987"/>
      <c r="BV118" s="987">
        <v>290526363</v>
      </c>
      <c r="BW118" s="987"/>
      <c r="BX118" s="987"/>
      <c r="BY118" s="987"/>
      <c r="BZ118" s="987"/>
      <c r="CA118" s="987">
        <v>287498989</v>
      </c>
      <c r="CB118" s="987"/>
      <c r="CC118" s="987"/>
      <c r="CD118" s="987"/>
      <c r="CE118" s="987"/>
      <c r="CF118" s="988"/>
      <c r="CG118" s="989"/>
      <c r="CH118" s="989"/>
      <c r="CI118" s="989"/>
      <c r="CJ118" s="990"/>
      <c r="CK118" s="946"/>
      <c r="CL118" s="947"/>
      <c r="CM118" s="917" t="s">
        <v>444</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112</v>
      </c>
      <c r="DH118" s="960"/>
      <c r="DI118" s="960"/>
      <c r="DJ118" s="960"/>
      <c r="DK118" s="961"/>
      <c r="DL118" s="962" t="s">
        <v>112</v>
      </c>
      <c r="DM118" s="960"/>
      <c r="DN118" s="960"/>
      <c r="DO118" s="960"/>
      <c r="DP118" s="961"/>
      <c r="DQ118" s="962" t="s">
        <v>112</v>
      </c>
      <c r="DR118" s="960"/>
      <c r="DS118" s="960"/>
      <c r="DT118" s="960"/>
      <c r="DU118" s="961"/>
      <c r="DV118" s="963" t="s">
        <v>112</v>
      </c>
      <c r="DW118" s="964"/>
      <c r="DX118" s="964"/>
      <c r="DY118" s="964"/>
      <c r="DZ118" s="965"/>
    </row>
    <row r="119" spans="1:130" s="197" customFormat="1" ht="26.25" customHeight="1" x14ac:dyDescent="0.15">
      <c r="A119" s="975" t="s">
        <v>417</v>
      </c>
      <c r="B119" s="945"/>
      <c r="C119" s="924" t="s">
        <v>418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112</v>
      </c>
      <c r="AB119" s="891"/>
      <c r="AC119" s="891"/>
      <c r="AD119" s="891"/>
      <c r="AE119" s="892"/>
      <c r="AF119" s="893" t="s">
        <v>112</v>
      </c>
      <c r="AG119" s="891"/>
      <c r="AH119" s="891"/>
      <c r="AI119" s="891"/>
      <c r="AJ119" s="892"/>
      <c r="AK119" s="893" t="s">
        <v>112</v>
      </c>
      <c r="AL119" s="891"/>
      <c r="AM119" s="891"/>
      <c r="AN119" s="891"/>
      <c r="AO119" s="892"/>
      <c r="AP119" s="894" t="s">
        <v>112</v>
      </c>
      <c r="AQ119" s="895"/>
      <c r="AR119" s="895"/>
      <c r="AS119" s="895"/>
      <c r="AT119" s="896"/>
      <c r="AU119" s="978" t="s">
        <v>445</v>
      </c>
      <c r="AV119" s="979"/>
      <c r="AW119" s="979"/>
      <c r="AX119" s="979"/>
      <c r="AY119" s="980"/>
      <c r="AZ119" s="941" t="s">
        <v>446</v>
      </c>
      <c r="BA119" s="888"/>
      <c r="BB119" s="888"/>
      <c r="BC119" s="888"/>
      <c r="BD119" s="888"/>
      <c r="BE119" s="888"/>
      <c r="BF119" s="888"/>
      <c r="BG119" s="888"/>
      <c r="BH119" s="888"/>
      <c r="BI119" s="888"/>
      <c r="BJ119" s="888"/>
      <c r="BK119" s="888"/>
      <c r="BL119" s="888"/>
      <c r="BM119" s="888"/>
      <c r="BN119" s="888"/>
      <c r="BO119" s="888"/>
      <c r="BP119" s="889"/>
      <c r="BQ119" s="927">
        <v>45975205</v>
      </c>
      <c r="BR119" s="928"/>
      <c r="BS119" s="928"/>
      <c r="BT119" s="928"/>
      <c r="BU119" s="928"/>
      <c r="BV119" s="928">
        <v>50336638</v>
      </c>
      <c r="BW119" s="928"/>
      <c r="BX119" s="928"/>
      <c r="BY119" s="928"/>
      <c r="BZ119" s="928"/>
      <c r="CA119" s="928">
        <v>51692055</v>
      </c>
      <c r="CB119" s="928"/>
      <c r="CC119" s="928"/>
      <c r="CD119" s="928"/>
      <c r="CE119" s="928"/>
      <c r="CF119" s="942">
        <v>57.3</v>
      </c>
      <c r="CG119" s="943"/>
      <c r="CH119" s="943"/>
      <c r="CI119" s="943"/>
      <c r="CJ119" s="943"/>
      <c r="CK119" s="948"/>
      <c r="CL119" s="949"/>
      <c r="CM119" s="1005" t="s">
        <v>447</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112</v>
      </c>
      <c r="DH119" s="999"/>
      <c r="DI119" s="999"/>
      <c r="DJ119" s="999"/>
      <c r="DK119" s="1000"/>
      <c r="DL119" s="1001" t="s">
        <v>112</v>
      </c>
      <c r="DM119" s="999"/>
      <c r="DN119" s="999"/>
      <c r="DO119" s="999"/>
      <c r="DP119" s="1000"/>
      <c r="DQ119" s="1001" t="s">
        <v>112</v>
      </c>
      <c r="DR119" s="999"/>
      <c r="DS119" s="999"/>
      <c r="DT119" s="999"/>
      <c r="DU119" s="1000"/>
      <c r="DV119" s="1002" t="s">
        <v>112</v>
      </c>
      <c r="DW119" s="1003"/>
      <c r="DX119" s="1003"/>
      <c r="DY119" s="1003"/>
      <c r="DZ119" s="1004"/>
    </row>
    <row r="120" spans="1:130" s="197" customFormat="1" ht="26.25" customHeight="1" x14ac:dyDescent="0.15">
      <c r="A120" s="976"/>
      <c r="B120" s="947"/>
      <c r="C120" s="917" t="s">
        <v>422</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112</v>
      </c>
      <c r="AB120" s="960"/>
      <c r="AC120" s="960"/>
      <c r="AD120" s="960"/>
      <c r="AE120" s="961"/>
      <c r="AF120" s="962" t="s">
        <v>112</v>
      </c>
      <c r="AG120" s="960"/>
      <c r="AH120" s="960"/>
      <c r="AI120" s="960"/>
      <c r="AJ120" s="961"/>
      <c r="AK120" s="962" t="s">
        <v>112</v>
      </c>
      <c r="AL120" s="960"/>
      <c r="AM120" s="960"/>
      <c r="AN120" s="960"/>
      <c r="AO120" s="961"/>
      <c r="AP120" s="963" t="s">
        <v>112</v>
      </c>
      <c r="AQ120" s="964"/>
      <c r="AR120" s="964"/>
      <c r="AS120" s="964"/>
      <c r="AT120" s="965"/>
      <c r="AU120" s="981"/>
      <c r="AV120" s="982"/>
      <c r="AW120" s="982"/>
      <c r="AX120" s="982"/>
      <c r="AY120" s="983"/>
      <c r="AZ120" s="950" t="s">
        <v>448</v>
      </c>
      <c r="BA120" s="951"/>
      <c r="BB120" s="951"/>
      <c r="BC120" s="951"/>
      <c r="BD120" s="951"/>
      <c r="BE120" s="951"/>
      <c r="BF120" s="951"/>
      <c r="BG120" s="951"/>
      <c r="BH120" s="951"/>
      <c r="BI120" s="951"/>
      <c r="BJ120" s="951"/>
      <c r="BK120" s="951"/>
      <c r="BL120" s="951"/>
      <c r="BM120" s="951"/>
      <c r="BN120" s="951"/>
      <c r="BO120" s="951"/>
      <c r="BP120" s="952"/>
      <c r="BQ120" s="920">
        <v>1932916</v>
      </c>
      <c r="BR120" s="921"/>
      <c r="BS120" s="921"/>
      <c r="BT120" s="921"/>
      <c r="BU120" s="921"/>
      <c r="BV120" s="921">
        <v>1797582</v>
      </c>
      <c r="BW120" s="921"/>
      <c r="BX120" s="921"/>
      <c r="BY120" s="921"/>
      <c r="BZ120" s="921"/>
      <c r="CA120" s="921">
        <v>1854300</v>
      </c>
      <c r="CB120" s="921"/>
      <c r="CC120" s="921"/>
      <c r="CD120" s="921"/>
      <c r="CE120" s="921"/>
      <c r="CF120" s="915">
        <v>2.1</v>
      </c>
      <c r="CG120" s="916"/>
      <c r="CH120" s="916"/>
      <c r="CI120" s="916"/>
      <c r="CJ120" s="916"/>
      <c r="CK120" s="1014" t="s">
        <v>449</v>
      </c>
      <c r="CL120" s="1015"/>
      <c r="CM120" s="1015"/>
      <c r="CN120" s="1015"/>
      <c r="CO120" s="1016"/>
      <c r="CP120" s="1022" t="s">
        <v>391</v>
      </c>
      <c r="CQ120" s="1023"/>
      <c r="CR120" s="1023"/>
      <c r="CS120" s="1023"/>
      <c r="CT120" s="1023"/>
      <c r="CU120" s="1023"/>
      <c r="CV120" s="1023"/>
      <c r="CW120" s="1023"/>
      <c r="CX120" s="1023"/>
      <c r="CY120" s="1023"/>
      <c r="CZ120" s="1023"/>
      <c r="DA120" s="1023"/>
      <c r="DB120" s="1023"/>
      <c r="DC120" s="1023"/>
      <c r="DD120" s="1023"/>
      <c r="DE120" s="1023"/>
      <c r="DF120" s="1024"/>
      <c r="DG120" s="927">
        <v>90081732</v>
      </c>
      <c r="DH120" s="928"/>
      <c r="DI120" s="928"/>
      <c r="DJ120" s="928"/>
      <c r="DK120" s="928"/>
      <c r="DL120" s="928">
        <v>90038071</v>
      </c>
      <c r="DM120" s="928"/>
      <c r="DN120" s="928"/>
      <c r="DO120" s="928"/>
      <c r="DP120" s="928"/>
      <c r="DQ120" s="928">
        <v>87759203</v>
      </c>
      <c r="DR120" s="928"/>
      <c r="DS120" s="928"/>
      <c r="DT120" s="928"/>
      <c r="DU120" s="928"/>
      <c r="DV120" s="929">
        <v>97.2</v>
      </c>
      <c r="DW120" s="929"/>
      <c r="DX120" s="929"/>
      <c r="DY120" s="929"/>
      <c r="DZ120" s="930"/>
    </row>
    <row r="121" spans="1:130" s="197" customFormat="1" ht="26.25" customHeight="1" x14ac:dyDescent="0.15">
      <c r="A121" s="976"/>
      <c r="B121" s="947"/>
      <c r="C121" s="1011" t="s">
        <v>450</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112</v>
      </c>
      <c r="AB121" s="960"/>
      <c r="AC121" s="960"/>
      <c r="AD121" s="960"/>
      <c r="AE121" s="961"/>
      <c r="AF121" s="962" t="s">
        <v>112</v>
      </c>
      <c r="AG121" s="960"/>
      <c r="AH121" s="960"/>
      <c r="AI121" s="960"/>
      <c r="AJ121" s="961"/>
      <c r="AK121" s="962" t="s">
        <v>112</v>
      </c>
      <c r="AL121" s="960"/>
      <c r="AM121" s="960"/>
      <c r="AN121" s="960"/>
      <c r="AO121" s="961"/>
      <c r="AP121" s="963" t="s">
        <v>112</v>
      </c>
      <c r="AQ121" s="964"/>
      <c r="AR121" s="964"/>
      <c r="AS121" s="964"/>
      <c r="AT121" s="965"/>
      <c r="AU121" s="981"/>
      <c r="AV121" s="982"/>
      <c r="AW121" s="982"/>
      <c r="AX121" s="982"/>
      <c r="AY121" s="983"/>
      <c r="AZ121" s="996" t="s">
        <v>451</v>
      </c>
      <c r="BA121" s="972"/>
      <c r="BB121" s="972"/>
      <c r="BC121" s="972"/>
      <c r="BD121" s="972"/>
      <c r="BE121" s="972"/>
      <c r="BF121" s="972"/>
      <c r="BG121" s="972"/>
      <c r="BH121" s="972"/>
      <c r="BI121" s="972"/>
      <c r="BJ121" s="972"/>
      <c r="BK121" s="972"/>
      <c r="BL121" s="972"/>
      <c r="BM121" s="972"/>
      <c r="BN121" s="972"/>
      <c r="BO121" s="972"/>
      <c r="BP121" s="973"/>
      <c r="BQ121" s="986">
        <v>180740101</v>
      </c>
      <c r="BR121" s="987"/>
      <c r="BS121" s="987"/>
      <c r="BT121" s="987"/>
      <c r="BU121" s="987"/>
      <c r="BV121" s="987">
        <v>182861451</v>
      </c>
      <c r="BW121" s="987"/>
      <c r="BX121" s="987"/>
      <c r="BY121" s="987"/>
      <c r="BZ121" s="987"/>
      <c r="CA121" s="987">
        <v>183701445</v>
      </c>
      <c r="CB121" s="987"/>
      <c r="CC121" s="987"/>
      <c r="CD121" s="987"/>
      <c r="CE121" s="987"/>
      <c r="CF121" s="1025">
        <v>203.5</v>
      </c>
      <c r="CG121" s="1026"/>
      <c r="CH121" s="1026"/>
      <c r="CI121" s="1026"/>
      <c r="CJ121" s="1026"/>
      <c r="CK121" s="1017"/>
      <c r="CL121" s="1018"/>
      <c r="CM121" s="1018"/>
      <c r="CN121" s="1018"/>
      <c r="CO121" s="1019"/>
      <c r="CP121" s="1008" t="s">
        <v>452</v>
      </c>
      <c r="CQ121" s="1009"/>
      <c r="CR121" s="1009"/>
      <c r="CS121" s="1009"/>
      <c r="CT121" s="1009"/>
      <c r="CU121" s="1009"/>
      <c r="CV121" s="1009"/>
      <c r="CW121" s="1009"/>
      <c r="CX121" s="1009"/>
      <c r="CY121" s="1009"/>
      <c r="CZ121" s="1009"/>
      <c r="DA121" s="1009"/>
      <c r="DB121" s="1009"/>
      <c r="DC121" s="1009"/>
      <c r="DD121" s="1009"/>
      <c r="DE121" s="1009"/>
      <c r="DF121" s="1010"/>
      <c r="DG121" s="920">
        <v>1166071</v>
      </c>
      <c r="DH121" s="921"/>
      <c r="DI121" s="921"/>
      <c r="DJ121" s="921"/>
      <c r="DK121" s="921"/>
      <c r="DL121" s="921">
        <v>1014220</v>
      </c>
      <c r="DM121" s="921"/>
      <c r="DN121" s="921"/>
      <c r="DO121" s="921"/>
      <c r="DP121" s="921"/>
      <c r="DQ121" s="921">
        <v>732016</v>
      </c>
      <c r="DR121" s="921"/>
      <c r="DS121" s="921"/>
      <c r="DT121" s="921"/>
      <c r="DU121" s="921"/>
      <c r="DV121" s="922">
        <v>0.8</v>
      </c>
      <c r="DW121" s="922"/>
      <c r="DX121" s="922"/>
      <c r="DY121" s="922"/>
      <c r="DZ121" s="923"/>
    </row>
    <row r="122" spans="1:130" s="197" customFormat="1" ht="26.25" customHeight="1" x14ac:dyDescent="0.15">
      <c r="A122" s="976"/>
      <c r="B122" s="947"/>
      <c r="C122" s="917" t="s">
        <v>433</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427</v>
      </c>
      <c r="AB122" s="960"/>
      <c r="AC122" s="960"/>
      <c r="AD122" s="960"/>
      <c r="AE122" s="961"/>
      <c r="AF122" s="962" t="s">
        <v>427</v>
      </c>
      <c r="AG122" s="960"/>
      <c r="AH122" s="960"/>
      <c r="AI122" s="960"/>
      <c r="AJ122" s="961"/>
      <c r="AK122" s="962" t="s">
        <v>427</v>
      </c>
      <c r="AL122" s="960"/>
      <c r="AM122" s="960"/>
      <c r="AN122" s="960"/>
      <c r="AO122" s="961"/>
      <c r="AP122" s="963" t="s">
        <v>427</v>
      </c>
      <c r="AQ122" s="964"/>
      <c r="AR122" s="964"/>
      <c r="AS122" s="964"/>
      <c r="AT122" s="965"/>
      <c r="AU122" s="984"/>
      <c r="AV122" s="985"/>
      <c r="AW122" s="985"/>
      <c r="AX122" s="985"/>
      <c r="AY122" s="985"/>
      <c r="AZ122" s="228" t="s">
        <v>170</v>
      </c>
      <c r="BA122" s="228"/>
      <c r="BB122" s="228"/>
      <c r="BC122" s="228"/>
      <c r="BD122" s="228"/>
      <c r="BE122" s="228"/>
      <c r="BF122" s="228"/>
      <c r="BG122" s="228"/>
      <c r="BH122" s="228"/>
      <c r="BI122" s="228"/>
      <c r="BJ122" s="228"/>
      <c r="BK122" s="228"/>
      <c r="BL122" s="228"/>
      <c r="BM122" s="228"/>
      <c r="BN122" s="228"/>
      <c r="BO122" s="994" t="s">
        <v>453</v>
      </c>
      <c r="BP122" s="995"/>
      <c r="BQ122" s="1035">
        <v>228648222</v>
      </c>
      <c r="BR122" s="1036"/>
      <c r="BS122" s="1036"/>
      <c r="BT122" s="1036"/>
      <c r="BU122" s="1036"/>
      <c r="BV122" s="1036">
        <v>234995671</v>
      </c>
      <c r="BW122" s="1036"/>
      <c r="BX122" s="1036"/>
      <c r="BY122" s="1036"/>
      <c r="BZ122" s="1036"/>
      <c r="CA122" s="1036">
        <v>237247800</v>
      </c>
      <c r="CB122" s="1036"/>
      <c r="CC122" s="1036"/>
      <c r="CD122" s="1036"/>
      <c r="CE122" s="1036"/>
      <c r="CF122" s="988"/>
      <c r="CG122" s="989"/>
      <c r="CH122" s="989"/>
      <c r="CI122" s="989"/>
      <c r="CJ122" s="990"/>
      <c r="CK122" s="1017"/>
      <c r="CL122" s="1018"/>
      <c r="CM122" s="1018"/>
      <c r="CN122" s="1018"/>
      <c r="CO122" s="1019"/>
      <c r="CP122" s="1008" t="s">
        <v>454</v>
      </c>
      <c r="CQ122" s="1009"/>
      <c r="CR122" s="1009"/>
      <c r="CS122" s="1009"/>
      <c r="CT122" s="1009"/>
      <c r="CU122" s="1009"/>
      <c r="CV122" s="1009"/>
      <c r="CW122" s="1009"/>
      <c r="CX122" s="1009"/>
      <c r="CY122" s="1009"/>
      <c r="CZ122" s="1009"/>
      <c r="DA122" s="1009"/>
      <c r="DB122" s="1009"/>
      <c r="DC122" s="1009"/>
      <c r="DD122" s="1009"/>
      <c r="DE122" s="1009"/>
      <c r="DF122" s="1010"/>
      <c r="DG122" s="920">
        <v>529950</v>
      </c>
      <c r="DH122" s="921"/>
      <c r="DI122" s="921"/>
      <c r="DJ122" s="921"/>
      <c r="DK122" s="921"/>
      <c r="DL122" s="921">
        <v>551994</v>
      </c>
      <c r="DM122" s="921"/>
      <c r="DN122" s="921"/>
      <c r="DO122" s="921"/>
      <c r="DP122" s="921"/>
      <c r="DQ122" s="921">
        <v>563081</v>
      </c>
      <c r="DR122" s="921"/>
      <c r="DS122" s="921"/>
      <c r="DT122" s="921"/>
      <c r="DU122" s="921"/>
      <c r="DV122" s="922">
        <v>0.6</v>
      </c>
      <c r="DW122" s="922"/>
      <c r="DX122" s="922"/>
      <c r="DY122" s="922"/>
      <c r="DZ122" s="923"/>
    </row>
    <row r="123" spans="1:130" s="197" customFormat="1" ht="26.25" customHeight="1" thickBot="1" x14ac:dyDescent="0.2">
      <c r="A123" s="976"/>
      <c r="B123" s="947"/>
      <c r="C123" s="917" t="s">
        <v>439</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427</v>
      </c>
      <c r="AB123" s="960"/>
      <c r="AC123" s="960"/>
      <c r="AD123" s="960"/>
      <c r="AE123" s="961"/>
      <c r="AF123" s="962" t="s">
        <v>427</v>
      </c>
      <c r="AG123" s="960"/>
      <c r="AH123" s="960"/>
      <c r="AI123" s="960"/>
      <c r="AJ123" s="961"/>
      <c r="AK123" s="962" t="s">
        <v>427</v>
      </c>
      <c r="AL123" s="960"/>
      <c r="AM123" s="960"/>
      <c r="AN123" s="960"/>
      <c r="AO123" s="961"/>
      <c r="AP123" s="963" t="s">
        <v>427</v>
      </c>
      <c r="AQ123" s="964"/>
      <c r="AR123" s="964"/>
      <c r="AS123" s="964"/>
      <c r="AT123" s="965"/>
      <c r="AU123" s="1032" t="s">
        <v>455</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67.900000000000006</v>
      </c>
      <c r="BR123" s="1028"/>
      <c r="BS123" s="1028"/>
      <c r="BT123" s="1028"/>
      <c r="BU123" s="1028"/>
      <c r="BV123" s="1028">
        <v>60.9</v>
      </c>
      <c r="BW123" s="1028"/>
      <c r="BX123" s="1028"/>
      <c r="BY123" s="1028"/>
      <c r="BZ123" s="1028"/>
      <c r="CA123" s="1028">
        <v>55.6</v>
      </c>
      <c r="CB123" s="1028"/>
      <c r="CC123" s="1028"/>
      <c r="CD123" s="1028"/>
      <c r="CE123" s="1028"/>
      <c r="CF123" s="1029"/>
      <c r="CG123" s="1030"/>
      <c r="CH123" s="1030"/>
      <c r="CI123" s="1030"/>
      <c r="CJ123" s="1031"/>
      <c r="CK123" s="1017"/>
      <c r="CL123" s="1018"/>
      <c r="CM123" s="1018"/>
      <c r="CN123" s="1018"/>
      <c r="CO123" s="1019"/>
      <c r="CP123" s="1008" t="s">
        <v>394</v>
      </c>
      <c r="CQ123" s="1009"/>
      <c r="CR123" s="1009"/>
      <c r="CS123" s="1009"/>
      <c r="CT123" s="1009"/>
      <c r="CU123" s="1009"/>
      <c r="CV123" s="1009"/>
      <c r="CW123" s="1009"/>
      <c r="CX123" s="1009"/>
      <c r="CY123" s="1009"/>
      <c r="CZ123" s="1009"/>
      <c r="DA123" s="1009"/>
      <c r="DB123" s="1009"/>
      <c r="DC123" s="1009"/>
      <c r="DD123" s="1009"/>
      <c r="DE123" s="1009"/>
      <c r="DF123" s="1010"/>
      <c r="DG123" s="959">
        <v>77577</v>
      </c>
      <c r="DH123" s="960"/>
      <c r="DI123" s="960"/>
      <c r="DJ123" s="960"/>
      <c r="DK123" s="961"/>
      <c r="DL123" s="962">
        <v>64019</v>
      </c>
      <c r="DM123" s="960"/>
      <c r="DN123" s="960"/>
      <c r="DO123" s="960"/>
      <c r="DP123" s="961"/>
      <c r="DQ123" s="962">
        <v>46964</v>
      </c>
      <c r="DR123" s="960"/>
      <c r="DS123" s="960"/>
      <c r="DT123" s="960"/>
      <c r="DU123" s="961"/>
      <c r="DV123" s="963">
        <v>0.1</v>
      </c>
      <c r="DW123" s="964"/>
      <c r="DX123" s="964"/>
      <c r="DY123" s="964"/>
      <c r="DZ123" s="965"/>
    </row>
    <row r="124" spans="1:130" s="197" customFormat="1" ht="26.25" customHeight="1" x14ac:dyDescent="0.15">
      <c r="A124" s="976"/>
      <c r="B124" s="947"/>
      <c r="C124" s="917" t="s">
        <v>442</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v>2070</v>
      </c>
      <c r="AB124" s="960"/>
      <c r="AC124" s="960"/>
      <c r="AD124" s="960"/>
      <c r="AE124" s="961"/>
      <c r="AF124" s="962">
        <v>1692</v>
      </c>
      <c r="AG124" s="960"/>
      <c r="AH124" s="960"/>
      <c r="AI124" s="960"/>
      <c r="AJ124" s="961"/>
      <c r="AK124" s="962">
        <v>1223</v>
      </c>
      <c r="AL124" s="960"/>
      <c r="AM124" s="960"/>
      <c r="AN124" s="960"/>
      <c r="AO124" s="961"/>
      <c r="AP124" s="963">
        <v>0</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456</v>
      </c>
      <c r="CQ124" s="1009"/>
      <c r="CR124" s="1009"/>
      <c r="CS124" s="1009"/>
      <c r="CT124" s="1009"/>
      <c r="CU124" s="1009"/>
      <c r="CV124" s="1009"/>
      <c r="CW124" s="1009"/>
      <c r="CX124" s="1009"/>
      <c r="CY124" s="1009"/>
      <c r="CZ124" s="1009"/>
      <c r="DA124" s="1009"/>
      <c r="DB124" s="1009"/>
      <c r="DC124" s="1009"/>
      <c r="DD124" s="1009"/>
      <c r="DE124" s="1009"/>
      <c r="DF124" s="1010"/>
      <c r="DG124" s="998">
        <v>4691</v>
      </c>
      <c r="DH124" s="999"/>
      <c r="DI124" s="999"/>
      <c r="DJ124" s="999"/>
      <c r="DK124" s="1000"/>
      <c r="DL124" s="1001">
        <v>2360</v>
      </c>
      <c r="DM124" s="999"/>
      <c r="DN124" s="999"/>
      <c r="DO124" s="999"/>
      <c r="DP124" s="1000"/>
      <c r="DQ124" s="1001" t="s">
        <v>112</v>
      </c>
      <c r="DR124" s="999"/>
      <c r="DS124" s="999"/>
      <c r="DT124" s="999"/>
      <c r="DU124" s="1000"/>
      <c r="DV124" s="1002" t="s">
        <v>112</v>
      </c>
      <c r="DW124" s="1003"/>
      <c r="DX124" s="1003"/>
      <c r="DY124" s="1003"/>
      <c r="DZ124" s="1004"/>
    </row>
    <row r="125" spans="1:130" s="197" customFormat="1" ht="26.25" customHeight="1" thickBot="1" x14ac:dyDescent="0.2">
      <c r="A125" s="976"/>
      <c r="B125" s="947"/>
      <c r="C125" s="917" t="s">
        <v>444</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112</v>
      </c>
      <c r="AB125" s="960"/>
      <c r="AC125" s="960"/>
      <c r="AD125" s="960"/>
      <c r="AE125" s="961"/>
      <c r="AF125" s="962" t="s">
        <v>112</v>
      </c>
      <c r="AG125" s="960"/>
      <c r="AH125" s="960"/>
      <c r="AI125" s="960"/>
      <c r="AJ125" s="961"/>
      <c r="AK125" s="962" t="s">
        <v>112</v>
      </c>
      <c r="AL125" s="960"/>
      <c r="AM125" s="960"/>
      <c r="AN125" s="960"/>
      <c r="AO125" s="961"/>
      <c r="AP125" s="963" t="s">
        <v>112</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457</v>
      </c>
      <c r="CL125" s="1015"/>
      <c r="CM125" s="1015"/>
      <c r="CN125" s="1015"/>
      <c r="CO125" s="1016"/>
      <c r="CP125" s="941" t="s">
        <v>458</v>
      </c>
      <c r="CQ125" s="888"/>
      <c r="CR125" s="888"/>
      <c r="CS125" s="888"/>
      <c r="CT125" s="888"/>
      <c r="CU125" s="888"/>
      <c r="CV125" s="888"/>
      <c r="CW125" s="888"/>
      <c r="CX125" s="888"/>
      <c r="CY125" s="888"/>
      <c r="CZ125" s="888"/>
      <c r="DA125" s="888"/>
      <c r="DB125" s="888"/>
      <c r="DC125" s="888"/>
      <c r="DD125" s="888"/>
      <c r="DE125" s="888"/>
      <c r="DF125" s="889"/>
      <c r="DG125" s="927" t="s">
        <v>112</v>
      </c>
      <c r="DH125" s="928"/>
      <c r="DI125" s="928"/>
      <c r="DJ125" s="928"/>
      <c r="DK125" s="928"/>
      <c r="DL125" s="928" t="s">
        <v>112</v>
      </c>
      <c r="DM125" s="928"/>
      <c r="DN125" s="928"/>
      <c r="DO125" s="928"/>
      <c r="DP125" s="928"/>
      <c r="DQ125" s="928" t="s">
        <v>112</v>
      </c>
      <c r="DR125" s="928"/>
      <c r="DS125" s="928"/>
      <c r="DT125" s="928"/>
      <c r="DU125" s="928"/>
      <c r="DV125" s="929" t="s">
        <v>112</v>
      </c>
      <c r="DW125" s="929"/>
      <c r="DX125" s="929"/>
      <c r="DY125" s="929"/>
      <c r="DZ125" s="930"/>
    </row>
    <row r="126" spans="1:130" s="197" customFormat="1" ht="26.25" customHeight="1" x14ac:dyDescent="0.15">
      <c r="A126" s="976"/>
      <c r="B126" s="947"/>
      <c r="C126" s="917" t="s">
        <v>447</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112</v>
      </c>
      <c r="AB126" s="960"/>
      <c r="AC126" s="960"/>
      <c r="AD126" s="960"/>
      <c r="AE126" s="961"/>
      <c r="AF126" s="962" t="s">
        <v>112</v>
      </c>
      <c r="AG126" s="960"/>
      <c r="AH126" s="960"/>
      <c r="AI126" s="960"/>
      <c r="AJ126" s="961"/>
      <c r="AK126" s="962" t="s">
        <v>112</v>
      </c>
      <c r="AL126" s="960"/>
      <c r="AM126" s="960"/>
      <c r="AN126" s="960"/>
      <c r="AO126" s="961"/>
      <c r="AP126" s="963" t="s">
        <v>112</v>
      </c>
      <c r="AQ126" s="964"/>
      <c r="AR126" s="964"/>
      <c r="AS126" s="964"/>
      <c r="AT126" s="965"/>
      <c r="AU126" s="233"/>
      <c r="AV126" s="233"/>
      <c r="AW126" s="233"/>
      <c r="AX126" s="1037" t="s">
        <v>459</v>
      </c>
      <c r="AY126" s="1038"/>
      <c r="AZ126" s="1038"/>
      <c r="BA126" s="1038"/>
      <c r="BB126" s="1038"/>
      <c r="BC126" s="1038"/>
      <c r="BD126" s="1038"/>
      <c r="BE126" s="1039"/>
      <c r="BF126" s="1053" t="s">
        <v>460</v>
      </c>
      <c r="BG126" s="1038"/>
      <c r="BH126" s="1038"/>
      <c r="BI126" s="1038"/>
      <c r="BJ126" s="1038"/>
      <c r="BK126" s="1038"/>
      <c r="BL126" s="1039"/>
      <c r="BM126" s="1053" t="s">
        <v>461</v>
      </c>
      <c r="BN126" s="1038"/>
      <c r="BO126" s="1038"/>
      <c r="BP126" s="1038"/>
      <c r="BQ126" s="1038"/>
      <c r="BR126" s="1038"/>
      <c r="BS126" s="1039"/>
      <c r="BT126" s="1053" t="s">
        <v>462</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463</v>
      </c>
      <c r="CQ126" s="951"/>
      <c r="CR126" s="951"/>
      <c r="CS126" s="951"/>
      <c r="CT126" s="951"/>
      <c r="CU126" s="951"/>
      <c r="CV126" s="951"/>
      <c r="CW126" s="951"/>
      <c r="CX126" s="951"/>
      <c r="CY126" s="951"/>
      <c r="CZ126" s="951"/>
      <c r="DA126" s="951"/>
      <c r="DB126" s="951"/>
      <c r="DC126" s="951"/>
      <c r="DD126" s="951"/>
      <c r="DE126" s="951"/>
      <c r="DF126" s="952"/>
      <c r="DG126" s="920" t="s">
        <v>112</v>
      </c>
      <c r="DH126" s="921"/>
      <c r="DI126" s="921"/>
      <c r="DJ126" s="921"/>
      <c r="DK126" s="921"/>
      <c r="DL126" s="921" t="s">
        <v>112</v>
      </c>
      <c r="DM126" s="921"/>
      <c r="DN126" s="921"/>
      <c r="DO126" s="921"/>
      <c r="DP126" s="921"/>
      <c r="DQ126" s="921" t="s">
        <v>112</v>
      </c>
      <c r="DR126" s="921"/>
      <c r="DS126" s="921"/>
      <c r="DT126" s="921"/>
      <c r="DU126" s="921"/>
      <c r="DV126" s="922" t="s">
        <v>112</v>
      </c>
      <c r="DW126" s="922"/>
      <c r="DX126" s="922"/>
      <c r="DY126" s="922"/>
      <c r="DZ126" s="923"/>
    </row>
    <row r="127" spans="1:130" s="197" customFormat="1" ht="26.25" customHeight="1" thickBot="1" x14ac:dyDescent="0.2">
      <c r="A127" s="977"/>
      <c r="B127" s="949"/>
      <c r="C127" s="1005" t="s">
        <v>464</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112</v>
      </c>
      <c r="AB127" s="960"/>
      <c r="AC127" s="960"/>
      <c r="AD127" s="960"/>
      <c r="AE127" s="961"/>
      <c r="AF127" s="962" t="s">
        <v>112</v>
      </c>
      <c r="AG127" s="960"/>
      <c r="AH127" s="960"/>
      <c r="AI127" s="960"/>
      <c r="AJ127" s="961"/>
      <c r="AK127" s="962" t="s">
        <v>112</v>
      </c>
      <c r="AL127" s="960"/>
      <c r="AM127" s="960"/>
      <c r="AN127" s="960"/>
      <c r="AO127" s="961"/>
      <c r="AP127" s="963" t="s">
        <v>112</v>
      </c>
      <c r="AQ127" s="964"/>
      <c r="AR127" s="964"/>
      <c r="AS127" s="964"/>
      <c r="AT127" s="965"/>
      <c r="AU127" s="233"/>
      <c r="AV127" s="233"/>
      <c r="AW127" s="233"/>
      <c r="AX127" s="887" t="s">
        <v>465</v>
      </c>
      <c r="AY127" s="888"/>
      <c r="AZ127" s="888"/>
      <c r="BA127" s="888"/>
      <c r="BB127" s="888"/>
      <c r="BC127" s="888"/>
      <c r="BD127" s="888"/>
      <c r="BE127" s="889"/>
      <c r="BF127" s="1042" t="s">
        <v>112</v>
      </c>
      <c r="BG127" s="1043"/>
      <c r="BH127" s="1043"/>
      <c r="BI127" s="1043"/>
      <c r="BJ127" s="1043"/>
      <c r="BK127" s="1043"/>
      <c r="BL127" s="1052"/>
      <c r="BM127" s="1042">
        <v>11.25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466</v>
      </c>
      <c r="CQ127" s="1046"/>
      <c r="CR127" s="1046"/>
      <c r="CS127" s="1046"/>
      <c r="CT127" s="1046"/>
      <c r="CU127" s="1046"/>
      <c r="CV127" s="1046"/>
      <c r="CW127" s="1046"/>
      <c r="CX127" s="1046"/>
      <c r="CY127" s="1046"/>
      <c r="CZ127" s="1046"/>
      <c r="DA127" s="1046"/>
      <c r="DB127" s="1046"/>
      <c r="DC127" s="1046"/>
      <c r="DD127" s="1046"/>
      <c r="DE127" s="1046"/>
      <c r="DF127" s="1047"/>
      <c r="DG127" s="1048">
        <v>309</v>
      </c>
      <c r="DH127" s="1049"/>
      <c r="DI127" s="1049"/>
      <c r="DJ127" s="1049"/>
      <c r="DK127" s="1049"/>
      <c r="DL127" s="1049">
        <v>135</v>
      </c>
      <c r="DM127" s="1049"/>
      <c r="DN127" s="1049"/>
      <c r="DO127" s="1049"/>
      <c r="DP127" s="1049"/>
      <c r="DQ127" s="1049">
        <v>196</v>
      </c>
      <c r="DR127" s="1049"/>
      <c r="DS127" s="1049"/>
      <c r="DT127" s="1049"/>
      <c r="DU127" s="1049"/>
      <c r="DV127" s="1050">
        <v>0</v>
      </c>
      <c r="DW127" s="1050"/>
      <c r="DX127" s="1050"/>
      <c r="DY127" s="1050"/>
      <c r="DZ127" s="1051"/>
    </row>
    <row r="128" spans="1:130" s="197" customFormat="1" ht="26.25" customHeight="1" x14ac:dyDescent="0.15">
      <c r="A128" s="1072" t="s">
        <v>467</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468</v>
      </c>
      <c r="X128" s="1074"/>
      <c r="Y128" s="1074"/>
      <c r="Z128" s="1075"/>
      <c r="AA128" s="1090">
        <v>467824</v>
      </c>
      <c r="AB128" s="1091"/>
      <c r="AC128" s="1091"/>
      <c r="AD128" s="1091"/>
      <c r="AE128" s="1092"/>
      <c r="AF128" s="1093">
        <v>479096</v>
      </c>
      <c r="AG128" s="1091"/>
      <c r="AH128" s="1091"/>
      <c r="AI128" s="1091"/>
      <c r="AJ128" s="1092"/>
      <c r="AK128" s="1093">
        <v>446672</v>
      </c>
      <c r="AL128" s="1091"/>
      <c r="AM128" s="1091"/>
      <c r="AN128" s="1091"/>
      <c r="AO128" s="1092"/>
      <c r="AP128" s="1094"/>
      <c r="AQ128" s="1095"/>
      <c r="AR128" s="1095"/>
      <c r="AS128" s="1095"/>
      <c r="AT128" s="1096"/>
      <c r="AU128" s="235"/>
      <c r="AV128" s="235"/>
      <c r="AW128" s="235"/>
      <c r="AX128" s="1055" t="s">
        <v>469</v>
      </c>
      <c r="AY128" s="951"/>
      <c r="AZ128" s="951"/>
      <c r="BA128" s="951"/>
      <c r="BB128" s="951"/>
      <c r="BC128" s="951"/>
      <c r="BD128" s="951"/>
      <c r="BE128" s="952"/>
      <c r="BF128" s="1067" t="s">
        <v>470</v>
      </c>
      <c r="BG128" s="1068"/>
      <c r="BH128" s="1068"/>
      <c r="BI128" s="1068"/>
      <c r="BJ128" s="1068"/>
      <c r="BK128" s="1068"/>
      <c r="BL128" s="1069"/>
      <c r="BM128" s="1067">
        <v>16.25</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1" t="s">
        <v>90</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471</v>
      </c>
      <c r="X129" s="1062"/>
      <c r="Y129" s="1062"/>
      <c r="Z129" s="1063"/>
      <c r="AA129" s="959">
        <v>105591495</v>
      </c>
      <c r="AB129" s="960"/>
      <c r="AC129" s="960"/>
      <c r="AD129" s="960"/>
      <c r="AE129" s="961"/>
      <c r="AF129" s="962">
        <v>105964359</v>
      </c>
      <c r="AG129" s="960"/>
      <c r="AH129" s="960"/>
      <c r="AI129" s="960"/>
      <c r="AJ129" s="961"/>
      <c r="AK129" s="962">
        <v>105534503</v>
      </c>
      <c r="AL129" s="960"/>
      <c r="AM129" s="960"/>
      <c r="AN129" s="960"/>
      <c r="AO129" s="961"/>
      <c r="AP129" s="1064"/>
      <c r="AQ129" s="1065"/>
      <c r="AR129" s="1065"/>
      <c r="AS129" s="1065"/>
      <c r="AT129" s="1066"/>
      <c r="AU129" s="235"/>
      <c r="AV129" s="235"/>
      <c r="AW129" s="235"/>
      <c r="AX129" s="1055" t="s">
        <v>472</v>
      </c>
      <c r="AY129" s="951"/>
      <c r="AZ129" s="951"/>
      <c r="BA129" s="951"/>
      <c r="BB129" s="951"/>
      <c r="BC129" s="951"/>
      <c r="BD129" s="951"/>
      <c r="BE129" s="952"/>
      <c r="BF129" s="1056">
        <v>6.8</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1" t="s">
        <v>473</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474</v>
      </c>
      <c r="X130" s="1062"/>
      <c r="Y130" s="1062"/>
      <c r="Z130" s="1063"/>
      <c r="AA130" s="959">
        <v>15003572</v>
      </c>
      <c r="AB130" s="960"/>
      <c r="AC130" s="960"/>
      <c r="AD130" s="960"/>
      <c r="AE130" s="961"/>
      <c r="AF130" s="962">
        <v>14829516</v>
      </c>
      <c r="AG130" s="960"/>
      <c r="AH130" s="960"/>
      <c r="AI130" s="960"/>
      <c r="AJ130" s="961"/>
      <c r="AK130" s="962">
        <v>15273981</v>
      </c>
      <c r="AL130" s="960"/>
      <c r="AM130" s="960"/>
      <c r="AN130" s="960"/>
      <c r="AO130" s="961"/>
      <c r="AP130" s="1064"/>
      <c r="AQ130" s="1065"/>
      <c r="AR130" s="1065"/>
      <c r="AS130" s="1065"/>
      <c r="AT130" s="1066"/>
      <c r="AU130" s="235"/>
      <c r="AV130" s="235"/>
      <c r="AW130" s="235"/>
      <c r="AX130" s="1114" t="s">
        <v>475</v>
      </c>
      <c r="AY130" s="1046"/>
      <c r="AZ130" s="1046"/>
      <c r="BA130" s="1046"/>
      <c r="BB130" s="1046"/>
      <c r="BC130" s="1046"/>
      <c r="BD130" s="1046"/>
      <c r="BE130" s="1047"/>
      <c r="BF130" s="1076">
        <v>55.6</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476</v>
      </c>
      <c r="X131" s="1085"/>
      <c r="Y131" s="1085"/>
      <c r="Z131" s="1086"/>
      <c r="AA131" s="998">
        <v>90587923</v>
      </c>
      <c r="AB131" s="999"/>
      <c r="AC131" s="999"/>
      <c r="AD131" s="999"/>
      <c r="AE131" s="1000"/>
      <c r="AF131" s="1001">
        <v>91134843</v>
      </c>
      <c r="AG131" s="999"/>
      <c r="AH131" s="999"/>
      <c r="AI131" s="999"/>
      <c r="AJ131" s="1000"/>
      <c r="AK131" s="1001">
        <v>90260522</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8" t="s">
        <v>477</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478</v>
      </c>
      <c r="W132" s="1102"/>
      <c r="X132" s="1102"/>
      <c r="Y132" s="1102"/>
      <c r="Z132" s="1103"/>
      <c r="AA132" s="1104">
        <v>8.0013491420000005</v>
      </c>
      <c r="AB132" s="1105"/>
      <c r="AC132" s="1105"/>
      <c r="AD132" s="1105"/>
      <c r="AE132" s="1106"/>
      <c r="AF132" s="1107">
        <v>6.6739655219999996</v>
      </c>
      <c r="AG132" s="1105"/>
      <c r="AH132" s="1105"/>
      <c r="AI132" s="1105"/>
      <c r="AJ132" s="1106"/>
      <c r="AK132" s="1107">
        <v>5.7477077300000001</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479</v>
      </c>
      <c r="W133" s="1109"/>
      <c r="X133" s="1109"/>
      <c r="Y133" s="1109"/>
      <c r="Z133" s="1110"/>
      <c r="AA133" s="1111">
        <v>8.3000000000000007</v>
      </c>
      <c r="AB133" s="1112"/>
      <c r="AC133" s="1112"/>
      <c r="AD133" s="1112"/>
      <c r="AE133" s="1113"/>
      <c r="AF133" s="1111">
        <v>7.8</v>
      </c>
      <c r="AG133" s="1112"/>
      <c r="AH133" s="1112"/>
      <c r="AI133" s="1112"/>
      <c r="AJ133" s="1113"/>
      <c r="AK133" s="1111">
        <v>6.8</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480</v>
      </c>
      <c r="B5" s="246"/>
      <c r="C5" s="246"/>
      <c r="D5" s="246"/>
      <c r="E5" s="246"/>
      <c r="F5" s="246"/>
      <c r="G5" s="246"/>
      <c r="H5" s="246"/>
      <c r="I5" s="246"/>
      <c r="J5" s="246"/>
      <c r="K5" s="246"/>
      <c r="L5" s="246"/>
      <c r="M5" s="246"/>
      <c r="N5" s="246"/>
      <c r="O5" s="247"/>
    </row>
    <row r="6" spans="1:16" x14ac:dyDescent="0.15">
      <c r="A6" s="248"/>
      <c r="B6" s="244"/>
      <c r="C6" s="244"/>
      <c r="D6" s="244"/>
      <c r="E6" s="244"/>
      <c r="F6" s="244"/>
      <c r="G6" s="249" t="s">
        <v>481</v>
      </c>
      <c r="H6" s="249"/>
      <c r="I6" s="249"/>
      <c r="J6" s="249"/>
      <c r="K6" s="244"/>
      <c r="L6" s="244"/>
      <c r="M6" s="244"/>
      <c r="N6" s="244"/>
    </row>
    <row r="7" spans="1:16" x14ac:dyDescent="0.15">
      <c r="A7" s="248"/>
      <c r="B7" s="244"/>
      <c r="C7" s="244"/>
      <c r="D7" s="244"/>
      <c r="E7" s="244"/>
      <c r="F7" s="244"/>
      <c r="G7" s="251"/>
      <c r="H7" s="252"/>
      <c r="I7" s="252"/>
      <c r="J7" s="253"/>
      <c r="K7" s="1118" t="s">
        <v>482</v>
      </c>
      <c r="L7" s="254"/>
      <c r="M7" s="255" t="s">
        <v>483</v>
      </c>
      <c r="N7" s="256"/>
    </row>
    <row r="8" spans="1:16" x14ac:dyDescent="0.15">
      <c r="A8" s="248"/>
      <c r="B8" s="244"/>
      <c r="C8" s="244"/>
      <c r="D8" s="244"/>
      <c r="E8" s="244"/>
      <c r="F8" s="244"/>
      <c r="G8" s="257"/>
      <c r="H8" s="258"/>
      <c r="I8" s="258"/>
      <c r="J8" s="259"/>
      <c r="K8" s="1119"/>
      <c r="L8" s="260" t="s">
        <v>484</v>
      </c>
      <c r="M8" s="261" t="s">
        <v>485</v>
      </c>
      <c r="N8" s="262" t="s">
        <v>486</v>
      </c>
    </row>
    <row r="9" spans="1:16" x14ac:dyDescent="0.15">
      <c r="A9" s="248"/>
      <c r="B9" s="244"/>
      <c r="C9" s="244"/>
      <c r="D9" s="244"/>
      <c r="E9" s="244"/>
      <c r="F9" s="244"/>
      <c r="G9" s="1120" t="s">
        <v>487</v>
      </c>
      <c r="H9" s="1121"/>
      <c r="I9" s="1121"/>
      <c r="J9" s="1122"/>
      <c r="K9" s="263">
        <v>25172795</v>
      </c>
      <c r="L9" s="264">
        <v>48647</v>
      </c>
      <c r="M9" s="265">
        <v>57686</v>
      </c>
      <c r="N9" s="266">
        <v>-15.7</v>
      </c>
    </row>
    <row r="10" spans="1:16" x14ac:dyDescent="0.15">
      <c r="A10" s="248"/>
      <c r="B10" s="244"/>
      <c r="C10" s="244"/>
      <c r="D10" s="244"/>
      <c r="E10" s="244"/>
      <c r="F10" s="244"/>
      <c r="G10" s="1120" t="s">
        <v>488</v>
      </c>
      <c r="H10" s="1121"/>
      <c r="I10" s="1121"/>
      <c r="J10" s="1122"/>
      <c r="K10" s="267">
        <v>1212406</v>
      </c>
      <c r="L10" s="268">
        <v>2343</v>
      </c>
      <c r="M10" s="269">
        <v>2413</v>
      </c>
      <c r="N10" s="270">
        <v>-2.9</v>
      </c>
    </row>
    <row r="11" spans="1:16" ht="13.5" customHeight="1" x14ac:dyDescent="0.15">
      <c r="A11" s="248"/>
      <c r="B11" s="244"/>
      <c r="C11" s="244"/>
      <c r="D11" s="244"/>
      <c r="E11" s="244"/>
      <c r="F11" s="244"/>
      <c r="G11" s="1120" t="s">
        <v>489</v>
      </c>
      <c r="H11" s="1121"/>
      <c r="I11" s="1121"/>
      <c r="J11" s="1122"/>
      <c r="K11" s="267">
        <v>291924</v>
      </c>
      <c r="L11" s="268">
        <v>564</v>
      </c>
      <c r="M11" s="269">
        <v>1538</v>
      </c>
      <c r="N11" s="270">
        <v>-63.3</v>
      </c>
    </row>
    <row r="12" spans="1:16" ht="13.5" customHeight="1" x14ac:dyDescent="0.15">
      <c r="A12" s="248"/>
      <c r="B12" s="244"/>
      <c r="C12" s="244"/>
      <c r="D12" s="244"/>
      <c r="E12" s="244"/>
      <c r="F12" s="244"/>
      <c r="G12" s="1120" t="s">
        <v>490</v>
      </c>
      <c r="H12" s="1121"/>
      <c r="I12" s="1121"/>
      <c r="J12" s="1122"/>
      <c r="K12" s="267">
        <v>68368</v>
      </c>
      <c r="L12" s="268">
        <v>132</v>
      </c>
      <c r="M12" s="269">
        <v>680</v>
      </c>
      <c r="N12" s="270">
        <v>-80.599999999999994</v>
      </c>
    </row>
    <row r="13" spans="1:16" ht="13.5" customHeight="1" x14ac:dyDescent="0.15">
      <c r="A13" s="248"/>
      <c r="B13" s="244"/>
      <c r="C13" s="244"/>
      <c r="D13" s="244"/>
      <c r="E13" s="244"/>
      <c r="F13" s="244"/>
      <c r="G13" s="1120" t="s">
        <v>491</v>
      </c>
      <c r="H13" s="1121"/>
      <c r="I13" s="1121"/>
      <c r="J13" s="1122"/>
      <c r="K13" s="267" t="s">
        <v>492</v>
      </c>
      <c r="L13" s="268" t="s">
        <v>492</v>
      </c>
      <c r="M13" s="269">
        <v>20</v>
      </c>
      <c r="N13" s="270" t="s">
        <v>492</v>
      </c>
    </row>
    <row r="14" spans="1:16" ht="13.5" customHeight="1" x14ac:dyDescent="0.15">
      <c r="A14" s="248"/>
      <c r="B14" s="244"/>
      <c r="C14" s="244"/>
      <c r="D14" s="244"/>
      <c r="E14" s="244"/>
      <c r="F14" s="244"/>
      <c r="G14" s="1120" t="s">
        <v>493</v>
      </c>
      <c r="H14" s="1121"/>
      <c r="I14" s="1121"/>
      <c r="J14" s="1122"/>
      <c r="K14" s="267">
        <v>901803</v>
      </c>
      <c r="L14" s="268">
        <v>1743</v>
      </c>
      <c r="M14" s="269">
        <v>1736</v>
      </c>
      <c r="N14" s="270">
        <v>0.4</v>
      </c>
    </row>
    <row r="15" spans="1:16" ht="13.5" customHeight="1" x14ac:dyDescent="0.15">
      <c r="A15" s="248"/>
      <c r="B15" s="244"/>
      <c r="C15" s="244"/>
      <c r="D15" s="244"/>
      <c r="E15" s="244"/>
      <c r="F15" s="244"/>
      <c r="G15" s="1120" t="s">
        <v>494</v>
      </c>
      <c r="H15" s="1121"/>
      <c r="I15" s="1121"/>
      <c r="J15" s="1122"/>
      <c r="K15" s="267">
        <v>735285</v>
      </c>
      <c r="L15" s="268">
        <v>1421</v>
      </c>
      <c r="M15" s="269">
        <v>1344</v>
      </c>
      <c r="N15" s="270">
        <v>5.7</v>
      </c>
    </row>
    <row r="16" spans="1:16" x14ac:dyDescent="0.15">
      <c r="A16" s="248"/>
      <c r="B16" s="244"/>
      <c r="C16" s="244"/>
      <c r="D16" s="244"/>
      <c r="E16" s="244"/>
      <c r="F16" s="244"/>
      <c r="G16" s="1123" t="s">
        <v>495</v>
      </c>
      <c r="H16" s="1124"/>
      <c r="I16" s="1124"/>
      <c r="J16" s="1125"/>
      <c r="K16" s="268">
        <v>-1665182</v>
      </c>
      <c r="L16" s="268">
        <v>-3218</v>
      </c>
      <c r="M16" s="269">
        <v>-5023</v>
      </c>
      <c r="N16" s="270">
        <v>-35.9</v>
      </c>
    </row>
    <row r="17" spans="1:16" x14ac:dyDescent="0.15">
      <c r="A17" s="248"/>
      <c r="B17" s="244"/>
      <c r="C17" s="244"/>
      <c r="D17" s="244"/>
      <c r="E17" s="244"/>
      <c r="F17" s="244"/>
      <c r="G17" s="1123" t="s">
        <v>170</v>
      </c>
      <c r="H17" s="1124"/>
      <c r="I17" s="1124"/>
      <c r="J17" s="1125"/>
      <c r="K17" s="268">
        <v>26717399</v>
      </c>
      <c r="L17" s="268">
        <v>51632</v>
      </c>
      <c r="M17" s="269">
        <v>60395</v>
      </c>
      <c r="N17" s="270">
        <v>-14.5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496</v>
      </c>
      <c r="H19" s="244"/>
      <c r="I19" s="244"/>
      <c r="J19" s="244"/>
      <c r="K19" s="244"/>
      <c r="L19" s="244"/>
      <c r="M19" s="244"/>
      <c r="N19" s="244"/>
    </row>
    <row r="20" spans="1:16" x14ac:dyDescent="0.15">
      <c r="A20" s="248"/>
      <c r="B20" s="244"/>
      <c r="C20" s="244"/>
      <c r="D20" s="244"/>
      <c r="E20" s="244"/>
      <c r="F20" s="244"/>
      <c r="G20" s="272"/>
      <c r="H20" s="273"/>
      <c r="I20" s="273"/>
      <c r="J20" s="274"/>
      <c r="K20" s="275" t="s">
        <v>497</v>
      </c>
      <c r="L20" s="276" t="s">
        <v>498</v>
      </c>
      <c r="M20" s="277" t="s">
        <v>499</v>
      </c>
      <c r="N20" s="278"/>
    </row>
    <row r="21" spans="1:16" s="284" customFormat="1" x14ac:dyDescent="0.15">
      <c r="A21" s="279"/>
      <c r="B21" s="249"/>
      <c r="C21" s="249"/>
      <c r="D21" s="249"/>
      <c r="E21" s="249"/>
      <c r="F21" s="249"/>
      <c r="G21" s="1115" t="s">
        <v>500</v>
      </c>
      <c r="H21" s="1116"/>
      <c r="I21" s="1116"/>
      <c r="J21" s="1117"/>
      <c r="K21" s="280">
        <v>5.55</v>
      </c>
      <c r="L21" s="281">
        <v>6.16</v>
      </c>
      <c r="M21" s="282">
        <v>-0.61</v>
      </c>
      <c r="N21" s="249"/>
      <c r="O21" s="283"/>
      <c r="P21" s="279"/>
    </row>
    <row r="22" spans="1:16" s="284" customFormat="1" x14ac:dyDescent="0.15">
      <c r="A22" s="279"/>
      <c r="B22" s="249"/>
      <c r="C22" s="249"/>
      <c r="D22" s="249"/>
      <c r="E22" s="249"/>
      <c r="F22" s="249"/>
      <c r="G22" s="1115" t="s">
        <v>501</v>
      </c>
      <c r="H22" s="1116"/>
      <c r="I22" s="1116"/>
      <c r="J22" s="1117"/>
      <c r="K22" s="285">
        <v>99.8</v>
      </c>
      <c r="L22" s="286">
        <v>100</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503</v>
      </c>
      <c r="H29" s="249"/>
      <c r="I29" s="249"/>
      <c r="J29" s="249"/>
      <c r="K29" s="244"/>
      <c r="L29" s="244"/>
      <c r="M29" s="244"/>
      <c r="N29" s="244"/>
      <c r="O29" s="293"/>
    </row>
    <row r="30" spans="1:16" x14ac:dyDescent="0.15">
      <c r="A30" s="248"/>
      <c r="B30" s="244"/>
      <c r="C30" s="244"/>
      <c r="D30" s="244"/>
      <c r="E30" s="244"/>
      <c r="F30" s="244"/>
      <c r="G30" s="251"/>
      <c r="H30" s="252"/>
      <c r="I30" s="252"/>
      <c r="J30" s="253"/>
      <c r="K30" s="1118" t="s">
        <v>482</v>
      </c>
      <c r="L30" s="254"/>
      <c r="M30" s="255" t="s">
        <v>483</v>
      </c>
      <c r="N30" s="256"/>
    </row>
    <row r="31" spans="1:16" x14ac:dyDescent="0.15">
      <c r="A31" s="248"/>
      <c r="B31" s="244"/>
      <c r="C31" s="244"/>
      <c r="D31" s="244"/>
      <c r="E31" s="244"/>
      <c r="F31" s="244"/>
      <c r="G31" s="257"/>
      <c r="H31" s="258"/>
      <c r="I31" s="258"/>
      <c r="J31" s="259"/>
      <c r="K31" s="1119"/>
      <c r="L31" s="260" t="s">
        <v>484</v>
      </c>
      <c r="M31" s="261" t="s">
        <v>485</v>
      </c>
      <c r="N31" s="262" t="s">
        <v>486</v>
      </c>
    </row>
    <row r="32" spans="1:16" ht="27" customHeight="1" x14ac:dyDescent="0.15">
      <c r="A32" s="248"/>
      <c r="B32" s="244"/>
      <c r="C32" s="244"/>
      <c r="D32" s="244"/>
      <c r="E32" s="244"/>
      <c r="F32" s="244"/>
      <c r="G32" s="1131" t="s">
        <v>504</v>
      </c>
      <c r="H32" s="1132"/>
      <c r="I32" s="1132"/>
      <c r="J32" s="1133"/>
      <c r="K32" s="294">
        <v>15303975</v>
      </c>
      <c r="L32" s="294">
        <v>29575</v>
      </c>
      <c r="M32" s="295">
        <v>40264</v>
      </c>
      <c r="N32" s="296">
        <v>-26.5</v>
      </c>
    </row>
    <row r="33" spans="1:16" ht="13.5" customHeight="1" x14ac:dyDescent="0.15">
      <c r="A33" s="248"/>
      <c r="B33" s="244"/>
      <c r="C33" s="244"/>
      <c r="D33" s="244"/>
      <c r="E33" s="244"/>
      <c r="F33" s="244"/>
      <c r="G33" s="1131" t="s">
        <v>505</v>
      </c>
      <c r="H33" s="1132"/>
      <c r="I33" s="1132"/>
      <c r="J33" s="1133"/>
      <c r="K33" s="294" t="s">
        <v>492</v>
      </c>
      <c r="L33" s="294" t="s">
        <v>492</v>
      </c>
      <c r="M33" s="295">
        <v>2</v>
      </c>
      <c r="N33" s="296" t="s">
        <v>492</v>
      </c>
    </row>
    <row r="34" spans="1:16" ht="27" customHeight="1" x14ac:dyDescent="0.15">
      <c r="A34" s="248"/>
      <c r="B34" s="244"/>
      <c r="C34" s="244"/>
      <c r="D34" s="244"/>
      <c r="E34" s="244"/>
      <c r="F34" s="244"/>
      <c r="G34" s="1131" t="s">
        <v>506</v>
      </c>
      <c r="H34" s="1132"/>
      <c r="I34" s="1132"/>
      <c r="J34" s="1133"/>
      <c r="K34" s="294">
        <v>410000</v>
      </c>
      <c r="L34" s="294">
        <v>792</v>
      </c>
      <c r="M34" s="295">
        <v>111</v>
      </c>
      <c r="N34" s="296">
        <v>613.5</v>
      </c>
    </row>
    <row r="35" spans="1:16" ht="27" customHeight="1" x14ac:dyDescent="0.15">
      <c r="A35" s="248"/>
      <c r="B35" s="244"/>
      <c r="C35" s="244"/>
      <c r="D35" s="244"/>
      <c r="E35" s="244"/>
      <c r="F35" s="244"/>
      <c r="G35" s="1131" t="s">
        <v>507</v>
      </c>
      <c r="H35" s="1132"/>
      <c r="I35" s="1132"/>
      <c r="J35" s="1133"/>
      <c r="K35" s="294">
        <v>5188350</v>
      </c>
      <c r="L35" s="294">
        <v>10027</v>
      </c>
      <c r="M35" s="295">
        <v>9819</v>
      </c>
      <c r="N35" s="296">
        <v>2.1</v>
      </c>
    </row>
    <row r="36" spans="1:16" ht="27" customHeight="1" x14ac:dyDescent="0.15">
      <c r="A36" s="248"/>
      <c r="B36" s="244"/>
      <c r="C36" s="244"/>
      <c r="D36" s="244"/>
      <c r="E36" s="244"/>
      <c r="F36" s="244"/>
      <c r="G36" s="1131" t="s">
        <v>508</v>
      </c>
      <c r="H36" s="1132"/>
      <c r="I36" s="1132"/>
      <c r="J36" s="1133"/>
      <c r="K36" s="294" t="s">
        <v>492</v>
      </c>
      <c r="L36" s="294" t="s">
        <v>492</v>
      </c>
      <c r="M36" s="295">
        <v>427</v>
      </c>
      <c r="N36" s="296" t="s">
        <v>492</v>
      </c>
    </row>
    <row r="37" spans="1:16" ht="13.5" customHeight="1" x14ac:dyDescent="0.15">
      <c r="A37" s="248"/>
      <c r="B37" s="244"/>
      <c r="C37" s="244"/>
      <c r="D37" s="244"/>
      <c r="E37" s="244"/>
      <c r="F37" s="244"/>
      <c r="G37" s="1131" t="s">
        <v>509</v>
      </c>
      <c r="H37" s="1132"/>
      <c r="I37" s="1132"/>
      <c r="J37" s="1133"/>
      <c r="K37" s="294">
        <v>1223</v>
      </c>
      <c r="L37" s="294">
        <v>2</v>
      </c>
      <c r="M37" s="295">
        <v>787</v>
      </c>
      <c r="N37" s="296">
        <v>-99.7</v>
      </c>
    </row>
    <row r="38" spans="1:16" ht="27" customHeight="1" x14ac:dyDescent="0.15">
      <c r="A38" s="248"/>
      <c r="B38" s="244"/>
      <c r="C38" s="244"/>
      <c r="D38" s="244"/>
      <c r="E38" s="244"/>
      <c r="F38" s="244"/>
      <c r="G38" s="1134" t="s">
        <v>510</v>
      </c>
      <c r="H38" s="1135"/>
      <c r="I38" s="1135"/>
      <c r="J38" s="1136"/>
      <c r="K38" s="297">
        <v>5016</v>
      </c>
      <c r="L38" s="297">
        <v>10</v>
      </c>
      <c r="M38" s="298">
        <v>3</v>
      </c>
      <c r="N38" s="299">
        <v>233.3</v>
      </c>
      <c r="O38" s="293"/>
    </row>
    <row r="39" spans="1:16" x14ac:dyDescent="0.15">
      <c r="A39" s="248"/>
      <c r="B39" s="244"/>
      <c r="C39" s="244"/>
      <c r="D39" s="244"/>
      <c r="E39" s="244"/>
      <c r="F39" s="244"/>
      <c r="G39" s="1134" t="s">
        <v>511</v>
      </c>
      <c r="H39" s="1135"/>
      <c r="I39" s="1135"/>
      <c r="J39" s="1136"/>
      <c r="K39" s="300">
        <v>-446672</v>
      </c>
      <c r="L39" s="300">
        <v>-863</v>
      </c>
      <c r="M39" s="301">
        <v>-8225</v>
      </c>
      <c r="N39" s="302">
        <v>-89.5</v>
      </c>
      <c r="O39" s="293"/>
    </row>
    <row r="40" spans="1:16" ht="27" customHeight="1" x14ac:dyDescent="0.15">
      <c r="A40" s="248"/>
      <c r="B40" s="244"/>
      <c r="C40" s="244"/>
      <c r="D40" s="244"/>
      <c r="E40" s="244"/>
      <c r="F40" s="244"/>
      <c r="G40" s="1131" t="s">
        <v>512</v>
      </c>
      <c r="H40" s="1132"/>
      <c r="I40" s="1132"/>
      <c r="J40" s="1133"/>
      <c r="K40" s="300">
        <v>-15273981</v>
      </c>
      <c r="L40" s="300">
        <v>-29517</v>
      </c>
      <c r="M40" s="301">
        <v>-31118</v>
      </c>
      <c r="N40" s="302">
        <v>-5.0999999999999996</v>
      </c>
      <c r="O40" s="293"/>
    </row>
    <row r="41" spans="1:16" x14ac:dyDescent="0.15">
      <c r="A41" s="248"/>
      <c r="B41" s="244"/>
      <c r="C41" s="244"/>
      <c r="D41" s="244"/>
      <c r="E41" s="244"/>
      <c r="F41" s="244"/>
      <c r="G41" s="1137" t="s">
        <v>281</v>
      </c>
      <c r="H41" s="1138"/>
      <c r="I41" s="1138"/>
      <c r="J41" s="1139"/>
      <c r="K41" s="294">
        <v>5187911</v>
      </c>
      <c r="L41" s="300">
        <v>10026</v>
      </c>
      <c r="M41" s="301">
        <v>12068</v>
      </c>
      <c r="N41" s="302">
        <v>-16.899999999999999</v>
      </c>
      <c r="O41" s="293"/>
    </row>
    <row r="42" spans="1:16" x14ac:dyDescent="0.15">
      <c r="A42" s="248"/>
      <c r="B42" s="244"/>
      <c r="C42" s="244"/>
      <c r="D42" s="244"/>
      <c r="E42" s="244"/>
      <c r="F42" s="244"/>
      <c r="G42" s="303" t="s">
        <v>513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515</v>
      </c>
      <c r="H48" s="308"/>
      <c r="I48" s="308"/>
      <c r="J48" s="308"/>
      <c r="K48" s="308"/>
      <c r="L48" s="308"/>
      <c r="M48" s="309"/>
      <c r="N48" s="308"/>
    </row>
    <row r="49" spans="1:14" ht="13.5" customHeight="1" x14ac:dyDescent="0.15">
      <c r="A49" s="248"/>
      <c r="B49" s="244"/>
      <c r="C49" s="244"/>
      <c r="D49" s="244"/>
      <c r="E49" s="244"/>
      <c r="F49" s="244"/>
      <c r="G49" s="310"/>
      <c r="H49" s="311"/>
      <c r="I49" s="1126" t="s">
        <v>482</v>
      </c>
      <c r="J49" s="1128" t="s">
        <v>516</v>
      </c>
      <c r="K49" s="1129"/>
      <c r="L49" s="1129"/>
      <c r="M49" s="1129"/>
      <c r="N49" s="1130"/>
    </row>
    <row r="50" spans="1:14" x14ac:dyDescent="0.15">
      <c r="A50" s="248"/>
      <c r="B50" s="244"/>
      <c r="C50" s="244"/>
      <c r="D50" s="244"/>
      <c r="E50" s="244"/>
      <c r="F50" s="244"/>
      <c r="G50" s="312"/>
      <c r="H50" s="313"/>
      <c r="I50" s="1127"/>
      <c r="J50" s="314" t="s">
        <v>517</v>
      </c>
      <c r="K50" s="315" t="s">
        <v>518</v>
      </c>
      <c r="L50" s="316" t="s">
        <v>519</v>
      </c>
      <c r="M50" s="317" t="s">
        <v>520</v>
      </c>
      <c r="N50" s="318" t="s">
        <v>521</v>
      </c>
    </row>
    <row r="51" spans="1:14" x14ac:dyDescent="0.15">
      <c r="A51" s="248"/>
      <c r="B51" s="244"/>
      <c r="C51" s="244"/>
      <c r="D51" s="244"/>
      <c r="E51" s="244"/>
      <c r="F51" s="244"/>
      <c r="G51" s="310" t="s">
        <v>522</v>
      </c>
      <c r="H51" s="311"/>
      <c r="I51" s="319">
        <v>25618348</v>
      </c>
      <c r="J51" s="320">
        <v>49687</v>
      </c>
      <c r="K51" s="321">
        <v>34.799999999999997</v>
      </c>
      <c r="L51" s="322">
        <v>47155</v>
      </c>
      <c r="M51" s="323">
        <v>-1</v>
      </c>
      <c r="N51" s="324">
        <v>35.799999999999997</v>
      </c>
    </row>
    <row r="52" spans="1:14" x14ac:dyDescent="0.15">
      <c r="A52" s="248"/>
      <c r="B52" s="244"/>
      <c r="C52" s="244"/>
      <c r="D52" s="244"/>
      <c r="E52" s="244"/>
      <c r="F52" s="244"/>
      <c r="G52" s="325"/>
      <c r="H52" s="326" t="s">
        <v>523</v>
      </c>
      <c r="I52" s="327">
        <v>10040489</v>
      </c>
      <c r="J52" s="328">
        <v>19473</v>
      </c>
      <c r="K52" s="329">
        <v>-8.6999999999999993</v>
      </c>
      <c r="L52" s="330">
        <v>26802</v>
      </c>
      <c r="M52" s="331">
        <v>-1.9</v>
      </c>
      <c r="N52" s="332">
        <v>-6.8</v>
      </c>
    </row>
    <row r="53" spans="1:14" x14ac:dyDescent="0.15">
      <c r="A53" s="248"/>
      <c r="B53" s="244"/>
      <c r="C53" s="244"/>
      <c r="D53" s="244"/>
      <c r="E53" s="244"/>
      <c r="F53" s="244"/>
      <c r="G53" s="310" t="s">
        <v>524</v>
      </c>
      <c r="H53" s="311"/>
      <c r="I53" s="319">
        <v>26364137</v>
      </c>
      <c r="J53" s="320">
        <v>51214</v>
      </c>
      <c r="K53" s="321">
        <v>3.1</v>
      </c>
      <c r="L53" s="322">
        <v>43858</v>
      </c>
      <c r="M53" s="323">
        <v>-7</v>
      </c>
      <c r="N53" s="324">
        <v>10.1</v>
      </c>
    </row>
    <row r="54" spans="1:14" x14ac:dyDescent="0.15">
      <c r="A54" s="248"/>
      <c r="B54" s="244"/>
      <c r="C54" s="244"/>
      <c r="D54" s="244"/>
      <c r="E54" s="244"/>
      <c r="F54" s="244"/>
      <c r="G54" s="325"/>
      <c r="H54" s="326" t="s">
        <v>523</v>
      </c>
      <c r="I54" s="327">
        <v>6760432</v>
      </c>
      <c r="J54" s="328">
        <v>13133</v>
      </c>
      <c r="K54" s="329">
        <v>-32.6</v>
      </c>
      <c r="L54" s="330">
        <v>23714</v>
      </c>
      <c r="M54" s="331">
        <v>-11.5</v>
      </c>
      <c r="N54" s="332">
        <v>-21.1</v>
      </c>
    </row>
    <row r="55" spans="1:14" x14ac:dyDescent="0.15">
      <c r="A55" s="248"/>
      <c r="B55" s="244"/>
      <c r="C55" s="244"/>
      <c r="D55" s="244"/>
      <c r="E55" s="244"/>
      <c r="F55" s="244"/>
      <c r="G55" s="310" t="s">
        <v>525</v>
      </c>
      <c r="H55" s="311"/>
      <c r="I55" s="319">
        <v>23398385</v>
      </c>
      <c r="J55" s="320">
        <v>45261</v>
      </c>
      <c r="K55" s="321">
        <v>-11.6</v>
      </c>
      <c r="L55" s="322">
        <v>41705</v>
      </c>
      <c r="M55" s="323">
        <v>-4.9000000000000004</v>
      </c>
      <c r="N55" s="324">
        <v>-6.7</v>
      </c>
    </row>
    <row r="56" spans="1:14" x14ac:dyDescent="0.15">
      <c r="A56" s="248"/>
      <c r="B56" s="244"/>
      <c r="C56" s="244"/>
      <c r="D56" s="244"/>
      <c r="E56" s="244"/>
      <c r="F56" s="244"/>
      <c r="G56" s="325"/>
      <c r="H56" s="326" t="s">
        <v>523</v>
      </c>
      <c r="I56" s="327">
        <v>9567830</v>
      </c>
      <c r="J56" s="328">
        <v>18508</v>
      </c>
      <c r="K56" s="329">
        <v>40.9</v>
      </c>
      <c r="L56" s="330">
        <v>22742</v>
      </c>
      <c r="M56" s="331">
        <v>-4.0999999999999996</v>
      </c>
      <c r="N56" s="332">
        <v>45</v>
      </c>
    </row>
    <row r="57" spans="1:14" x14ac:dyDescent="0.15">
      <c r="A57" s="248"/>
      <c r="B57" s="244"/>
      <c r="C57" s="244"/>
      <c r="D57" s="244"/>
      <c r="E57" s="244"/>
      <c r="F57" s="244"/>
      <c r="G57" s="310" t="s">
        <v>526</v>
      </c>
      <c r="H57" s="311"/>
      <c r="I57" s="319">
        <v>18705040</v>
      </c>
      <c r="J57" s="320">
        <v>36107</v>
      </c>
      <c r="K57" s="321">
        <v>-20.2</v>
      </c>
      <c r="L57" s="322">
        <v>47677</v>
      </c>
      <c r="M57" s="323">
        <v>14.3</v>
      </c>
      <c r="N57" s="324">
        <v>-34.5</v>
      </c>
    </row>
    <row r="58" spans="1:14" x14ac:dyDescent="0.15">
      <c r="A58" s="248"/>
      <c r="B58" s="244"/>
      <c r="C58" s="244"/>
      <c r="D58" s="244"/>
      <c r="E58" s="244"/>
      <c r="F58" s="244"/>
      <c r="G58" s="325"/>
      <c r="H58" s="326" t="s">
        <v>523</v>
      </c>
      <c r="I58" s="327">
        <v>9234698</v>
      </c>
      <c r="J58" s="328">
        <v>17826</v>
      </c>
      <c r="K58" s="329">
        <v>-3.7</v>
      </c>
      <c r="L58" s="330">
        <v>23360</v>
      </c>
      <c r="M58" s="331">
        <v>2.7</v>
      </c>
      <c r="N58" s="332">
        <v>-6.4</v>
      </c>
    </row>
    <row r="59" spans="1:14" x14ac:dyDescent="0.15">
      <c r="A59" s="248"/>
      <c r="B59" s="244"/>
      <c r="C59" s="244"/>
      <c r="D59" s="244"/>
      <c r="E59" s="244"/>
      <c r="F59" s="244"/>
      <c r="G59" s="310" t="s">
        <v>527</v>
      </c>
      <c r="H59" s="311"/>
      <c r="I59" s="319">
        <v>21299587</v>
      </c>
      <c r="J59" s="320">
        <v>41162</v>
      </c>
      <c r="K59" s="321">
        <v>14</v>
      </c>
      <c r="L59" s="322">
        <v>51613</v>
      </c>
      <c r="M59" s="323">
        <v>8.3000000000000007</v>
      </c>
      <c r="N59" s="324">
        <v>5.7</v>
      </c>
    </row>
    <row r="60" spans="1:14" x14ac:dyDescent="0.15">
      <c r="A60" s="248"/>
      <c r="B60" s="244"/>
      <c r="C60" s="244"/>
      <c r="D60" s="244"/>
      <c r="E60" s="244"/>
      <c r="F60" s="244"/>
      <c r="G60" s="325"/>
      <c r="H60" s="326" t="s">
        <v>523</v>
      </c>
      <c r="I60" s="333">
        <v>8251324</v>
      </c>
      <c r="J60" s="328">
        <v>15946</v>
      </c>
      <c r="K60" s="329">
        <v>-10.5</v>
      </c>
      <c r="L60" s="330">
        <v>25872</v>
      </c>
      <c r="M60" s="331">
        <v>10.8</v>
      </c>
      <c r="N60" s="332">
        <v>-21.3</v>
      </c>
    </row>
    <row r="61" spans="1:14" x14ac:dyDescent="0.15">
      <c r="A61" s="248"/>
      <c r="B61" s="244"/>
      <c r="C61" s="244"/>
      <c r="D61" s="244"/>
      <c r="E61" s="244"/>
      <c r="F61" s="244"/>
      <c r="G61" s="310" t="s">
        <v>528</v>
      </c>
      <c r="H61" s="334"/>
      <c r="I61" s="335">
        <v>23077099</v>
      </c>
      <c r="J61" s="336">
        <v>44686</v>
      </c>
      <c r="K61" s="337">
        <v>4</v>
      </c>
      <c r="L61" s="338">
        <v>46402</v>
      </c>
      <c r="M61" s="339">
        <v>1.9</v>
      </c>
      <c r="N61" s="324">
        <v>2.1</v>
      </c>
    </row>
    <row r="62" spans="1:14" x14ac:dyDescent="0.15">
      <c r="A62" s="248"/>
      <c r="B62" s="244"/>
      <c r="C62" s="244"/>
      <c r="D62" s="244"/>
      <c r="E62" s="244"/>
      <c r="F62" s="244"/>
      <c r="G62" s="325"/>
      <c r="H62" s="326" t="s">
        <v>523</v>
      </c>
      <c r="I62" s="327">
        <v>8770955</v>
      </c>
      <c r="J62" s="328">
        <v>16977</v>
      </c>
      <c r="K62" s="329">
        <v>-2.9</v>
      </c>
      <c r="L62" s="330">
        <v>24498</v>
      </c>
      <c r="M62" s="331">
        <v>-0.8</v>
      </c>
      <c r="N62" s="332">
        <v>-2.1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40" t="s">
        <v>3</v>
      </c>
      <c r="D47" s="1140"/>
      <c r="E47" s="1141"/>
      <c r="F47" s="11">
        <v>15.42</v>
      </c>
      <c r="G47" s="12">
        <v>15.97</v>
      </c>
      <c r="H47" s="12">
        <v>15.91</v>
      </c>
      <c r="I47" s="12">
        <v>18.399999999999999</v>
      </c>
      <c r="J47" s="13">
        <v>18.48</v>
      </c>
    </row>
    <row r="48" spans="2:10" ht="57.75" customHeight="1" x14ac:dyDescent="0.15">
      <c r="B48" s="14"/>
      <c r="C48" s="1142" t="s">
        <v>4</v>
      </c>
      <c r="D48" s="1142"/>
      <c r="E48" s="1143"/>
      <c r="F48" s="15">
        <v>2.21</v>
      </c>
      <c r="G48" s="16">
        <v>2.14</v>
      </c>
      <c r="H48" s="16">
        <v>2.3199999999999998</v>
      </c>
      <c r="I48" s="16">
        <v>2.96</v>
      </c>
      <c r="J48" s="17">
        <v>2.66</v>
      </c>
    </row>
    <row r="49" spans="2:10" ht="57.75" customHeight="1" thickBot="1" x14ac:dyDescent="0.2">
      <c r="B49" s="18"/>
      <c r="C49" s="1144" t="s">
        <v>5</v>
      </c>
      <c r="D49" s="1144"/>
      <c r="E49" s="1145"/>
      <c r="F49" s="19">
        <v>0.22</v>
      </c>
      <c r="G49" s="20">
        <v>7.0000000000000007E-2</v>
      </c>
      <c r="H49" s="20" t="s">
        <v>535</v>
      </c>
      <c r="I49" s="20">
        <v>1.97</v>
      </c>
      <c r="J49" s="21" t="s">
        <v>536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2" t="s">
        <v>537</v>
      </c>
      <c r="D34" s="1152"/>
      <c r="E34" s="1153"/>
      <c r="F34" s="32">
        <v>11.67</v>
      </c>
      <c r="G34" s="33">
        <v>12.49</v>
      </c>
      <c r="H34" s="33">
        <v>12.64</v>
      </c>
      <c r="I34" s="33">
        <v>12.67</v>
      </c>
      <c r="J34" s="34">
        <v>12.44</v>
      </c>
      <c r="K34" s="22"/>
      <c r="L34" s="22"/>
      <c r="M34" s="22"/>
      <c r="N34" s="22"/>
      <c r="O34" s="22"/>
      <c r="P34" s="22"/>
    </row>
    <row r="35" spans="1:16" ht="39" customHeight="1" x14ac:dyDescent="0.15">
      <c r="A35" s="22"/>
      <c r="B35" s="35"/>
      <c r="C35" s="1146" t="s">
        <v>538</v>
      </c>
      <c r="D35" s="1147"/>
      <c r="E35" s="1148"/>
      <c r="F35" s="36">
        <v>2.85</v>
      </c>
      <c r="G35" s="37">
        <v>2.88</v>
      </c>
      <c r="H35" s="37">
        <v>2.96</v>
      </c>
      <c r="I35" s="37">
        <v>3.1</v>
      </c>
      <c r="J35" s="38">
        <v>3.38</v>
      </c>
      <c r="K35" s="22"/>
      <c r="L35" s="22"/>
      <c r="M35" s="22"/>
      <c r="N35" s="22"/>
      <c r="O35" s="22"/>
      <c r="P35" s="22"/>
    </row>
    <row r="36" spans="1:16" ht="39" customHeight="1" x14ac:dyDescent="0.15">
      <c r="A36" s="22"/>
      <c r="B36" s="35"/>
      <c r="C36" s="1146" t="s">
        <v>539</v>
      </c>
      <c r="D36" s="1147"/>
      <c r="E36" s="1148"/>
      <c r="F36" s="36">
        <v>2.06</v>
      </c>
      <c r="G36" s="37">
        <v>2.13</v>
      </c>
      <c r="H36" s="37">
        <v>2.09</v>
      </c>
      <c r="I36" s="37">
        <v>2.69</v>
      </c>
      <c r="J36" s="38">
        <v>2.34</v>
      </c>
      <c r="K36" s="22"/>
      <c r="L36" s="22"/>
      <c r="M36" s="22"/>
      <c r="N36" s="22"/>
      <c r="O36" s="22"/>
      <c r="P36" s="22"/>
    </row>
    <row r="37" spans="1:16" ht="39" customHeight="1" x14ac:dyDescent="0.15">
      <c r="A37" s="22"/>
      <c r="B37" s="35"/>
      <c r="C37" s="1146" t="s">
        <v>540</v>
      </c>
      <c r="D37" s="1147"/>
      <c r="E37" s="1148"/>
      <c r="F37" s="36">
        <v>1.1499999999999999</v>
      </c>
      <c r="G37" s="37">
        <v>0.99</v>
      </c>
      <c r="H37" s="37">
        <v>0.86</v>
      </c>
      <c r="I37" s="37">
        <v>1.2</v>
      </c>
      <c r="J37" s="38">
        <v>1.39</v>
      </c>
      <c r="K37" s="22"/>
      <c r="L37" s="22"/>
      <c r="M37" s="22"/>
      <c r="N37" s="22"/>
      <c r="O37" s="22"/>
      <c r="P37" s="22"/>
    </row>
    <row r="38" spans="1:16" ht="39" customHeight="1" x14ac:dyDescent="0.15">
      <c r="A38" s="22"/>
      <c r="B38" s="35"/>
      <c r="C38" s="1146" t="s">
        <v>541</v>
      </c>
      <c r="D38" s="1147"/>
      <c r="E38" s="1148"/>
      <c r="F38" s="36" t="s">
        <v>542</v>
      </c>
      <c r="G38" s="37">
        <v>0.78</v>
      </c>
      <c r="H38" s="37">
        <v>0.76</v>
      </c>
      <c r="I38" s="37">
        <v>1.39</v>
      </c>
      <c r="J38" s="38">
        <v>1.1599999999999999</v>
      </c>
      <c r="K38" s="22"/>
      <c r="L38" s="22"/>
      <c r="M38" s="22"/>
      <c r="N38" s="22"/>
      <c r="O38" s="22"/>
      <c r="P38" s="22"/>
    </row>
    <row r="39" spans="1:16" ht="39" customHeight="1" x14ac:dyDescent="0.15">
      <c r="A39" s="22"/>
      <c r="B39" s="35"/>
      <c r="C39" s="1146" t="s">
        <v>543</v>
      </c>
      <c r="D39" s="1147"/>
      <c r="E39" s="1148"/>
      <c r="F39" s="36">
        <v>0.67</v>
      </c>
      <c r="G39" s="37">
        <v>0.74</v>
      </c>
      <c r="H39" s="37">
        <v>0.79</v>
      </c>
      <c r="I39" s="37">
        <v>0.88</v>
      </c>
      <c r="J39" s="38">
        <v>1.1000000000000001</v>
      </c>
      <c r="K39" s="22"/>
      <c r="L39" s="22"/>
      <c r="M39" s="22"/>
      <c r="N39" s="22"/>
      <c r="O39" s="22"/>
      <c r="P39" s="22"/>
    </row>
    <row r="40" spans="1:16" ht="39" customHeight="1" x14ac:dyDescent="0.15">
      <c r="A40" s="22"/>
      <c r="B40" s="35"/>
      <c r="C40" s="1146" t="s">
        <v>544</v>
      </c>
      <c r="D40" s="1147"/>
      <c r="E40" s="1148"/>
      <c r="F40" s="36">
        <v>0.32</v>
      </c>
      <c r="G40" s="37">
        <v>0.52</v>
      </c>
      <c r="H40" s="37">
        <v>0.46</v>
      </c>
      <c r="I40" s="37">
        <v>0.46</v>
      </c>
      <c r="J40" s="38">
        <v>0.47</v>
      </c>
      <c r="K40" s="22"/>
      <c r="L40" s="22"/>
      <c r="M40" s="22"/>
      <c r="N40" s="22"/>
      <c r="O40" s="22"/>
      <c r="P40" s="22"/>
    </row>
    <row r="41" spans="1:16" ht="39" customHeight="1" x14ac:dyDescent="0.15">
      <c r="A41" s="22"/>
      <c r="B41" s="35"/>
      <c r="C41" s="1146" t="s">
        <v>545</v>
      </c>
      <c r="D41" s="1147"/>
      <c r="E41" s="1148"/>
      <c r="F41" s="36">
        <v>0.34</v>
      </c>
      <c r="G41" s="37">
        <v>0.35</v>
      </c>
      <c r="H41" s="37">
        <v>0.43</v>
      </c>
      <c r="I41" s="37">
        <v>0.42</v>
      </c>
      <c r="J41" s="38">
        <v>0.47</v>
      </c>
      <c r="K41" s="22"/>
      <c r="L41" s="22"/>
      <c r="M41" s="22"/>
      <c r="N41" s="22"/>
      <c r="O41" s="22"/>
      <c r="P41" s="22"/>
    </row>
    <row r="42" spans="1:16" ht="39" customHeight="1" x14ac:dyDescent="0.15">
      <c r="A42" s="22"/>
      <c r="B42" s="39"/>
      <c r="C42" s="1146" t="s">
        <v>546</v>
      </c>
      <c r="D42" s="1147"/>
      <c r="E42" s="1148"/>
      <c r="F42" s="36" t="s">
        <v>492</v>
      </c>
      <c r="G42" s="37" t="s">
        <v>492</v>
      </c>
      <c r="H42" s="37" t="s">
        <v>492</v>
      </c>
      <c r="I42" s="37" t="s">
        <v>492</v>
      </c>
      <c r="J42" s="38" t="s">
        <v>492</v>
      </c>
      <c r="K42" s="22"/>
      <c r="L42" s="22"/>
      <c r="M42" s="22"/>
      <c r="N42" s="22"/>
      <c r="O42" s="22"/>
      <c r="P42" s="22"/>
    </row>
    <row r="43" spans="1:16" ht="39" customHeight="1" thickBot="1" x14ac:dyDescent="0.2">
      <c r="A43" s="22"/>
      <c r="B43" s="40"/>
      <c r="C43" s="1149" t="s">
        <v>547</v>
      </c>
      <c r="D43" s="1150"/>
      <c r="E43" s="1151"/>
      <c r="F43" s="41">
        <v>0.78</v>
      </c>
      <c r="G43" s="42">
        <v>0.57999999999999996</v>
      </c>
      <c r="H43" s="42">
        <v>0.74</v>
      </c>
      <c r="I43" s="42">
        <v>0.87</v>
      </c>
      <c r="J43" s="43">
        <v>0.88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16103</v>
      </c>
      <c r="L45" s="60">
        <v>17035</v>
      </c>
      <c r="M45" s="60">
        <v>17241</v>
      </c>
      <c r="N45" s="60">
        <v>15700</v>
      </c>
      <c r="O45" s="61">
        <v>15304</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492</v>
      </c>
      <c r="L46" s="64" t="s">
        <v>492</v>
      </c>
      <c r="M46" s="64" t="s">
        <v>492</v>
      </c>
      <c r="N46" s="64" t="s">
        <v>492</v>
      </c>
      <c r="O46" s="65" t="s">
        <v>492</v>
      </c>
      <c r="P46" s="48"/>
      <c r="Q46" s="48"/>
      <c r="R46" s="48"/>
      <c r="S46" s="48"/>
      <c r="T46" s="48"/>
      <c r="U46" s="48"/>
    </row>
    <row r="47" spans="1:21" ht="30.75" customHeight="1" x14ac:dyDescent="0.15">
      <c r="A47" s="48"/>
      <c r="B47" s="1164"/>
      <c r="C47" s="1165"/>
      <c r="D47" s="62"/>
      <c r="E47" s="1156" t="s">
        <v>14</v>
      </c>
      <c r="F47" s="1156"/>
      <c r="G47" s="1156"/>
      <c r="H47" s="1156"/>
      <c r="I47" s="1156"/>
      <c r="J47" s="1157"/>
      <c r="K47" s="63">
        <v>317</v>
      </c>
      <c r="L47" s="64">
        <v>340</v>
      </c>
      <c r="M47" s="64">
        <v>363</v>
      </c>
      <c r="N47" s="64">
        <v>387</v>
      </c>
      <c r="O47" s="65">
        <v>410</v>
      </c>
      <c r="P47" s="48"/>
      <c r="Q47" s="48"/>
      <c r="R47" s="48"/>
      <c r="S47" s="48"/>
      <c r="T47" s="48"/>
      <c r="U47" s="48"/>
    </row>
    <row r="48" spans="1:21" ht="30.75" customHeight="1" x14ac:dyDescent="0.15">
      <c r="A48" s="48"/>
      <c r="B48" s="1164"/>
      <c r="C48" s="1165"/>
      <c r="D48" s="62"/>
      <c r="E48" s="1156" t="s">
        <v>15</v>
      </c>
      <c r="F48" s="1156"/>
      <c r="G48" s="1156"/>
      <c r="H48" s="1156"/>
      <c r="I48" s="1156"/>
      <c r="J48" s="1157"/>
      <c r="K48" s="63">
        <v>5241</v>
      </c>
      <c r="L48" s="64">
        <v>5228</v>
      </c>
      <c r="M48" s="64">
        <v>5106</v>
      </c>
      <c r="N48" s="64">
        <v>5278</v>
      </c>
      <c r="O48" s="65">
        <v>5188</v>
      </c>
      <c r="P48" s="48"/>
      <c r="Q48" s="48"/>
      <c r="R48" s="48"/>
      <c r="S48" s="48"/>
      <c r="T48" s="48"/>
      <c r="U48" s="48"/>
    </row>
    <row r="49" spans="1:21" ht="30.75" customHeight="1" x14ac:dyDescent="0.15">
      <c r="A49" s="48"/>
      <c r="B49" s="1164"/>
      <c r="C49" s="1165"/>
      <c r="D49" s="62"/>
      <c r="E49" s="1156" t="s">
        <v>16</v>
      </c>
      <c r="F49" s="1156"/>
      <c r="G49" s="1156"/>
      <c r="H49" s="1156"/>
      <c r="I49" s="1156"/>
      <c r="J49" s="1157"/>
      <c r="K49" s="63">
        <v>172</v>
      </c>
      <c r="L49" s="64" t="s">
        <v>492</v>
      </c>
      <c r="M49" s="64" t="s">
        <v>492</v>
      </c>
      <c r="N49" s="64" t="s">
        <v>492</v>
      </c>
      <c r="O49" s="65" t="s">
        <v>492</v>
      </c>
      <c r="P49" s="48"/>
      <c r="Q49" s="48"/>
      <c r="R49" s="48"/>
      <c r="S49" s="48"/>
      <c r="T49" s="48"/>
      <c r="U49" s="48"/>
    </row>
    <row r="50" spans="1:21" ht="30.75" customHeight="1" x14ac:dyDescent="0.15">
      <c r="A50" s="48"/>
      <c r="B50" s="1164"/>
      <c r="C50" s="1165"/>
      <c r="D50" s="62"/>
      <c r="E50" s="1156" t="s">
        <v>17</v>
      </c>
      <c r="F50" s="1156"/>
      <c r="G50" s="1156"/>
      <c r="H50" s="1156"/>
      <c r="I50" s="1156"/>
      <c r="J50" s="1157"/>
      <c r="K50" s="63">
        <v>3</v>
      </c>
      <c r="L50" s="64">
        <v>3</v>
      </c>
      <c r="M50" s="64">
        <v>2</v>
      </c>
      <c r="N50" s="64">
        <v>2</v>
      </c>
      <c r="O50" s="65">
        <v>1</v>
      </c>
      <c r="P50" s="48"/>
      <c r="Q50" s="48"/>
      <c r="R50" s="48"/>
      <c r="S50" s="48"/>
      <c r="T50" s="48"/>
      <c r="U50" s="48"/>
    </row>
    <row r="51" spans="1:21" ht="30.75" customHeight="1" x14ac:dyDescent="0.15">
      <c r="A51" s="48"/>
      <c r="B51" s="1166"/>
      <c r="C51" s="1167"/>
      <c r="D51" s="66"/>
      <c r="E51" s="1156" t="s">
        <v>18</v>
      </c>
      <c r="F51" s="1156"/>
      <c r="G51" s="1156"/>
      <c r="H51" s="1156"/>
      <c r="I51" s="1156"/>
      <c r="J51" s="1157"/>
      <c r="K51" s="63">
        <v>10</v>
      </c>
      <c r="L51" s="64">
        <v>5</v>
      </c>
      <c r="M51" s="64">
        <v>8</v>
      </c>
      <c r="N51" s="64">
        <v>25</v>
      </c>
      <c r="O51" s="65">
        <v>5</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14421</v>
      </c>
      <c r="L52" s="64">
        <v>14538</v>
      </c>
      <c r="M52" s="64">
        <v>15471</v>
      </c>
      <c r="N52" s="64">
        <v>15309</v>
      </c>
      <c r="O52" s="65">
        <v>15721</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7425</v>
      </c>
      <c r="L53" s="69">
        <v>8073</v>
      </c>
      <c r="M53" s="69">
        <v>7249</v>
      </c>
      <c r="N53" s="69">
        <v>6083</v>
      </c>
      <c r="O53" s="70">
        <v>5187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530</v>
      </c>
      <c r="J40" s="79" t="s">
        <v>531</v>
      </c>
      <c r="K40" s="79" t="s">
        <v>532</v>
      </c>
      <c r="L40" s="79" t="s">
        <v>533</v>
      </c>
      <c r="M40" s="80" t="s">
        <v>534</v>
      </c>
    </row>
    <row r="41" spans="2:13" ht="27.75" customHeight="1" x14ac:dyDescent="0.15">
      <c r="B41" s="1170" t="s">
        <v>24</v>
      </c>
      <c r="C41" s="1171"/>
      <c r="D41" s="81"/>
      <c r="E41" s="1176" t="s">
        <v>25</v>
      </c>
      <c r="F41" s="1176"/>
      <c r="G41" s="1176"/>
      <c r="H41" s="1177"/>
      <c r="I41" s="82">
        <v>172319</v>
      </c>
      <c r="J41" s="83">
        <v>173639</v>
      </c>
      <c r="K41" s="83">
        <v>175405</v>
      </c>
      <c r="L41" s="83">
        <v>176890</v>
      </c>
      <c r="M41" s="84">
        <v>177400</v>
      </c>
    </row>
    <row r="42" spans="2:13" ht="27.75" customHeight="1" x14ac:dyDescent="0.15">
      <c r="B42" s="1172"/>
      <c r="C42" s="1173"/>
      <c r="D42" s="85"/>
      <c r="E42" s="1178" t="s">
        <v>26</v>
      </c>
      <c r="F42" s="1178"/>
      <c r="G42" s="1178"/>
      <c r="H42" s="1179"/>
      <c r="I42" s="86" t="s">
        <v>492</v>
      </c>
      <c r="J42" s="87" t="s">
        <v>492</v>
      </c>
      <c r="K42" s="87" t="s">
        <v>492</v>
      </c>
      <c r="L42" s="87" t="s">
        <v>492</v>
      </c>
      <c r="M42" s="88" t="s">
        <v>492</v>
      </c>
    </row>
    <row r="43" spans="2:13" ht="27.75" customHeight="1" x14ac:dyDescent="0.15">
      <c r="B43" s="1172"/>
      <c r="C43" s="1173"/>
      <c r="D43" s="85"/>
      <c r="E43" s="1178" t="s">
        <v>27</v>
      </c>
      <c r="F43" s="1178"/>
      <c r="G43" s="1178"/>
      <c r="H43" s="1179"/>
      <c r="I43" s="86">
        <v>97644</v>
      </c>
      <c r="J43" s="87">
        <v>94282</v>
      </c>
      <c r="K43" s="87">
        <v>92048</v>
      </c>
      <c r="L43" s="87">
        <v>91838</v>
      </c>
      <c r="M43" s="88">
        <v>89225</v>
      </c>
    </row>
    <row r="44" spans="2:13" ht="27.75" customHeight="1" x14ac:dyDescent="0.15">
      <c r="B44" s="1172"/>
      <c r="C44" s="1173"/>
      <c r="D44" s="85"/>
      <c r="E44" s="1178" t="s">
        <v>28</v>
      </c>
      <c r="F44" s="1178"/>
      <c r="G44" s="1178"/>
      <c r="H44" s="1179"/>
      <c r="I44" s="86" t="s">
        <v>492</v>
      </c>
      <c r="J44" s="87" t="s">
        <v>492</v>
      </c>
      <c r="K44" s="87" t="s">
        <v>492</v>
      </c>
      <c r="L44" s="87" t="s">
        <v>492</v>
      </c>
      <c r="M44" s="88" t="s">
        <v>492</v>
      </c>
    </row>
    <row r="45" spans="2:13" ht="27.75" customHeight="1" x14ac:dyDescent="0.15">
      <c r="B45" s="1172"/>
      <c r="C45" s="1173"/>
      <c r="D45" s="85"/>
      <c r="E45" s="1178" t="s">
        <v>29</v>
      </c>
      <c r="F45" s="1178"/>
      <c r="G45" s="1178"/>
      <c r="H45" s="1179"/>
      <c r="I45" s="86">
        <v>24336</v>
      </c>
      <c r="J45" s="87">
        <v>23821</v>
      </c>
      <c r="K45" s="87">
        <v>22756</v>
      </c>
      <c r="L45" s="87">
        <v>21799</v>
      </c>
      <c r="M45" s="88">
        <v>20874</v>
      </c>
    </row>
    <row r="46" spans="2:13" ht="27.75" customHeight="1" x14ac:dyDescent="0.15">
      <c r="B46" s="1172"/>
      <c r="C46" s="1173"/>
      <c r="D46" s="85"/>
      <c r="E46" s="1178" t="s">
        <v>30</v>
      </c>
      <c r="F46" s="1178"/>
      <c r="G46" s="1178"/>
      <c r="H46" s="1179"/>
      <c r="I46" s="86">
        <v>1</v>
      </c>
      <c r="J46" s="87">
        <v>1</v>
      </c>
      <c r="K46" s="87">
        <v>0</v>
      </c>
      <c r="L46" s="87">
        <v>0</v>
      </c>
      <c r="M46" s="88">
        <v>0</v>
      </c>
    </row>
    <row r="47" spans="2:13" ht="27.75" customHeight="1" x14ac:dyDescent="0.15">
      <c r="B47" s="1172"/>
      <c r="C47" s="1173"/>
      <c r="D47" s="85"/>
      <c r="E47" s="1178" t="s">
        <v>31</v>
      </c>
      <c r="F47" s="1178"/>
      <c r="G47" s="1178"/>
      <c r="H47" s="1179"/>
      <c r="I47" s="86" t="s">
        <v>492</v>
      </c>
      <c r="J47" s="87" t="s">
        <v>492</v>
      </c>
      <c r="K47" s="87" t="s">
        <v>492</v>
      </c>
      <c r="L47" s="87" t="s">
        <v>492</v>
      </c>
      <c r="M47" s="88" t="s">
        <v>492</v>
      </c>
    </row>
    <row r="48" spans="2:13" ht="27.75" customHeight="1" x14ac:dyDescent="0.15">
      <c r="B48" s="1174"/>
      <c r="C48" s="1175"/>
      <c r="D48" s="85"/>
      <c r="E48" s="1178" t="s">
        <v>32</v>
      </c>
      <c r="F48" s="1178"/>
      <c r="G48" s="1178"/>
      <c r="H48" s="1179"/>
      <c r="I48" s="86" t="s">
        <v>492</v>
      </c>
      <c r="J48" s="87" t="s">
        <v>492</v>
      </c>
      <c r="K48" s="87" t="s">
        <v>492</v>
      </c>
      <c r="L48" s="87" t="s">
        <v>492</v>
      </c>
      <c r="M48" s="88" t="s">
        <v>492</v>
      </c>
    </row>
    <row r="49" spans="2:13" ht="27.75" customHeight="1" x14ac:dyDescent="0.15">
      <c r="B49" s="1180" t="s">
        <v>33</v>
      </c>
      <c r="C49" s="1181"/>
      <c r="D49" s="89"/>
      <c r="E49" s="1178" t="s">
        <v>34</v>
      </c>
      <c r="F49" s="1178"/>
      <c r="G49" s="1178"/>
      <c r="H49" s="1179"/>
      <c r="I49" s="86">
        <v>45175</v>
      </c>
      <c r="J49" s="87">
        <v>47676</v>
      </c>
      <c r="K49" s="87">
        <v>45975</v>
      </c>
      <c r="L49" s="87">
        <v>50337</v>
      </c>
      <c r="M49" s="88">
        <v>51692</v>
      </c>
    </row>
    <row r="50" spans="2:13" ht="27.75" customHeight="1" x14ac:dyDescent="0.15">
      <c r="B50" s="1172"/>
      <c r="C50" s="1173"/>
      <c r="D50" s="85"/>
      <c r="E50" s="1178" t="s">
        <v>35</v>
      </c>
      <c r="F50" s="1178"/>
      <c r="G50" s="1178"/>
      <c r="H50" s="1179"/>
      <c r="I50" s="86">
        <v>2424</v>
      </c>
      <c r="J50" s="87">
        <v>2204</v>
      </c>
      <c r="K50" s="87">
        <v>1933</v>
      </c>
      <c r="L50" s="87">
        <v>1798</v>
      </c>
      <c r="M50" s="88">
        <v>1854</v>
      </c>
    </row>
    <row r="51" spans="2:13" ht="27.75" customHeight="1" x14ac:dyDescent="0.15">
      <c r="B51" s="1174"/>
      <c r="C51" s="1175"/>
      <c r="D51" s="85"/>
      <c r="E51" s="1178" t="s">
        <v>36</v>
      </c>
      <c r="F51" s="1178"/>
      <c r="G51" s="1178"/>
      <c r="H51" s="1179"/>
      <c r="I51" s="86">
        <v>174969</v>
      </c>
      <c r="J51" s="87">
        <v>178801</v>
      </c>
      <c r="K51" s="87">
        <v>180740</v>
      </c>
      <c r="L51" s="87">
        <v>182861</v>
      </c>
      <c r="M51" s="88">
        <v>183701</v>
      </c>
    </row>
    <row r="52" spans="2:13" ht="27.75" customHeight="1" thickBot="1" x14ac:dyDescent="0.2">
      <c r="B52" s="1182" t="s">
        <v>21</v>
      </c>
      <c r="C52" s="1183"/>
      <c r="D52" s="90"/>
      <c r="E52" s="1184" t="s">
        <v>37</v>
      </c>
      <c r="F52" s="1184"/>
      <c r="G52" s="1184"/>
      <c r="H52" s="1185"/>
      <c r="I52" s="91">
        <v>71732</v>
      </c>
      <c r="J52" s="92">
        <v>63062</v>
      </c>
      <c r="K52" s="92">
        <v>61561</v>
      </c>
      <c r="L52" s="92">
        <v>55531</v>
      </c>
      <c r="M52" s="93">
        <v>50251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529</v>
      </c>
      <c r="G2" s="111"/>
      <c r="H2" s="112"/>
    </row>
    <row r="3" spans="1:8" x14ac:dyDescent="0.15">
      <c r="A3" s="108" t="s">
        <v>522</v>
      </c>
      <c r="B3" s="113"/>
      <c r="C3" s="114"/>
      <c r="D3" s="115">
        <v>49687</v>
      </c>
      <c r="E3" s="116"/>
      <c r="F3" s="117">
        <v>47155</v>
      </c>
      <c r="G3" s="118"/>
      <c r="H3" s="119"/>
    </row>
    <row r="4" spans="1:8" x14ac:dyDescent="0.15">
      <c r="A4" s="120"/>
      <c r="B4" s="121"/>
      <c r="C4" s="122"/>
      <c r="D4" s="123">
        <v>19473</v>
      </c>
      <c r="E4" s="124"/>
      <c r="F4" s="125">
        <v>26802</v>
      </c>
      <c r="G4" s="126"/>
      <c r="H4" s="127"/>
    </row>
    <row r="5" spans="1:8" x14ac:dyDescent="0.15">
      <c r="A5" s="108" t="s">
        <v>524</v>
      </c>
      <c r="B5" s="113"/>
      <c r="C5" s="114"/>
      <c r="D5" s="115">
        <v>51214</v>
      </c>
      <c r="E5" s="116"/>
      <c r="F5" s="117">
        <v>43858</v>
      </c>
      <c r="G5" s="118"/>
      <c r="H5" s="119"/>
    </row>
    <row r="6" spans="1:8" x14ac:dyDescent="0.15">
      <c r="A6" s="120"/>
      <c r="B6" s="121"/>
      <c r="C6" s="122"/>
      <c r="D6" s="123">
        <v>13133</v>
      </c>
      <c r="E6" s="124"/>
      <c r="F6" s="125">
        <v>23714</v>
      </c>
      <c r="G6" s="126"/>
      <c r="H6" s="127"/>
    </row>
    <row r="7" spans="1:8" x14ac:dyDescent="0.15">
      <c r="A7" s="108" t="s">
        <v>525</v>
      </c>
      <c r="B7" s="113"/>
      <c r="C7" s="114"/>
      <c r="D7" s="115">
        <v>45261</v>
      </c>
      <c r="E7" s="116"/>
      <c r="F7" s="117">
        <v>41705</v>
      </c>
      <c r="G7" s="118"/>
      <c r="H7" s="119"/>
    </row>
    <row r="8" spans="1:8" x14ac:dyDescent="0.15">
      <c r="A8" s="120"/>
      <c r="B8" s="121"/>
      <c r="C8" s="122"/>
      <c r="D8" s="123">
        <v>18508</v>
      </c>
      <c r="E8" s="124"/>
      <c r="F8" s="125">
        <v>22742</v>
      </c>
      <c r="G8" s="126"/>
      <c r="H8" s="127"/>
    </row>
    <row r="9" spans="1:8" x14ac:dyDescent="0.15">
      <c r="A9" s="108" t="s">
        <v>526</v>
      </c>
      <c r="B9" s="113"/>
      <c r="C9" s="114"/>
      <c r="D9" s="115">
        <v>36107</v>
      </c>
      <c r="E9" s="116"/>
      <c r="F9" s="117">
        <v>47677</v>
      </c>
      <c r="G9" s="118"/>
      <c r="H9" s="119"/>
    </row>
    <row r="10" spans="1:8" x14ac:dyDescent="0.15">
      <c r="A10" s="120"/>
      <c r="B10" s="121"/>
      <c r="C10" s="122"/>
      <c r="D10" s="123">
        <v>17826</v>
      </c>
      <c r="E10" s="124"/>
      <c r="F10" s="125">
        <v>23360</v>
      </c>
      <c r="G10" s="126"/>
      <c r="H10" s="127"/>
    </row>
    <row r="11" spans="1:8" x14ac:dyDescent="0.15">
      <c r="A11" s="108" t="s">
        <v>527</v>
      </c>
      <c r="B11" s="113"/>
      <c r="C11" s="114"/>
      <c r="D11" s="115">
        <v>41162</v>
      </c>
      <c r="E11" s="116"/>
      <c r="F11" s="117">
        <v>51613</v>
      </c>
      <c r="G11" s="118"/>
      <c r="H11" s="119"/>
    </row>
    <row r="12" spans="1:8" x14ac:dyDescent="0.15">
      <c r="A12" s="120"/>
      <c r="B12" s="121"/>
      <c r="C12" s="128"/>
      <c r="D12" s="123">
        <v>15946</v>
      </c>
      <c r="E12" s="124"/>
      <c r="F12" s="125">
        <v>25872</v>
      </c>
      <c r="G12" s="126"/>
      <c r="H12" s="127"/>
    </row>
    <row r="13" spans="1:8" x14ac:dyDescent="0.15">
      <c r="A13" s="108"/>
      <c r="B13" s="113"/>
      <c r="C13" s="129"/>
      <c r="D13" s="130">
        <v>44686</v>
      </c>
      <c r="E13" s="131"/>
      <c r="F13" s="132">
        <v>46402</v>
      </c>
      <c r="G13" s="133"/>
      <c r="H13" s="119"/>
    </row>
    <row r="14" spans="1:8" x14ac:dyDescent="0.15">
      <c r="A14" s="120"/>
      <c r="B14" s="121"/>
      <c r="C14" s="122"/>
      <c r="D14" s="123">
        <v>16977</v>
      </c>
      <c r="E14" s="124"/>
      <c r="F14" s="125">
        <v>24498</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2.21</v>
      </c>
      <c r="C19" s="134">
        <f>ROUND(VALUE(SUBSTITUTE(実質収支比率等に係る経年分析!G$48,"▲","-")),2)</f>
        <v>2.14</v>
      </c>
      <c r="D19" s="134">
        <f>ROUND(VALUE(SUBSTITUTE(実質収支比率等に係る経年分析!H$48,"▲","-")),2)</f>
        <v>2.3199999999999998</v>
      </c>
      <c r="E19" s="134">
        <f>ROUND(VALUE(SUBSTITUTE(実質収支比率等に係る経年分析!I$48,"▲","-")),2)</f>
        <v>2.96</v>
      </c>
      <c r="F19" s="134">
        <f>ROUND(VALUE(SUBSTITUTE(実質収支比率等に係る経年分析!J$48,"▲","-")),2)</f>
        <v>2.66</v>
      </c>
    </row>
    <row r="20" spans="1:11" x14ac:dyDescent="0.15">
      <c r="A20" s="134" t="s">
        <v>42</v>
      </c>
      <c r="B20" s="134">
        <f>ROUND(VALUE(SUBSTITUTE(実質収支比率等に係る経年分析!F$47,"▲","-")),2)</f>
        <v>15.42</v>
      </c>
      <c r="C20" s="134">
        <f>ROUND(VALUE(SUBSTITUTE(実質収支比率等に係る経年分析!G$47,"▲","-")),2)</f>
        <v>15.97</v>
      </c>
      <c r="D20" s="134">
        <f>ROUND(VALUE(SUBSTITUTE(実質収支比率等に係る経年分析!H$47,"▲","-")),2)</f>
        <v>15.91</v>
      </c>
      <c r="E20" s="134">
        <f>ROUND(VALUE(SUBSTITUTE(実質収支比率等に係る経年分析!I$47,"▲","-")),2)</f>
        <v>18.399999999999999</v>
      </c>
      <c r="F20" s="134">
        <f>ROUND(VALUE(SUBSTITUTE(実質収支比率等に係る経年分析!J$47,"▲","-")),2)</f>
        <v>18.48</v>
      </c>
    </row>
    <row r="21" spans="1:11" x14ac:dyDescent="0.15">
      <c r="A21" s="134" t="s">
        <v>43</v>
      </c>
      <c r="B21" s="134">
        <f>IF(ISNUMBER(VALUE(SUBSTITUTE(実質収支比率等に係る経年分析!F$49,"▲","-"))),ROUND(VALUE(SUBSTITUTE(実質収支比率等に係る経年分析!F$49,"▲","-")),2),NA())</f>
        <v>0.22</v>
      </c>
      <c r="C21" s="134">
        <f>IF(ISNUMBER(VALUE(SUBSTITUTE(実質収支比率等に係る経年分析!G$49,"▲","-"))),ROUND(VALUE(SUBSTITUTE(実質収支比率等に係る経年分析!G$49,"▲","-")),2),NA())</f>
        <v>7.0000000000000007E-2</v>
      </c>
      <c r="D21" s="134">
        <f>IF(ISNUMBER(VALUE(SUBSTITUTE(実質収支比率等に係る経年分析!H$49,"▲","-"))),ROUND(VALUE(SUBSTITUTE(実質収支比率等に係る経年分析!H$49,"▲","-")),2),NA())</f>
        <v>-0.74</v>
      </c>
      <c r="E21" s="134">
        <f>IF(ISNUMBER(VALUE(SUBSTITUTE(実質収支比率等に係る経年分析!I$49,"▲","-"))),ROUND(VALUE(SUBSTITUTE(実質収支比率等に係る経年分析!I$49,"▲","-")),2),NA())</f>
        <v>1.97</v>
      </c>
      <c r="F21" s="134">
        <f>IF(ISNUMBER(VALUE(SUBSTITUTE(実質収支比率等に係る経年分析!J$49,"▲","-"))),ROUND(VALUE(SUBSTITUTE(実質収支比率等に係る経年分析!J$49,"▲","-")),2),NA())</f>
        <v>-1.73</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0.78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0.57999999999999996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0.74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0.87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0.88</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0.43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0.42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0.47</v>
      </c>
    </row>
    <row r="30" spans="1:11" x14ac:dyDescent="0.15">
      <c r="A30" s="135" t="str">
        <f>IF(連結実質赤字比率に係る赤字・黒字の構成分析!C$40="",NA(),連結実質赤字比率に係る赤字・黒字の構成分析!C$40)</f>
        <v>競輪事業特別会計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0.47</v>
      </c>
    </row>
    <row r="31" spans="1:11" x14ac:dyDescent="0.15">
      <c r="A31" s="135" t="str">
        <f>IF(連結実質赤字比率に係る赤字・黒字の構成分析!C$39="",NA(),連結実質赤字比率に係る赤字・黒字の構成分析!C$39)</f>
        <v>松山城観光事業特別会計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1.1000000000000001</v>
      </c>
    </row>
    <row r="32" spans="1:11" x14ac:dyDescent="0.15">
      <c r="A32" s="135" t="str">
        <f>IF(連結実質赤字比率に係る赤字・黒字の構成分析!C$38="",NA(),連結実質赤字比率に係る赤字・黒字の構成分析!C$38)</f>
        <v>国民健康保険事業勘定特別会計</v>
      </c>
      <c r="B32" s="135">
        <f>IF(ROUND(VALUE(SUBSTITUTE(連結実質赤字比率に係る赤字・黒字の構成分析!F$38,"▲", "-")), 2) &lt; 0, ABS(ROUND(VALUE(SUBSTITUTE(連結実質赤字比率に係る赤字・黒字の構成分析!F$38,"▲", "-")), 2)), NA())</f>
        <v>0.1</v>
      </c>
      <c r="C32" s="135" t="e">
        <f>IF(ROUND(VALUE(SUBSTITUTE(連結実質赤字比率に係る赤字・黒字の構成分析!F$38,"▲", "-")), 2) &gt;= 0, ABS(ROUND(VALUE(SUBSTITUTE(連結実質赤字比率に係る赤字・黒字の構成分析!F$38,"▲", "-")), 2)), NA())</f>
        <v>#N/A</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1.1599999999999999</v>
      </c>
    </row>
    <row r="33" spans="1:16" x14ac:dyDescent="0.15">
      <c r="A33" s="135" t="str">
        <f>IF(連結実質赤字比率に係る赤字・黒字の構成分析!C$37="",NA(),連結実質赤字比率に係る赤字・黒字の構成分析!C$37)</f>
        <v>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1.1499999999999999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1.39</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2.34</v>
      </c>
    </row>
    <row r="35" spans="1:16" x14ac:dyDescent="0.15">
      <c r="A35" s="135" t="str">
        <f>IF(連結実質赤字比率に係る赤字・黒字の構成分析!C$35="",NA(),連結実質赤字比率に係る赤字・黒字の構成分析!C$35)</f>
        <v>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12.44</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14421</v>
      </c>
      <c r="E42" s="136"/>
      <c r="F42" s="136"/>
      <c r="G42" s="136">
        <f>'実質公債費比率（分子）の構造'!L$52</f>
        <v>14538</v>
      </c>
      <c r="H42" s="136"/>
      <c r="I42" s="136"/>
      <c r="J42" s="136">
        <f>'実質公債費比率（分子）の構造'!M$52</f>
        <v>15471</v>
      </c>
      <c r="K42" s="136"/>
      <c r="L42" s="136"/>
      <c r="M42" s="136">
        <f>'実質公債費比率（分子）の構造'!N$52</f>
        <v>15309</v>
      </c>
      <c r="N42" s="136"/>
      <c r="O42" s="136"/>
      <c r="P42" s="136">
        <f>'実質公債費比率（分子）の構造'!O$52</f>
        <v>15721</v>
      </c>
    </row>
    <row r="43" spans="1:16" x14ac:dyDescent="0.15">
      <c r="A43" s="136" t="s">
        <v>51</v>
      </c>
      <c r="B43" s="136">
        <f>'実質公債費比率（分子）の構造'!K$51</f>
        <v>10</v>
      </c>
      <c r="C43" s="136"/>
      <c r="D43" s="136"/>
      <c r="E43" s="136">
        <f>'実質公債費比率（分子）の構造'!L$51</f>
        <v>5</v>
      </c>
      <c r="F43" s="136"/>
      <c r="G43" s="136"/>
      <c r="H43" s="136">
        <f>'実質公債費比率（分子）の構造'!M$51</f>
        <v>8</v>
      </c>
      <c r="I43" s="136"/>
      <c r="J43" s="136"/>
      <c r="K43" s="136">
        <f>'実質公債費比率（分子）の構造'!N$51</f>
        <v>25</v>
      </c>
      <c r="L43" s="136"/>
      <c r="M43" s="136"/>
      <c r="N43" s="136">
        <f>'実質公債費比率（分子）の構造'!O$51</f>
        <v>5</v>
      </c>
      <c r="O43" s="136"/>
      <c r="P43" s="136"/>
    </row>
    <row r="44" spans="1:16" x14ac:dyDescent="0.15">
      <c r="A44" s="136" t="s">
        <v>52</v>
      </c>
      <c r="B44" s="136">
        <f>'実質公債費比率（分子）の構造'!K$50</f>
        <v>3</v>
      </c>
      <c r="C44" s="136"/>
      <c r="D44" s="136"/>
      <c r="E44" s="136">
        <f>'実質公債費比率（分子）の構造'!L$50</f>
        <v>3</v>
      </c>
      <c r="F44" s="136"/>
      <c r="G44" s="136"/>
      <c r="H44" s="136">
        <f>'実質公債費比率（分子）の構造'!M$50</f>
        <v>2</v>
      </c>
      <c r="I44" s="136"/>
      <c r="J44" s="136"/>
      <c r="K44" s="136">
        <f>'実質公債費比率（分子）の構造'!N$50</f>
        <v>2</v>
      </c>
      <c r="L44" s="136"/>
      <c r="M44" s="136"/>
      <c r="N44" s="136">
        <f>'実質公債費比率（分子）の構造'!O$50</f>
        <v>1</v>
      </c>
      <c r="O44" s="136"/>
      <c r="P44" s="136"/>
    </row>
    <row r="45" spans="1:16" x14ac:dyDescent="0.15">
      <c r="A45" s="136" t="s">
        <v>53</v>
      </c>
      <c r="B45" s="136">
        <f>'実質公債費比率（分子）の構造'!K$49</f>
        <v>172</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5241</v>
      </c>
      <c r="C46" s="136"/>
      <c r="D46" s="136"/>
      <c r="E46" s="136">
        <f>'実質公債費比率（分子）の構造'!L$48</f>
        <v>5228</v>
      </c>
      <c r="F46" s="136"/>
      <c r="G46" s="136"/>
      <c r="H46" s="136">
        <f>'実質公債費比率（分子）の構造'!M$48</f>
        <v>5106</v>
      </c>
      <c r="I46" s="136"/>
      <c r="J46" s="136"/>
      <c r="K46" s="136">
        <f>'実質公債費比率（分子）の構造'!N$48</f>
        <v>5278</v>
      </c>
      <c r="L46" s="136"/>
      <c r="M46" s="136"/>
      <c r="N46" s="136">
        <f>'実質公債費比率（分子）の構造'!O$48</f>
        <v>5188</v>
      </c>
      <c r="O46" s="136"/>
      <c r="P46" s="136"/>
    </row>
    <row r="47" spans="1:16" x14ac:dyDescent="0.15">
      <c r="A47" s="136" t="s">
        <v>55</v>
      </c>
      <c r="B47" s="136">
        <f>'実質公債費比率（分子）の構造'!K$47</f>
        <v>317</v>
      </c>
      <c r="C47" s="136"/>
      <c r="D47" s="136"/>
      <c r="E47" s="136">
        <f>'実質公債費比率（分子）の構造'!L$47</f>
        <v>340</v>
      </c>
      <c r="F47" s="136"/>
      <c r="G47" s="136"/>
      <c r="H47" s="136">
        <f>'実質公債費比率（分子）の構造'!M$47</f>
        <v>363</v>
      </c>
      <c r="I47" s="136"/>
      <c r="J47" s="136"/>
      <c r="K47" s="136">
        <f>'実質公債費比率（分子）の構造'!N$47</f>
        <v>387</v>
      </c>
      <c r="L47" s="136"/>
      <c r="M47" s="136"/>
      <c r="N47" s="136">
        <f>'実質公債費比率（分子）の構造'!O$47</f>
        <v>410</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16103</v>
      </c>
      <c r="C49" s="136"/>
      <c r="D49" s="136"/>
      <c r="E49" s="136">
        <f>'実質公債費比率（分子）の構造'!L$45</f>
        <v>17035</v>
      </c>
      <c r="F49" s="136"/>
      <c r="G49" s="136"/>
      <c r="H49" s="136">
        <f>'実質公債費比率（分子）の構造'!M$45</f>
        <v>17241</v>
      </c>
      <c r="I49" s="136"/>
      <c r="J49" s="136"/>
      <c r="K49" s="136">
        <f>'実質公債費比率（分子）の構造'!N$45</f>
        <v>15700</v>
      </c>
      <c r="L49" s="136"/>
      <c r="M49" s="136"/>
      <c r="N49" s="136">
        <f>'実質公債費比率（分子）の構造'!O$45</f>
        <v>15304</v>
      </c>
      <c r="O49" s="136"/>
      <c r="P49" s="136"/>
    </row>
    <row r="50" spans="1:16" x14ac:dyDescent="0.15">
      <c r="A50" s="136" t="s">
        <v>58</v>
      </c>
      <c r="B50" s="136" t="e">
        <f>NA()</f>
        <v>#N/A</v>
      </c>
      <c r="C50" s="136">
        <f>IF(ISNUMBER('実質公債費比率（分子）の構造'!K$53),'実質公債費比率（分子）の構造'!K$53,NA())</f>
        <v>7425</v>
      </c>
      <c r="D50" s="136" t="e">
        <f>NA()</f>
        <v>#N/A</v>
      </c>
      <c r="E50" s="136" t="e">
        <f>NA()</f>
        <v>#N/A</v>
      </c>
      <c r="F50" s="136">
        <f>IF(ISNUMBER('実質公債費比率（分子）の構造'!L$53),'実質公債費比率（分子）の構造'!L$53,NA())</f>
        <v>8073</v>
      </c>
      <c r="G50" s="136" t="e">
        <f>NA()</f>
        <v>#N/A</v>
      </c>
      <c r="H50" s="136" t="e">
        <f>NA()</f>
        <v>#N/A</v>
      </c>
      <c r="I50" s="136">
        <f>IF(ISNUMBER('実質公債費比率（分子）の構造'!M$53),'実質公債費比率（分子）の構造'!M$53,NA())</f>
        <v>7249</v>
      </c>
      <c r="J50" s="136" t="e">
        <f>NA()</f>
        <v>#N/A</v>
      </c>
      <c r="K50" s="136" t="e">
        <f>NA()</f>
        <v>#N/A</v>
      </c>
      <c r="L50" s="136">
        <f>IF(ISNUMBER('実質公債費比率（分子）の構造'!N$53),'実質公債費比率（分子）の構造'!N$53,NA())</f>
        <v>6083</v>
      </c>
      <c r="M50" s="136" t="e">
        <f>NA()</f>
        <v>#N/A</v>
      </c>
      <c r="N50" s="136" t="e">
        <f>NA()</f>
        <v>#N/A</v>
      </c>
      <c r="O50" s="136">
        <f>IF(ISNUMBER('実質公債費比率（分子）の構造'!O$53),'実質公債費比率（分子）の構造'!O$53,NA())</f>
        <v>5187</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174969</v>
      </c>
      <c r="E56" s="135"/>
      <c r="F56" s="135"/>
      <c r="G56" s="135">
        <f>'将来負担比率（分子）の構造'!J$51</f>
        <v>178801</v>
      </c>
      <c r="H56" s="135"/>
      <c r="I56" s="135"/>
      <c r="J56" s="135">
        <f>'将来負担比率（分子）の構造'!K$51</f>
        <v>180740</v>
      </c>
      <c r="K56" s="135"/>
      <c r="L56" s="135"/>
      <c r="M56" s="135">
        <f>'将来負担比率（分子）の構造'!L$51</f>
        <v>182861</v>
      </c>
      <c r="N56" s="135"/>
      <c r="O56" s="135"/>
      <c r="P56" s="135">
        <f>'将来負担比率（分子）の構造'!M$51</f>
        <v>183701</v>
      </c>
    </row>
    <row r="57" spans="1:16" x14ac:dyDescent="0.15">
      <c r="A57" s="135" t="s">
        <v>35</v>
      </c>
      <c r="B57" s="135"/>
      <c r="C57" s="135"/>
      <c r="D57" s="135">
        <f>'将来負担比率（分子）の構造'!I$50</f>
        <v>2424</v>
      </c>
      <c r="E57" s="135"/>
      <c r="F57" s="135"/>
      <c r="G57" s="135">
        <f>'将来負担比率（分子）の構造'!J$50</f>
        <v>2204</v>
      </c>
      <c r="H57" s="135"/>
      <c r="I57" s="135"/>
      <c r="J57" s="135">
        <f>'将来負担比率（分子）の構造'!K$50</f>
        <v>1933</v>
      </c>
      <c r="K57" s="135"/>
      <c r="L57" s="135"/>
      <c r="M57" s="135">
        <f>'将来負担比率（分子）の構造'!L$50</f>
        <v>1798</v>
      </c>
      <c r="N57" s="135"/>
      <c r="O57" s="135"/>
      <c r="P57" s="135">
        <f>'将来負担比率（分子）の構造'!M$50</f>
        <v>1854</v>
      </c>
    </row>
    <row r="58" spans="1:16" x14ac:dyDescent="0.15">
      <c r="A58" s="135" t="s">
        <v>34</v>
      </c>
      <c r="B58" s="135"/>
      <c r="C58" s="135"/>
      <c r="D58" s="135">
        <f>'将来負担比率（分子）の構造'!I$49</f>
        <v>45175</v>
      </c>
      <c r="E58" s="135"/>
      <c r="F58" s="135"/>
      <c r="G58" s="135">
        <f>'将来負担比率（分子）の構造'!J$49</f>
        <v>47676</v>
      </c>
      <c r="H58" s="135"/>
      <c r="I58" s="135"/>
      <c r="J58" s="135">
        <f>'将来負担比率（分子）の構造'!K$49</f>
        <v>45975</v>
      </c>
      <c r="K58" s="135"/>
      <c r="L58" s="135"/>
      <c r="M58" s="135">
        <f>'将来負担比率（分子）の構造'!L$49</f>
        <v>50337</v>
      </c>
      <c r="N58" s="135"/>
      <c r="O58" s="135"/>
      <c r="P58" s="135">
        <f>'将来負担比率（分子）の構造'!M$49</f>
        <v>51692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v>
      </c>
      <c r="C61" s="135"/>
      <c r="D61" s="135"/>
      <c r="E61" s="135">
        <f>'将来負担比率（分子）の構造'!J$46</f>
        <v>1</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x14ac:dyDescent="0.15">
      <c r="A62" s="135" t="s">
        <v>29</v>
      </c>
      <c r="B62" s="135">
        <f>'将来負担比率（分子）の構造'!I$45</f>
        <v>24336</v>
      </c>
      <c r="C62" s="135"/>
      <c r="D62" s="135"/>
      <c r="E62" s="135">
        <f>'将来負担比率（分子）の構造'!J$45</f>
        <v>23821</v>
      </c>
      <c r="F62" s="135"/>
      <c r="G62" s="135"/>
      <c r="H62" s="135">
        <f>'将来負担比率（分子）の構造'!K$45</f>
        <v>22756</v>
      </c>
      <c r="I62" s="135"/>
      <c r="J62" s="135"/>
      <c r="K62" s="135">
        <f>'将来負担比率（分子）の構造'!L$45</f>
        <v>21799</v>
      </c>
      <c r="L62" s="135"/>
      <c r="M62" s="135"/>
      <c r="N62" s="135">
        <f>'将来負担比率（分子）の構造'!M$45</f>
        <v>20874</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97644</v>
      </c>
      <c r="C64" s="135"/>
      <c r="D64" s="135"/>
      <c r="E64" s="135">
        <f>'将来負担比率（分子）の構造'!J$43</f>
        <v>94282</v>
      </c>
      <c r="F64" s="135"/>
      <c r="G64" s="135"/>
      <c r="H64" s="135">
        <f>'将来負担比率（分子）の構造'!K$43</f>
        <v>92048</v>
      </c>
      <c r="I64" s="135"/>
      <c r="J64" s="135"/>
      <c r="K64" s="135">
        <f>'将来負担比率（分子）の構造'!L$43</f>
        <v>91838</v>
      </c>
      <c r="L64" s="135"/>
      <c r="M64" s="135"/>
      <c r="N64" s="135">
        <f>'将来負担比率（分子）の構造'!M$43</f>
        <v>89225</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172319</v>
      </c>
      <c r="C66" s="135"/>
      <c r="D66" s="135"/>
      <c r="E66" s="135">
        <f>'将来負担比率（分子）の構造'!J$41</f>
        <v>173639</v>
      </c>
      <c r="F66" s="135"/>
      <c r="G66" s="135"/>
      <c r="H66" s="135">
        <f>'将来負担比率（分子）の構造'!K$41</f>
        <v>175405</v>
      </c>
      <c r="I66" s="135"/>
      <c r="J66" s="135"/>
      <c r="K66" s="135">
        <f>'将来負担比率（分子）の構造'!L$41</f>
        <v>176890</v>
      </c>
      <c r="L66" s="135"/>
      <c r="M66" s="135"/>
      <c r="N66" s="135">
        <f>'将来負担比率（分子）の構造'!M$41</f>
        <v>177400</v>
      </c>
      <c r="O66" s="135"/>
      <c r="P66" s="135"/>
    </row>
    <row r="67" spans="1:16" x14ac:dyDescent="0.15">
      <c r="A67" s="135" t="s">
        <v>62</v>
      </c>
      <c r="B67" s="135" t="e">
        <f>NA()</f>
        <v>#N/A</v>
      </c>
      <c r="C67" s="135">
        <f>IF(ISNUMBER('将来負担比率（分子）の構造'!I$52), IF('将来負担比率（分子）の構造'!I$52 &lt; 0, 0, '将来負担比率（分子）の構造'!I$52), NA())</f>
        <v>71732</v>
      </c>
      <c r="D67" s="135" t="e">
        <f>NA()</f>
        <v>#N/A</v>
      </c>
      <c r="E67" s="135" t="e">
        <f>NA()</f>
        <v>#N/A</v>
      </c>
      <c r="F67" s="135">
        <f>IF(ISNUMBER('将来負担比率（分子）の構造'!J$52), IF('将来負担比率（分子）の構造'!J$52 &lt; 0, 0, '将来負担比率（分子）の構造'!J$52), NA())</f>
        <v>63062</v>
      </c>
      <c r="G67" s="135" t="e">
        <f>NA()</f>
        <v>#N/A</v>
      </c>
      <c r="H67" s="135" t="e">
        <f>NA()</f>
        <v>#N/A</v>
      </c>
      <c r="I67" s="135">
        <f>IF(ISNUMBER('将来負担比率（分子）の構造'!K$52), IF('将来負担比率（分子）の構造'!K$52 &lt; 0, 0, '将来負担比率（分子）の構造'!K$52), NA())</f>
        <v>61561</v>
      </c>
      <c r="J67" s="135" t="e">
        <f>NA()</f>
        <v>#N/A</v>
      </c>
      <c r="K67" s="135" t="e">
        <f>NA()</f>
        <v>#N/A</v>
      </c>
      <c r="L67" s="135">
        <f>IF(ISNUMBER('将来負担比率（分子）の構造'!L$52), IF('将来負担比率（分子）の構造'!L$52 &lt; 0, 0, '将来負担比率（分子）の構造'!L$52), NA())</f>
        <v>55531</v>
      </c>
      <c r="M67" s="135" t="e">
        <f>NA()</f>
        <v>#N/A</v>
      </c>
      <c r="N67" s="135" t="e">
        <f>NA()</f>
        <v>#N/A</v>
      </c>
      <c r="O67" s="135">
        <f>IF(ISNUMBER('将来負担比率（分子）の構造'!M$52), IF('将来負担比率（分子）の構造'!M$52 &lt; 0, 0, '将来負担比率（分子）の構造'!M$52), NA())</f>
        <v>50251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2016-04-14T08:21:04Z</cp:lastPrinted>
  <dcterms:created xsi:type="dcterms:W3CDTF">2016-02-15T02:07:16Z</dcterms:created>
  <dcterms:modified xsi:type="dcterms:W3CDTF">2016-04-28T07:56:59Z</dcterms:modified>
</cp:coreProperties>
</file>