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8765" windowHeight="68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BE40" i="9"/>
  <c r="AM40" i="9"/>
  <c r="U40" i="9"/>
  <c r="C40" i="9"/>
  <c r="BE39" i="9"/>
  <c r="AM39" i="9"/>
  <c r="U39" i="9"/>
  <c r="C39" i="9"/>
  <c r="BE38" i="9"/>
  <c r="AM38" i="9"/>
  <c r="U38" i="9"/>
  <c r="C38" i="9"/>
  <c r="BE37" i="9"/>
  <c r="AM37" i="9"/>
  <c r="AM36"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l="1"/>
  <c r="U37" i="9" l="1"/>
  <c r="AM34" i="9"/>
  <c r="AM35" i="9" s="1"/>
  <c r="BE34" i="9"/>
  <c r="BE35" i="9" s="1"/>
  <c r="BE36" i="9" s="1"/>
  <c r="BW34" i="9" l="1"/>
  <c r="BW35" i="9" s="1"/>
  <c r="BW36" i="9" s="1"/>
  <c r="BW37" i="9" s="1"/>
  <c r="BW38" i="9" s="1"/>
  <c r="BW39" i="9" s="1"/>
  <c r="BW40" i="9" s="1"/>
  <c r="BW41" i="9" s="1"/>
  <c r="BW42" i="9" s="1"/>
  <c r="BW43" i="9" s="1"/>
  <c r="CO34" i="9"/>
  <c r="CO35" i="9" s="1"/>
  <c r="CO36" i="9" s="1"/>
  <c r="CO37" i="9" s="1"/>
  <c r="CO38" i="9" s="1"/>
  <c r="CO39" i="9" s="1"/>
  <c r="CO40" i="9" s="1"/>
</calcChain>
</file>

<file path=xl/sharedStrings.xml><?xml version="1.0" encoding="utf-8"?>
<sst xmlns="http://schemas.openxmlformats.org/spreadsheetml/2006/main" count="1064" uniqueCount="567">
  <si>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</si>
  <si>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</si>
  <si>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</si>
  <si>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</si>
  <si>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</si>
  <si>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</si>
  <si>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</si>
  <si>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</si>
  <si>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</si>
  <si>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</si>
  <si>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</si>
  <si>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</si>
  <si>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</si>
  <si>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</si>
  <si>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</si>
  <si>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</si>
  <si>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</si>
  <si>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</si>
  <si>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</si>
  <si>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</si>
  <si>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</si>
  <si>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</si>
  <si>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</si>
  <si>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</si>
  <si>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</si>
  <si>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</si>
  <si>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</si>
  <si>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</si>
  <si>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</si>
  <si>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</si>
  <si>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</si>
  <si>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</si>
  <si>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</si>
  <si>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</si>
  <si>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</si>
  <si>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</si>
  <si>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</si>
  <si>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</si>
  <si>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</si>
  <si>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</si>
  <si>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</si>
  <si>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</si>
  <si>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</si>
  <si>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</si>
  <si>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</si>
  <si>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</si>
  <si>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</si>
  <si>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</si>
  <si>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</si>
  <si>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</si>
  <si>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</si>
  <si>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</si>
  <si>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</si>
  <si>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</si>
  <si>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</si>
  <si>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</si>
  <si>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</si>
  <si>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</si>
  <si>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</si>
  <si>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</si>
  <si>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</si>
  <si>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</si>
  <si>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</si>
  <si>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</si>
  <si>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</si>
  <si>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</si>
  <si>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</si>
  <si>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</si>
  <si>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</si>
  <si>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</si>
  <si>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</si>
  <si>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</si>
  <si>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</si>
  <si>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</si>
  <si>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</si>
  <si>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</si>
  <si>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</si>
  <si>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</si>
  <si>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</si>
  <si>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</si>
  <si>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</si>
  <si>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鬼北町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</si>
  <si>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</si>
  <si>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</si>
  <si>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</si>
  <si>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</si>
  <si>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</si>
  <si>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</si>
  <si>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</si>
  <si>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</si>
  <si>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</si>
  <si>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</si>
  <si>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</si>
  <si>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</si>
  <si>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</si>
  <si>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</si>
  <si>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</si>
  <si>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</si>
  <si>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</si>
  <si>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</si>
  <si>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</si>
  <si>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</si>
  <si>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</si>
  <si>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</si>
  <si>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</si>
  <si>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</si>
  <si>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</si>
  <si>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</si>
  <si>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</si>
  <si>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</si>
  <si>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</si>
  <si>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</si>
  <si>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</si>
  <si>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</si>
  <si>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</si>
  <si>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</si>
  <si>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</si>
  <si>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</si>
  <si>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</si>
  <si>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</si>
  <si>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</si>
  <si>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</si>
  <si>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</si>
  <si>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</si>
  <si>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</si>
  <si>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</si>
  <si>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</si>
  <si>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</si>
  <si>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</si>
  <si>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</si>
  <si>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</si>
  <si>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</si>
  <si>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</si>
  <si>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</si>
  <si>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</si>
  <si>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</si>
  <si>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</si>
  <si>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</si>
  <si>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</si>
  <si>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</si>
  <si>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</si>
  <si>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</si>
  <si>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</si>
  <si>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</si>
  <si>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</si>
  <si>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</si>
  <si>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</si>
  <si>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</si>
  <si>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</si>
  <si>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</si>
  <si>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</si>
  <si>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</si>
  <si>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</si>
  <si>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</si>
  <si>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</si>
  <si>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</si>
  <si>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</si>
  <si>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</si>
  <si>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</si>
  <si>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</si>
  <si>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</si>
  <si>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</si>
  <si>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</si>
  <si>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</si>
  <si>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</si>
  <si>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</si>
  <si>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</si>
  <si>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</si>
  <si>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</si>
  <si>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</si>
  <si>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</si>
  <si>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</si>
  <si>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</si>
  <si>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</si>
  <si>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</si>
  <si>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</si>
  <si>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</si>
  <si>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</si>
  <si>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</si>
  <si>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</si>
  <si>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</si>
  <si>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</si>
  <si>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</si>
  <si>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</si>
  <si>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</si>
  <si>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</si>
  <si>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</si>
  <si>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</si>
  <si>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</si>
  <si>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</si>
  <si>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</si>
  <si>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</si>
  <si>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</si>
  <si>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</si>
  <si>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</si>
  <si>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愛媛県鬼北町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</si>
  <si>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</si>
  <si>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</si>
  <si>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</si>
  <si>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</si>
  <si>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</si>
  <si>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</si>
  <si>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</si>
  <si>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</si>
  <si>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</si>
  <si>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</si>
  <si>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</si>
  <si>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</si>
  <si>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</si>
  <si>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</si>
  <si>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</si>
  <si>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</si>
  <si>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</si>
  <si>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</si>
  <si>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</si>
  <si>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</si>
  <si>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</si>
  <si>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</si>
  <si>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</si>
  <si>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</si>
  <si>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</si>
  <si>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</si>
  <si>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</si>
  <si>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</si>
  <si>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</si>
  <si>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</si>
  <si>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</si>
  <si>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</si>
  <si>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</si>
  <si>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</si>
  <si>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</si>
  <si>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</si>
  <si>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</si>
  <si>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</si>
  <si>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</si>
  <si>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</si>
  <si>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</si>
  <si>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</si>
  <si>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</si>
  <si>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</si>
  <si>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</si>
  <si>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</si>
  <si>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</si>
  <si>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</si>
  <si>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</si>
  <si>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</si>
  <si>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</si>
  <si>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</si>
  <si>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</si>
  <si>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</si>
  <si>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</si>
  <si>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</si>
  <si>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</si>
  <si>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</si>
  <si>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</si>
  <si>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</si>
  <si>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</si>
  <si>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</si>
  <si>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</si>
  <si>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</si>
  <si>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</si>
  <si>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</si>
  <si>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</si>
  <si>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</si>
  <si>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</si>
  <si>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</si>
  <si>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</si>
  <si>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</si>
  <si>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</si>
  <si>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</si>
  <si>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</si>
  <si>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</si>
  <si>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</si>
  <si>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</si>
  <si>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</si>
  <si>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</si>
  <si>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</si>
  <si>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</si>
  <si>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</si>
  <si>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</si>
  <si>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</si>
  <si>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</si>
  <si>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</si>
  <si>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</si>
  <si>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</si>
  <si>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</si>
  <si>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</si>
  <si>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</si>
  <si>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</si>
  <si>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</si>
  <si>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</si>
  <si>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</si>
  <si>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</si>
  <si>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</si>
  <si>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</si>
  <si>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</si>
  <si>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</si>
  <si>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</si>
  <si>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</si>
  <si>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</si>
  <si>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</si>
  <si>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</si>
  <si>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</si>
  <si>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</si>
  <si>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</si>
  <si>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</si>
  <si>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</si>
  <si>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</si>
  <si>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</si>
  <si>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</si>
  <si>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</si>
  <si>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</si>
  <si>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</si>
  <si>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</si>
  <si>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</si>
  <si>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</si>
  <si>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</si>
  <si>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</si>
  <si>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</si>
  <si>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</si>
  <si>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</si>
  <si>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</si>
  <si>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</si>
  <si>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</si>
  <si>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</si>
  <si>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</si>
  <si>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</si>
  <si>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</si>
  <si>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</si>
  <si>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</si>
  <si>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</si>
  <si>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</si>
  <si>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</si>
  <si>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</si>
  <si>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</si>
  <si>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</si>
  <si>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</si>
  <si>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</si>
  <si>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</si>
  <si>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</si>
  <si>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</si>
  <si>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</si>
  <si>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</si>
  <si>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</si>
  <si>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愛媛県鬼北町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</si>
  <si>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</si>
  <si>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</si>
  <si>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</si>
  <si>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</si>
  <si>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</si>
  <si>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</si>
  <si>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</si>
  <si>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</si>
  <si>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</si>
  <si>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</si>
  <si>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</si>
  <si>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</si>
  <si>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</si>
  <si>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</si>
  <si>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</si>
  <si>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</si>
  <si>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</si>
  <si>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</si>
  <si>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</si>
  <si>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</si>
  <si>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用品調達特別会計</t>
    <phoneticPr fontId="5"/>
  </si>
  <si>
    <t>住宅新築資金等貸付事業特別会計</t>
    <phoneticPr fontId="5"/>
  </si>
  <si>
    <t>ニュータウン鬼北の里特別会計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</si>
  <si>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</si>
  <si>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</si>
  <si>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</si>
  <si>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</si>
  <si>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</si>
  <si>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</si>
  <si>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</si>
  <si>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</si>
  <si>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</si>
  <si>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</si>
  <si>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</si>
  <si>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</si>
  <si>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</si>
  <si>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</si>
  <si>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</si>
  <si>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</si>
  <si>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</si>
  <si>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</si>
  <si>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</si>
  <si>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</si>
  <si>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日吉簡易水道特別会計</t>
    <phoneticPr fontId="5"/>
  </si>
  <si>
    <t>法非適用企業</t>
    <phoneticPr fontId="5"/>
  </si>
  <si>
    <t>農業集落排水事業特別会計</t>
    <phoneticPr fontId="5"/>
  </si>
  <si>
    <t>浄化槽市町村整備推進事業特別会計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</si>
  <si>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</si>
  <si>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</si>
  <si>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</si>
  <si>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</si>
  <si>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</si>
  <si>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</si>
  <si>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</si>
  <si>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</si>
  <si>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</si>
  <si>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</si>
  <si>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</si>
  <si>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</si>
  <si>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</si>
  <si>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</si>
  <si>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</si>
  <si>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</si>
  <si>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</si>
  <si>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</si>
  <si>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</si>
  <si>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</si>
  <si>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</si>
  <si>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</si>
  <si>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</si>
  <si>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</si>
  <si>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</si>
  <si>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</si>
  <si>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</si>
  <si>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</si>
  <si>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</si>
  <si>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</si>
  <si>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</si>
  <si>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</si>
  <si>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</si>
  <si>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</si>
  <si>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</si>
  <si>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</si>
  <si>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</si>
  <si>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</si>
  <si>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</si>
  <si>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</si>
  <si>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</si>
  <si>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</si>
  <si>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</si>
  <si>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</si>
  <si>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</si>
  <si>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</si>
  <si>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</si>
  <si>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</si>
  <si>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</si>
  <si>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</si>
  <si>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</si>
  <si>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</si>
  <si>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</si>
  <si>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日吉簡易水道特別会計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</si>
  <si>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</si>
  <si>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</si>
  <si>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</si>
  <si>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</si>
  <si>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</si>
  <si>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</si>
  <si>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</si>
  <si>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</si>
  <si>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</si>
  <si>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</si>
  <si>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</si>
  <si>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</si>
  <si>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</si>
  <si>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</si>
  <si>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</si>
  <si>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</si>
  <si>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</si>
  <si>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</si>
  <si>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</si>
  <si>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</si>
  <si>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</si>
  <si>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</si>
  <si>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</si>
  <si>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</si>
  <si>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</si>
  <si>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</si>
  <si>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</si>
  <si>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</si>
  <si>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</si>
  <si>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</si>
  <si>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</si>
  <si>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</si>
  <si>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</si>
  <si>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</si>
  <si>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</si>
  <si>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</si>
  <si>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</si>
  <si>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</si>
  <si>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</si>
  <si>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</si>
  <si>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</si>
  <si>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</si>
  <si>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</si>
  <si>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</si>
  <si>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</si>
  <si>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</si>
  <si>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</si>
  <si>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</si>
  <si>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</si>
  <si>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</si>
  <si>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</si>
  <si>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</si>
  <si>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</si>
  <si>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</si>
  <si>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</si>
  <si>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</si>
  <si>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</si>
  <si>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</si>
  <si>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</si>
  <si>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</si>
  <si>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</si>
  <si>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</si>
  <si>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</si>
  <si>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</si>
  <si>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</si>
  <si>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</si>
  <si>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</si>
  <si>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</si>
  <si>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</si>
  <si>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</si>
  <si>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</si>
  <si>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</si>
  <si>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</si>
  <si>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</si>
  <si>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</si>
  <si>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</si>
  <si>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</si>
  <si>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</si>
  <si>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</si>
  <si>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</si>
  <si>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</si>
  <si>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0.40</t>
  </si>
  <si>
    <t>▲ 0.49</t>
  </si>
  <si>
    <t>▲ 0.54</t>
  </si>
  <si>
    <t>ニュータウン鬼北の里特別会計</t>
  </si>
  <si>
    <t>▲ 0.07</t>
  </si>
  <si>
    <t>水道事業会計</t>
  </si>
  <si>
    <t>病院事業会計</t>
  </si>
  <si>
    <t>一般会計</t>
  </si>
  <si>
    <t>国民健康保険特別会計</t>
  </si>
  <si>
    <t>介護保険特別会計</t>
  </si>
  <si>
    <t>後期高齢者医療保険特別会計</t>
  </si>
  <si>
    <t>国民健康保険診療所特別会計</t>
  </si>
  <si>
    <t>その他会計（赤字）</t>
  </si>
  <si>
    <t>その他会計（黒字）</t>
  </si>
  <si>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</si>
  <si>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</si>
  <si>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</si>
  <si>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</si>
  <si>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</si>
  <si>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</si>
  <si>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</si>
  <si>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</si>
  <si>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</si>
  <si>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</si>
  <si>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</si>
  <si>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</si>
  <si>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</si>
  <si>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鬼北町農業公社</t>
    <rPh sb="0" eb="3">
      <t>キホクチョウ</t>
    </rPh>
    <rPh sb="3" eb="5">
      <t>ノウギョウ</t>
    </rPh>
    <rPh sb="5" eb="7">
      <t>コウシャ</t>
    </rPh>
    <phoneticPr fontId="2"/>
  </si>
  <si>
    <t>森の三角ぼうし</t>
    <rPh sb="0" eb="1">
      <t>モリ</t>
    </rPh>
    <rPh sb="2" eb="4">
      <t>サンカク</t>
    </rPh>
    <phoneticPr fontId="2"/>
  </si>
  <si>
    <t>日吉原木市場</t>
    <rPh sb="0" eb="2">
      <t>ヒヨシ</t>
    </rPh>
    <rPh sb="2" eb="4">
      <t>ゲンボク</t>
    </rPh>
    <rPh sb="4" eb="6">
      <t>イチバ</t>
    </rPh>
    <phoneticPr fontId="2"/>
  </si>
  <si>
    <t>日吉農林公社</t>
    <rPh sb="0" eb="2">
      <t>ヒヨシ</t>
    </rPh>
    <rPh sb="2" eb="4">
      <t>ノウリン</t>
    </rPh>
    <rPh sb="4" eb="6">
      <t>コウシャ</t>
    </rPh>
    <phoneticPr fontId="2"/>
  </si>
  <si>
    <t>日吉夢産地</t>
    <rPh sb="0" eb="2">
      <t>ヒヨシ</t>
    </rPh>
    <rPh sb="2" eb="3">
      <t>ユメ</t>
    </rPh>
    <rPh sb="3" eb="5">
      <t>サンチ</t>
    </rPh>
    <phoneticPr fontId="2"/>
  </si>
  <si>
    <t>鬼北土地開発公社</t>
    <rPh sb="0" eb="2">
      <t>キホク</t>
    </rPh>
    <rPh sb="2" eb="4">
      <t>トチ</t>
    </rPh>
    <rPh sb="4" eb="6">
      <t>カイハツ</t>
    </rPh>
    <rPh sb="6" eb="8">
      <t>コウシャ</t>
    </rPh>
    <phoneticPr fontId="2"/>
  </si>
  <si>
    <t>鬼北地域野菜園芸振興基金</t>
    <rPh sb="0" eb="2">
      <t>キホク</t>
    </rPh>
    <rPh sb="2" eb="4">
      <t>チイキ</t>
    </rPh>
    <rPh sb="4" eb="6">
      <t>ヤサイ</t>
    </rPh>
    <rPh sb="6" eb="8">
      <t>エンゲイ</t>
    </rPh>
    <rPh sb="8" eb="10">
      <t>シンコウ</t>
    </rPh>
    <rPh sb="10" eb="12">
      <t>キキン</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</si>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</sst>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118213</c:v>
                </c:pt>
                <c:pt idx="1">
                  <c:v>274031</c:v>
                </c:pt>
                <c:pt idx="2">
                  <c:v>68063</c:v>
                </c:pt>
                <c:pt idx="3">
                  <c:v>79461</c:v>
                </c:pt>
                <c:pt idx="4">
                  <c:v>116418</c:v>
                </c:pt>
              </c:numCache>
            </c:numRef>
          </c:val>
          <c:smooth val="0"/>
        </c:ser>
        <c:dLbls>
          <c:showLegendKey val="0"/>
          <c:showVal val="0"/>
          <c:showCatName val="0"/>
          <c:showSerName val="0"/>
          <c:showPercent val="0"/>
          <c:showBubbleSize val="0"/>
        </c:dLbls>
        <c:marker val="1"/>
        <c:smooth val="0"/>
        <c:axId val="142242560"/>
        <c:axId val="142244480"/>
      </c:lineChart>
      <c:catAx>
        <c:axId val="142242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244480"/>
        <c:crosses val="autoZero"/>
        <c:auto val="1"/>
        <c:lblAlgn val="ctr"/>
        <c:lblOffset val="100"/>
        <c:tickLblSkip val="1"/>
        <c:tickMarkSkip val="1"/>
        <c:noMultiLvlLbl val="0"/>
      </c:catAx>
      <c:valAx>
        <c:axId val="1422444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242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4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3.11</c:v>
                </c:pt>
                <c:pt idx="1">
                  <c:v>4.01</c:v>
                </c:pt>
                <c:pt idx="2">
                  <c:v>3.76</c:v>
                </c:pt>
                <c:pt idx="3">
                  <c:v>3.29</c:v>
                </c:pt>
                <c:pt idx="4">
                  <c:v>2.75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11.3</c:v>
                </c:pt>
                <c:pt idx="1">
                  <c:v>17.09</c:v>
                </c:pt>
                <c:pt idx="2">
                  <c:v>20.05</c:v>
                </c:pt>
                <c:pt idx="3">
                  <c:v>22.32</c:v>
                </c:pt>
                <c:pt idx="4">
                  <c:v>24.26</c:v>
                </c:pt>
              </c:numCache>
            </c:numRef>
          </c:val>
        </c:ser>
        <c:dLbls>
          <c:showLegendKey val="0"/>
          <c:showVal val="0"/>
          <c:showCatName val="0"/>
          <c:showSerName val="0"/>
          <c:showPercent val="0"/>
          <c:showBubbleSize val="0"/>
        </c:dLbls>
        <c:gapWidth val="250"/>
        <c:overlap val="100"/>
        <c:axId val="142499840"/>
        <c:axId val="142501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2.86</c:v>
                </c:pt>
                <c:pt idx="1">
                  <c:v>5.87</c:v>
                </c:pt>
                <c:pt idx="2">
                  <c:v>-0.4</c:v>
                </c:pt>
                <c:pt idx="3">
                  <c:v>-0.49</c:v>
                </c:pt>
                <c:pt idx="4">
                  <c:v>-0.54</c:v>
                </c:pt>
              </c:numCache>
            </c:numRef>
          </c:val>
          <c:smooth val="0"/>
        </c:ser>
        <c:dLbls>
          <c:showLegendKey val="0"/>
          <c:showVal val="0"/>
          <c:showCatName val="0"/>
          <c:showSerName val="0"/>
          <c:showPercent val="0"/>
          <c:showBubbleSize val="0"/>
        </c:dLbls>
        <c:marker val="1"/>
        <c:smooth val="0"/>
        <c:axId val="142499840"/>
        <c:axId val="142501760"/>
      </c:lineChart>
      <c:catAx>
        <c:axId val="14249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501760"/>
        <c:crosses val="autoZero"/>
        <c:auto val="1"/>
        <c:lblAlgn val="ctr"/>
        <c:lblOffset val="100"/>
        <c:tickLblSkip val="1"/>
        <c:tickMarkSkip val="1"/>
        <c:noMultiLvlLbl val="0"/>
      </c:catAx>
      <c:valAx>
        <c:axId val="142501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9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7.0000000000000007E-2</c:v>
                </c:pt>
                <c:pt idx="2">
                  <c:v>#N/A</c:v>
                </c:pt>
                <c:pt idx="3">
                  <c:v>0.1</c:v>
                </c:pt>
                <c:pt idx="4">
                  <c:v>#N/A</c:v>
                </c:pt>
                <c:pt idx="5">
                  <c:v>7.0000000000000007E-2</c:v>
                </c:pt>
                <c:pt idx="6">
                  <c:v>#N/A</c:v>
                </c:pt>
                <c:pt idx="7">
                  <c:v>0.08</c:v>
                </c:pt>
                <c:pt idx="8">
                  <c:v>#N/A</c:v>
                </c:pt>
                <c:pt idx="9">
                  <c:v>7.0000000000000007E-2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0.48</c:v>
                </c:pt>
                <c:pt idx="8">
                  <c:v>#N/A</c:v>
                </c:pt>
                <c:pt idx="9">
                  <c:v>0.54</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2.06</c:v>
                </c:pt>
                <c:pt idx="2">
                  <c:v>#N/A</c:v>
                </c:pt>
                <c:pt idx="3">
                  <c:v>0.97</c:v>
                </c:pt>
                <c:pt idx="4">
                  <c:v>#N/A</c:v>
                </c:pt>
                <c:pt idx="5">
                  <c:v>0.74</c:v>
                </c:pt>
                <c:pt idx="6">
                  <c:v>#N/A</c:v>
                </c:pt>
                <c:pt idx="7">
                  <c:v>1.3</c:v>
                </c:pt>
                <c:pt idx="8">
                  <c:v>#N/A</c:v>
                </c:pt>
                <c:pt idx="9">
                  <c:v>1.72</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3.11</c:v>
                </c:pt>
                <c:pt idx="2">
                  <c:v>#N/A</c:v>
                </c:pt>
                <c:pt idx="3">
                  <c:v>4.01</c:v>
                </c:pt>
                <c:pt idx="4">
                  <c:v>#N/A</c:v>
                </c:pt>
                <c:pt idx="5">
                  <c:v>3.76</c:v>
                </c:pt>
                <c:pt idx="6">
                  <c:v>#N/A</c:v>
                </c:pt>
                <c:pt idx="7">
                  <c:v>3.29</c:v>
                </c:pt>
                <c:pt idx="8">
                  <c:v>#N/A</c:v>
                </c:pt>
                <c:pt idx="9">
                  <c:v>2.81</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2.87</c:v>
                </c:pt>
                <c:pt idx="2">
                  <c:v>#N/A</c:v>
                </c:pt>
                <c:pt idx="3">
                  <c:v>3.44</c:v>
                </c:pt>
                <c:pt idx="4">
                  <c:v>#N/A</c:v>
                </c:pt>
                <c:pt idx="5">
                  <c:v>4.16</c:v>
                </c:pt>
                <c:pt idx="6">
                  <c:v>#N/A</c:v>
                </c:pt>
                <c:pt idx="7">
                  <c:v>4.41</c:v>
                </c:pt>
                <c:pt idx="8">
                  <c:v>#N/A</c:v>
                </c:pt>
                <c:pt idx="9">
                  <c:v>3.61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3.46</c:v>
                </c:pt>
                <c:pt idx="2">
                  <c:v>#N/A</c:v>
                </c:pt>
                <c:pt idx="3">
                  <c:v>3.2</c:v>
                </c:pt>
                <c:pt idx="4">
                  <c:v>#N/A</c:v>
                </c:pt>
                <c:pt idx="5">
                  <c:v>3.54</c:v>
                </c:pt>
                <c:pt idx="6">
                  <c:v>#N/A</c:v>
                </c:pt>
                <c:pt idx="7">
                  <c:v>3.77</c:v>
                </c:pt>
                <c:pt idx="8">
                  <c:v>#N/A</c:v>
                </c:pt>
                <c:pt idx="9">
                  <c:v>4.72</c:v>
                </c:pt>
              </c:numCache>
            </c:numRef>
          </c:val>
        </c:ser>
        <c:ser>
          <c:idx val="9"/>
          <c:order val="9"/>
          <c:tx>
            <c:strRef>
              <c:f>データシート!$A$36</c:f>
              <c:strCache>
                <c:ptCount val="1"/>
                <c:pt idx="0">
                  <c:v>ニュータウン鬼北の里特別会計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#N/A</c:v>
                </c:pt>
                <c:pt idx="3">
                  <c:v>0</c:v>
                </c:pt>
                <c:pt idx="4">
                  <c:v>#N/A</c:v>
                </c:pt>
                <c:pt idx="5">
                  <c:v>0</c:v>
                </c:pt>
                <c:pt idx="6">
                  <c:v>#N/A</c:v>
                </c:pt>
                <c:pt idx="7">
                  <c:v>0</c:v>
                </c:pt>
                <c:pt idx="8">
                  <c:v>7.0000000000000007E-2</c:v>
                </c:pt>
                <c:pt idx="9">
                  <c:v>#N/A</c:v>
                </c:pt>
              </c:numCache>
            </c:numRef>
          </c:val>
        </c:ser>
        <c:dLbls>
          <c:showLegendKey val="0"/>
          <c:showVal val="0"/>
          <c:showCatName val="0"/>
          <c:showSerName val="0"/>
          <c:showPercent val="0"/>
          <c:showBubbleSize val="0"/>
        </c:dLbls>
        <c:gapWidth val="150"/>
        <c:overlap val="100"/>
        <c:axId val="136849280"/>
        <c:axId val="136850816"/>
      </c:barChart>
      <c:catAx>
        <c:axId val="136849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850816"/>
        <c:crosses val="autoZero"/>
        <c:auto val="1"/>
        <c:lblAlgn val="ctr"/>
        <c:lblOffset val="100"/>
        <c:tickLblSkip val="1"/>
        <c:tickMarkSkip val="1"/>
        <c:noMultiLvlLbl val="0"/>
      </c:catAx>
      <c:valAx>
        <c:axId val="136850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849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9E-2"/>
          <c:y val="8.7976539589442848E-2"/>
          <c:w val="0.90356317136844089"/>
          <c:h val="0.639296187683286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974</c:v>
                </c:pt>
                <c:pt idx="5">
                  <c:v>1001</c:v>
                </c:pt>
                <c:pt idx="8">
                  <c:v>969</c:v>
                </c:pt>
                <c:pt idx="11">
                  <c:v>938</c:v>
                </c:pt>
                <c:pt idx="14">
                  <c:v>899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c:v>
                </c:pt>
                <c:pt idx="3">
                  <c:v>26</c:v>
                </c:pt>
                <c:pt idx="6">
                  <c:v>27</c:v>
                </c:pt>
                <c:pt idx="9">
                  <c:v>26</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147</c:v>
                </c:pt>
                <c:pt idx="3">
                  <c:v>126</c:v>
                </c:pt>
                <c:pt idx="6">
                  <c:v>124</c:v>
                </c:pt>
                <c:pt idx="9">
                  <c:v>107</c:v>
                </c:pt>
                <c:pt idx="12">
                  <c:v>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274</c:v>
                </c:pt>
                <c:pt idx="3">
                  <c:v>267</c:v>
                </c:pt>
                <c:pt idx="6">
                  <c:v>255</c:v>
                </c:pt>
                <c:pt idx="9">
                  <c:v>250</c:v>
                </c:pt>
                <c:pt idx="12">
                  <c:v>246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1219</c:v>
                </c:pt>
                <c:pt idx="3">
                  <c:v>1208</c:v>
                </c:pt>
                <c:pt idx="6">
                  <c:v>1184</c:v>
                </c:pt>
                <c:pt idx="9">
                  <c:v>1108</c:v>
                </c:pt>
                <c:pt idx="12">
                  <c:v>1051</c:v>
                </c:pt>
              </c:numCache>
            </c:numRef>
          </c:val>
        </c:ser>
        <c:dLbls>
          <c:showLegendKey val="0"/>
          <c:showVal val="0"/>
          <c:showCatName val="0"/>
          <c:showSerName val="0"/>
          <c:showPercent val="0"/>
          <c:showBubbleSize val="0"/>
        </c:dLbls>
        <c:gapWidth val="100"/>
        <c:overlap val="100"/>
        <c:axId val="141395072"/>
        <c:axId val="141396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692</c:v>
                </c:pt>
                <c:pt idx="2">
                  <c:v>#N/A</c:v>
                </c:pt>
                <c:pt idx="3">
                  <c:v>#N/A</c:v>
                </c:pt>
                <c:pt idx="4">
                  <c:v>626</c:v>
                </c:pt>
                <c:pt idx="5">
                  <c:v>#N/A</c:v>
                </c:pt>
                <c:pt idx="6">
                  <c:v>#N/A</c:v>
                </c:pt>
                <c:pt idx="7">
                  <c:v>621</c:v>
                </c:pt>
                <c:pt idx="8">
                  <c:v>#N/A</c:v>
                </c:pt>
                <c:pt idx="9">
                  <c:v>#N/A</c:v>
                </c:pt>
                <c:pt idx="10">
                  <c:v>553</c:v>
                </c:pt>
                <c:pt idx="11">
                  <c:v>#N/A</c:v>
                </c:pt>
                <c:pt idx="12">
                  <c:v>#N/A</c:v>
                </c:pt>
                <c:pt idx="13">
                  <c:v>519</c:v>
                </c:pt>
                <c:pt idx="14">
                  <c:v>#N/A</c:v>
                </c:pt>
              </c:numCache>
            </c:numRef>
          </c:val>
          <c:smooth val="0"/>
        </c:ser>
        <c:dLbls>
          <c:showLegendKey val="0"/>
          <c:showVal val="0"/>
          <c:showCatName val="0"/>
          <c:showSerName val="0"/>
          <c:showPercent val="0"/>
          <c:showBubbleSize val="0"/>
        </c:dLbls>
        <c:marker val="1"/>
        <c:smooth val="0"/>
        <c:axId val="141395072"/>
        <c:axId val="141396992"/>
      </c:lineChart>
      <c:catAx>
        <c:axId val="14139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96992"/>
        <c:crosses val="autoZero"/>
        <c:auto val="1"/>
        <c:lblAlgn val="ctr"/>
        <c:lblOffset val="100"/>
        <c:tickLblSkip val="1"/>
        <c:tickMarkSkip val="1"/>
        <c:noMultiLvlLbl val="0"/>
      </c:catAx>
      <c:valAx>
        <c:axId val="14139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9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95"/>
          <c:h val="0.589182127738552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7605</c:v>
                </c:pt>
                <c:pt idx="5">
                  <c:v>7304</c:v>
                </c:pt>
                <c:pt idx="8">
                  <c:v>7160</c:v>
                </c:pt>
                <c:pt idx="11">
                  <c:v>6960</c:v>
                </c:pt>
                <c:pt idx="14">
                  <c:v>6743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512</c:v>
                </c:pt>
                <c:pt idx="5">
                  <c:v>440</c:v>
                </c:pt>
                <c:pt idx="8">
                  <c:v>374</c:v>
                </c:pt>
                <c:pt idx="11">
                  <c:v>325</c:v>
                </c:pt>
                <c:pt idx="14">
                  <c:v>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1618</c:v>
                </c:pt>
                <c:pt idx="5">
                  <c:v>2229</c:v>
                </c:pt>
                <c:pt idx="8">
                  <c:v>2488</c:v>
                </c:pt>
                <c:pt idx="11">
                  <c:v>2711</c:v>
                </c:pt>
                <c:pt idx="14">
                  <c:v>3178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2184</c:v>
                </c:pt>
                <c:pt idx="3">
                  <c:v>2172</c:v>
                </c:pt>
                <c:pt idx="6">
                  <c:v>2126</c:v>
                </c:pt>
                <c:pt idx="9">
                  <c:v>2026</c:v>
                </c:pt>
                <c:pt idx="12">
                  <c:v>1892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801</c:v>
                </c:pt>
                <c:pt idx="3">
                  <c:v>677</c:v>
                </c:pt>
                <c:pt idx="6">
                  <c:v>550</c:v>
                </c:pt>
                <c:pt idx="9">
                  <c:v>446</c:v>
                </c:pt>
                <c:pt idx="12">
                  <c:v>359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3020</c:v>
                </c:pt>
                <c:pt idx="3">
                  <c:v>2849</c:v>
                </c:pt>
                <c:pt idx="6">
                  <c:v>2609</c:v>
                </c:pt>
                <c:pt idx="9">
                  <c:v>2360</c:v>
                </c:pt>
                <c:pt idx="12">
                  <c:v>2293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622</c:v>
                </c:pt>
                <c:pt idx="3">
                  <c:v>525</c:v>
                </c:pt>
                <c:pt idx="6">
                  <c:v>521</c:v>
                </c:pt>
                <c:pt idx="9">
                  <c:v>494</c:v>
                </c:pt>
                <c:pt idx="12">
                  <c:v>466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8499</c:v>
                </c:pt>
                <c:pt idx="3">
                  <c:v>8088</c:v>
                </c:pt>
                <c:pt idx="6">
                  <c:v>7653</c:v>
                </c:pt>
                <c:pt idx="9">
                  <c:v>7367</c:v>
                </c:pt>
                <c:pt idx="12">
                  <c:v>7247</c:v>
                </c:pt>
              </c:numCache>
            </c:numRef>
          </c:val>
        </c:ser>
        <c:dLbls>
          <c:showLegendKey val="0"/>
          <c:showVal val="0"/>
          <c:showCatName val="0"/>
          <c:showSerName val="0"/>
          <c:showPercent val="0"/>
          <c:showBubbleSize val="0"/>
        </c:dLbls>
        <c:gapWidth val="100"/>
        <c:overlap val="100"/>
        <c:axId val="142597504"/>
        <c:axId val="142599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5391</c:v>
                </c:pt>
                <c:pt idx="2">
                  <c:v>#N/A</c:v>
                </c:pt>
                <c:pt idx="3">
                  <c:v>#N/A</c:v>
                </c:pt>
                <c:pt idx="4">
                  <c:v>4337</c:v>
                </c:pt>
                <c:pt idx="5">
                  <c:v>#N/A</c:v>
                </c:pt>
                <c:pt idx="6">
                  <c:v>#N/A</c:v>
                </c:pt>
                <c:pt idx="7">
                  <c:v>3437</c:v>
                </c:pt>
                <c:pt idx="8">
                  <c:v>#N/A</c:v>
                </c:pt>
                <c:pt idx="9">
                  <c:v>#N/A</c:v>
                </c:pt>
                <c:pt idx="10">
                  <c:v>2696</c:v>
                </c:pt>
                <c:pt idx="11">
                  <c:v>#N/A</c:v>
                </c:pt>
                <c:pt idx="12">
                  <c:v>#N/A</c:v>
                </c:pt>
                <c:pt idx="13">
                  <c:v>2044</c:v>
                </c:pt>
                <c:pt idx="14">
                  <c:v>#N/A</c:v>
                </c:pt>
              </c:numCache>
            </c:numRef>
          </c:val>
          <c:smooth val="0"/>
        </c:ser>
        <c:dLbls>
          <c:showLegendKey val="0"/>
          <c:showVal val="0"/>
          <c:showCatName val="0"/>
          <c:showSerName val="0"/>
          <c:showPercent val="0"/>
          <c:showBubbleSize val="0"/>
        </c:dLbls>
        <c:marker val="1"/>
        <c:smooth val="0"/>
        <c:axId val="142597504"/>
        <c:axId val="142599680"/>
      </c:lineChart>
      <c:catAx>
        <c:axId val="14259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599680"/>
        <c:crosses val="autoZero"/>
        <c:auto val="1"/>
        <c:lblAlgn val="ctr"/>
        <c:lblOffset val="100"/>
        <c:tickLblSkip val="1"/>
        <c:tickMarkSkip val="1"/>
        <c:noMultiLvlLbl val="0"/>
      </c:catAx>
      <c:valAx>
        <c:axId val="142599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59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11,393
11,319
241.87
7,807,661
7,626,383
135,163
4,914,369
7,247,000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50.3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前年度より</a:t>
          </a:r>
          <a:r>
            <a:rPr lang="en-US" altLang="ja-JP" sz="1200" b="0" i="0" baseline="0">
              <a:solidFill>
                <a:schemeClr val="dk1"/>
              </a:solidFill>
              <a:latin typeface="ＭＳ ゴシック" pitchFamily="49" charset="-128"/>
              <a:ea typeface="ＭＳ ゴシック" pitchFamily="49" charset="-128"/>
              <a:cs typeface="+mn-cs"/>
            </a:rPr>
            <a:t>0.01</a:t>
          </a:r>
          <a:r>
            <a:rPr lang="ja-JP" altLang="ja-JP" sz="1200" b="0" i="0" baseline="0">
              <a:solidFill>
                <a:schemeClr val="dk1"/>
              </a:solidFill>
              <a:latin typeface="ＭＳ ゴシック" pitchFamily="49" charset="-128"/>
              <a:ea typeface="ＭＳ ゴシック" pitchFamily="49" charset="-128"/>
              <a:cs typeface="+mn-cs"/>
            </a:rPr>
            <a:t>ポイント</a:t>
          </a:r>
          <a:r>
            <a:rPr lang="ja-JP" altLang="en-US" sz="1200" b="0" i="0" baseline="0">
              <a:solidFill>
                <a:schemeClr val="dk1"/>
              </a:solidFill>
              <a:latin typeface="ＭＳ ゴシック" pitchFamily="49" charset="-128"/>
              <a:ea typeface="ＭＳ ゴシック" pitchFamily="49" charset="-128"/>
              <a:cs typeface="+mn-cs"/>
            </a:rPr>
            <a:t>上がって</a:t>
          </a:r>
          <a:r>
            <a:rPr lang="en-US" altLang="ja-JP" sz="1200" b="0" i="0" baseline="0">
              <a:solidFill>
                <a:schemeClr val="dk1"/>
              </a:solidFill>
              <a:latin typeface="ＭＳ ゴシック" pitchFamily="49" charset="-128"/>
              <a:ea typeface="ＭＳ ゴシック" pitchFamily="49" charset="-128"/>
              <a:cs typeface="+mn-cs"/>
            </a:rPr>
            <a:t>0.21</a:t>
          </a:r>
          <a:r>
            <a:rPr lang="ja-JP" altLang="ja-JP" sz="1200" b="0" i="0" baseline="0">
              <a:solidFill>
                <a:schemeClr val="dk1"/>
              </a:solidFill>
              <a:latin typeface="ＭＳ ゴシック" pitchFamily="49" charset="-128"/>
              <a:ea typeface="ＭＳ ゴシック" pitchFamily="49" charset="-128"/>
              <a:cs typeface="+mn-cs"/>
            </a:rPr>
            <a:t>となった。人口の減少や全国平均を上回る高齢化率（</a:t>
          </a:r>
          <a:r>
            <a:rPr lang="en-US" altLang="ja-JP" sz="1200" b="0" i="0" baseline="0">
              <a:solidFill>
                <a:schemeClr val="dk1"/>
              </a:solidFill>
              <a:latin typeface="ＭＳ ゴシック" pitchFamily="49" charset="-128"/>
              <a:ea typeface="ＭＳ ゴシック" pitchFamily="49" charset="-128"/>
              <a:cs typeface="+mn-cs"/>
            </a:rPr>
            <a:t>26</a:t>
          </a:r>
          <a:r>
            <a:rPr lang="ja-JP" altLang="ja-JP" sz="1200" b="0" i="0" baseline="0">
              <a:solidFill>
                <a:schemeClr val="dk1"/>
              </a:solidFill>
              <a:latin typeface="ＭＳ ゴシック" pitchFamily="49" charset="-128"/>
              <a:ea typeface="ＭＳ ゴシック" pitchFamily="49" charset="-128"/>
              <a:cs typeface="+mn-cs"/>
            </a:rPr>
            <a:t>年</a:t>
          </a:r>
          <a:r>
            <a:rPr lang="en-US" altLang="ja-JP" sz="1200" b="0" i="0" baseline="0">
              <a:solidFill>
                <a:schemeClr val="dk1"/>
              </a:solidFill>
              <a:latin typeface="ＭＳ ゴシック" pitchFamily="49" charset="-128"/>
              <a:ea typeface="ＭＳ ゴシック" pitchFamily="49" charset="-128"/>
              <a:cs typeface="+mn-cs"/>
            </a:rPr>
            <a:t>1</a:t>
          </a:r>
          <a:r>
            <a:rPr lang="ja-JP" altLang="en-US" sz="1200" b="0" i="0" baseline="0">
              <a:solidFill>
                <a:schemeClr val="dk1"/>
              </a:solidFill>
              <a:latin typeface="ＭＳ ゴシック" pitchFamily="49" charset="-128"/>
              <a:ea typeface="ＭＳ ゴシック" pitchFamily="49" charset="-128"/>
              <a:cs typeface="+mn-cs"/>
            </a:rPr>
            <a:t>月</a:t>
          </a:r>
          <a:r>
            <a:rPr lang="en-US" altLang="ja-JP" sz="1200" b="0" i="0" baseline="0">
              <a:solidFill>
                <a:schemeClr val="dk1"/>
              </a:solidFill>
              <a:latin typeface="ＭＳ ゴシック" pitchFamily="49" charset="-128"/>
              <a:ea typeface="ＭＳ ゴシック" pitchFamily="49" charset="-128"/>
              <a:cs typeface="+mn-cs"/>
            </a:rPr>
            <a:t>1</a:t>
          </a:r>
          <a:r>
            <a:rPr lang="ja-JP" altLang="en-US" sz="1200" b="0" i="0" baseline="0">
              <a:solidFill>
                <a:schemeClr val="dk1"/>
              </a:solidFill>
              <a:latin typeface="ＭＳ ゴシック" pitchFamily="49" charset="-128"/>
              <a:ea typeface="ＭＳ ゴシック" pitchFamily="49" charset="-128"/>
              <a:cs typeface="+mn-cs"/>
            </a:rPr>
            <a:t>日現在　</a:t>
          </a:r>
          <a:r>
            <a:rPr lang="en-US" altLang="ja-JP" sz="1200" b="0" i="0" baseline="0">
              <a:solidFill>
                <a:schemeClr val="dk1"/>
              </a:solidFill>
              <a:latin typeface="ＭＳ ゴシック" pitchFamily="49" charset="-128"/>
              <a:ea typeface="ＭＳ ゴシック" pitchFamily="49" charset="-128"/>
              <a:cs typeface="+mn-cs"/>
            </a:rPr>
            <a:t>38.75</a:t>
          </a:r>
          <a:r>
            <a:rPr lang="ja-JP" altLang="ja-JP" sz="1200" b="0" i="0" baseline="0">
              <a:solidFill>
                <a:schemeClr val="dk1"/>
              </a:solidFill>
              <a:latin typeface="ＭＳ ゴシック" pitchFamily="49" charset="-128"/>
              <a:ea typeface="ＭＳ ゴシック" pitchFamily="49" charset="-128"/>
              <a:cs typeface="+mn-cs"/>
            </a:rPr>
            <a:t>％）に加え、基幹産業である農林業の低迷、町内に大きな企業がないこと等により、財政基盤が弱く、類似団体平均をかなり下回っている。</a:t>
          </a:r>
          <a:endParaRPr lang="en-US" altLang="ja-JP" sz="1200" b="0" i="0" baseline="0">
            <a:solidFill>
              <a:schemeClr val="dk1"/>
            </a:solidFill>
            <a:latin typeface="ＭＳ ゴシック" pitchFamily="49" charset="-128"/>
            <a:ea typeface="ＭＳ ゴシック" pitchFamily="49" charset="-128"/>
            <a:cs typeface="+mn-cs"/>
          </a:endParaRPr>
        </a:p>
        <a:p>
          <a:pPr rtl="0" fontAlgn="base"/>
          <a:r>
            <a:rPr lang="ja-JP" altLang="ja-JP" sz="1200" b="0" i="0" baseline="0">
              <a:solidFill>
                <a:schemeClr val="dk1"/>
              </a:solidFill>
              <a:latin typeface="ＭＳ ゴシック" pitchFamily="49" charset="-128"/>
              <a:ea typeface="ＭＳ ゴシック" pitchFamily="49" charset="-128"/>
              <a:cs typeface="+mn-cs"/>
            </a:rPr>
            <a:t>　職員数の削減や施設の統廃合、投資的事業の見直しなどによる経費の削減に努めるほか、町税の徴収体制の強化による自主財源の安定確保に努め、財政の健全化を図る。</a:t>
          </a:r>
          <a:endParaRPr lang="en-US" altLang="ja-JP" sz="1200" b="0" i="0" baseline="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61685</xdr:rowOff>
    </xdr:from>
    <xdr:to>
      <xdr:col>7</xdr:col>
      <xdr:colOff>152400</xdr:colOff>
      <xdr:row>44</xdr:row>
      <xdr:rowOff>73176</xdr:rowOff>
    </xdr:to>
    <xdr:cxnSp macro="">
      <xdr:nvCxnSpPr>
        <xdr:cNvPr id="69" name="直線コネクタ 68"/>
        <xdr:cNvCxnSpPr/>
      </xdr:nvCxnSpPr>
      <xdr:spPr>
        <a:xfrm flipV="1">
          <a:off x="4114800" y="76054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61685</xdr:rowOff>
    </xdr:from>
    <xdr:to>
      <xdr:col>6</xdr:col>
      <xdr:colOff>0</xdr:colOff>
      <xdr:row>44</xdr:row>
      <xdr:rowOff>73176</xdr:rowOff>
    </xdr:to>
    <xdr:cxnSp macro="">
      <xdr:nvCxnSpPr>
        <xdr:cNvPr id="72" name="直線コネクタ 71"/>
        <xdr:cNvCxnSpPr/>
      </xdr:nvCxnSpPr>
      <xdr:spPr>
        <a:xfrm>
          <a:off x="3225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74" name="テキスト ボックス 73"/>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50195</xdr:rowOff>
    </xdr:from>
    <xdr:to>
      <xdr:col>4</xdr:col>
      <xdr:colOff>482600</xdr:colOff>
      <xdr:row>44</xdr:row>
      <xdr:rowOff>61685</xdr:rowOff>
    </xdr:to>
    <xdr:cxnSp macro="">
      <xdr:nvCxnSpPr>
        <xdr:cNvPr id="75" name="直線コネクタ 74"/>
        <xdr:cNvCxnSpPr/>
      </xdr:nvCxnSpPr>
      <xdr:spPr>
        <a:xfrm>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50195</xdr:rowOff>
    </xdr:to>
    <xdr:cxnSp macro="">
      <xdr:nvCxnSpPr>
        <xdr:cNvPr id="78" name="直線コネクタ 77"/>
        <xdr:cNvCxnSpPr/>
      </xdr:nvCxnSpPr>
      <xdr:spPr>
        <a:xfrm>
          <a:off x="1447800" y="757101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80" name="テキスト ボックス 79"/>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2" name="テキスト ボックス 81"/>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8" name="円/楕円 87"/>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78212</xdr:rowOff>
    </xdr:from>
    <xdr:ext cx="762000" cy="259045"/>
    <xdr:sp macro="" textlink="">
      <xdr:nvSpPr>
        <xdr:cNvPr id="89"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22376</xdr:rowOff>
    </xdr:from>
    <xdr:to>
      <xdr:col>6</xdr:col>
      <xdr:colOff>50800</xdr:colOff>
      <xdr:row>44</xdr:row>
      <xdr:rowOff>123976</xdr:rowOff>
    </xdr:to>
    <xdr:sp macro="" textlink="">
      <xdr:nvSpPr>
        <xdr:cNvPr id="90" name="円/楕円 89"/>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91" name="テキスト ボックス 90"/>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10885</xdr:rowOff>
    </xdr:from>
    <xdr:to>
      <xdr:col>4</xdr:col>
      <xdr:colOff>533400</xdr:colOff>
      <xdr:row>44</xdr:row>
      <xdr:rowOff>112485</xdr:rowOff>
    </xdr:to>
    <xdr:sp macro="" textlink="">
      <xdr:nvSpPr>
        <xdr:cNvPr id="92" name="円/楕円 91"/>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93" name="テキスト ボックス 92"/>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170845</xdr:rowOff>
    </xdr:from>
    <xdr:to>
      <xdr:col>3</xdr:col>
      <xdr:colOff>330200</xdr:colOff>
      <xdr:row>44</xdr:row>
      <xdr:rowOff>100995</xdr:rowOff>
    </xdr:to>
    <xdr:sp macro="" textlink="">
      <xdr:nvSpPr>
        <xdr:cNvPr id="94" name="円/楕円 93"/>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85772</xdr:rowOff>
    </xdr:from>
    <xdr:ext cx="762000" cy="259045"/>
    <xdr:sp macro="" textlink="">
      <xdr:nvSpPr>
        <xdr:cNvPr id="95" name="テキスト ボックス 94"/>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ＭＳ ゴシック" pitchFamily="49" charset="-128"/>
              <a:ea typeface="ＭＳ ゴシック" pitchFamily="49" charset="-128"/>
              <a:cs typeface="+mn-cs"/>
            </a:rPr>
            <a:t>　前年度と比較すると</a:t>
          </a:r>
          <a:r>
            <a:rPr lang="en-US" altLang="ja-JP" sz="1200" b="0" i="0" baseline="0">
              <a:solidFill>
                <a:schemeClr val="dk1"/>
              </a:solidFill>
              <a:latin typeface="ＭＳ ゴシック" pitchFamily="49" charset="-128"/>
              <a:ea typeface="ＭＳ ゴシック" pitchFamily="49" charset="-128"/>
              <a:cs typeface="+mn-cs"/>
            </a:rPr>
            <a:t>0.4</a:t>
          </a:r>
          <a:r>
            <a:rPr lang="ja-JP" altLang="ja-JP" sz="1200" b="0" i="0" baseline="0">
              <a:solidFill>
                <a:schemeClr val="dk1"/>
              </a:solidFill>
              <a:latin typeface="ＭＳ ゴシック" pitchFamily="49" charset="-128"/>
              <a:ea typeface="ＭＳ ゴシック" pitchFamily="49" charset="-128"/>
              <a:cs typeface="+mn-cs"/>
            </a:rPr>
            <a:t>％の減となった。要因としては、分母である普通交付税が</a:t>
          </a:r>
          <a:r>
            <a:rPr lang="en-US" altLang="ja-JP" sz="1200" b="0" i="0" baseline="0">
              <a:solidFill>
                <a:schemeClr val="dk1"/>
              </a:solidFill>
              <a:latin typeface="ＭＳ ゴシック" pitchFamily="49" charset="-128"/>
              <a:ea typeface="ＭＳ ゴシック" pitchFamily="49" charset="-128"/>
              <a:cs typeface="+mn-cs"/>
            </a:rPr>
            <a:t>61,008</a:t>
          </a:r>
          <a:r>
            <a:rPr lang="ja-JP" altLang="ja-JP" sz="1200" b="0" i="0" baseline="0">
              <a:solidFill>
                <a:schemeClr val="dk1"/>
              </a:solidFill>
              <a:latin typeface="ＭＳ ゴシック" pitchFamily="49" charset="-128"/>
              <a:ea typeface="ＭＳ ゴシック" pitchFamily="49" charset="-128"/>
              <a:cs typeface="+mn-cs"/>
            </a:rPr>
            <a:t>千円減少</a:t>
          </a:r>
          <a:r>
            <a:rPr lang="ja-JP" altLang="en-US" sz="1200" b="0" i="0" baseline="0">
              <a:solidFill>
                <a:schemeClr val="dk1"/>
              </a:solidFill>
              <a:latin typeface="ＭＳ ゴシック" pitchFamily="49" charset="-128"/>
              <a:ea typeface="ＭＳ ゴシック" pitchFamily="49" charset="-128"/>
              <a:cs typeface="+mn-cs"/>
            </a:rPr>
            <a:t>した以上に、分子である</a:t>
          </a:r>
          <a:r>
            <a:rPr lang="ja-JP" altLang="ja-JP" sz="1200" b="0" i="0" baseline="0">
              <a:solidFill>
                <a:schemeClr val="dk1"/>
              </a:solidFill>
              <a:latin typeface="ＭＳ ゴシック" pitchFamily="49" charset="-128"/>
              <a:ea typeface="ＭＳ ゴシック" pitchFamily="49" charset="-128"/>
              <a:cs typeface="+mn-cs"/>
            </a:rPr>
            <a:t>公債費の減（△</a:t>
          </a:r>
          <a:r>
            <a:rPr lang="en-US" altLang="ja-JP" sz="1200" b="0" i="0" baseline="0">
              <a:solidFill>
                <a:schemeClr val="dk1"/>
              </a:solidFill>
              <a:latin typeface="ＭＳ ゴシック" pitchFamily="49" charset="-128"/>
              <a:ea typeface="ＭＳ ゴシック" pitchFamily="49" charset="-128"/>
              <a:cs typeface="+mn-cs"/>
            </a:rPr>
            <a:t>50,680</a:t>
          </a:r>
          <a:r>
            <a:rPr lang="ja-JP" altLang="ja-JP" sz="1200" b="0" i="0" baseline="0">
              <a:solidFill>
                <a:schemeClr val="dk1"/>
              </a:solidFill>
              <a:latin typeface="ＭＳ ゴシック" pitchFamily="49" charset="-128"/>
              <a:ea typeface="ＭＳ ゴシック" pitchFamily="49" charset="-128"/>
              <a:cs typeface="+mn-cs"/>
            </a:rPr>
            <a:t>千円）が大きく、その他、</a:t>
          </a:r>
          <a:r>
            <a:rPr lang="ja-JP" altLang="en-US" sz="1200" b="0" i="0" baseline="0">
              <a:solidFill>
                <a:schemeClr val="dk1"/>
              </a:solidFill>
              <a:latin typeface="ＭＳ ゴシック" pitchFamily="49" charset="-128"/>
              <a:ea typeface="ＭＳ ゴシック" pitchFamily="49" charset="-128"/>
              <a:cs typeface="+mn-cs"/>
            </a:rPr>
            <a:t>後期高齢者医療繰出金等の</a:t>
          </a:r>
          <a:r>
            <a:rPr lang="ja-JP" altLang="ja-JP" sz="1200" b="0" i="0" baseline="0">
              <a:solidFill>
                <a:schemeClr val="dk1"/>
              </a:solidFill>
              <a:latin typeface="ＭＳ ゴシック" pitchFamily="49" charset="-128"/>
              <a:ea typeface="ＭＳ ゴシック" pitchFamily="49" charset="-128"/>
              <a:cs typeface="+mn-cs"/>
            </a:rPr>
            <a:t>減</a:t>
          </a:r>
          <a:r>
            <a:rPr lang="ja-JP" altLang="en-US" sz="1200" b="0" i="0" baseline="0">
              <a:solidFill>
                <a:schemeClr val="dk1"/>
              </a:solidFill>
              <a:latin typeface="ＭＳ ゴシック" pitchFamily="49" charset="-128"/>
              <a:ea typeface="ＭＳ ゴシック" pitchFamily="49" charset="-128"/>
              <a:cs typeface="+mn-cs"/>
            </a:rPr>
            <a:t>（△</a:t>
          </a:r>
          <a:r>
            <a:rPr lang="en-US" altLang="ja-JP" sz="1200" b="0" i="0" baseline="0">
              <a:solidFill>
                <a:schemeClr val="dk1"/>
              </a:solidFill>
              <a:latin typeface="ＭＳ ゴシック" pitchFamily="49" charset="-128"/>
              <a:ea typeface="ＭＳ ゴシック" pitchFamily="49" charset="-128"/>
              <a:cs typeface="+mn-cs"/>
            </a:rPr>
            <a:t>23,398</a:t>
          </a:r>
          <a:r>
            <a:rPr lang="ja-JP" altLang="en-US" sz="1200" b="0" i="0" baseline="0">
              <a:solidFill>
                <a:schemeClr val="dk1"/>
              </a:solidFill>
              <a:latin typeface="ＭＳ ゴシック" pitchFamily="49" charset="-128"/>
              <a:ea typeface="ＭＳ ゴシック" pitchFamily="49" charset="-128"/>
              <a:cs typeface="+mn-cs"/>
            </a:rPr>
            <a:t>千円）が</a:t>
          </a:r>
          <a:r>
            <a:rPr lang="ja-JP" altLang="ja-JP" sz="1200" b="0" i="0" baseline="0">
              <a:solidFill>
                <a:schemeClr val="dk1"/>
              </a:solidFill>
              <a:latin typeface="ＭＳ ゴシック" pitchFamily="49" charset="-128"/>
              <a:ea typeface="ＭＳ ゴシック" pitchFamily="49" charset="-128"/>
              <a:cs typeface="+mn-cs"/>
            </a:rPr>
            <a:t>影響している。</a:t>
          </a:r>
          <a:endParaRPr lang="en-US" altLang="ja-JP" sz="1200" b="0" i="0" baseline="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今年度</a:t>
          </a:r>
          <a:r>
            <a:rPr lang="ja-JP" altLang="en-US" sz="1200" b="0" i="0" baseline="0">
              <a:solidFill>
                <a:schemeClr val="dk1"/>
              </a:solidFill>
              <a:latin typeface="ＭＳ ゴシック" pitchFamily="49" charset="-128"/>
              <a:ea typeface="ＭＳ ゴシック" pitchFamily="49" charset="-128"/>
              <a:cs typeface="+mn-cs"/>
            </a:rPr>
            <a:t>も全国平均を下回っているものの、類似</a:t>
          </a:r>
          <a:r>
            <a:rPr lang="ja-JP" altLang="ja-JP" sz="1200" b="0" i="0" baseline="0">
              <a:solidFill>
                <a:schemeClr val="dk1"/>
              </a:solidFill>
              <a:latin typeface="ＭＳ ゴシック" pitchFamily="49" charset="-128"/>
              <a:ea typeface="ＭＳ ゴシック" pitchFamily="49" charset="-128"/>
              <a:cs typeface="+mn-cs"/>
            </a:rPr>
            <a:t>団体</a:t>
          </a:r>
          <a:r>
            <a:rPr lang="ja-JP" altLang="en-US" sz="1200" b="0" i="0" baseline="0">
              <a:solidFill>
                <a:schemeClr val="dk1"/>
              </a:solidFill>
              <a:latin typeface="ＭＳ ゴシック" pitchFamily="49" charset="-128"/>
              <a:ea typeface="ＭＳ ゴシック" pitchFamily="49" charset="-128"/>
              <a:cs typeface="+mn-cs"/>
            </a:rPr>
            <a:t>、</a:t>
          </a:r>
          <a:r>
            <a:rPr lang="ja-JP" altLang="ja-JP" sz="1200" b="0" i="0" baseline="0">
              <a:solidFill>
                <a:schemeClr val="dk1"/>
              </a:solidFill>
              <a:latin typeface="ＭＳ ゴシック" pitchFamily="49" charset="-128"/>
              <a:ea typeface="ＭＳ ゴシック" pitchFamily="49" charset="-128"/>
              <a:cs typeface="+mn-cs"/>
            </a:rPr>
            <a:t>愛媛県平均を</a:t>
          </a:r>
          <a:r>
            <a:rPr lang="ja-JP" altLang="en-US" sz="1200" b="0" i="0" baseline="0">
              <a:solidFill>
                <a:schemeClr val="dk1"/>
              </a:solidFill>
              <a:latin typeface="ＭＳ ゴシック" pitchFamily="49" charset="-128"/>
              <a:ea typeface="ＭＳ ゴシック" pitchFamily="49" charset="-128"/>
              <a:cs typeface="+mn-cs"/>
            </a:rPr>
            <a:t>上</a:t>
          </a:r>
          <a:r>
            <a:rPr lang="ja-JP" altLang="ja-JP" sz="1200" b="0" i="0" baseline="0">
              <a:solidFill>
                <a:schemeClr val="dk1"/>
              </a:solidFill>
              <a:latin typeface="ＭＳ ゴシック" pitchFamily="49" charset="-128"/>
              <a:ea typeface="ＭＳ ゴシック" pitchFamily="49" charset="-128"/>
              <a:cs typeface="+mn-cs"/>
            </a:rPr>
            <a:t>回っており、</a:t>
          </a:r>
          <a:r>
            <a:rPr lang="ja-JP" altLang="en-US" sz="1200" b="0" i="0" baseline="0">
              <a:solidFill>
                <a:schemeClr val="dk1"/>
              </a:solidFill>
              <a:latin typeface="ＭＳ ゴシック" pitchFamily="49" charset="-128"/>
              <a:ea typeface="ＭＳ ゴシック" pitchFamily="49" charset="-128"/>
              <a:cs typeface="+mn-cs"/>
            </a:rPr>
            <a:t>適正</a:t>
          </a:r>
          <a:r>
            <a:rPr lang="ja-JP" altLang="ja-JP" sz="1200" b="0" i="0" baseline="0">
              <a:solidFill>
                <a:schemeClr val="dk1"/>
              </a:solidFill>
              <a:latin typeface="ＭＳ ゴシック" pitchFamily="49" charset="-128"/>
              <a:ea typeface="ＭＳ ゴシック" pitchFamily="49" charset="-128"/>
              <a:cs typeface="+mn-cs"/>
            </a:rPr>
            <a:t>な人員管理による人件費の抑制、施設の統廃合・民間委託などによる経常経費の削減、普通建設事業の見直しによる公債費の抑制などに努めることにより、経常収支比率の改善に努める。</a:t>
          </a:r>
          <a:endParaRPr lang="ja-JP" altLang="ja-JP" sz="1200">
            <a:latin typeface="ＭＳ ゴシック" pitchFamily="49" charset="-128"/>
            <a:ea typeface="ＭＳ ゴシック" pitchFamily="49" charset="-128"/>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87630</xdr:rowOff>
    </xdr:from>
    <xdr:to>
      <xdr:col>7</xdr:col>
      <xdr:colOff>152400</xdr:colOff>
      <xdr:row>64</xdr:row>
      <xdr:rowOff>103717</xdr:rowOff>
    </xdr:to>
    <xdr:cxnSp macro="">
      <xdr:nvCxnSpPr>
        <xdr:cNvPr id="132" name="直線コネクタ 131"/>
        <xdr:cNvCxnSpPr/>
      </xdr:nvCxnSpPr>
      <xdr:spPr>
        <a:xfrm flipV="1">
          <a:off x="4114800" y="1106043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103717</xdr:rowOff>
    </xdr:from>
    <xdr:to>
      <xdr:col>6</xdr:col>
      <xdr:colOff>0</xdr:colOff>
      <xdr:row>64</xdr:row>
      <xdr:rowOff>155998</xdr:rowOff>
    </xdr:to>
    <xdr:cxnSp macro="">
      <xdr:nvCxnSpPr>
        <xdr:cNvPr id="135" name="直線コネクタ 134"/>
        <xdr:cNvCxnSpPr/>
      </xdr:nvCxnSpPr>
      <xdr:spPr>
        <a:xfrm flipV="1">
          <a:off x="3225800" y="1107651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150495</xdr:rowOff>
    </xdr:from>
    <xdr:to>
      <xdr:col>4</xdr:col>
      <xdr:colOff>482600</xdr:colOff>
      <xdr:row>64</xdr:row>
      <xdr:rowOff>155998</xdr:rowOff>
    </xdr:to>
    <xdr:cxnSp macro="">
      <xdr:nvCxnSpPr>
        <xdr:cNvPr id="138" name="直線コネクタ 137"/>
        <xdr:cNvCxnSpPr/>
      </xdr:nvCxnSpPr>
      <xdr:spPr>
        <a:xfrm>
          <a:off x="2336800" y="1095184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150495</xdr:rowOff>
    </xdr:from>
    <xdr:to>
      <xdr:col>3</xdr:col>
      <xdr:colOff>279400</xdr:colOff>
      <xdr:row>65</xdr:row>
      <xdr:rowOff>20744</xdr:rowOff>
    </xdr:to>
    <xdr:cxnSp macro="">
      <xdr:nvCxnSpPr>
        <xdr:cNvPr id="141" name="直線コネクタ 140"/>
        <xdr:cNvCxnSpPr/>
      </xdr:nvCxnSpPr>
      <xdr:spPr>
        <a:xfrm flipV="1">
          <a:off x="1447800" y="10951845"/>
          <a:ext cx="8890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51" name="円/楕円 150"/>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8907</xdr:rowOff>
    </xdr:from>
    <xdr:ext cx="762000" cy="259045"/>
    <xdr:sp macro="" textlink="">
      <xdr:nvSpPr>
        <xdr:cNvPr id="152"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52917</xdr:rowOff>
    </xdr:from>
    <xdr:to>
      <xdr:col>6</xdr:col>
      <xdr:colOff>50800</xdr:colOff>
      <xdr:row>64</xdr:row>
      <xdr:rowOff>154517</xdr:rowOff>
    </xdr:to>
    <xdr:sp macro="" textlink="">
      <xdr:nvSpPr>
        <xdr:cNvPr id="153" name="円/楕円 152"/>
        <xdr:cNvSpPr/>
      </xdr:nvSpPr>
      <xdr:spPr>
        <a:xfrm>
          <a:off x="4064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54" name="テキスト ボックス 153"/>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105198</xdr:rowOff>
    </xdr:from>
    <xdr:to>
      <xdr:col>4</xdr:col>
      <xdr:colOff>533400</xdr:colOff>
      <xdr:row>65</xdr:row>
      <xdr:rowOff>35348</xdr:rowOff>
    </xdr:to>
    <xdr:sp macro="" textlink="">
      <xdr:nvSpPr>
        <xdr:cNvPr id="155" name="円/楕円 154"/>
        <xdr:cNvSpPr/>
      </xdr:nvSpPr>
      <xdr:spPr>
        <a:xfrm>
          <a:off x="3175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20125</xdr:rowOff>
    </xdr:from>
    <xdr:ext cx="762000" cy="259045"/>
    <xdr:sp macro="" textlink="">
      <xdr:nvSpPr>
        <xdr:cNvPr id="156" name="テキスト ボックス 155"/>
        <xdr:cNvSpPr txBox="1"/>
      </xdr:nvSpPr>
      <xdr:spPr>
        <a:xfrm>
          <a:off x="2844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99695</xdr:rowOff>
    </xdr:from>
    <xdr:to>
      <xdr:col>3</xdr:col>
      <xdr:colOff>330200</xdr:colOff>
      <xdr:row>64</xdr:row>
      <xdr:rowOff>29845</xdr:rowOff>
    </xdr:to>
    <xdr:sp macro="" textlink="">
      <xdr:nvSpPr>
        <xdr:cNvPr id="157" name="円/楕円 156"/>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14622</xdr:rowOff>
    </xdr:from>
    <xdr:ext cx="762000" cy="259045"/>
    <xdr:sp macro="" textlink="">
      <xdr:nvSpPr>
        <xdr:cNvPr id="158" name="テキスト ボックス 157"/>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141394</xdr:rowOff>
    </xdr:from>
    <xdr:to>
      <xdr:col>2</xdr:col>
      <xdr:colOff>127000</xdr:colOff>
      <xdr:row>65</xdr:row>
      <xdr:rowOff>71544</xdr:rowOff>
    </xdr:to>
    <xdr:sp macro="" textlink="">
      <xdr:nvSpPr>
        <xdr:cNvPr id="159" name="円/楕円 158"/>
        <xdr:cNvSpPr/>
      </xdr:nvSpPr>
      <xdr:spPr>
        <a:xfrm>
          <a:off x="1397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56321</xdr:rowOff>
    </xdr:from>
    <xdr:ext cx="762000" cy="259045"/>
    <xdr:sp macro="" textlink="">
      <xdr:nvSpPr>
        <xdr:cNvPr id="160" name="テキスト ボックス 159"/>
        <xdr:cNvSpPr txBox="1"/>
      </xdr:nvSpPr>
      <xdr:spPr>
        <a:xfrm>
          <a:off x="1066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[167,019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ＭＳ ゴシック" pitchFamily="49" charset="-128"/>
              <a:ea typeface="ＭＳ ゴシック" pitchFamily="49" charset="-128"/>
              <a:cs typeface="+mn-cs"/>
            </a:rPr>
            <a:t>　類似団体平均と比較すると</a:t>
          </a:r>
          <a:r>
            <a:rPr lang="en-US" altLang="ja-JP" sz="1200" b="0" i="0" baseline="0">
              <a:solidFill>
                <a:schemeClr val="dk1"/>
              </a:solidFill>
              <a:latin typeface="ＭＳ ゴシック" pitchFamily="49" charset="-128"/>
              <a:ea typeface="ＭＳ ゴシック" pitchFamily="49" charset="-128"/>
              <a:cs typeface="+mn-cs"/>
            </a:rPr>
            <a:t>11,331</a:t>
          </a:r>
          <a:r>
            <a:rPr lang="ja-JP" altLang="ja-JP" sz="1200" b="0" i="0" baseline="0">
              <a:solidFill>
                <a:schemeClr val="dk1"/>
              </a:solidFill>
              <a:latin typeface="ＭＳ ゴシック" pitchFamily="49" charset="-128"/>
              <a:ea typeface="ＭＳ ゴシック" pitchFamily="49" charset="-128"/>
              <a:cs typeface="+mn-cs"/>
            </a:rPr>
            <a:t>円の増、全国平均と比較すると</a:t>
          </a:r>
          <a:r>
            <a:rPr lang="en-US" altLang="ja-JP" sz="1200" b="0" i="0" baseline="0">
              <a:solidFill>
                <a:schemeClr val="dk1"/>
              </a:solidFill>
              <a:latin typeface="ＭＳ ゴシック" pitchFamily="49" charset="-128"/>
              <a:ea typeface="ＭＳ ゴシック" pitchFamily="49" charset="-128"/>
              <a:cs typeface="+mn-cs"/>
            </a:rPr>
            <a:t>50,731</a:t>
          </a:r>
          <a:r>
            <a:rPr lang="ja-JP" altLang="ja-JP" sz="1200" b="0" i="0" baseline="0">
              <a:solidFill>
                <a:schemeClr val="dk1"/>
              </a:solidFill>
              <a:latin typeface="ＭＳ ゴシック" pitchFamily="49" charset="-128"/>
              <a:ea typeface="ＭＳ ゴシック" pitchFamily="49" charset="-128"/>
              <a:cs typeface="+mn-cs"/>
            </a:rPr>
            <a:t>円の大幅増となっている。これは中山間地域であるがゆえ集落が点在し、その集落ごとに保育所が</a:t>
          </a:r>
          <a:r>
            <a:rPr lang="en-US" altLang="ja-JP" sz="1200" b="0" i="0" baseline="0">
              <a:solidFill>
                <a:schemeClr val="dk1"/>
              </a:solidFill>
              <a:latin typeface="ＭＳ ゴシック" pitchFamily="49" charset="-128"/>
              <a:ea typeface="ＭＳ ゴシック" pitchFamily="49" charset="-128"/>
              <a:cs typeface="+mn-cs"/>
            </a:rPr>
            <a:t>6</a:t>
          </a:r>
          <a:r>
            <a:rPr lang="ja-JP" altLang="ja-JP" sz="1200" b="0" i="0" baseline="0">
              <a:solidFill>
                <a:schemeClr val="dk1"/>
              </a:solidFill>
              <a:latin typeface="ＭＳ ゴシック" pitchFamily="49" charset="-128"/>
              <a:ea typeface="ＭＳ ゴシック" pitchFamily="49" charset="-128"/>
              <a:cs typeface="+mn-cs"/>
            </a:rPr>
            <a:t>ヶ所、また小学校が</a:t>
          </a:r>
          <a:r>
            <a:rPr lang="en-US" altLang="ja-JP" sz="1200" b="0" i="0" baseline="0">
              <a:solidFill>
                <a:schemeClr val="dk1"/>
              </a:solidFill>
              <a:latin typeface="ＭＳ ゴシック" pitchFamily="49" charset="-128"/>
              <a:ea typeface="ＭＳ ゴシック" pitchFamily="49" charset="-128"/>
              <a:cs typeface="+mn-cs"/>
            </a:rPr>
            <a:t>6</a:t>
          </a:r>
          <a:r>
            <a:rPr lang="ja-JP" altLang="ja-JP" sz="1200" b="0" i="0" baseline="0">
              <a:solidFill>
                <a:schemeClr val="dk1"/>
              </a:solidFill>
              <a:latin typeface="ＭＳ ゴシック" pitchFamily="49" charset="-128"/>
              <a:ea typeface="ＭＳ ゴシック" pitchFamily="49" charset="-128"/>
              <a:cs typeface="+mn-cs"/>
            </a:rPr>
            <a:t>校、中学校が</a:t>
          </a:r>
          <a:r>
            <a:rPr lang="en-US" altLang="ja-JP" sz="1200" b="0" i="0" baseline="0">
              <a:solidFill>
                <a:schemeClr val="dk1"/>
              </a:solidFill>
              <a:latin typeface="ＭＳ ゴシック" pitchFamily="49" charset="-128"/>
              <a:ea typeface="ＭＳ ゴシック" pitchFamily="49" charset="-128"/>
              <a:cs typeface="+mn-cs"/>
            </a:rPr>
            <a:t>2</a:t>
          </a:r>
          <a:r>
            <a:rPr lang="ja-JP" altLang="ja-JP" sz="1200" b="0" i="0" baseline="0">
              <a:solidFill>
                <a:schemeClr val="dk1"/>
              </a:solidFill>
              <a:latin typeface="ＭＳ ゴシック" pitchFamily="49" charset="-128"/>
              <a:ea typeface="ＭＳ ゴシック" pitchFamily="49" charset="-128"/>
              <a:cs typeface="+mn-cs"/>
            </a:rPr>
            <a:t>校あることが人件費・物件費等を増加させている。また、消防業務や滞納整理、後期高齢者医療業務を一部事務組合等で行っていることも要因となっている。</a:t>
          </a:r>
          <a:endParaRPr lang="en-US" altLang="ja-JP" sz="1200" b="0" i="0" baseline="0">
            <a:solidFill>
              <a:schemeClr val="dk1"/>
            </a:solidFill>
            <a:latin typeface="ＭＳ ゴシック" pitchFamily="49" charset="-128"/>
            <a:ea typeface="ＭＳ ゴシック" pitchFamily="49" charset="-128"/>
            <a:cs typeface="+mn-cs"/>
          </a:endParaRPr>
        </a:p>
        <a:p>
          <a:r>
            <a:rPr lang="ja-JP" altLang="ja-JP" sz="1200" b="0" i="0" baseline="0">
              <a:solidFill>
                <a:schemeClr val="dk1"/>
              </a:solidFill>
              <a:latin typeface="ＭＳ ゴシック" pitchFamily="49" charset="-128"/>
              <a:ea typeface="ＭＳ ゴシック" pitchFamily="49" charset="-128"/>
              <a:cs typeface="+mn-cs"/>
            </a:rPr>
            <a:t>　適正な人員管理による人件費の削減や施設の統廃合、</a:t>
          </a:r>
          <a:r>
            <a:rPr lang="ja-JP" altLang="en-US" sz="1200" b="0" i="0" baseline="0">
              <a:solidFill>
                <a:schemeClr val="dk1"/>
              </a:solidFill>
              <a:latin typeface="ＭＳ ゴシック" pitchFamily="49" charset="-128"/>
              <a:ea typeface="ＭＳ ゴシック" pitchFamily="49" charset="-128"/>
              <a:cs typeface="+mn-cs"/>
            </a:rPr>
            <a:t>見直し等</a:t>
          </a:r>
          <a:r>
            <a:rPr lang="ja-JP" altLang="ja-JP" sz="1200" b="0" i="0" baseline="0">
              <a:solidFill>
                <a:schemeClr val="dk1"/>
              </a:solidFill>
              <a:latin typeface="ＭＳ ゴシック" pitchFamily="49" charset="-128"/>
              <a:ea typeface="ＭＳ ゴシック" pitchFamily="49" charset="-128"/>
              <a:cs typeface="+mn-cs"/>
            </a:rPr>
            <a:t>により維持管理経費を</a:t>
          </a:r>
          <a:r>
            <a:rPr lang="ja-JP" altLang="en-US" sz="1200" b="0" i="0" baseline="0">
              <a:solidFill>
                <a:schemeClr val="dk1"/>
              </a:solidFill>
              <a:latin typeface="ＭＳ ゴシック" pitchFamily="49" charset="-128"/>
              <a:ea typeface="ＭＳ ゴシック" pitchFamily="49" charset="-128"/>
              <a:cs typeface="+mn-cs"/>
            </a:rPr>
            <a:t>いかに</a:t>
          </a:r>
          <a:r>
            <a:rPr lang="ja-JP" altLang="ja-JP" sz="1200" b="0" i="0" baseline="0">
              <a:solidFill>
                <a:schemeClr val="dk1"/>
              </a:solidFill>
              <a:latin typeface="ＭＳ ゴシック" pitchFamily="49" charset="-128"/>
              <a:ea typeface="ＭＳ ゴシック" pitchFamily="49" charset="-128"/>
              <a:cs typeface="+mn-cs"/>
            </a:rPr>
            <a:t>削減していく</a:t>
          </a:r>
          <a:r>
            <a:rPr lang="ja-JP" altLang="en-US" sz="1200" b="0" i="0" baseline="0">
              <a:solidFill>
                <a:schemeClr val="dk1"/>
              </a:solidFill>
              <a:latin typeface="ＭＳ ゴシック" pitchFamily="49" charset="-128"/>
              <a:ea typeface="ＭＳ ゴシック" pitchFamily="49" charset="-128"/>
              <a:cs typeface="+mn-cs"/>
            </a:rPr>
            <a:t>かが今後の課題である</a:t>
          </a:r>
          <a:r>
            <a:rPr lang="ja-JP" altLang="ja-JP" sz="1200" b="0" i="0" baseline="0">
              <a:solidFill>
                <a:schemeClr val="dk1"/>
              </a:solidFill>
              <a:latin typeface="ＭＳ ゴシック" pitchFamily="49" charset="-128"/>
              <a:ea typeface="ＭＳ ゴシック" pitchFamily="49" charset="-128"/>
              <a:cs typeface="+mn-cs"/>
            </a:rPr>
            <a:t>。</a:t>
          </a:r>
          <a:endParaRPr kumimoji="1" lang="ja-JP" altLang="en-US" sz="1200">
            <a:latin typeface="ＭＳ ゴシック" pitchFamily="49" charset="-128"/>
            <a:ea typeface="ＭＳ ゴシック" pitchFamily="49" charset="-128"/>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145633</xdr:rowOff>
    </xdr:from>
    <xdr:to>
      <xdr:col>7</xdr:col>
      <xdr:colOff>152400</xdr:colOff>
      <xdr:row>83</xdr:row>
      <xdr:rowOff>14660</xdr:rowOff>
    </xdr:to>
    <xdr:cxnSp macro="">
      <xdr:nvCxnSpPr>
        <xdr:cNvPr id="193" name="直線コネクタ 192"/>
        <xdr:cNvCxnSpPr/>
      </xdr:nvCxnSpPr>
      <xdr:spPr>
        <a:xfrm flipV="1">
          <a:off x="4114800" y="14204533"/>
          <a:ext cx="838200" cy="4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14660</xdr:rowOff>
    </xdr:from>
    <xdr:to>
      <xdr:col>6</xdr:col>
      <xdr:colOff>0</xdr:colOff>
      <xdr:row>83</xdr:row>
      <xdr:rowOff>21372</xdr:rowOff>
    </xdr:to>
    <xdr:cxnSp macro="">
      <xdr:nvCxnSpPr>
        <xdr:cNvPr id="196" name="直線コネクタ 195"/>
        <xdr:cNvCxnSpPr/>
      </xdr:nvCxnSpPr>
      <xdr:spPr>
        <a:xfrm flipV="1">
          <a:off x="3225800" y="14245010"/>
          <a:ext cx="889000" cy="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168365</xdr:rowOff>
    </xdr:from>
    <xdr:to>
      <xdr:col>4</xdr:col>
      <xdr:colOff>482600</xdr:colOff>
      <xdr:row>83</xdr:row>
      <xdr:rowOff>21372</xdr:rowOff>
    </xdr:to>
    <xdr:cxnSp macro="">
      <xdr:nvCxnSpPr>
        <xdr:cNvPr id="199" name="直線コネクタ 198"/>
        <xdr:cNvCxnSpPr/>
      </xdr:nvCxnSpPr>
      <xdr:spPr>
        <a:xfrm>
          <a:off x="2336800" y="14227265"/>
          <a:ext cx="889000" cy="2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168365</xdr:rowOff>
    </xdr:from>
    <xdr:to>
      <xdr:col>3</xdr:col>
      <xdr:colOff>279400</xdr:colOff>
      <xdr:row>82</xdr:row>
      <xdr:rowOff>169523</xdr:rowOff>
    </xdr:to>
    <xdr:cxnSp macro="">
      <xdr:nvCxnSpPr>
        <xdr:cNvPr id="202" name="直線コネクタ 201"/>
        <xdr:cNvCxnSpPr/>
      </xdr:nvCxnSpPr>
      <xdr:spPr>
        <a:xfrm flipV="1">
          <a:off x="1447800" y="14227265"/>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94833</xdr:rowOff>
    </xdr:from>
    <xdr:to>
      <xdr:col>7</xdr:col>
      <xdr:colOff>203200</xdr:colOff>
      <xdr:row>83</xdr:row>
      <xdr:rowOff>24983</xdr:rowOff>
    </xdr:to>
    <xdr:sp macro="" textlink="">
      <xdr:nvSpPr>
        <xdr:cNvPr id="212" name="円/楕円 211"/>
        <xdr:cNvSpPr/>
      </xdr:nvSpPr>
      <xdr:spPr>
        <a:xfrm>
          <a:off x="4902200" y="141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66910</xdr:rowOff>
    </xdr:from>
    <xdr:ext cx="762000" cy="259045"/>
    <xdr:sp macro="" textlink="">
      <xdr:nvSpPr>
        <xdr:cNvPr id="213" name="人件費・物件費等の状況該当値テキスト"/>
        <xdr:cNvSpPr txBox="1"/>
      </xdr:nvSpPr>
      <xdr:spPr>
        <a:xfrm>
          <a:off x="5041900" y="1412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167,019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135310</xdr:rowOff>
    </xdr:from>
    <xdr:to>
      <xdr:col>6</xdr:col>
      <xdr:colOff>50800</xdr:colOff>
      <xdr:row>83</xdr:row>
      <xdr:rowOff>65460</xdr:rowOff>
    </xdr:to>
    <xdr:sp macro="" textlink="">
      <xdr:nvSpPr>
        <xdr:cNvPr id="214" name="円/楕円 213"/>
        <xdr:cNvSpPr/>
      </xdr:nvSpPr>
      <xdr:spPr>
        <a:xfrm>
          <a:off x="4064000" y="141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50237</xdr:rowOff>
    </xdr:from>
    <xdr:ext cx="736600" cy="259045"/>
    <xdr:sp macro="" textlink="">
      <xdr:nvSpPr>
        <xdr:cNvPr id="215" name="テキスト ボックス 214"/>
        <xdr:cNvSpPr txBox="1"/>
      </xdr:nvSpPr>
      <xdr:spPr>
        <a:xfrm>
          <a:off x="3733800" y="1428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175,406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142022</xdr:rowOff>
    </xdr:from>
    <xdr:to>
      <xdr:col>4</xdr:col>
      <xdr:colOff>533400</xdr:colOff>
      <xdr:row>83</xdr:row>
      <xdr:rowOff>72172</xdr:rowOff>
    </xdr:to>
    <xdr:sp macro="" textlink="">
      <xdr:nvSpPr>
        <xdr:cNvPr id="216" name="円/楕円 215"/>
        <xdr:cNvSpPr/>
      </xdr:nvSpPr>
      <xdr:spPr>
        <a:xfrm>
          <a:off x="3175000" y="1420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56949</xdr:rowOff>
    </xdr:from>
    <xdr:ext cx="762000" cy="259045"/>
    <xdr:sp macro="" textlink="">
      <xdr:nvSpPr>
        <xdr:cNvPr id="217" name="テキスト ボックス 216"/>
        <xdr:cNvSpPr txBox="1"/>
      </xdr:nvSpPr>
      <xdr:spPr>
        <a:xfrm>
          <a:off x="2844800" y="1428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176,797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117565</xdr:rowOff>
    </xdr:from>
    <xdr:to>
      <xdr:col>3</xdr:col>
      <xdr:colOff>330200</xdr:colOff>
      <xdr:row>83</xdr:row>
      <xdr:rowOff>47715</xdr:rowOff>
    </xdr:to>
    <xdr:sp macro="" textlink="">
      <xdr:nvSpPr>
        <xdr:cNvPr id="218" name="円/楕円 217"/>
        <xdr:cNvSpPr/>
      </xdr:nvSpPr>
      <xdr:spPr>
        <a:xfrm>
          <a:off x="2286000" y="1417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32492</xdr:rowOff>
    </xdr:from>
    <xdr:ext cx="762000" cy="259045"/>
    <xdr:sp macro="" textlink="">
      <xdr:nvSpPr>
        <xdr:cNvPr id="219" name="テキスト ボックス 218"/>
        <xdr:cNvSpPr txBox="1"/>
      </xdr:nvSpPr>
      <xdr:spPr>
        <a:xfrm>
          <a:off x="1955800" y="142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171,729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118723</xdr:rowOff>
    </xdr:from>
    <xdr:to>
      <xdr:col>2</xdr:col>
      <xdr:colOff>127000</xdr:colOff>
      <xdr:row>83</xdr:row>
      <xdr:rowOff>48873</xdr:rowOff>
    </xdr:to>
    <xdr:sp macro="" textlink="">
      <xdr:nvSpPr>
        <xdr:cNvPr id="220" name="円/楕円 219"/>
        <xdr:cNvSpPr/>
      </xdr:nvSpPr>
      <xdr:spPr>
        <a:xfrm>
          <a:off x="1397000" y="141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33650</xdr:rowOff>
    </xdr:from>
    <xdr:ext cx="762000" cy="259045"/>
    <xdr:sp macro="" textlink="">
      <xdr:nvSpPr>
        <xdr:cNvPr id="221" name="テキスト ボックス 220"/>
        <xdr:cNvSpPr txBox="1"/>
      </xdr:nvSpPr>
      <xdr:spPr>
        <a:xfrm>
          <a:off x="1066800" y="142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a:t>
          </a:r>
          <a:r>
            <a:rPr kumimoji="1" lang="en-US" altLang="ja-JP" sz="1300">
              <a:latin typeface="ＭＳ Ｐゴシック"/>
            </a:rPr>
            <a:t>98.9</a:t>
          </a:r>
          <a:r>
            <a:rPr kumimoji="1" lang="ja-JP" altLang="en-US" sz="1300">
              <a:latin typeface="ＭＳ Ｐゴシック"/>
            </a:rPr>
            <a:t>と比較すると</a:t>
          </a:r>
          <a:r>
            <a:rPr kumimoji="1" lang="en-US" altLang="ja-JP" sz="1300">
              <a:latin typeface="ＭＳ Ｐゴシック"/>
            </a:rPr>
            <a:t>7.4</a:t>
          </a:r>
          <a:r>
            <a:rPr kumimoji="1" lang="ja-JP" altLang="en-US" sz="1300">
              <a:latin typeface="ＭＳ Ｐゴシック"/>
            </a:rPr>
            <a:t>ポイント下がっている。これは、国と同じ削減措置を行わなかったことによるものや短大卒</a:t>
          </a:r>
          <a:r>
            <a:rPr kumimoji="1" lang="en-US" altLang="ja-JP" sz="1300">
              <a:latin typeface="ＭＳ Ｐゴシック"/>
            </a:rPr>
            <a:t>25</a:t>
          </a:r>
          <a:r>
            <a:rPr kumimoji="1" lang="ja-JP" altLang="en-US" sz="1300">
              <a:latin typeface="ＭＳ Ｐゴシック"/>
            </a:rPr>
            <a:t>年以上</a:t>
          </a:r>
          <a:r>
            <a:rPr kumimoji="1" lang="en-US" altLang="ja-JP" sz="1300">
              <a:latin typeface="ＭＳ Ｐゴシック"/>
            </a:rPr>
            <a:t>30</a:t>
          </a:r>
          <a:r>
            <a:rPr kumimoji="1" lang="ja-JP" altLang="en-US" sz="1300">
              <a:latin typeface="ＭＳ Ｐゴシック"/>
            </a:rPr>
            <a:t>年未満の経験年数措置の変動によるもの等である。もし、国と同じ削減措置を行っていた場合は</a:t>
          </a:r>
          <a:r>
            <a:rPr kumimoji="1" lang="en-US" altLang="ja-JP" sz="1300">
              <a:latin typeface="ＭＳ Ｐゴシック"/>
            </a:rPr>
            <a:t>95.4</a:t>
          </a:r>
          <a:r>
            <a:rPr kumimoji="1" lang="ja-JP" altLang="en-US" sz="1300">
              <a:latin typeface="ＭＳ Ｐゴシック"/>
            </a:rPr>
            <a:t>となり、類似団体、全国町村平均とほぼ同水準となる。</a:t>
          </a:r>
          <a:endParaRPr kumimoji="1" lang="en-US" altLang="ja-JP" sz="1300">
            <a:latin typeface="ＭＳ Ｐゴシック"/>
          </a:endParaRPr>
        </a:p>
        <a:p>
          <a:r>
            <a:rPr kumimoji="1" lang="ja-JP" altLang="en-US" sz="1300">
              <a:latin typeface="ＭＳ Ｐゴシック"/>
            </a:rPr>
            <a:t>　今後もより一層給与の適正化に努める。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93134</xdr:rowOff>
    </xdr:from>
    <xdr:to>
      <xdr:col>24</xdr:col>
      <xdr:colOff>558800</xdr:colOff>
      <xdr:row>87</xdr:row>
      <xdr:rowOff>2539</xdr:rowOff>
    </xdr:to>
    <xdr:cxnSp macro="">
      <xdr:nvCxnSpPr>
        <xdr:cNvPr id="255" name="直線コネクタ 254"/>
        <xdr:cNvCxnSpPr/>
      </xdr:nvCxnSpPr>
      <xdr:spPr>
        <a:xfrm flipV="1">
          <a:off x="16179800" y="14323484"/>
          <a:ext cx="838200" cy="59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2539</xdr:rowOff>
    </xdr:from>
    <xdr:to>
      <xdr:col>23</xdr:col>
      <xdr:colOff>406400</xdr:colOff>
      <xdr:row>87</xdr:row>
      <xdr:rowOff>74930</xdr:rowOff>
    </xdr:to>
    <xdr:cxnSp macro="">
      <xdr:nvCxnSpPr>
        <xdr:cNvPr id="258" name="直線コネクタ 257"/>
        <xdr:cNvCxnSpPr/>
      </xdr:nvCxnSpPr>
      <xdr:spPr>
        <a:xfrm flipV="1">
          <a:off x="15290800" y="14918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87</xdr:row>
      <xdr:rowOff>74930</xdr:rowOff>
    </xdr:to>
    <xdr:cxnSp macro="">
      <xdr:nvCxnSpPr>
        <xdr:cNvPr id="261" name="直線コネクタ 260"/>
        <xdr:cNvCxnSpPr/>
      </xdr:nvCxnSpPr>
      <xdr:spPr>
        <a:xfrm>
          <a:off x="14401800" y="14395873"/>
          <a:ext cx="8890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84</xdr:row>
      <xdr:rowOff>18204</xdr:rowOff>
    </xdr:to>
    <xdr:cxnSp macro="">
      <xdr:nvCxnSpPr>
        <xdr:cNvPr id="264" name="直線コネクタ 263"/>
        <xdr:cNvCxnSpPr/>
      </xdr:nvCxnSpPr>
      <xdr:spPr>
        <a:xfrm flipV="1">
          <a:off x="13512800" y="143958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42334</xdr:rowOff>
    </xdr:from>
    <xdr:to>
      <xdr:col>24</xdr:col>
      <xdr:colOff>609600</xdr:colOff>
      <xdr:row>83</xdr:row>
      <xdr:rowOff>143934</xdr:rowOff>
    </xdr:to>
    <xdr:sp macro="" textlink="">
      <xdr:nvSpPr>
        <xdr:cNvPr id="274" name="円/楕円 273"/>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58861</xdr:rowOff>
    </xdr:from>
    <xdr:ext cx="762000" cy="259045"/>
    <xdr:sp macro="" textlink="">
      <xdr:nvSpPr>
        <xdr:cNvPr id="275"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123189</xdr:rowOff>
    </xdr:from>
    <xdr:to>
      <xdr:col>23</xdr:col>
      <xdr:colOff>457200</xdr:colOff>
      <xdr:row>87</xdr:row>
      <xdr:rowOff>53339</xdr:rowOff>
    </xdr:to>
    <xdr:sp macro="" textlink="">
      <xdr:nvSpPr>
        <xdr:cNvPr id="276" name="円/楕円 275"/>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63516</xdr:rowOff>
    </xdr:from>
    <xdr:ext cx="736600" cy="259045"/>
    <xdr:sp macro="" textlink="">
      <xdr:nvSpPr>
        <xdr:cNvPr id="277" name="テキスト ボックス 276"/>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24130</xdr:rowOff>
    </xdr:from>
    <xdr:to>
      <xdr:col>22</xdr:col>
      <xdr:colOff>254000</xdr:colOff>
      <xdr:row>87</xdr:row>
      <xdr:rowOff>125730</xdr:rowOff>
    </xdr:to>
    <xdr:sp macro="" textlink="">
      <xdr:nvSpPr>
        <xdr:cNvPr id="278" name="円/楕円 277"/>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79" name="テキスト ボックス 27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114723</xdr:rowOff>
    </xdr:from>
    <xdr:to>
      <xdr:col>21</xdr:col>
      <xdr:colOff>50800</xdr:colOff>
      <xdr:row>84</xdr:row>
      <xdr:rowOff>44873</xdr:rowOff>
    </xdr:to>
    <xdr:sp macro="" textlink="">
      <xdr:nvSpPr>
        <xdr:cNvPr id="280" name="円/楕円 279"/>
        <xdr:cNvSpPr/>
      </xdr:nvSpPr>
      <xdr:spPr>
        <a:xfrm>
          <a:off x="14351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55050</xdr:rowOff>
    </xdr:from>
    <xdr:ext cx="762000" cy="259045"/>
    <xdr:sp macro="" textlink="">
      <xdr:nvSpPr>
        <xdr:cNvPr id="281" name="テキスト ボックス 280"/>
        <xdr:cNvSpPr txBox="1"/>
      </xdr:nvSpPr>
      <xdr:spPr>
        <a:xfrm>
          <a:off x="14020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138854</xdr:rowOff>
    </xdr:from>
    <xdr:to>
      <xdr:col>19</xdr:col>
      <xdr:colOff>533400</xdr:colOff>
      <xdr:row>84</xdr:row>
      <xdr:rowOff>69004</xdr:rowOff>
    </xdr:to>
    <xdr:sp macro="" textlink="">
      <xdr:nvSpPr>
        <xdr:cNvPr id="282" name="円/楕円 281"/>
        <xdr:cNvSpPr/>
      </xdr:nvSpPr>
      <xdr:spPr>
        <a:xfrm>
          <a:off x="13462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79181</xdr:rowOff>
    </xdr:from>
    <xdr:ext cx="762000" cy="259045"/>
    <xdr:sp macro="" textlink="">
      <xdr:nvSpPr>
        <xdr:cNvPr id="283" name="テキスト ボックス 282"/>
        <xdr:cNvSpPr txBox="1"/>
      </xdr:nvSpPr>
      <xdr:spPr>
        <a:xfrm>
          <a:off x="13131800" y="1413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集中改革プランにおける目標は達成しているものの、類似団体平均を</a:t>
          </a:r>
          <a:r>
            <a:rPr kumimoji="1" lang="en-US" altLang="ja-JP" sz="1300">
              <a:latin typeface="ＭＳ Ｐゴシック"/>
            </a:rPr>
            <a:t>2.02</a:t>
          </a:r>
          <a:r>
            <a:rPr kumimoji="1" lang="ja-JP" altLang="en-US" sz="1300">
              <a:latin typeface="ＭＳ Ｐゴシック"/>
            </a:rPr>
            <a:t>人上回っている。</a:t>
          </a:r>
          <a:r>
            <a:rPr kumimoji="1" lang="ja-JP" altLang="en-US" sz="1200">
              <a:latin typeface="ＭＳ ゴシック" pitchFamily="49" charset="-128"/>
              <a:ea typeface="ＭＳ ゴシック" pitchFamily="49" charset="-128"/>
            </a:rPr>
            <a:t>これは</a:t>
          </a:r>
          <a:r>
            <a:rPr lang="ja-JP" altLang="ja-JP" sz="1200" b="0" i="0" baseline="0">
              <a:solidFill>
                <a:schemeClr val="dk1"/>
              </a:solidFill>
              <a:latin typeface="ＭＳ ゴシック" pitchFamily="49" charset="-128"/>
              <a:ea typeface="ＭＳ ゴシック" pitchFamily="49" charset="-128"/>
              <a:cs typeface="+mn-cs"/>
            </a:rPr>
            <a:t>中山間地域であるがゆえ集落が点在し、その集落ごとに保育所が</a:t>
          </a:r>
          <a:r>
            <a:rPr lang="en-US" altLang="ja-JP" sz="1200" b="0" i="0" baseline="0">
              <a:solidFill>
                <a:schemeClr val="dk1"/>
              </a:solidFill>
              <a:latin typeface="ＭＳ ゴシック" pitchFamily="49" charset="-128"/>
              <a:ea typeface="ＭＳ ゴシック" pitchFamily="49" charset="-128"/>
              <a:cs typeface="+mn-cs"/>
            </a:rPr>
            <a:t>6</a:t>
          </a:r>
          <a:r>
            <a:rPr lang="ja-JP" altLang="ja-JP" sz="1200" b="0" i="0" baseline="0">
              <a:solidFill>
                <a:schemeClr val="dk1"/>
              </a:solidFill>
              <a:latin typeface="ＭＳ ゴシック" pitchFamily="49" charset="-128"/>
              <a:ea typeface="ＭＳ ゴシック" pitchFamily="49" charset="-128"/>
              <a:cs typeface="+mn-cs"/>
            </a:rPr>
            <a:t>ヶ所、</a:t>
          </a:r>
          <a:r>
            <a:rPr lang="ja-JP" altLang="en-US" sz="1200" b="0" i="0" baseline="0">
              <a:solidFill>
                <a:schemeClr val="dk1"/>
              </a:solidFill>
              <a:latin typeface="ＭＳ ゴシック" pitchFamily="49" charset="-128"/>
              <a:ea typeface="ＭＳ ゴシック" pitchFamily="49" charset="-128"/>
              <a:cs typeface="+mn-cs"/>
            </a:rPr>
            <a:t>また診療所が</a:t>
          </a:r>
          <a:r>
            <a:rPr lang="en-US" altLang="ja-JP" sz="1200" b="0" i="0" baseline="0">
              <a:solidFill>
                <a:schemeClr val="dk1"/>
              </a:solidFill>
              <a:latin typeface="ＭＳ ゴシック" pitchFamily="49" charset="-128"/>
              <a:ea typeface="ＭＳ ゴシック" pitchFamily="49" charset="-128"/>
              <a:cs typeface="+mn-cs"/>
            </a:rPr>
            <a:t>4</a:t>
          </a:r>
          <a:r>
            <a:rPr lang="ja-JP" altLang="en-US" sz="1200" b="0" i="0" baseline="0">
              <a:solidFill>
                <a:schemeClr val="dk1"/>
              </a:solidFill>
              <a:latin typeface="ＭＳ ゴシック" pitchFamily="49" charset="-128"/>
              <a:ea typeface="ＭＳ ゴシック" pitchFamily="49" charset="-128"/>
              <a:cs typeface="+mn-cs"/>
            </a:rPr>
            <a:t>ヶ所、公民館が</a:t>
          </a:r>
          <a:r>
            <a:rPr lang="en-US" altLang="ja-JP" sz="1200" b="0" i="0" baseline="0">
              <a:solidFill>
                <a:schemeClr val="dk1"/>
              </a:solidFill>
              <a:latin typeface="ＭＳ ゴシック" pitchFamily="49" charset="-128"/>
              <a:ea typeface="ＭＳ ゴシック" pitchFamily="49" charset="-128"/>
              <a:cs typeface="+mn-cs"/>
            </a:rPr>
            <a:t>6</a:t>
          </a:r>
          <a:r>
            <a:rPr lang="ja-JP" altLang="en-US" sz="1200" b="0" i="0" baseline="0">
              <a:solidFill>
                <a:schemeClr val="dk1"/>
              </a:solidFill>
              <a:latin typeface="ＭＳ ゴシック" pitchFamily="49" charset="-128"/>
              <a:ea typeface="ＭＳ ゴシック" pitchFamily="49" charset="-128"/>
              <a:cs typeface="+mn-cs"/>
            </a:rPr>
            <a:t>ヶ所あることなどが要因と考えられる。</a:t>
          </a:r>
          <a:endParaRPr lang="en-US" altLang="ja-JP" sz="1200" b="0" i="0" baseline="0">
            <a:solidFill>
              <a:schemeClr val="dk1"/>
            </a:solidFill>
            <a:latin typeface="ＭＳ ゴシック" pitchFamily="49" charset="-128"/>
            <a:ea typeface="ＭＳ ゴシック" pitchFamily="49" charset="-128"/>
            <a:cs typeface="+mn-cs"/>
          </a:endParaRPr>
        </a:p>
        <a:p>
          <a:r>
            <a:rPr lang="ja-JP" altLang="en-US" sz="1200" b="0" i="0" baseline="0">
              <a:solidFill>
                <a:schemeClr val="dk1"/>
              </a:solidFill>
              <a:latin typeface="ＭＳ ゴシック" pitchFamily="49" charset="-128"/>
              <a:ea typeface="ＭＳ ゴシック" pitchFamily="49" charset="-128"/>
              <a:cs typeface="+mn-cs"/>
            </a:rPr>
            <a:t>　健全な行財政運営を図るため、定員適正化計画に基づき、機構改革及び事務事業の見直し等を行い、適正な定員管理に努める。</a:t>
          </a:r>
          <a:endParaRPr kumimoji="1" lang="ja-JP" altLang="en-US" sz="1200">
            <a:latin typeface="ＭＳ ゴシック" pitchFamily="49" charset="-128"/>
            <a:ea typeface="ＭＳ ゴシック" pitchFamily="49" charset="-128"/>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28524</xdr:rowOff>
    </xdr:from>
    <xdr:to>
      <xdr:col>24</xdr:col>
      <xdr:colOff>558800</xdr:colOff>
      <xdr:row>62</xdr:row>
      <xdr:rowOff>34316</xdr:rowOff>
    </xdr:to>
    <xdr:cxnSp macro="">
      <xdr:nvCxnSpPr>
        <xdr:cNvPr id="315" name="直線コネクタ 314"/>
        <xdr:cNvCxnSpPr/>
      </xdr:nvCxnSpPr>
      <xdr:spPr>
        <a:xfrm>
          <a:off x="16179800" y="10658424"/>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28524</xdr:rowOff>
    </xdr:from>
    <xdr:to>
      <xdr:col>23</xdr:col>
      <xdr:colOff>406400</xdr:colOff>
      <xdr:row>62</xdr:row>
      <xdr:rowOff>48311</xdr:rowOff>
    </xdr:to>
    <xdr:cxnSp macro="">
      <xdr:nvCxnSpPr>
        <xdr:cNvPr id="318" name="直線コネクタ 317"/>
        <xdr:cNvCxnSpPr/>
      </xdr:nvCxnSpPr>
      <xdr:spPr>
        <a:xfrm flipV="1">
          <a:off x="15290800" y="10658424"/>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39141</xdr:rowOff>
    </xdr:from>
    <xdr:to>
      <xdr:col>22</xdr:col>
      <xdr:colOff>203200</xdr:colOff>
      <xdr:row>62</xdr:row>
      <xdr:rowOff>48311</xdr:rowOff>
    </xdr:to>
    <xdr:cxnSp macro="">
      <xdr:nvCxnSpPr>
        <xdr:cNvPr id="321" name="直線コネクタ 320"/>
        <xdr:cNvCxnSpPr/>
      </xdr:nvCxnSpPr>
      <xdr:spPr>
        <a:xfrm>
          <a:off x="14401800" y="10669041"/>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39141</xdr:rowOff>
    </xdr:from>
    <xdr:to>
      <xdr:col>21</xdr:col>
      <xdr:colOff>0</xdr:colOff>
      <xdr:row>62</xdr:row>
      <xdr:rowOff>41072</xdr:rowOff>
    </xdr:to>
    <xdr:cxnSp macro="">
      <xdr:nvCxnSpPr>
        <xdr:cNvPr id="324" name="直線コネクタ 323"/>
        <xdr:cNvCxnSpPr/>
      </xdr:nvCxnSpPr>
      <xdr:spPr>
        <a:xfrm flipV="1">
          <a:off x="13512800" y="10669041"/>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154966</xdr:rowOff>
    </xdr:from>
    <xdr:to>
      <xdr:col>24</xdr:col>
      <xdr:colOff>609600</xdr:colOff>
      <xdr:row>62</xdr:row>
      <xdr:rowOff>85116</xdr:rowOff>
    </xdr:to>
    <xdr:sp macro="" textlink="">
      <xdr:nvSpPr>
        <xdr:cNvPr id="334" name="円/楕円 333"/>
        <xdr:cNvSpPr/>
      </xdr:nvSpPr>
      <xdr:spPr>
        <a:xfrm>
          <a:off x="16967200" y="1061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127043</xdr:rowOff>
    </xdr:from>
    <xdr:ext cx="762000" cy="259045"/>
    <xdr:sp macro="" textlink="">
      <xdr:nvSpPr>
        <xdr:cNvPr id="335" name="定員管理の状況該当値テキスト"/>
        <xdr:cNvSpPr txBox="1"/>
      </xdr:nvSpPr>
      <xdr:spPr>
        <a:xfrm>
          <a:off x="17106900" y="1058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149174</xdr:rowOff>
    </xdr:from>
    <xdr:to>
      <xdr:col>23</xdr:col>
      <xdr:colOff>457200</xdr:colOff>
      <xdr:row>62</xdr:row>
      <xdr:rowOff>79324</xdr:rowOff>
    </xdr:to>
    <xdr:sp macro="" textlink="">
      <xdr:nvSpPr>
        <xdr:cNvPr id="336" name="円/楕円 335"/>
        <xdr:cNvSpPr/>
      </xdr:nvSpPr>
      <xdr:spPr>
        <a:xfrm>
          <a:off x="16129000" y="1060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64101</xdr:rowOff>
    </xdr:from>
    <xdr:ext cx="736600" cy="259045"/>
    <xdr:sp macro="" textlink="">
      <xdr:nvSpPr>
        <xdr:cNvPr id="337" name="テキスト ボックス 336"/>
        <xdr:cNvSpPr txBox="1"/>
      </xdr:nvSpPr>
      <xdr:spPr>
        <a:xfrm>
          <a:off x="15798800" y="1069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168961</xdr:rowOff>
    </xdr:from>
    <xdr:to>
      <xdr:col>22</xdr:col>
      <xdr:colOff>254000</xdr:colOff>
      <xdr:row>62</xdr:row>
      <xdr:rowOff>99111</xdr:rowOff>
    </xdr:to>
    <xdr:sp macro="" textlink="">
      <xdr:nvSpPr>
        <xdr:cNvPr id="338" name="円/楕円 337"/>
        <xdr:cNvSpPr/>
      </xdr:nvSpPr>
      <xdr:spPr>
        <a:xfrm>
          <a:off x="15240000" y="106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83888</xdr:rowOff>
    </xdr:from>
    <xdr:ext cx="762000" cy="259045"/>
    <xdr:sp macro="" textlink="">
      <xdr:nvSpPr>
        <xdr:cNvPr id="339" name="テキスト ボックス 338"/>
        <xdr:cNvSpPr txBox="1"/>
      </xdr:nvSpPr>
      <xdr:spPr>
        <a:xfrm>
          <a:off x="14909800" y="1071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159791</xdr:rowOff>
    </xdr:from>
    <xdr:to>
      <xdr:col>21</xdr:col>
      <xdr:colOff>50800</xdr:colOff>
      <xdr:row>62</xdr:row>
      <xdr:rowOff>89941</xdr:rowOff>
    </xdr:to>
    <xdr:sp macro="" textlink="">
      <xdr:nvSpPr>
        <xdr:cNvPr id="340" name="円/楕円 339"/>
        <xdr:cNvSpPr/>
      </xdr:nvSpPr>
      <xdr:spPr>
        <a:xfrm>
          <a:off x="14351000" y="1061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74718</xdr:rowOff>
    </xdr:from>
    <xdr:ext cx="762000" cy="259045"/>
    <xdr:sp macro="" textlink="">
      <xdr:nvSpPr>
        <xdr:cNvPr id="341" name="テキスト ボックス 340"/>
        <xdr:cNvSpPr txBox="1"/>
      </xdr:nvSpPr>
      <xdr:spPr>
        <a:xfrm>
          <a:off x="14020800" y="10704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161722</xdr:rowOff>
    </xdr:from>
    <xdr:to>
      <xdr:col>19</xdr:col>
      <xdr:colOff>533400</xdr:colOff>
      <xdr:row>62</xdr:row>
      <xdr:rowOff>91872</xdr:rowOff>
    </xdr:to>
    <xdr:sp macro="" textlink="">
      <xdr:nvSpPr>
        <xdr:cNvPr id="342" name="円/楕円 341"/>
        <xdr:cNvSpPr/>
      </xdr:nvSpPr>
      <xdr:spPr>
        <a:xfrm>
          <a:off x="13462000" y="1062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76649</xdr:rowOff>
    </xdr:from>
    <xdr:ext cx="762000" cy="259045"/>
    <xdr:sp macro="" textlink="">
      <xdr:nvSpPr>
        <xdr:cNvPr id="343" name="テキスト ボックス 342"/>
        <xdr:cNvSpPr txBox="1"/>
      </xdr:nvSpPr>
      <xdr:spPr>
        <a:xfrm>
          <a:off x="13131800" y="10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ＭＳ ゴシック" pitchFamily="49" charset="-128"/>
              <a:ea typeface="ＭＳ ゴシック" pitchFamily="49" charset="-128"/>
              <a:cs typeface="+mn-cs"/>
            </a:rPr>
            <a:t>　前年度比較すると</a:t>
          </a:r>
          <a:r>
            <a:rPr lang="en-US" altLang="ja-JP" sz="1200" b="0" i="0" baseline="0">
              <a:solidFill>
                <a:schemeClr val="dk1"/>
              </a:solidFill>
              <a:latin typeface="ＭＳ ゴシック" pitchFamily="49" charset="-128"/>
              <a:ea typeface="ＭＳ ゴシック" pitchFamily="49" charset="-128"/>
              <a:cs typeface="+mn-cs"/>
            </a:rPr>
            <a:t>0.6</a:t>
          </a:r>
          <a:r>
            <a:rPr lang="ja-JP" altLang="ja-JP" sz="1200" b="0" i="0" baseline="0">
              <a:solidFill>
                <a:schemeClr val="dk1"/>
              </a:solidFill>
              <a:latin typeface="ＭＳ ゴシック" pitchFamily="49" charset="-128"/>
              <a:ea typeface="ＭＳ ゴシック" pitchFamily="49" charset="-128"/>
              <a:cs typeface="+mn-cs"/>
            </a:rPr>
            <a:t>％の減となっている。分子である元利償還金や一部事務組合が起こした地方債に充てたと認められる負担金</a:t>
          </a:r>
          <a:r>
            <a:rPr lang="ja-JP" altLang="en-US" sz="1200" b="0" i="0" baseline="0">
              <a:solidFill>
                <a:schemeClr val="dk1"/>
              </a:solidFill>
              <a:latin typeface="ＭＳ ゴシック" pitchFamily="49" charset="-128"/>
              <a:ea typeface="ＭＳ ゴシック" pitchFamily="49" charset="-128"/>
              <a:cs typeface="+mn-cs"/>
            </a:rPr>
            <a:t>（鬼北総合公園整備事業△</a:t>
          </a:r>
          <a:r>
            <a:rPr lang="en-US" altLang="ja-JP" sz="1200" b="0" i="0" baseline="0">
              <a:solidFill>
                <a:schemeClr val="dk1"/>
              </a:solidFill>
              <a:latin typeface="ＭＳ ゴシック" pitchFamily="49" charset="-128"/>
              <a:ea typeface="ＭＳ ゴシック" pitchFamily="49" charset="-128"/>
              <a:cs typeface="+mn-cs"/>
            </a:rPr>
            <a:t>11,446</a:t>
          </a:r>
          <a:r>
            <a:rPr lang="ja-JP" altLang="en-US" sz="1200" b="0" i="0" baseline="0">
              <a:solidFill>
                <a:schemeClr val="dk1"/>
              </a:solidFill>
              <a:latin typeface="ＭＳ ゴシック" pitchFamily="49" charset="-128"/>
              <a:ea typeface="ＭＳ ゴシック" pitchFamily="49" charset="-128"/>
              <a:cs typeface="+mn-cs"/>
            </a:rPr>
            <a:t>千円）</a:t>
          </a:r>
          <a:r>
            <a:rPr lang="ja-JP" altLang="ja-JP" sz="1200" b="0" i="0" baseline="0">
              <a:solidFill>
                <a:schemeClr val="dk1"/>
              </a:solidFill>
              <a:latin typeface="ＭＳ ゴシック" pitchFamily="49" charset="-128"/>
              <a:ea typeface="ＭＳ ゴシック" pitchFamily="49" charset="-128"/>
              <a:cs typeface="+mn-cs"/>
            </a:rPr>
            <a:t>等が減少したことが要因である。しかし、類似団体及び愛媛県平均と比較するとかなり高い比率となって</a:t>
          </a:r>
          <a:r>
            <a:rPr lang="ja-JP" altLang="en-US" sz="1200" b="0" i="0" baseline="0">
              <a:solidFill>
                <a:schemeClr val="dk1"/>
              </a:solidFill>
              <a:latin typeface="ＭＳ ゴシック" pitchFamily="49" charset="-128"/>
              <a:ea typeface="ＭＳ ゴシック" pitchFamily="49" charset="-128"/>
              <a:cs typeface="+mn-cs"/>
            </a:rPr>
            <a:t>おり、今後の事業計画を十分精査し特定財源を確保、地方債のみに頼ることない財政運営に努める</a:t>
          </a:r>
          <a:r>
            <a:rPr lang="ja-JP" altLang="ja-JP" sz="1200" b="0" i="0" baseline="0">
              <a:solidFill>
                <a:schemeClr val="dk1"/>
              </a:solidFill>
              <a:latin typeface="ＭＳ ゴシック" pitchFamily="49" charset="-128"/>
              <a:ea typeface="ＭＳ ゴシック" pitchFamily="49" charset="-128"/>
              <a:cs typeface="+mn-cs"/>
            </a:rPr>
            <a:t>。</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13335</xdr:rowOff>
    </xdr:from>
    <xdr:to>
      <xdr:col>24</xdr:col>
      <xdr:colOff>558800</xdr:colOff>
      <xdr:row>42</xdr:row>
      <xdr:rowOff>49530</xdr:rowOff>
    </xdr:to>
    <xdr:cxnSp macro="">
      <xdr:nvCxnSpPr>
        <xdr:cNvPr id="373" name="直線コネクタ 372"/>
        <xdr:cNvCxnSpPr/>
      </xdr:nvCxnSpPr>
      <xdr:spPr>
        <a:xfrm flipV="1">
          <a:off x="16179800" y="72142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49530</xdr:rowOff>
    </xdr:from>
    <xdr:to>
      <xdr:col>23</xdr:col>
      <xdr:colOff>406400</xdr:colOff>
      <xdr:row>42</xdr:row>
      <xdr:rowOff>121920</xdr:rowOff>
    </xdr:to>
    <xdr:cxnSp macro="">
      <xdr:nvCxnSpPr>
        <xdr:cNvPr id="376" name="直線コネクタ 375"/>
        <xdr:cNvCxnSpPr/>
      </xdr:nvCxnSpPr>
      <xdr:spPr>
        <a:xfrm flipV="1">
          <a:off x="15290800" y="72504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10795</xdr:rowOff>
    </xdr:to>
    <xdr:cxnSp macro="">
      <xdr:nvCxnSpPr>
        <xdr:cNvPr id="379" name="直線コネクタ 378"/>
        <xdr:cNvCxnSpPr/>
      </xdr:nvCxnSpPr>
      <xdr:spPr>
        <a:xfrm flipV="1">
          <a:off x="14401800" y="73228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10795</xdr:rowOff>
    </xdr:from>
    <xdr:to>
      <xdr:col>21</xdr:col>
      <xdr:colOff>0</xdr:colOff>
      <xdr:row>43</xdr:row>
      <xdr:rowOff>143510</xdr:rowOff>
    </xdr:to>
    <xdr:cxnSp macro="">
      <xdr:nvCxnSpPr>
        <xdr:cNvPr id="382" name="直線コネクタ 381"/>
        <xdr:cNvCxnSpPr/>
      </xdr:nvCxnSpPr>
      <xdr:spPr>
        <a:xfrm flipV="1">
          <a:off x="13512800" y="738314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32084</xdr:rowOff>
    </xdr:from>
    <xdr:ext cx="762000" cy="259045"/>
    <xdr:sp macro="" textlink="">
      <xdr:nvSpPr>
        <xdr:cNvPr id="386" name="テキスト ボックス 385"/>
        <xdr:cNvSpPr txBox="1"/>
      </xdr:nvSpPr>
      <xdr:spPr>
        <a:xfrm>
          <a:off x="13131800" y="689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133985</xdr:rowOff>
    </xdr:from>
    <xdr:to>
      <xdr:col>24</xdr:col>
      <xdr:colOff>609600</xdr:colOff>
      <xdr:row>42</xdr:row>
      <xdr:rowOff>64135</xdr:rowOff>
    </xdr:to>
    <xdr:sp macro="" textlink="">
      <xdr:nvSpPr>
        <xdr:cNvPr id="392" name="円/楕円 391"/>
        <xdr:cNvSpPr/>
      </xdr:nvSpPr>
      <xdr:spPr>
        <a:xfrm>
          <a:off x="169672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106062</xdr:rowOff>
    </xdr:from>
    <xdr:ext cx="762000" cy="259045"/>
    <xdr:sp macro="" textlink="">
      <xdr:nvSpPr>
        <xdr:cNvPr id="393" name="公債費負担の状況該当値テキスト"/>
        <xdr:cNvSpPr txBox="1"/>
      </xdr:nvSpPr>
      <xdr:spPr>
        <a:xfrm>
          <a:off x="17106900" y="713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170180</xdr:rowOff>
    </xdr:from>
    <xdr:to>
      <xdr:col>23</xdr:col>
      <xdr:colOff>457200</xdr:colOff>
      <xdr:row>42</xdr:row>
      <xdr:rowOff>100330</xdr:rowOff>
    </xdr:to>
    <xdr:sp macro="" textlink="">
      <xdr:nvSpPr>
        <xdr:cNvPr id="394" name="円/楕円 393"/>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85107</xdr:rowOff>
    </xdr:from>
    <xdr:ext cx="736600" cy="259045"/>
    <xdr:sp macro="" textlink="">
      <xdr:nvSpPr>
        <xdr:cNvPr id="395" name="テキスト ボックス 394"/>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396" name="円/楕円 395"/>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97" name="テキスト ボックス 396"/>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131445</xdr:rowOff>
    </xdr:from>
    <xdr:to>
      <xdr:col>21</xdr:col>
      <xdr:colOff>50800</xdr:colOff>
      <xdr:row>43</xdr:row>
      <xdr:rowOff>61595</xdr:rowOff>
    </xdr:to>
    <xdr:sp macro="" textlink="">
      <xdr:nvSpPr>
        <xdr:cNvPr id="398" name="円/楕円 397"/>
        <xdr:cNvSpPr/>
      </xdr:nvSpPr>
      <xdr:spPr>
        <a:xfrm>
          <a:off x="14351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46372</xdr:rowOff>
    </xdr:from>
    <xdr:ext cx="762000" cy="259045"/>
    <xdr:sp macro="" textlink="">
      <xdr:nvSpPr>
        <xdr:cNvPr id="399" name="テキスト ボックス 398"/>
        <xdr:cNvSpPr txBox="1"/>
      </xdr:nvSpPr>
      <xdr:spPr>
        <a:xfrm>
          <a:off x="14020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00" name="円/楕円 399"/>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01" name="テキスト ボックス 400"/>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ＭＳ ゴシック" pitchFamily="49" charset="-128"/>
              <a:ea typeface="ＭＳ ゴシック" pitchFamily="49" charset="-128"/>
              <a:cs typeface="+mn-cs"/>
            </a:rPr>
            <a:t>　前年度</a:t>
          </a:r>
          <a:r>
            <a:rPr lang="ja-JP" altLang="en-US" sz="1200" b="0" i="0" baseline="0">
              <a:solidFill>
                <a:schemeClr val="dk1"/>
              </a:solidFill>
              <a:latin typeface="ＭＳ ゴシック" pitchFamily="49" charset="-128"/>
              <a:ea typeface="ＭＳ ゴシック" pitchFamily="49" charset="-128"/>
              <a:cs typeface="+mn-cs"/>
            </a:rPr>
            <a:t>と比較</a:t>
          </a:r>
          <a:r>
            <a:rPr lang="ja-JP" altLang="ja-JP" sz="1200" b="0" i="0" baseline="0">
              <a:solidFill>
                <a:schemeClr val="dk1"/>
              </a:solidFill>
              <a:latin typeface="ＭＳ ゴシック" pitchFamily="49" charset="-128"/>
              <a:ea typeface="ＭＳ ゴシック" pitchFamily="49" charset="-128"/>
              <a:cs typeface="+mn-cs"/>
            </a:rPr>
            <a:t>すると</a:t>
          </a:r>
          <a:r>
            <a:rPr lang="en-US" altLang="ja-JP" sz="1200" b="0" i="0" baseline="0">
              <a:solidFill>
                <a:schemeClr val="dk1"/>
              </a:solidFill>
              <a:latin typeface="ＭＳ ゴシック" pitchFamily="49" charset="-128"/>
              <a:ea typeface="ＭＳ ゴシック" pitchFamily="49" charset="-128"/>
              <a:cs typeface="+mn-cs"/>
            </a:rPr>
            <a:t>16.0</a:t>
          </a:r>
          <a:r>
            <a:rPr lang="ja-JP" altLang="ja-JP" sz="1200" b="0" i="0" baseline="0">
              <a:solidFill>
                <a:schemeClr val="dk1"/>
              </a:solidFill>
              <a:latin typeface="ＭＳ ゴシック" pitchFamily="49" charset="-128"/>
              <a:ea typeface="ＭＳ ゴシック" pitchFamily="49" charset="-128"/>
              <a:cs typeface="+mn-cs"/>
            </a:rPr>
            <a:t>％の減</a:t>
          </a:r>
          <a:r>
            <a:rPr lang="ja-JP" altLang="en-US" sz="1200" b="0" i="0" baseline="0">
              <a:solidFill>
                <a:schemeClr val="dk1"/>
              </a:solidFill>
              <a:latin typeface="ＭＳ ゴシック" pitchFamily="49" charset="-128"/>
              <a:ea typeface="ＭＳ ゴシック" pitchFamily="49" charset="-128"/>
              <a:cs typeface="+mn-cs"/>
            </a:rPr>
            <a:t>、全国平均並み</a:t>
          </a:r>
          <a:r>
            <a:rPr lang="ja-JP" altLang="ja-JP" sz="1200" b="0" i="0" baseline="0">
              <a:solidFill>
                <a:schemeClr val="dk1"/>
              </a:solidFill>
              <a:latin typeface="ＭＳ ゴシック" pitchFamily="49" charset="-128"/>
              <a:ea typeface="ＭＳ ゴシック" pitchFamily="49" charset="-128"/>
              <a:cs typeface="+mn-cs"/>
            </a:rPr>
            <a:t>となっている。主な要因は、分子である地方債現在高や公営企業債繰入見込額、組合等負担等見込額が減少</a:t>
          </a:r>
          <a:r>
            <a:rPr lang="ja-JP" altLang="en-US" sz="1200" b="0" i="0" baseline="0">
              <a:solidFill>
                <a:schemeClr val="dk1"/>
              </a:solidFill>
              <a:latin typeface="ＭＳ ゴシック" pitchFamily="49" charset="-128"/>
              <a:ea typeface="ＭＳ ゴシック" pitchFamily="49" charset="-128"/>
              <a:cs typeface="+mn-cs"/>
            </a:rPr>
            <a:t>、更に退職手当負担見込額の対象職員減によ</a:t>
          </a:r>
          <a:r>
            <a:rPr lang="ja-JP" altLang="ja-JP" sz="1200" b="0" i="0" baseline="0">
              <a:solidFill>
                <a:schemeClr val="dk1"/>
              </a:solidFill>
              <a:latin typeface="ＭＳ ゴシック" pitchFamily="49" charset="-128"/>
              <a:ea typeface="ＭＳ ゴシック" pitchFamily="49" charset="-128"/>
              <a:cs typeface="+mn-cs"/>
            </a:rPr>
            <a:t>るものである。</a:t>
          </a:r>
          <a:r>
            <a:rPr lang="ja-JP" altLang="en-US" sz="1200" b="0" i="0" baseline="0">
              <a:solidFill>
                <a:schemeClr val="dk1"/>
              </a:solidFill>
              <a:latin typeface="ＭＳ ゴシック" pitchFamily="49" charset="-128"/>
              <a:ea typeface="ＭＳ ゴシック" pitchFamily="49" charset="-128"/>
              <a:cs typeface="+mn-cs"/>
            </a:rPr>
            <a:t>また</a:t>
          </a:r>
          <a:r>
            <a:rPr lang="ja-JP" altLang="ja-JP" sz="1200" b="0" i="0" baseline="0">
              <a:solidFill>
                <a:schemeClr val="dk1"/>
              </a:solidFill>
              <a:latin typeface="ＭＳ ゴシック" pitchFamily="49" charset="-128"/>
              <a:ea typeface="ＭＳ ゴシック" pitchFamily="49" charset="-128"/>
              <a:cs typeface="+mn-cs"/>
            </a:rPr>
            <a:t>、財政調整基金や庁舎建設基金</a:t>
          </a:r>
          <a:r>
            <a:rPr lang="ja-JP" altLang="en-US" sz="1200" b="0" i="0" baseline="0">
              <a:solidFill>
                <a:schemeClr val="dk1"/>
              </a:solidFill>
              <a:latin typeface="ＭＳ ゴシック" pitchFamily="49" charset="-128"/>
              <a:ea typeface="ＭＳ ゴシック" pitchFamily="49" charset="-128"/>
              <a:cs typeface="+mn-cs"/>
            </a:rPr>
            <a:t>、廃棄物処理施設整備基金</a:t>
          </a:r>
          <a:r>
            <a:rPr lang="ja-JP" altLang="ja-JP" sz="1200" b="0" i="0" baseline="0">
              <a:solidFill>
                <a:schemeClr val="dk1"/>
              </a:solidFill>
              <a:latin typeface="ＭＳ ゴシック" pitchFamily="49" charset="-128"/>
              <a:ea typeface="ＭＳ ゴシック" pitchFamily="49" charset="-128"/>
              <a:cs typeface="+mn-cs"/>
            </a:rPr>
            <a:t>等の積立により充当可能基金が大幅に増加したことも比率を下げる要因となっている。</a:t>
          </a:r>
          <a:endParaRPr lang="en-US" altLang="ja-JP" sz="1200" b="0" i="0" baseline="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今後も引続き地方債の借入</a:t>
          </a:r>
          <a:r>
            <a:rPr lang="ja-JP" altLang="en-US" sz="1200" b="0" i="0" baseline="0">
              <a:solidFill>
                <a:schemeClr val="dk1"/>
              </a:solidFill>
              <a:latin typeface="ＭＳ ゴシック" pitchFamily="49" charset="-128"/>
              <a:ea typeface="ＭＳ ゴシック" pitchFamily="49" charset="-128"/>
              <a:cs typeface="+mn-cs"/>
            </a:rPr>
            <a:t>状況に注視し、事業のローリングにより起債額を平準化</a:t>
          </a:r>
          <a:r>
            <a:rPr lang="ja-JP" altLang="ja-JP" sz="1200" b="0" i="0" baseline="0">
              <a:solidFill>
                <a:schemeClr val="dk1"/>
              </a:solidFill>
              <a:latin typeface="ＭＳ ゴシック" pitchFamily="49" charset="-128"/>
              <a:ea typeface="ＭＳ ゴシック" pitchFamily="49" charset="-128"/>
              <a:cs typeface="+mn-cs"/>
            </a:rPr>
            <a:t>することで</a:t>
          </a:r>
          <a:r>
            <a:rPr lang="ja-JP" altLang="en-US" sz="1200" b="0" i="0" baseline="0">
              <a:solidFill>
                <a:schemeClr val="dk1"/>
              </a:solidFill>
              <a:latin typeface="ＭＳ ゴシック" pitchFamily="49" charset="-128"/>
              <a:ea typeface="ＭＳ ゴシック" pitchFamily="49" charset="-128"/>
              <a:cs typeface="+mn-cs"/>
            </a:rPr>
            <a:t>極端な増加を</a:t>
          </a:r>
          <a:r>
            <a:rPr lang="ja-JP" altLang="ja-JP" sz="1200" b="0" i="0" baseline="0">
              <a:solidFill>
                <a:schemeClr val="dk1"/>
              </a:solidFill>
              <a:latin typeface="ＭＳ ゴシック" pitchFamily="49" charset="-128"/>
              <a:ea typeface="ＭＳ ゴシック" pitchFamily="49" charset="-128"/>
              <a:cs typeface="+mn-cs"/>
            </a:rPr>
            <a:t>抑制したり、</a:t>
          </a:r>
          <a:r>
            <a:rPr lang="ja-JP" altLang="en-US" sz="1200" b="0" i="0" baseline="0">
              <a:solidFill>
                <a:schemeClr val="dk1"/>
              </a:solidFill>
              <a:latin typeface="ＭＳ ゴシック" pitchFamily="49" charset="-128"/>
              <a:ea typeface="ＭＳ ゴシック" pitchFamily="49" charset="-128"/>
              <a:cs typeface="+mn-cs"/>
            </a:rPr>
            <a:t>充当可能</a:t>
          </a:r>
          <a:r>
            <a:rPr lang="ja-JP" altLang="ja-JP" sz="1200" b="0" i="0" baseline="0">
              <a:solidFill>
                <a:schemeClr val="dk1"/>
              </a:solidFill>
              <a:latin typeface="ＭＳ ゴシック" pitchFamily="49" charset="-128"/>
              <a:ea typeface="ＭＳ ゴシック" pitchFamily="49" charset="-128"/>
              <a:cs typeface="+mn-cs"/>
            </a:rPr>
            <a:t>基金を増加させるなど、財政の健全化に努める。</a:t>
          </a:r>
          <a:endParaRPr lang="ja-JP" altLang="ja-JP" sz="1200">
            <a:latin typeface="ＭＳ ゴシック" pitchFamily="49" charset="-128"/>
            <a:ea typeface="ＭＳ ゴシック" pitchFamily="49" charset="-128"/>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32046</xdr:rowOff>
    </xdr:from>
    <xdr:to>
      <xdr:col>24</xdr:col>
      <xdr:colOff>558800</xdr:colOff>
      <xdr:row>16</xdr:row>
      <xdr:rowOff>160740</xdr:rowOff>
    </xdr:to>
    <xdr:cxnSp macro="">
      <xdr:nvCxnSpPr>
        <xdr:cNvPr id="435" name="直線コネクタ 434"/>
        <xdr:cNvCxnSpPr/>
      </xdr:nvCxnSpPr>
      <xdr:spPr>
        <a:xfrm flipV="1">
          <a:off x="16179800" y="2775246"/>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88113</xdr:rowOff>
    </xdr:from>
    <xdr:ext cx="762000" cy="259045"/>
    <xdr:sp macro="" textlink="">
      <xdr:nvSpPr>
        <xdr:cNvPr id="436" name="将来負担の状況平均値テキスト"/>
        <xdr:cNvSpPr txBox="1"/>
      </xdr:nvSpPr>
      <xdr:spPr>
        <a:xfrm>
          <a:off x="17106900" y="2316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7" name="フローチャート : 判断 436"/>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160740</xdr:rowOff>
    </xdr:from>
    <xdr:to>
      <xdr:col>23</xdr:col>
      <xdr:colOff>406400</xdr:colOff>
      <xdr:row>17</xdr:row>
      <xdr:rowOff>130852</xdr:rowOff>
    </xdr:to>
    <xdr:cxnSp macro="">
      <xdr:nvCxnSpPr>
        <xdr:cNvPr id="438" name="直線コネクタ 437"/>
        <xdr:cNvCxnSpPr/>
      </xdr:nvCxnSpPr>
      <xdr:spPr>
        <a:xfrm flipV="1">
          <a:off x="15290800" y="2903940"/>
          <a:ext cx="889000" cy="14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9" name="フローチャート : 判断 438"/>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40" name="テキスト ボックス 439"/>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130852</xdr:rowOff>
    </xdr:from>
    <xdr:to>
      <xdr:col>22</xdr:col>
      <xdr:colOff>203200</xdr:colOff>
      <xdr:row>18</xdr:row>
      <xdr:rowOff>99356</xdr:rowOff>
    </xdr:to>
    <xdr:cxnSp macro="">
      <xdr:nvCxnSpPr>
        <xdr:cNvPr id="441" name="直線コネクタ 440"/>
        <xdr:cNvCxnSpPr/>
      </xdr:nvCxnSpPr>
      <xdr:spPr>
        <a:xfrm flipV="1">
          <a:off x="14401800" y="304550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32046</xdr:rowOff>
    </xdr:from>
    <xdr:to>
      <xdr:col>22</xdr:col>
      <xdr:colOff>254000</xdr:colOff>
      <xdr:row>15</xdr:row>
      <xdr:rowOff>133646</xdr:rowOff>
    </xdr:to>
    <xdr:sp macro="" textlink="">
      <xdr:nvSpPr>
        <xdr:cNvPr id="442" name="フローチャート : 判断 441"/>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3" name="テキスト ボックス 442"/>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99356</xdr:rowOff>
    </xdr:from>
    <xdr:to>
      <xdr:col>21</xdr:col>
      <xdr:colOff>0</xdr:colOff>
      <xdr:row>20</xdr:row>
      <xdr:rowOff>12235</xdr:rowOff>
    </xdr:to>
    <xdr:cxnSp macro="">
      <xdr:nvCxnSpPr>
        <xdr:cNvPr id="444" name="直線コネクタ 443"/>
        <xdr:cNvCxnSpPr/>
      </xdr:nvCxnSpPr>
      <xdr:spPr>
        <a:xfrm flipV="1">
          <a:off x="13512800" y="3185456"/>
          <a:ext cx="889000" cy="2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2286</xdr:rowOff>
    </xdr:from>
    <xdr:to>
      <xdr:col>21</xdr:col>
      <xdr:colOff>50800</xdr:colOff>
      <xdr:row>15</xdr:row>
      <xdr:rowOff>103886</xdr:rowOff>
    </xdr:to>
    <xdr:sp macro="" textlink="">
      <xdr:nvSpPr>
        <xdr:cNvPr id="445" name="フローチャート : 判断 444"/>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6" name="テキスト ボックス 445"/>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7" name="フローチャート : 判断 446"/>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8" name="テキスト ボックス 447"/>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152696</xdr:rowOff>
    </xdr:from>
    <xdr:to>
      <xdr:col>24</xdr:col>
      <xdr:colOff>609600</xdr:colOff>
      <xdr:row>16</xdr:row>
      <xdr:rowOff>82846</xdr:rowOff>
    </xdr:to>
    <xdr:sp macro="" textlink="">
      <xdr:nvSpPr>
        <xdr:cNvPr id="454" name="円/楕円 453"/>
        <xdr:cNvSpPr/>
      </xdr:nvSpPr>
      <xdr:spPr>
        <a:xfrm>
          <a:off x="16967200" y="2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124773</xdr:rowOff>
    </xdr:from>
    <xdr:ext cx="762000" cy="259045"/>
    <xdr:sp macro="" textlink="">
      <xdr:nvSpPr>
        <xdr:cNvPr id="455" name="将来負担の状況該当値テキスト"/>
        <xdr:cNvSpPr txBox="1"/>
      </xdr:nvSpPr>
      <xdr:spPr>
        <a:xfrm>
          <a:off x="17106900" y="269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109940</xdr:rowOff>
    </xdr:from>
    <xdr:to>
      <xdr:col>23</xdr:col>
      <xdr:colOff>457200</xdr:colOff>
      <xdr:row>17</xdr:row>
      <xdr:rowOff>40090</xdr:rowOff>
    </xdr:to>
    <xdr:sp macro="" textlink="">
      <xdr:nvSpPr>
        <xdr:cNvPr id="456" name="円/楕円 455"/>
        <xdr:cNvSpPr/>
      </xdr:nvSpPr>
      <xdr:spPr>
        <a:xfrm>
          <a:off x="16129000" y="285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24867</xdr:rowOff>
    </xdr:from>
    <xdr:ext cx="736600" cy="259045"/>
    <xdr:sp macro="" textlink="">
      <xdr:nvSpPr>
        <xdr:cNvPr id="457" name="テキスト ボックス 456"/>
        <xdr:cNvSpPr txBox="1"/>
      </xdr:nvSpPr>
      <xdr:spPr>
        <a:xfrm>
          <a:off x="15798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80052</xdr:rowOff>
    </xdr:from>
    <xdr:to>
      <xdr:col>22</xdr:col>
      <xdr:colOff>254000</xdr:colOff>
      <xdr:row>18</xdr:row>
      <xdr:rowOff>10202</xdr:rowOff>
    </xdr:to>
    <xdr:sp macro="" textlink="">
      <xdr:nvSpPr>
        <xdr:cNvPr id="458" name="円/楕円 457"/>
        <xdr:cNvSpPr/>
      </xdr:nvSpPr>
      <xdr:spPr>
        <a:xfrm>
          <a:off x="15240000" y="299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166429</xdr:rowOff>
    </xdr:from>
    <xdr:ext cx="762000" cy="259045"/>
    <xdr:sp macro="" textlink="">
      <xdr:nvSpPr>
        <xdr:cNvPr id="459" name="テキスト ボックス 458"/>
        <xdr:cNvSpPr txBox="1"/>
      </xdr:nvSpPr>
      <xdr:spPr>
        <a:xfrm>
          <a:off x="14909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48556</xdr:rowOff>
    </xdr:from>
    <xdr:to>
      <xdr:col>21</xdr:col>
      <xdr:colOff>50800</xdr:colOff>
      <xdr:row>18</xdr:row>
      <xdr:rowOff>150156</xdr:rowOff>
    </xdr:to>
    <xdr:sp macro="" textlink="">
      <xdr:nvSpPr>
        <xdr:cNvPr id="460" name="円/楕円 459"/>
        <xdr:cNvSpPr/>
      </xdr:nvSpPr>
      <xdr:spPr>
        <a:xfrm>
          <a:off x="14351000" y="313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134933</xdr:rowOff>
    </xdr:from>
    <xdr:ext cx="762000" cy="259045"/>
    <xdr:sp macro="" textlink="">
      <xdr:nvSpPr>
        <xdr:cNvPr id="461" name="テキスト ボックス 460"/>
        <xdr:cNvSpPr txBox="1"/>
      </xdr:nvSpPr>
      <xdr:spPr>
        <a:xfrm>
          <a:off x="14020800" y="322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132885</xdr:rowOff>
    </xdr:from>
    <xdr:to>
      <xdr:col>19</xdr:col>
      <xdr:colOff>533400</xdr:colOff>
      <xdr:row>20</xdr:row>
      <xdr:rowOff>63035</xdr:rowOff>
    </xdr:to>
    <xdr:sp macro="" textlink="">
      <xdr:nvSpPr>
        <xdr:cNvPr id="462" name="円/楕円 461"/>
        <xdr:cNvSpPr/>
      </xdr:nvSpPr>
      <xdr:spPr>
        <a:xfrm>
          <a:off x="13462000" y="33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47812</xdr:rowOff>
    </xdr:from>
    <xdr:ext cx="762000" cy="259045"/>
    <xdr:sp macro="" textlink="">
      <xdr:nvSpPr>
        <xdr:cNvPr id="463" name="テキスト ボックス 462"/>
        <xdr:cNvSpPr txBox="1"/>
      </xdr:nvSpPr>
      <xdr:spPr>
        <a:xfrm>
          <a:off x="13131800" y="347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愛媛県鬼北町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11,393
11,319
241.87
7,807,661
7,626,383
135,163
4,914,369
7,247,000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50.3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en-US" altLang="ja-JP" sz="1300">
              <a:latin typeface="ＭＳ Ｐゴシック"/>
            </a:rPr>
            <a:t>0.7</a:t>
          </a:r>
          <a:r>
            <a:rPr kumimoji="1" lang="ja-JP" altLang="en-US" sz="1300">
              <a:latin typeface="ＭＳ Ｐゴシック"/>
            </a:rPr>
            <a:t>％下回っているが、一部事務組合の人件費に充てる負担金や農業集落排水事業などの公営企業会計の人件費に充てる繰出金といった人件費に準ずる費用を合計した場合の人口</a:t>
          </a:r>
          <a:r>
            <a:rPr kumimoji="1" lang="en-US" altLang="ja-JP" sz="1300">
              <a:latin typeface="ＭＳ Ｐゴシック"/>
            </a:rPr>
            <a:t>1</a:t>
          </a:r>
          <a:r>
            <a:rPr kumimoji="1" lang="ja-JP" altLang="en-US" sz="1300">
              <a:latin typeface="ＭＳ Ｐゴシック"/>
            </a:rPr>
            <a:t>人当たりの歳出決算額は類似団体平均を大きく上回っており、今後はこれらも含めた広義な人件費経費について抑制していく必要がある。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36</xdr:row>
      <xdr:rowOff>149860</xdr:rowOff>
    </xdr:to>
    <xdr:cxnSp macro="">
      <xdr:nvCxnSpPr>
        <xdr:cNvPr id="63" name="直線コネクタ 62"/>
        <xdr:cNvCxnSpPr/>
      </xdr:nvCxnSpPr>
      <xdr:spPr>
        <a:xfrm>
          <a:off x="3987800" y="63129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140716</xdr:rowOff>
    </xdr:from>
    <xdr:to>
      <xdr:col>5</xdr:col>
      <xdr:colOff>549275</xdr:colOff>
      <xdr:row>36</xdr:row>
      <xdr:rowOff>149860</xdr:rowOff>
    </xdr:to>
    <xdr:cxnSp macro="">
      <xdr:nvCxnSpPr>
        <xdr:cNvPr id="66" name="直線コネクタ 65"/>
        <xdr:cNvCxnSpPr/>
      </xdr:nvCxnSpPr>
      <xdr:spPr>
        <a:xfrm flipV="1">
          <a:off x="3098800" y="6312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85852</xdr:rowOff>
    </xdr:from>
    <xdr:to>
      <xdr:col>4</xdr:col>
      <xdr:colOff>346075</xdr:colOff>
      <xdr:row>36</xdr:row>
      <xdr:rowOff>149860</xdr:rowOff>
    </xdr:to>
    <xdr:cxnSp macro="">
      <xdr:nvCxnSpPr>
        <xdr:cNvPr id="69" name="直線コネクタ 68"/>
        <xdr:cNvCxnSpPr/>
      </xdr:nvCxnSpPr>
      <xdr:spPr>
        <a:xfrm>
          <a:off x="2209800" y="62580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85852</xdr:rowOff>
    </xdr:from>
    <xdr:to>
      <xdr:col>3</xdr:col>
      <xdr:colOff>142875</xdr:colOff>
      <xdr:row>36</xdr:row>
      <xdr:rowOff>168148</xdr:rowOff>
    </xdr:to>
    <xdr:cxnSp macro="">
      <xdr:nvCxnSpPr>
        <xdr:cNvPr id="72" name="直線コネクタ 71"/>
        <xdr:cNvCxnSpPr/>
      </xdr:nvCxnSpPr>
      <xdr:spPr>
        <a:xfrm flipV="1">
          <a:off x="1320800" y="6258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82" name="円/楕円 81"/>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115587</xdr:rowOff>
    </xdr:from>
    <xdr:ext cx="762000" cy="259045"/>
    <xdr:sp macro="" textlink="">
      <xdr:nvSpPr>
        <xdr:cNvPr id="83" name="人件費該当値テキスト"/>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89916</xdr:rowOff>
    </xdr:from>
    <xdr:to>
      <xdr:col>5</xdr:col>
      <xdr:colOff>600075</xdr:colOff>
      <xdr:row>37</xdr:row>
      <xdr:rowOff>20066</xdr:rowOff>
    </xdr:to>
    <xdr:sp macro="" textlink="">
      <xdr:nvSpPr>
        <xdr:cNvPr id="84" name="円/楕円 83"/>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85" name="テキスト ボックス 84"/>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6" name="円/楕円 85"/>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7" name="テキスト ボックス 86"/>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35052</xdr:rowOff>
    </xdr:from>
    <xdr:to>
      <xdr:col>3</xdr:col>
      <xdr:colOff>193675</xdr:colOff>
      <xdr:row>36</xdr:row>
      <xdr:rowOff>136652</xdr:rowOff>
    </xdr:to>
    <xdr:sp macro="" textlink="">
      <xdr:nvSpPr>
        <xdr:cNvPr id="88" name="円/楕円 87"/>
        <xdr:cNvSpPr/>
      </xdr:nvSpPr>
      <xdr:spPr>
        <a:xfrm>
          <a:off x="2159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146829</xdr:rowOff>
    </xdr:from>
    <xdr:ext cx="762000" cy="259045"/>
    <xdr:sp macro="" textlink="">
      <xdr:nvSpPr>
        <xdr:cNvPr id="89" name="テキスト ボックス 88"/>
        <xdr:cNvSpPr txBox="1"/>
      </xdr:nvSpPr>
      <xdr:spPr>
        <a:xfrm>
          <a:off x="1828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117348</xdr:rowOff>
    </xdr:from>
    <xdr:to>
      <xdr:col>1</xdr:col>
      <xdr:colOff>676275</xdr:colOff>
      <xdr:row>37</xdr:row>
      <xdr:rowOff>47498</xdr:rowOff>
    </xdr:to>
    <xdr:sp macro="" textlink="">
      <xdr:nvSpPr>
        <xdr:cNvPr id="90" name="円/楕円 89"/>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57675</xdr:rowOff>
    </xdr:from>
    <xdr:ext cx="762000" cy="259045"/>
    <xdr:sp macro="" textlink="">
      <xdr:nvSpPr>
        <xdr:cNvPr id="91" name="テキスト ボックス 90"/>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類似団体平均と比較すると</a:t>
          </a:r>
          <a:r>
            <a:rPr lang="en-US" altLang="ja-JP" sz="1200" b="0" i="0" baseline="0">
              <a:solidFill>
                <a:schemeClr val="dk1"/>
              </a:solidFill>
              <a:latin typeface="ＭＳ ゴシック" pitchFamily="49" charset="-128"/>
              <a:ea typeface="ＭＳ ゴシック" pitchFamily="49" charset="-128"/>
              <a:cs typeface="+mn-cs"/>
            </a:rPr>
            <a:t>2.3</a:t>
          </a:r>
          <a:r>
            <a:rPr lang="ja-JP" altLang="ja-JP" sz="1200" b="0" i="0" baseline="0">
              <a:solidFill>
                <a:schemeClr val="dk1"/>
              </a:solidFill>
              <a:latin typeface="ＭＳ ゴシック" pitchFamily="49" charset="-128"/>
              <a:ea typeface="ＭＳ ゴシック" pitchFamily="49" charset="-128"/>
              <a:cs typeface="+mn-cs"/>
            </a:rPr>
            <a:t>％、愛媛県平均と比較すると</a:t>
          </a:r>
          <a:r>
            <a:rPr lang="en-US" altLang="ja-JP" sz="1200" b="0" i="0" baseline="0">
              <a:solidFill>
                <a:schemeClr val="dk1"/>
              </a:solidFill>
              <a:latin typeface="ＭＳ ゴシック" pitchFamily="49" charset="-128"/>
              <a:ea typeface="ＭＳ ゴシック" pitchFamily="49" charset="-128"/>
              <a:cs typeface="+mn-cs"/>
            </a:rPr>
            <a:t>3.2</a:t>
          </a:r>
          <a:r>
            <a:rPr lang="ja-JP" altLang="ja-JP" sz="1200" b="0" i="0" baseline="0">
              <a:solidFill>
                <a:schemeClr val="dk1"/>
              </a:solidFill>
              <a:latin typeface="ＭＳ ゴシック" pitchFamily="49" charset="-128"/>
              <a:ea typeface="ＭＳ ゴシック" pitchFamily="49" charset="-128"/>
              <a:cs typeface="+mn-cs"/>
            </a:rPr>
            <a:t>％下回っている。</a:t>
          </a:r>
          <a:endParaRPr lang="en-US" altLang="ja-JP" sz="1200" b="0" i="0" baseline="0">
            <a:solidFill>
              <a:schemeClr val="dk1"/>
            </a:solidFill>
            <a:latin typeface="ＭＳ ゴシック" pitchFamily="49" charset="-128"/>
            <a:ea typeface="ＭＳ ゴシック" pitchFamily="49" charset="-128"/>
            <a:cs typeface="+mn-cs"/>
          </a:endParaRPr>
        </a:p>
        <a:p>
          <a:pPr rtl="0" fontAlgn="base"/>
          <a:r>
            <a:rPr lang="ja-JP" altLang="ja-JP" sz="1200" b="0" i="0" baseline="0">
              <a:solidFill>
                <a:schemeClr val="dk1"/>
              </a:solidFill>
              <a:latin typeface="ＭＳ ゴシック" pitchFamily="49" charset="-128"/>
              <a:ea typeface="ＭＳ ゴシック" pitchFamily="49" charset="-128"/>
              <a:cs typeface="+mn-cs"/>
            </a:rPr>
            <a:t>　</a:t>
          </a:r>
          <a:r>
            <a:rPr lang="ja-JP" altLang="en-US" sz="1200" b="0" i="0" baseline="0">
              <a:solidFill>
                <a:schemeClr val="dk1"/>
              </a:solidFill>
              <a:latin typeface="ＭＳ ゴシック" pitchFamily="49" charset="-128"/>
              <a:ea typeface="ＭＳ ゴシック" pitchFamily="49" charset="-128"/>
              <a:cs typeface="+mn-cs"/>
            </a:rPr>
            <a:t>平成</a:t>
          </a:r>
          <a:r>
            <a:rPr lang="en-US" altLang="ja-JP" sz="1200" b="0" i="0" baseline="0">
              <a:solidFill>
                <a:schemeClr val="dk1"/>
              </a:solidFill>
              <a:latin typeface="ＭＳ ゴシック" pitchFamily="49" charset="-128"/>
              <a:ea typeface="ＭＳ ゴシック" pitchFamily="49" charset="-128"/>
              <a:cs typeface="+mn-cs"/>
            </a:rPr>
            <a:t>25</a:t>
          </a:r>
          <a:r>
            <a:rPr lang="ja-JP" altLang="en-US" sz="1200" b="0" i="0" baseline="0">
              <a:solidFill>
                <a:schemeClr val="dk1"/>
              </a:solidFill>
              <a:latin typeface="ＭＳ ゴシック" pitchFamily="49" charset="-128"/>
              <a:ea typeface="ＭＳ ゴシック" pitchFamily="49" charset="-128"/>
              <a:cs typeface="+mn-cs"/>
            </a:rPr>
            <a:t>年</a:t>
          </a:r>
          <a:r>
            <a:rPr lang="en-US" altLang="ja-JP" sz="1200" b="0" i="0" baseline="0">
              <a:solidFill>
                <a:schemeClr val="dk1"/>
              </a:solidFill>
              <a:latin typeface="ＭＳ ゴシック" pitchFamily="49" charset="-128"/>
              <a:ea typeface="ＭＳ ゴシック" pitchFamily="49" charset="-128"/>
              <a:cs typeface="+mn-cs"/>
            </a:rPr>
            <a:t>4</a:t>
          </a:r>
          <a:r>
            <a:rPr lang="ja-JP" altLang="en-US" sz="1200" b="0" i="0" baseline="0">
              <a:solidFill>
                <a:schemeClr val="dk1"/>
              </a:solidFill>
              <a:latin typeface="ＭＳ ゴシック" pitchFamily="49" charset="-128"/>
              <a:ea typeface="ＭＳ ゴシック" pitchFamily="49" charset="-128"/>
              <a:cs typeface="+mn-cs"/>
            </a:rPr>
            <a:t>月から成川渓谷休養センターを指定管理にし、特別会計を廃止したことが大きく影響していると思われる。</a:t>
          </a:r>
          <a:r>
            <a:rPr lang="ja-JP" altLang="ja-JP" sz="1200" b="0" i="0" baseline="0">
              <a:solidFill>
                <a:schemeClr val="dk1"/>
              </a:solidFill>
              <a:latin typeface="ＭＳ ゴシック" pitchFamily="49" charset="-128"/>
              <a:ea typeface="ＭＳ ゴシック" pitchFamily="49" charset="-128"/>
              <a:cs typeface="+mn-cs"/>
            </a:rPr>
            <a:t>今後も</a:t>
          </a:r>
          <a:r>
            <a:rPr lang="ja-JP" altLang="en-US" sz="1200" b="0" i="0" baseline="0">
              <a:solidFill>
                <a:schemeClr val="dk1"/>
              </a:solidFill>
              <a:latin typeface="ＭＳ ゴシック" pitchFamily="49" charset="-128"/>
              <a:ea typeface="ＭＳ ゴシック" pitchFamily="49" charset="-128"/>
              <a:cs typeface="+mn-cs"/>
            </a:rPr>
            <a:t>施設の見直し等</a:t>
          </a:r>
          <a:r>
            <a:rPr lang="ja-JP" altLang="ja-JP" sz="1200" b="0" i="0" baseline="0">
              <a:solidFill>
                <a:schemeClr val="dk1"/>
              </a:solidFill>
              <a:latin typeface="ＭＳ ゴシック" pitchFamily="49" charset="-128"/>
              <a:ea typeface="ＭＳ ゴシック" pitchFamily="49" charset="-128"/>
              <a:cs typeface="+mn-cs"/>
            </a:rPr>
            <a:t>を通じて経常的経費のさらなる削減に努める。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62230</xdr:rowOff>
    </xdr:from>
    <xdr:to>
      <xdr:col>24</xdr:col>
      <xdr:colOff>31750</xdr:colOff>
      <xdr:row>15</xdr:row>
      <xdr:rowOff>69850</xdr:rowOff>
    </xdr:to>
    <xdr:cxnSp macro="">
      <xdr:nvCxnSpPr>
        <xdr:cNvPr id="124" name="直線コネクタ 123"/>
        <xdr:cNvCxnSpPr/>
      </xdr:nvCxnSpPr>
      <xdr:spPr>
        <a:xfrm>
          <a:off x="15671800" y="2633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5"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39370</xdr:rowOff>
    </xdr:from>
    <xdr:to>
      <xdr:col>22</xdr:col>
      <xdr:colOff>565150</xdr:colOff>
      <xdr:row>15</xdr:row>
      <xdr:rowOff>62230</xdr:rowOff>
    </xdr:to>
    <xdr:cxnSp macro="">
      <xdr:nvCxnSpPr>
        <xdr:cNvPr id="127" name="直線コネクタ 126"/>
        <xdr:cNvCxnSpPr/>
      </xdr:nvCxnSpPr>
      <xdr:spPr>
        <a:xfrm>
          <a:off x="14782800" y="261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29" name="テキスト ボックス 128"/>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149860</xdr:rowOff>
    </xdr:from>
    <xdr:to>
      <xdr:col>21</xdr:col>
      <xdr:colOff>361950</xdr:colOff>
      <xdr:row>15</xdr:row>
      <xdr:rowOff>39370</xdr:rowOff>
    </xdr:to>
    <xdr:cxnSp macro="">
      <xdr:nvCxnSpPr>
        <xdr:cNvPr id="130" name="直線コネクタ 129"/>
        <xdr:cNvCxnSpPr/>
      </xdr:nvCxnSpPr>
      <xdr:spPr>
        <a:xfrm>
          <a:off x="13893800" y="25501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71137</xdr:rowOff>
    </xdr:from>
    <xdr:ext cx="762000" cy="259045"/>
    <xdr:sp macro="" textlink="">
      <xdr:nvSpPr>
        <xdr:cNvPr id="132" name="テキスト ボックス 131"/>
        <xdr:cNvSpPr txBox="1"/>
      </xdr:nvSpPr>
      <xdr:spPr>
        <a:xfrm>
          <a:off x="14401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142240</xdr:rowOff>
    </xdr:from>
    <xdr:to>
      <xdr:col>20</xdr:col>
      <xdr:colOff>158750</xdr:colOff>
      <xdr:row>14</xdr:row>
      <xdr:rowOff>149860</xdr:rowOff>
    </xdr:to>
    <xdr:cxnSp macro="">
      <xdr:nvCxnSpPr>
        <xdr:cNvPr id="133" name="直線コネクタ 132"/>
        <xdr:cNvCxnSpPr/>
      </xdr:nvCxnSpPr>
      <xdr:spPr>
        <a:xfrm>
          <a:off x="13004800" y="254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5" name="テキスト ボックス 134"/>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7" name="テキスト ボックス 136"/>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3" name="円/楕円 142"/>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4"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11430</xdr:rowOff>
    </xdr:from>
    <xdr:to>
      <xdr:col>22</xdr:col>
      <xdr:colOff>615950</xdr:colOff>
      <xdr:row>15</xdr:row>
      <xdr:rowOff>113030</xdr:rowOff>
    </xdr:to>
    <xdr:sp macro="" textlink="">
      <xdr:nvSpPr>
        <xdr:cNvPr id="145" name="円/楕円 144"/>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123207</xdr:rowOff>
    </xdr:from>
    <xdr:ext cx="736600" cy="259045"/>
    <xdr:sp macro="" textlink="">
      <xdr:nvSpPr>
        <xdr:cNvPr id="146" name="テキスト ボックス 145"/>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47" name="円/楕円 146"/>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100347</xdr:rowOff>
    </xdr:from>
    <xdr:ext cx="762000" cy="259045"/>
    <xdr:sp macro="" textlink="">
      <xdr:nvSpPr>
        <xdr:cNvPr id="148" name="テキスト ボックス 147"/>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99060</xdr:rowOff>
    </xdr:from>
    <xdr:to>
      <xdr:col>20</xdr:col>
      <xdr:colOff>209550</xdr:colOff>
      <xdr:row>15</xdr:row>
      <xdr:rowOff>29210</xdr:rowOff>
    </xdr:to>
    <xdr:sp macro="" textlink="">
      <xdr:nvSpPr>
        <xdr:cNvPr id="149" name="円/楕円 148"/>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50" name="テキスト ボックス 149"/>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91440</xdr:rowOff>
    </xdr:from>
    <xdr:to>
      <xdr:col>19</xdr:col>
      <xdr:colOff>6350</xdr:colOff>
      <xdr:row>15</xdr:row>
      <xdr:rowOff>21590</xdr:rowOff>
    </xdr:to>
    <xdr:sp macro="" textlink="">
      <xdr:nvSpPr>
        <xdr:cNvPr id="151" name="円/楕円 150"/>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31767</xdr:rowOff>
    </xdr:from>
    <xdr:ext cx="762000" cy="259045"/>
    <xdr:sp macro="" textlink="">
      <xdr:nvSpPr>
        <xdr:cNvPr id="152" name="テキスト ボックス 151"/>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ＭＳ ゴシック" pitchFamily="49" charset="-128"/>
              <a:ea typeface="ＭＳ ゴシック" pitchFamily="49" charset="-128"/>
              <a:cs typeface="+mn-cs"/>
            </a:rPr>
            <a:t>　類似団体平均と比較すると</a:t>
          </a:r>
          <a:r>
            <a:rPr lang="en-US" altLang="ja-JP" sz="1200" b="0" i="0" baseline="0">
              <a:solidFill>
                <a:schemeClr val="dk1"/>
              </a:solidFill>
              <a:latin typeface="ＭＳ ゴシック" pitchFamily="49" charset="-128"/>
              <a:ea typeface="ＭＳ ゴシック" pitchFamily="49" charset="-128"/>
              <a:cs typeface="+mn-cs"/>
            </a:rPr>
            <a:t>0.7</a:t>
          </a:r>
          <a:r>
            <a:rPr lang="ja-JP" altLang="ja-JP" sz="1200" b="0" i="0" baseline="0">
              <a:solidFill>
                <a:schemeClr val="dk1"/>
              </a:solidFill>
              <a:latin typeface="ＭＳ ゴシック" pitchFamily="49" charset="-128"/>
              <a:ea typeface="ＭＳ ゴシック" pitchFamily="49" charset="-128"/>
              <a:cs typeface="+mn-cs"/>
            </a:rPr>
            <a:t>％、愛媛県平均と比較すると</a:t>
          </a:r>
          <a:r>
            <a:rPr lang="en-US" altLang="ja-JP" sz="1200" b="0" i="0" baseline="0">
              <a:solidFill>
                <a:schemeClr val="dk1"/>
              </a:solidFill>
              <a:latin typeface="ＭＳ ゴシック" pitchFamily="49" charset="-128"/>
              <a:ea typeface="ＭＳ ゴシック" pitchFamily="49" charset="-128"/>
              <a:cs typeface="+mn-cs"/>
            </a:rPr>
            <a:t>5.5</a:t>
          </a:r>
          <a:r>
            <a:rPr lang="ja-JP" altLang="ja-JP" sz="1200" b="0" i="0" baseline="0">
              <a:solidFill>
                <a:schemeClr val="dk1"/>
              </a:solidFill>
              <a:latin typeface="ＭＳ ゴシック" pitchFamily="49" charset="-128"/>
              <a:ea typeface="ＭＳ ゴシック" pitchFamily="49" charset="-128"/>
              <a:cs typeface="+mn-cs"/>
            </a:rPr>
            <a:t>％下回っている。</a:t>
          </a:r>
          <a:endParaRPr lang="en-US" altLang="ja-JP" sz="1200" b="0" i="0" baseline="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a:t>
          </a:r>
          <a:r>
            <a:rPr lang="ja-JP" altLang="en-US" sz="1200" b="0" i="0" baseline="0">
              <a:solidFill>
                <a:schemeClr val="dk1"/>
              </a:solidFill>
              <a:latin typeface="ＭＳ ゴシック" pitchFamily="49" charset="-128"/>
              <a:ea typeface="ＭＳ ゴシック" pitchFamily="49" charset="-128"/>
              <a:cs typeface="+mn-cs"/>
            </a:rPr>
            <a:t>人口減少に歯止めがかからず、</a:t>
          </a:r>
          <a:r>
            <a:rPr lang="ja-JP" altLang="ja-JP" sz="1200" b="0" i="0" baseline="0">
              <a:solidFill>
                <a:schemeClr val="dk1"/>
              </a:solidFill>
              <a:latin typeface="ＭＳ ゴシック" pitchFamily="49" charset="-128"/>
              <a:ea typeface="ＭＳ ゴシック" pitchFamily="49" charset="-128"/>
              <a:cs typeface="+mn-cs"/>
            </a:rPr>
            <a:t>少子高齢化</a:t>
          </a:r>
          <a:r>
            <a:rPr lang="ja-JP" altLang="en-US" sz="1200" b="0" i="0" baseline="0">
              <a:solidFill>
                <a:schemeClr val="dk1"/>
              </a:solidFill>
              <a:latin typeface="ＭＳ ゴシック" pitchFamily="49" charset="-128"/>
              <a:ea typeface="ＭＳ ゴシック" pitchFamily="49" charset="-128"/>
              <a:cs typeface="+mn-cs"/>
            </a:rPr>
            <a:t>はますます</a:t>
          </a:r>
          <a:r>
            <a:rPr lang="ja-JP" altLang="ja-JP" sz="1200" b="0" i="0" baseline="0">
              <a:solidFill>
                <a:schemeClr val="dk1"/>
              </a:solidFill>
              <a:latin typeface="ＭＳ ゴシック" pitchFamily="49" charset="-128"/>
              <a:ea typeface="ＭＳ ゴシック" pitchFamily="49" charset="-128"/>
              <a:cs typeface="+mn-cs"/>
            </a:rPr>
            <a:t>進行</a:t>
          </a:r>
          <a:r>
            <a:rPr lang="ja-JP" altLang="en-US" sz="1200" b="0" i="0" baseline="0">
              <a:solidFill>
                <a:schemeClr val="dk1"/>
              </a:solidFill>
              <a:latin typeface="ＭＳ ゴシック" pitchFamily="49" charset="-128"/>
              <a:ea typeface="ＭＳ ゴシック" pitchFamily="49" charset="-128"/>
              <a:cs typeface="+mn-cs"/>
            </a:rPr>
            <a:t>し深刻化、</a:t>
          </a:r>
          <a:r>
            <a:rPr lang="ja-JP" altLang="ja-JP" sz="1200" b="0" i="0" baseline="0">
              <a:solidFill>
                <a:schemeClr val="dk1"/>
              </a:solidFill>
              <a:latin typeface="ＭＳ ゴシック" pitchFamily="49" charset="-128"/>
              <a:ea typeface="ＭＳ ゴシック" pitchFamily="49" charset="-128"/>
              <a:cs typeface="+mn-cs"/>
            </a:rPr>
            <a:t>景気</a:t>
          </a:r>
          <a:r>
            <a:rPr lang="ja-JP" altLang="en-US" sz="1200" b="0" i="0" baseline="0">
              <a:solidFill>
                <a:schemeClr val="dk1"/>
              </a:solidFill>
              <a:latin typeface="ＭＳ ゴシック" pitchFamily="49" charset="-128"/>
              <a:ea typeface="ＭＳ ゴシック" pitchFamily="49" charset="-128"/>
              <a:cs typeface="+mn-cs"/>
            </a:rPr>
            <a:t>回復の兆しも見えず、</a:t>
          </a:r>
          <a:r>
            <a:rPr lang="ja-JP" altLang="ja-JP" sz="1200" b="0" i="0" baseline="0">
              <a:solidFill>
                <a:schemeClr val="dk1"/>
              </a:solidFill>
              <a:latin typeface="ＭＳ ゴシック" pitchFamily="49" charset="-128"/>
              <a:ea typeface="ＭＳ ゴシック" pitchFamily="49" charset="-128"/>
              <a:cs typeface="+mn-cs"/>
            </a:rPr>
            <a:t>社会保障経費は今後も増加していくことが予想される。法令を遵守しつつ、適正な給付・審査等により財政を圧迫しないよう努める</a:t>
          </a:r>
          <a:r>
            <a:rPr lang="ja-JP" altLang="en-US" sz="1200" b="0" i="0" baseline="0">
              <a:solidFill>
                <a:schemeClr val="dk1"/>
              </a:solidFill>
              <a:latin typeface="ＭＳ ゴシック" pitchFamily="49" charset="-128"/>
              <a:ea typeface="ＭＳ ゴシック" pitchFamily="49" charset="-128"/>
              <a:cs typeface="+mn-cs"/>
            </a:rPr>
            <a:t>必要がある</a:t>
          </a:r>
          <a:r>
            <a:rPr lang="ja-JP" altLang="ja-JP" sz="1200" b="0" i="0" baseline="0">
              <a:solidFill>
                <a:schemeClr val="dk1"/>
              </a:solidFill>
              <a:latin typeface="ＭＳ ゴシック" pitchFamily="49" charset="-128"/>
              <a:ea typeface="ＭＳ ゴシック" pitchFamily="49" charset="-128"/>
              <a:cs typeface="+mn-cs"/>
            </a:rPr>
            <a:t>。</a:t>
          </a:r>
          <a:endParaRPr lang="ja-JP" altLang="ja-JP" sz="1200">
            <a:latin typeface="ＭＳ ゴシック" pitchFamily="49" charset="-128"/>
            <a:ea typeface="ＭＳ ゴシック" pitchFamily="49" charset="-128"/>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146050</xdr:rowOff>
    </xdr:to>
    <xdr:cxnSp macro="">
      <xdr:nvCxnSpPr>
        <xdr:cNvPr id="185" name="直線コネクタ 184"/>
        <xdr:cNvCxnSpPr/>
      </xdr:nvCxnSpPr>
      <xdr:spPr>
        <a:xfrm flipV="1">
          <a:off x="3987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69850</xdr:rowOff>
    </xdr:from>
    <xdr:to>
      <xdr:col>5</xdr:col>
      <xdr:colOff>549275</xdr:colOff>
      <xdr:row>55</xdr:row>
      <xdr:rowOff>146050</xdr:rowOff>
    </xdr:to>
    <xdr:cxnSp macro="">
      <xdr:nvCxnSpPr>
        <xdr:cNvPr id="188" name="直線コネクタ 187"/>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69850</xdr:rowOff>
    </xdr:to>
    <xdr:cxnSp macro="">
      <xdr:nvCxnSpPr>
        <xdr:cNvPr id="191" name="直線コネクタ 190"/>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165100</xdr:rowOff>
    </xdr:from>
    <xdr:to>
      <xdr:col>3</xdr:col>
      <xdr:colOff>142875</xdr:colOff>
      <xdr:row>54</xdr:row>
      <xdr:rowOff>165100</xdr:rowOff>
    </xdr:to>
    <xdr:cxnSp macro="">
      <xdr:nvCxnSpPr>
        <xdr:cNvPr id="194" name="直線コネクタ 193"/>
        <xdr:cNvCxnSpPr/>
      </xdr:nvCxnSpPr>
      <xdr:spPr>
        <a:xfrm>
          <a:off x="1320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6" name="テキスト ボックス 19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4" name="円/楕円 203"/>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5"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6" name="円/楕円 205"/>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207" name="テキスト ボックス 20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19050</xdr:rowOff>
    </xdr:from>
    <xdr:to>
      <xdr:col>4</xdr:col>
      <xdr:colOff>396875</xdr:colOff>
      <xdr:row>55</xdr:row>
      <xdr:rowOff>120650</xdr:rowOff>
    </xdr:to>
    <xdr:sp macro="" textlink="">
      <xdr:nvSpPr>
        <xdr:cNvPr id="208" name="円/楕円 207"/>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209" name="テキスト ボックス 208"/>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0" name="円/楕円 209"/>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1" name="テキスト ボックス 210"/>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2" name="円/楕円 211"/>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13" name="テキスト ボックス 21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mn-lt"/>
              <a:ea typeface="+mn-ea"/>
              <a:cs typeface="+mn-cs"/>
            </a:rPr>
            <a:t>　</a:t>
          </a:r>
          <a:r>
            <a:rPr lang="ja-JP" altLang="ja-JP" sz="1200" b="0" i="0" baseline="0">
              <a:solidFill>
                <a:schemeClr val="dk1"/>
              </a:solidFill>
              <a:latin typeface="ＭＳ ゴシック" pitchFamily="49" charset="-128"/>
              <a:ea typeface="ＭＳ ゴシック" pitchFamily="49" charset="-128"/>
              <a:cs typeface="+mn-cs"/>
            </a:rPr>
            <a:t>類似団体平均と比較すると</a:t>
          </a:r>
          <a:r>
            <a:rPr lang="en-US" altLang="ja-JP" sz="1200" b="0" i="0" baseline="0">
              <a:solidFill>
                <a:schemeClr val="dk1"/>
              </a:solidFill>
              <a:latin typeface="ＭＳ ゴシック" pitchFamily="49" charset="-128"/>
              <a:ea typeface="ＭＳ ゴシック" pitchFamily="49" charset="-128"/>
              <a:cs typeface="+mn-cs"/>
            </a:rPr>
            <a:t>2.1</a:t>
          </a:r>
          <a:r>
            <a:rPr lang="ja-JP" altLang="en-US" sz="1200" b="0" i="0" baseline="0">
              <a:solidFill>
                <a:schemeClr val="dk1"/>
              </a:solidFill>
              <a:latin typeface="ＭＳ ゴシック" pitchFamily="49" charset="-128"/>
              <a:ea typeface="ＭＳ ゴシック" pitchFamily="49" charset="-128"/>
              <a:cs typeface="+mn-cs"/>
            </a:rPr>
            <a:t>％</a:t>
          </a:r>
          <a:r>
            <a:rPr lang="ja-JP" altLang="ja-JP" sz="1200" b="0" i="0" baseline="0">
              <a:solidFill>
                <a:schemeClr val="dk1"/>
              </a:solidFill>
              <a:latin typeface="ＭＳ ゴシック" pitchFamily="49" charset="-128"/>
              <a:ea typeface="ＭＳ ゴシック" pitchFamily="49" charset="-128"/>
              <a:cs typeface="+mn-cs"/>
            </a:rPr>
            <a:t>、</a:t>
          </a:r>
          <a:r>
            <a:rPr lang="ja-JP" altLang="en-US" sz="1200" b="0" i="0" baseline="0">
              <a:solidFill>
                <a:schemeClr val="dk1"/>
              </a:solidFill>
              <a:latin typeface="ＭＳ ゴシック" pitchFamily="49" charset="-128"/>
              <a:ea typeface="ＭＳ ゴシック" pitchFamily="49" charset="-128"/>
              <a:cs typeface="+mn-cs"/>
            </a:rPr>
            <a:t>全国</a:t>
          </a:r>
          <a:r>
            <a:rPr lang="ja-JP" altLang="ja-JP" sz="1200" b="0" i="0" baseline="0">
              <a:solidFill>
                <a:schemeClr val="dk1"/>
              </a:solidFill>
              <a:latin typeface="ＭＳ ゴシック" pitchFamily="49" charset="-128"/>
              <a:ea typeface="ＭＳ ゴシック" pitchFamily="49" charset="-128"/>
              <a:cs typeface="+mn-cs"/>
            </a:rPr>
            <a:t>平均と比較るすると</a:t>
          </a:r>
          <a:r>
            <a:rPr lang="en-US" altLang="ja-JP" sz="1200" b="0" i="0" baseline="0">
              <a:solidFill>
                <a:schemeClr val="dk1"/>
              </a:solidFill>
              <a:latin typeface="ＭＳ ゴシック" pitchFamily="49" charset="-128"/>
              <a:ea typeface="ＭＳ ゴシック" pitchFamily="49" charset="-128"/>
              <a:cs typeface="+mn-cs"/>
            </a:rPr>
            <a:t>1.3</a:t>
          </a:r>
          <a:r>
            <a:rPr lang="ja-JP" altLang="ja-JP" sz="1200" b="0" i="0" baseline="0">
              <a:solidFill>
                <a:schemeClr val="dk1"/>
              </a:solidFill>
              <a:latin typeface="ＭＳ ゴシック" pitchFamily="49" charset="-128"/>
              <a:ea typeface="ＭＳ ゴシック" pitchFamily="49" charset="-128"/>
              <a:cs typeface="+mn-cs"/>
            </a:rPr>
            <a:t>％下回っている。</a:t>
          </a:r>
          <a:endParaRPr lang="en-US" altLang="ja-JP" sz="1200" b="0" i="0" baseline="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他会計への繰出金は「繰出基準」を遵守し、また農業集落排水・浄化槽整備事業については経費を節減するとともに、適正な料金改定を検討する。また、国民健康保険直診事業についても適正な経営計画をたてることなどにより普通会計の負担額を減らしていくよう努める。</a:t>
          </a:r>
          <a:endParaRPr lang="ja-JP" altLang="ja-JP" sz="1200">
            <a:latin typeface="ＭＳ ゴシック" pitchFamily="49" charset="-128"/>
            <a:ea typeface="ＭＳ ゴシック" pitchFamily="49" charset="-128"/>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153670</xdr:rowOff>
    </xdr:from>
    <xdr:to>
      <xdr:col>24</xdr:col>
      <xdr:colOff>31750</xdr:colOff>
      <xdr:row>56</xdr:row>
      <xdr:rowOff>5080</xdr:rowOff>
    </xdr:to>
    <xdr:cxnSp macro="">
      <xdr:nvCxnSpPr>
        <xdr:cNvPr id="246" name="直線コネクタ 245"/>
        <xdr:cNvCxnSpPr/>
      </xdr:nvCxnSpPr>
      <xdr:spPr>
        <a:xfrm flipV="1">
          <a:off x="15671800" y="9583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7"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xdr:rowOff>
    </xdr:from>
    <xdr:to>
      <xdr:col>22</xdr:col>
      <xdr:colOff>565150</xdr:colOff>
      <xdr:row>56</xdr:row>
      <xdr:rowOff>5080</xdr:rowOff>
    </xdr:to>
    <xdr:cxnSp macro="">
      <xdr:nvCxnSpPr>
        <xdr:cNvPr id="249" name="直線コネクタ 248"/>
        <xdr:cNvCxnSpPr/>
      </xdr:nvCxnSpPr>
      <xdr:spPr>
        <a:xfrm>
          <a:off x="14782800" y="960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170197</xdr:rowOff>
    </xdr:from>
    <xdr:ext cx="736600" cy="259045"/>
    <xdr:sp macro="" textlink="">
      <xdr:nvSpPr>
        <xdr:cNvPr id="251" name="テキスト ボックス 250"/>
        <xdr:cNvSpPr txBox="1"/>
      </xdr:nvSpPr>
      <xdr:spPr>
        <a:xfrm>
          <a:off x="15290800" y="977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56</xdr:row>
      <xdr:rowOff>5080</xdr:rowOff>
    </xdr:to>
    <xdr:cxnSp macro="">
      <xdr:nvCxnSpPr>
        <xdr:cNvPr id="252" name="直線コネクタ 251"/>
        <xdr:cNvCxnSpPr/>
      </xdr:nvCxnSpPr>
      <xdr:spPr>
        <a:xfrm>
          <a:off x="13893800" y="9583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132097</xdr:rowOff>
    </xdr:from>
    <xdr:ext cx="762000" cy="259045"/>
    <xdr:sp macro="" textlink="">
      <xdr:nvSpPr>
        <xdr:cNvPr id="254" name="テキスト ボックス 253"/>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56</xdr:row>
      <xdr:rowOff>12700</xdr:rowOff>
    </xdr:to>
    <xdr:cxnSp macro="">
      <xdr:nvCxnSpPr>
        <xdr:cNvPr id="255" name="直線コネクタ 254"/>
        <xdr:cNvCxnSpPr/>
      </xdr:nvCxnSpPr>
      <xdr:spPr>
        <a:xfrm flipV="1">
          <a:off x="13004800" y="9583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86377</xdr:rowOff>
    </xdr:from>
    <xdr:ext cx="762000" cy="259045"/>
    <xdr:sp macro="" textlink="">
      <xdr:nvSpPr>
        <xdr:cNvPr id="257" name="テキスト ボックス 256"/>
        <xdr:cNvSpPr txBox="1"/>
      </xdr:nvSpPr>
      <xdr:spPr>
        <a:xfrm>
          <a:off x="13512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59" name="テキスト ボックス 25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5" name="円/楕円 264"/>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6"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7" name="円/楕円 266"/>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8" name="テキスト ボックス 267"/>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69" name="円/楕円 268"/>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0" name="テキスト ボックス 269"/>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1" name="円/楕円 270"/>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2" name="テキスト ボックス 271"/>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73" name="円/楕円 272"/>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74" name="テキスト ボックス 27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ＭＳ ゴシック" pitchFamily="49" charset="-128"/>
              <a:ea typeface="ＭＳ ゴシック" pitchFamily="49" charset="-128"/>
              <a:cs typeface="+mn-cs"/>
            </a:rPr>
            <a:t>　</a:t>
          </a:r>
          <a:r>
            <a:rPr lang="ja-JP" altLang="ja-JP" sz="1200" b="0" i="0" baseline="0">
              <a:solidFill>
                <a:schemeClr val="dk1"/>
              </a:solidFill>
              <a:latin typeface="ＭＳ ゴシック" pitchFamily="49" charset="-128"/>
              <a:ea typeface="ＭＳ ゴシック" pitchFamily="49" charset="-128"/>
              <a:cs typeface="+mn-cs"/>
            </a:rPr>
            <a:t>類似団体平均と比較すると</a:t>
          </a:r>
          <a:r>
            <a:rPr lang="en-US" altLang="ja-JP" sz="1200" b="0" i="0" baseline="0">
              <a:solidFill>
                <a:schemeClr val="dk1"/>
              </a:solidFill>
              <a:latin typeface="ＭＳ ゴシック" pitchFamily="49" charset="-128"/>
              <a:ea typeface="ＭＳ ゴシック" pitchFamily="49" charset="-128"/>
              <a:cs typeface="+mn-cs"/>
            </a:rPr>
            <a:t>2.5</a:t>
          </a:r>
          <a:r>
            <a:rPr lang="ja-JP" altLang="ja-JP" sz="1200" b="0" i="0" baseline="0">
              <a:solidFill>
                <a:schemeClr val="dk1"/>
              </a:solidFill>
              <a:latin typeface="ＭＳ ゴシック" pitchFamily="49" charset="-128"/>
              <a:ea typeface="ＭＳ ゴシック" pitchFamily="49" charset="-128"/>
              <a:cs typeface="+mn-cs"/>
            </a:rPr>
            <a:t>％、愛媛県平均と比較すると</a:t>
          </a:r>
          <a:r>
            <a:rPr lang="en-US" altLang="ja-JP" sz="1200" b="0" i="0" baseline="0">
              <a:solidFill>
                <a:schemeClr val="dk1"/>
              </a:solidFill>
              <a:latin typeface="ＭＳ ゴシック" pitchFamily="49" charset="-128"/>
              <a:ea typeface="ＭＳ ゴシック" pitchFamily="49" charset="-128"/>
              <a:cs typeface="+mn-cs"/>
            </a:rPr>
            <a:t>8.9</a:t>
          </a:r>
          <a:r>
            <a:rPr lang="ja-JP" altLang="ja-JP" sz="1200" b="0" i="0" baseline="0">
              <a:solidFill>
                <a:schemeClr val="dk1"/>
              </a:solidFill>
              <a:latin typeface="ＭＳ ゴシック" pitchFamily="49" charset="-128"/>
              <a:ea typeface="ＭＳ ゴシック" pitchFamily="49" charset="-128"/>
              <a:cs typeface="+mn-cs"/>
            </a:rPr>
            <a:t>％上回っている。これは、ごみ処理業務や消防業務</a:t>
          </a:r>
          <a:r>
            <a:rPr lang="ja-JP" altLang="en-US" sz="1200" b="0" i="0" baseline="0">
              <a:solidFill>
                <a:schemeClr val="dk1"/>
              </a:solidFill>
              <a:latin typeface="ＭＳ ゴシック" pitchFamily="49" charset="-128"/>
              <a:ea typeface="ＭＳ ゴシック" pitchFamily="49" charset="-128"/>
              <a:cs typeface="+mn-cs"/>
            </a:rPr>
            <a:t>、鬼北総合公園管理</a:t>
          </a:r>
          <a:r>
            <a:rPr lang="ja-JP" altLang="ja-JP" sz="1200" b="0" i="0" baseline="0">
              <a:solidFill>
                <a:schemeClr val="dk1"/>
              </a:solidFill>
              <a:latin typeface="ＭＳ ゴシック" pitchFamily="49" charset="-128"/>
              <a:ea typeface="ＭＳ ゴシック" pitchFamily="49" charset="-128"/>
              <a:cs typeface="+mn-cs"/>
            </a:rPr>
            <a:t>等を一部事務組合で行っており、その負担金が高くなっているためである。</a:t>
          </a:r>
          <a:endParaRPr lang="en-US" altLang="ja-JP" sz="1200" b="0" i="0" baseline="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今後も、一部事務組合での建設・改修等計画があるため一時的に上昇するが、それ以降は維持管理経費のみとなるため、必要最低限の負担金となる見込みである。</a:t>
          </a:r>
          <a:endParaRPr lang="ja-JP" altLang="ja-JP" sz="1200">
            <a:latin typeface="ＭＳ ゴシック" pitchFamily="49" charset="-128"/>
            <a:ea typeface="ＭＳ ゴシック" pitchFamily="49" charset="-128"/>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115570</xdr:rowOff>
    </xdr:from>
    <xdr:to>
      <xdr:col>24</xdr:col>
      <xdr:colOff>31750</xdr:colOff>
      <xdr:row>37</xdr:row>
      <xdr:rowOff>138430</xdr:rowOff>
    </xdr:to>
    <xdr:cxnSp macro="">
      <xdr:nvCxnSpPr>
        <xdr:cNvPr id="304" name="直線コネクタ 303"/>
        <xdr:cNvCxnSpPr/>
      </xdr:nvCxnSpPr>
      <xdr:spPr>
        <a:xfrm>
          <a:off x="15671800" y="6459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05"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37</xdr:row>
      <xdr:rowOff>138430</xdr:rowOff>
    </xdr:to>
    <xdr:cxnSp macro="">
      <xdr:nvCxnSpPr>
        <xdr:cNvPr id="307" name="直線コネクタ 306"/>
        <xdr:cNvCxnSpPr/>
      </xdr:nvCxnSpPr>
      <xdr:spPr>
        <a:xfrm flipV="1">
          <a:off x="14782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9" name="テキスト ボックス 308"/>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97282</xdr:rowOff>
    </xdr:from>
    <xdr:to>
      <xdr:col>21</xdr:col>
      <xdr:colOff>361950</xdr:colOff>
      <xdr:row>37</xdr:row>
      <xdr:rowOff>138430</xdr:rowOff>
    </xdr:to>
    <xdr:cxnSp macro="">
      <xdr:nvCxnSpPr>
        <xdr:cNvPr id="310" name="直線コネクタ 309"/>
        <xdr:cNvCxnSpPr/>
      </xdr:nvCxnSpPr>
      <xdr:spPr>
        <a:xfrm>
          <a:off x="13893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2" name="テキスト ボックス 311"/>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37</xdr:row>
      <xdr:rowOff>161290</xdr:rowOff>
    </xdr:to>
    <xdr:cxnSp macro="">
      <xdr:nvCxnSpPr>
        <xdr:cNvPr id="313" name="直線コネクタ 312"/>
        <xdr:cNvCxnSpPr/>
      </xdr:nvCxnSpPr>
      <xdr:spPr>
        <a:xfrm flipV="1">
          <a:off x="13004800" y="64409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5" name="テキスト ボックス 314"/>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94251</xdr:rowOff>
    </xdr:from>
    <xdr:ext cx="762000" cy="259045"/>
    <xdr:sp macro="" textlink="">
      <xdr:nvSpPr>
        <xdr:cNvPr id="317" name="テキスト ボックス 316"/>
        <xdr:cNvSpPr txBox="1"/>
      </xdr:nvSpPr>
      <xdr:spPr>
        <a:xfrm>
          <a:off x="12623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23" name="円/楕円 322"/>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59707</xdr:rowOff>
    </xdr:from>
    <xdr:ext cx="762000" cy="259045"/>
    <xdr:sp macro="" textlink="">
      <xdr:nvSpPr>
        <xdr:cNvPr id="324"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25" name="円/楕円 324"/>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26" name="テキスト ボックス 325"/>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87630</xdr:rowOff>
    </xdr:from>
    <xdr:to>
      <xdr:col>21</xdr:col>
      <xdr:colOff>412750</xdr:colOff>
      <xdr:row>38</xdr:row>
      <xdr:rowOff>17780</xdr:rowOff>
    </xdr:to>
    <xdr:sp macro="" textlink="">
      <xdr:nvSpPr>
        <xdr:cNvPr id="327" name="円/楕円 326"/>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2557</xdr:rowOff>
    </xdr:from>
    <xdr:ext cx="762000" cy="259045"/>
    <xdr:sp macro="" textlink="">
      <xdr:nvSpPr>
        <xdr:cNvPr id="328" name="テキスト ボックス 327"/>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46482</xdr:rowOff>
    </xdr:from>
    <xdr:to>
      <xdr:col>20</xdr:col>
      <xdr:colOff>209550</xdr:colOff>
      <xdr:row>37</xdr:row>
      <xdr:rowOff>148082</xdr:rowOff>
    </xdr:to>
    <xdr:sp macro="" textlink="">
      <xdr:nvSpPr>
        <xdr:cNvPr id="329" name="円/楕円 328"/>
        <xdr:cNvSpPr/>
      </xdr:nvSpPr>
      <xdr:spPr>
        <a:xfrm>
          <a:off x="13843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132859</xdr:rowOff>
    </xdr:from>
    <xdr:ext cx="762000" cy="259045"/>
    <xdr:sp macro="" textlink="">
      <xdr:nvSpPr>
        <xdr:cNvPr id="330" name="テキスト ボックス 329"/>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110490</xdr:rowOff>
    </xdr:from>
    <xdr:to>
      <xdr:col>19</xdr:col>
      <xdr:colOff>6350</xdr:colOff>
      <xdr:row>38</xdr:row>
      <xdr:rowOff>40640</xdr:rowOff>
    </xdr:to>
    <xdr:sp macro="" textlink="">
      <xdr:nvSpPr>
        <xdr:cNvPr id="331" name="円/楕円 330"/>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25417</xdr:rowOff>
    </xdr:from>
    <xdr:ext cx="762000" cy="259045"/>
    <xdr:sp macro="" textlink="">
      <xdr:nvSpPr>
        <xdr:cNvPr id="332" name="テキスト ボックス 331"/>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200" b="0" i="0" baseline="0">
              <a:solidFill>
                <a:schemeClr val="dk1"/>
              </a:solidFill>
              <a:latin typeface="ＭＳ ゴシック" pitchFamily="49" charset="-128"/>
              <a:ea typeface="ＭＳ ゴシック" pitchFamily="49" charset="-128"/>
              <a:cs typeface="+mn-cs"/>
            </a:rPr>
            <a:t>　類似団体平均と比較すると</a:t>
          </a:r>
          <a:r>
            <a:rPr lang="en-US" altLang="ja-JP" sz="1200" b="0" i="0" baseline="0">
              <a:solidFill>
                <a:schemeClr val="dk1"/>
              </a:solidFill>
              <a:latin typeface="ＭＳ ゴシック" pitchFamily="49" charset="-128"/>
              <a:ea typeface="ＭＳ ゴシック" pitchFamily="49" charset="-128"/>
              <a:cs typeface="+mn-cs"/>
            </a:rPr>
            <a:t>4.0</a:t>
          </a:r>
          <a:r>
            <a:rPr lang="ja-JP" altLang="ja-JP" sz="1200" b="0" i="0" baseline="0">
              <a:solidFill>
                <a:schemeClr val="dk1"/>
              </a:solidFill>
              <a:latin typeface="ＭＳ ゴシック" pitchFamily="49" charset="-128"/>
              <a:ea typeface="ＭＳ ゴシック" pitchFamily="49" charset="-128"/>
              <a:cs typeface="+mn-cs"/>
            </a:rPr>
            <a:t>％上回っている。主な要因としては、平成</a:t>
          </a:r>
          <a:r>
            <a:rPr lang="en-US" altLang="ja-JP" sz="1200" b="0" i="0" baseline="0">
              <a:solidFill>
                <a:schemeClr val="dk1"/>
              </a:solidFill>
              <a:latin typeface="ＭＳ ゴシック" pitchFamily="49" charset="-128"/>
              <a:ea typeface="ＭＳ ゴシック" pitchFamily="49" charset="-128"/>
              <a:cs typeface="+mn-cs"/>
            </a:rPr>
            <a:t>4</a:t>
          </a:r>
          <a:r>
            <a:rPr lang="ja-JP" altLang="ja-JP" sz="1200" b="0" i="0" baseline="0">
              <a:solidFill>
                <a:schemeClr val="dk1"/>
              </a:solidFill>
              <a:latin typeface="ＭＳ ゴシック" pitchFamily="49" charset="-128"/>
              <a:ea typeface="ＭＳ ゴシック" pitchFamily="49" charset="-128"/>
              <a:cs typeface="+mn-cs"/>
            </a:rPr>
            <a:t>年度から景気対策として実施してきた道路・橋りょう改良事業の臨時地方道整備事業債の発行額が</a:t>
          </a:r>
          <a:r>
            <a:rPr lang="en-US" altLang="ja-JP" sz="1200" b="0" i="0" baseline="0">
              <a:solidFill>
                <a:schemeClr val="dk1"/>
              </a:solidFill>
              <a:latin typeface="ＭＳ ゴシック" pitchFamily="49" charset="-128"/>
              <a:ea typeface="ＭＳ ゴシック" pitchFamily="49" charset="-128"/>
              <a:cs typeface="+mn-cs"/>
            </a:rPr>
            <a:t>17</a:t>
          </a:r>
          <a:r>
            <a:rPr lang="ja-JP" altLang="ja-JP" sz="1200" b="0" i="0" baseline="0">
              <a:solidFill>
                <a:schemeClr val="dk1"/>
              </a:solidFill>
              <a:latin typeface="ＭＳ ゴシック" pitchFamily="49" charset="-128"/>
              <a:ea typeface="ＭＳ ゴシック" pitchFamily="49" charset="-128"/>
              <a:cs typeface="+mn-cs"/>
            </a:rPr>
            <a:t>億円を超え、元利償還金が本格化しているためである。</a:t>
          </a:r>
          <a:r>
            <a:rPr lang="ja-JP" altLang="en-US" sz="1200" b="0" i="0" baseline="0">
              <a:solidFill>
                <a:schemeClr val="dk1"/>
              </a:solidFill>
              <a:latin typeface="ＭＳ ゴシック" pitchFamily="49" charset="-128"/>
              <a:ea typeface="ＭＳ ゴシック" pitchFamily="49" charset="-128"/>
              <a:cs typeface="+mn-cs"/>
            </a:rPr>
            <a:t>また、公債費に準ずる費用も類似団体と比較すると大幅に上回っている。</a:t>
          </a:r>
          <a:endParaRPr lang="en-US" altLang="ja-JP" sz="1200" b="0" i="0" baseline="0">
            <a:solidFill>
              <a:schemeClr val="dk1"/>
            </a:solidFill>
            <a:latin typeface="ＭＳ ゴシック" pitchFamily="49" charset="-128"/>
            <a:ea typeface="ＭＳ ゴシック" pitchFamily="49" charset="-128"/>
            <a:cs typeface="+mn-cs"/>
          </a:endParaRPr>
        </a:p>
        <a:p>
          <a:pPr rtl="0"/>
          <a:r>
            <a:rPr lang="ja-JP" altLang="ja-JP" sz="1200" b="0" i="0" baseline="0">
              <a:solidFill>
                <a:schemeClr val="dk1"/>
              </a:solidFill>
              <a:latin typeface="ＭＳ ゴシック" pitchFamily="49" charset="-128"/>
              <a:ea typeface="ＭＳ ゴシック" pitchFamily="49" charset="-128"/>
              <a:cs typeface="+mn-cs"/>
            </a:rPr>
            <a:t>　</a:t>
          </a:r>
          <a:r>
            <a:rPr lang="ja-JP" altLang="en-US" sz="1200" b="0" i="0" baseline="0">
              <a:solidFill>
                <a:schemeClr val="dk1"/>
              </a:solidFill>
              <a:latin typeface="ＭＳ ゴシック" pitchFamily="49" charset="-128"/>
              <a:ea typeface="ＭＳ ゴシック" pitchFamily="49" charset="-128"/>
              <a:cs typeface="+mn-cs"/>
            </a:rPr>
            <a:t>今後も</a:t>
          </a:r>
          <a:r>
            <a:rPr lang="ja-JP" altLang="ja-JP" sz="1200" b="0" i="0" baseline="0">
              <a:solidFill>
                <a:schemeClr val="dk1"/>
              </a:solidFill>
              <a:latin typeface="ＭＳ ゴシック" pitchFamily="49" charset="-128"/>
              <a:ea typeface="ＭＳ ゴシック" pitchFamily="49" charset="-128"/>
              <a:cs typeface="+mn-cs"/>
            </a:rPr>
            <a:t>交付税措置率の低い地方債は借りない方針とし、必要な普通建設事業に良好な地方債を必要最低限発行することで水準を超えないよう努め</a:t>
          </a:r>
          <a:r>
            <a:rPr lang="ja-JP" altLang="en-US" sz="1200" b="0" i="0" baseline="0">
              <a:solidFill>
                <a:schemeClr val="dk1"/>
              </a:solidFill>
              <a:latin typeface="ＭＳ ゴシック" pitchFamily="49" charset="-128"/>
              <a:ea typeface="ＭＳ ゴシック" pitchFamily="49" charset="-128"/>
              <a:cs typeface="+mn-cs"/>
            </a:rPr>
            <a:t>てい</a:t>
          </a:r>
          <a:r>
            <a:rPr lang="ja-JP" altLang="ja-JP" sz="1200" b="0" i="0" baseline="0">
              <a:solidFill>
                <a:schemeClr val="dk1"/>
              </a:solidFill>
              <a:latin typeface="ＭＳ ゴシック" pitchFamily="49" charset="-128"/>
              <a:ea typeface="ＭＳ ゴシック" pitchFamily="49" charset="-128"/>
              <a:cs typeface="+mn-cs"/>
            </a:rPr>
            <a:t>る。</a:t>
          </a:r>
          <a:endParaRPr lang="ja-JP" altLang="ja-JP" sz="1200">
            <a:latin typeface="ＭＳ ゴシック" pitchFamily="49" charset="-128"/>
            <a:ea typeface="ＭＳ ゴシック" pitchFamily="49" charset="-128"/>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14987</xdr:rowOff>
    </xdr:to>
    <xdr:cxnSp macro="">
      <xdr:nvCxnSpPr>
        <xdr:cNvPr id="362" name="直線コネクタ 361"/>
        <xdr:cNvCxnSpPr/>
      </xdr:nvCxnSpPr>
      <xdr:spPr>
        <a:xfrm flipV="1">
          <a:off x="3987800" y="135275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3"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14987</xdr:rowOff>
    </xdr:from>
    <xdr:to>
      <xdr:col>5</xdr:col>
      <xdr:colOff>549275</xdr:colOff>
      <xdr:row>79</xdr:row>
      <xdr:rowOff>74422</xdr:rowOff>
    </xdr:to>
    <xdr:cxnSp macro="">
      <xdr:nvCxnSpPr>
        <xdr:cNvPr id="365" name="直線コネクタ 364"/>
        <xdr:cNvCxnSpPr/>
      </xdr:nvCxnSpPr>
      <xdr:spPr>
        <a:xfrm flipV="1">
          <a:off x="3098800" y="135595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59962</xdr:rowOff>
    </xdr:from>
    <xdr:ext cx="736600" cy="259045"/>
    <xdr:sp macro="" textlink="">
      <xdr:nvSpPr>
        <xdr:cNvPr id="367" name="テキスト ボックス 366"/>
        <xdr:cNvSpPr txBox="1"/>
      </xdr:nvSpPr>
      <xdr:spPr>
        <a:xfrm>
          <a:off x="3606800" y="13090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74422</xdr:rowOff>
    </xdr:to>
    <xdr:cxnSp macro="">
      <xdr:nvCxnSpPr>
        <xdr:cNvPr id="368" name="直線コネクタ 367"/>
        <xdr:cNvCxnSpPr/>
      </xdr:nvCxnSpPr>
      <xdr:spPr>
        <a:xfrm>
          <a:off x="2209800" y="135915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0" name="テキスト ボックス 369"/>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129287</xdr:rowOff>
    </xdr:to>
    <xdr:cxnSp macro="">
      <xdr:nvCxnSpPr>
        <xdr:cNvPr id="371" name="直線コネクタ 370"/>
        <xdr:cNvCxnSpPr/>
      </xdr:nvCxnSpPr>
      <xdr:spPr>
        <a:xfrm flipV="1">
          <a:off x="1320800" y="135915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9669</xdr:rowOff>
    </xdr:from>
    <xdr:ext cx="762000" cy="259045"/>
    <xdr:sp macro="" textlink="">
      <xdr:nvSpPr>
        <xdr:cNvPr id="373" name="テキスト ボックス 372"/>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375" name="テキスト ボックス 374"/>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103632</xdr:rowOff>
    </xdr:from>
    <xdr:to>
      <xdr:col>7</xdr:col>
      <xdr:colOff>66675</xdr:colOff>
      <xdr:row>79</xdr:row>
      <xdr:rowOff>33782</xdr:rowOff>
    </xdr:to>
    <xdr:sp macro="" textlink="">
      <xdr:nvSpPr>
        <xdr:cNvPr id="381" name="円/楕円 380"/>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75709</xdr:rowOff>
    </xdr:from>
    <xdr:ext cx="762000" cy="259045"/>
    <xdr:sp macro="" textlink="">
      <xdr:nvSpPr>
        <xdr:cNvPr id="382"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135637</xdr:rowOff>
    </xdr:from>
    <xdr:to>
      <xdr:col>5</xdr:col>
      <xdr:colOff>600075</xdr:colOff>
      <xdr:row>79</xdr:row>
      <xdr:rowOff>65787</xdr:rowOff>
    </xdr:to>
    <xdr:sp macro="" textlink="">
      <xdr:nvSpPr>
        <xdr:cNvPr id="383" name="円/楕円 382"/>
        <xdr:cNvSpPr/>
      </xdr:nvSpPr>
      <xdr:spPr>
        <a:xfrm>
          <a:off x="3937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50564</xdr:rowOff>
    </xdr:from>
    <xdr:ext cx="736600" cy="259045"/>
    <xdr:sp macro="" textlink="">
      <xdr:nvSpPr>
        <xdr:cNvPr id="384" name="テキスト ボックス 383"/>
        <xdr:cNvSpPr txBox="1"/>
      </xdr:nvSpPr>
      <xdr:spPr>
        <a:xfrm>
          <a:off x="3606800" y="1359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85" name="円/楕円 384"/>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86" name="テキスト ボックス 385"/>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167639</xdr:rowOff>
    </xdr:from>
    <xdr:to>
      <xdr:col>3</xdr:col>
      <xdr:colOff>193675</xdr:colOff>
      <xdr:row>79</xdr:row>
      <xdr:rowOff>97789</xdr:rowOff>
    </xdr:to>
    <xdr:sp macro="" textlink="">
      <xdr:nvSpPr>
        <xdr:cNvPr id="387" name="円/楕円 386"/>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82566</xdr:rowOff>
    </xdr:from>
    <xdr:ext cx="762000" cy="259045"/>
    <xdr:sp macro="" textlink="">
      <xdr:nvSpPr>
        <xdr:cNvPr id="388" name="テキスト ボックス 387"/>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78487</xdr:rowOff>
    </xdr:from>
    <xdr:to>
      <xdr:col>1</xdr:col>
      <xdr:colOff>676275</xdr:colOff>
      <xdr:row>80</xdr:row>
      <xdr:rowOff>8637</xdr:rowOff>
    </xdr:to>
    <xdr:sp macro="" textlink="">
      <xdr:nvSpPr>
        <xdr:cNvPr id="389" name="円/楕円 388"/>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164864</xdr:rowOff>
    </xdr:from>
    <xdr:ext cx="762000" cy="259045"/>
    <xdr:sp macro="" textlink="">
      <xdr:nvSpPr>
        <xdr:cNvPr id="390" name="テキスト ボックス 389"/>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a:t>
          </a:r>
          <a:r>
            <a:rPr lang="ja-JP" altLang="ja-JP" sz="1200">
              <a:solidFill>
                <a:schemeClr val="dk1"/>
              </a:solidFill>
              <a:latin typeface="ＭＳ ゴシック" pitchFamily="49" charset="-128"/>
              <a:ea typeface="ＭＳ ゴシック" pitchFamily="49" charset="-128"/>
              <a:cs typeface="+mn-cs"/>
            </a:rPr>
            <a:t>類似団体平均と比較すると</a:t>
          </a:r>
          <a:r>
            <a:rPr lang="en-US" altLang="ja-JP" sz="1200">
              <a:solidFill>
                <a:schemeClr val="dk1"/>
              </a:solidFill>
              <a:latin typeface="ＭＳ ゴシック" pitchFamily="49" charset="-128"/>
              <a:ea typeface="ＭＳ ゴシック" pitchFamily="49" charset="-128"/>
              <a:cs typeface="+mn-cs"/>
            </a:rPr>
            <a:t>3.3</a:t>
          </a:r>
          <a:r>
            <a:rPr lang="ja-JP" altLang="ja-JP" sz="1200">
              <a:solidFill>
                <a:schemeClr val="dk1"/>
              </a:solidFill>
              <a:latin typeface="ＭＳ ゴシック" pitchFamily="49" charset="-128"/>
              <a:ea typeface="ＭＳ ゴシック" pitchFamily="49" charset="-128"/>
              <a:cs typeface="+mn-cs"/>
            </a:rPr>
            <a:t>％、愛媛県平均と比較すると</a:t>
          </a:r>
          <a:r>
            <a:rPr lang="en-US" altLang="ja-JP" sz="1200">
              <a:solidFill>
                <a:schemeClr val="dk1"/>
              </a:solidFill>
              <a:latin typeface="ＭＳ ゴシック" pitchFamily="49" charset="-128"/>
              <a:ea typeface="ＭＳ ゴシック" pitchFamily="49" charset="-128"/>
              <a:cs typeface="+mn-cs"/>
            </a:rPr>
            <a:t>1.3</a:t>
          </a:r>
          <a:r>
            <a:rPr lang="ja-JP" altLang="ja-JP" sz="1200">
              <a:solidFill>
                <a:schemeClr val="dk1"/>
              </a:solidFill>
              <a:latin typeface="ＭＳ ゴシック" pitchFamily="49" charset="-128"/>
              <a:ea typeface="ＭＳ ゴシック" pitchFamily="49" charset="-128"/>
              <a:cs typeface="+mn-cs"/>
            </a:rPr>
            <a:t>％下回っている。</a:t>
          </a:r>
          <a:endParaRPr lang="en-US" altLang="ja-JP" sz="1200">
            <a:solidFill>
              <a:schemeClr val="dk1"/>
            </a:solidFill>
            <a:latin typeface="ＭＳ ゴシック" pitchFamily="49" charset="-128"/>
            <a:ea typeface="ＭＳ ゴシック" pitchFamily="49" charset="-128"/>
            <a:cs typeface="+mn-cs"/>
          </a:endParaRPr>
        </a:p>
        <a:p>
          <a:r>
            <a:rPr lang="ja-JP" altLang="ja-JP" sz="1200">
              <a:solidFill>
                <a:schemeClr val="dk1"/>
              </a:solidFill>
              <a:latin typeface="ＭＳ ゴシック" pitchFamily="49" charset="-128"/>
              <a:ea typeface="ＭＳ ゴシック" pitchFamily="49" charset="-128"/>
              <a:cs typeface="+mn-cs"/>
            </a:rPr>
            <a:t>　</a:t>
          </a:r>
          <a:r>
            <a:rPr lang="ja-JP" altLang="en-US" sz="1200">
              <a:solidFill>
                <a:schemeClr val="dk1"/>
              </a:solidFill>
              <a:latin typeface="ＭＳ ゴシック" pitchFamily="49" charset="-128"/>
              <a:ea typeface="ＭＳ ゴシック" pitchFamily="49" charset="-128"/>
              <a:cs typeface="+mn-cs"/>
            </a:rPr>
            <a:t>普通交付税が歳入の約半分を占め、主な産業もない脆弱な当町であるが、住民サービスを低下させることなく質を高め、</a:t>
          </a:r>
          <a:r>
            <a:rPr lang="ja-JP" altLang="ja-JP" sz="1200">
              <a:solidFill>
                <a:schemeClr val="dk1"/>
              </a:solidFill>
              <a:latin typeface="ＭＳ ゴシック" pitchFamily="49" charset="-128"/>
              <a:ea typeface="ＭＳ ゴシック" pitchFamily="49" charset="-128"/>
              <a:cs typeface="+mn-cs"/>
            </a:rPr>
            <a:t>今後も経常的経費の削減に努め</a:t>
          </a:r>
          <a:r>
            <a:rPr lang="ja-JP" altLang="en-US" sz="1200">
              <a:solidFill>
                <a:schemeClr val="dk1"/>
              </a:solidFill>
              <a:latin typeface="ＭＳ ゴシック" pitchFamily="49" charset="-128"/>
              <a:ea typeface="ＭＳ ゴシック" pitchFamily="49" charset="-128"/>
              <a:cs typeface="+mn-cs"/>
            </a:rPr>
            <a:t>ることはもちろんのこと</a:t>
          </a:r>
          <a:r>
            <a:rPr lang="ja-JP" altLang="ja-JP" sz="1200">
              <a:solidFill>
                <a:schemeClr val="dk1"/>
              </a:solidFill>
              <a:latin typeface="ＭＳ ゴシック" pitchFamily="49" charset="-128"/>
              <a:ea typeface="ＭＳ ゴシック" pitchFamily="49" charset="-128"/>
              <a:cs typeface="+mn-cs"/>
            </a:rPr>
            <a:t>、</a:t>
          </a:r>
          <a:r>
            <a:rPr lang="ja-JP" altLang="en-US" sz="1200">
              <a:solidFill>
                <a:schemeClr val="dk1"/>
              </a:solidFill>
              <a:latin typeface="ＭＳ ゴシック" pitchFamily="49" charset="-128"/>
              <a:ea typeface="ＭＳ ゴシック" pitchFamily="49" charset="-128"/>
              <a:cs typeface="+mn-cs"/>
            </a:rPr>
            <a:t>中長期的な視点で行</a:t>
          </a:r>
          <a:r>
            <a:rPr lang="ja-JP" altLang="ja-JP" sz="1200">
              <a:solidFill>
                <a:schemeClr val="dk1"/>
              </a:solidFill>
              <a:latin typeface="ＭＳ ゴシック" pitchFamily="49" charset="-128"/>
              <a:ea typeface="ＭＳ ゴシック" pitchFamily="49" charset="-128"/>
              <a:cs typeface="+mn-cs"/>
            </a:rPr>
            <a:t>財政</a:t>
          </a:r>
          <a:r>
            <a:rPr lang="ja-JP" altLang="en-US" sz="1200">
              <a:solidFill>
                <a:schemeClr val="dk1"/>
              </a:solidFill>
              <a:latin typeface="ＭＳ ゴシック" pitchFamily="49" charset="-128"/>
              <a:ea typeface="ＭＳ ゴシック" pitchFamily="49" charset="-128"/>
              <a:cs typeface="+mn-cs"/>
            </a:rPr>
            <a:t>運営</a:t>
          </a:r>
          <a:r>
            <a:rPr lang="ja-JP" altLang="ja-JP" sz="1200">
              <a:solidFill>
                <a:schemeClr val="dk1"/>
              </a:solidFill>
              <a:latin typeface="ＭＳ ゴシック" pitchFamily="49" charset="-128"/>
              <a:ea typeface="ＭＳ ゴシック" pitchFamily="49" charset="-128"/>
              <a:cs typeface="+mn-cs"/>
            </a:rPr>
            <a:t>の健全化</a:t>
          </a:r>
          <a:r>
            <a:rPr lang="ja-JP" altLang="en-US" sz="1200">
              <a:solidFill>
                <a:schemeClr val="dk1"/>
              </a:solidFill>
              <a:latin typeface="ＭＳ ゴシック" pitchFamily="49" charset="-128"/>
              <a:ea typeface="ＭＳ ゴシック" pitchFamily="49" charset="-128"/>
              <a:cs typeface="+mn-cs"/>
            </a:rPr>
            <a:t>に努める</a:t>
          </a:r>
          <a:r>
            <a:rPr lang="ja-JP" altLang="ja-JP" sz="1200">
              <a:solidFill>
                <a:schemeClr val="dk1"/>
              </a:solidFill>
              <a:latin typeface="ＭＳ ゴシック" pitchFamily="49" charset="-128"/>
              <a:ea typeface="ＭＳ ゴシック" pitchFamily="49" charset="-128"/>
              <a:cs typeface="+mn-cs"/>
            </a:rPr>
            <a:t>。</a:t>
          </a:r>
          <a:endParaRPr lang="en-US" altLang="ja-JP" sz="1200">
            <a:solidFill>
              <a:schemeClr val="dk1"/>
            </a:solidFill>
            <a:latin typeface="ＭＳ ゴシック" pitchFamily="49" charset="-128"/>
            <a:ea typeface="ＭＳ ゴシック" pitchFamily="49" charset="-128"/>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77470</xdr:rowOff>
    </xdr:from>
    <xdr:to>
      <xdr:col>24</xdr:col>
      <xdr:colOff>31750</xdr:colOff>
      <xdr:row>76</xdr:row>
      <xdr:rowOff>88900</xdr:rowOff>
    </xdr:to>
    <xdr:cxnSp macro="">
      <xdr:nvCxnSpPr>
        <xdr:cNvPr id="423" name="直線コネクタ 422"/>
        <xdr:cNvCxnSpPr/>
      </xdr:nvCxnSpPr>
      <xdr:spPr>
        <a:xfrm>
          <a:off x="15671800" y="131076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135907</xdr:rowOff>
    </xdr:from>
    <xdr:ext cx="762000" cy="259045"/>
    <xdr:sp macro="" textlink="">
      <xdr:nvSpPr>
        <xdr:cNvPr id="424" name="公債費以外平均値テキスト"/>
        <xdr:cNvSpPr txBox="1"/>
      </xdr:nvSpPr>
      <xdr:spPr>
        <a:xfrm>
          <a:off x="16598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77470</xdr:rowOff>
    </xdr:from>
    <xdr:to>
      <xdr:col>22</xdr:col>
      <xdr:colOff>565150</xdr:colOff>
      <xdr:row>76</xdr:row>
      <xdr:rowOff>77470</xdr:rowOff>
    </xdr:to>
    <xdr:cxnSp macro="">
      <xdr:nvCxnSpPr>
        <xdr:cNvPr id="426" name="直線コネクタ 425"/>
        <xdr:cNvCxnSpPr/>
      </xdr:nvCxnSpPr>
      <xdr:spPr>
        <a:xfrm>
          <a:off x="14782800" y="13107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97807</xdr:rowOff>
    </xdr:from>
    <xdr:ext cx="736600" cy="259045"/>
    <xdr:sp macro="" textlink="">
      <xdr:nvSpPr>
        <xdr:cNvPr id="428" name="テキスト ボックス 427"/>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104140</xdr:rowOff>
    </xdr:from>
    <xdr:to>
      <xdr:col>21</xdr:col>
      <xdr:colOff>361950</xdr:colOff>
      <xdr:row>76</xdr:row>
      <xdr:rowOff>77470</xdr:rowOff>
    </xdr:to>
    <xdr:cxnSp macro="">
      <xdr:nvCxnSpPr>
        <xdr:cNvPr id="429" name="直線コネクタ 428"/>
        <xdr:cNvCxnSpPr/>
      </xdr:nvCxnSpPr>
      <xdr:spPr>
        <a:xfrm>
          <a:off x="13893800" y="129628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1" name="テキスト ボックス 430"/>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104140</xdr:rowOff>
    </xdr:from>
    <xdr:to>
      <xdr:col>20</xdr:col>
      <xdr:colOff>158750</xdr:colOff>
      <xdr:row>76</xdr:row>
      <xdr:rowOff>66039</xdr:rowOff>
    </xdr:to>
    <xdr:cxnSp macro="">
      <xdr:nvCxnSpPr>
        <xdr:cNvPr id="432" name="直線コネクタ 431"/>
        <xdr:cNvCxnSpPr/>
      </xdr:nvCxnSpPr>
      <xdr:spPr>
        <a:xfrm flipV="1">
          <a:off x="13004800" y="12962890"/>
          <a:ext cx="889000" cy="1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120666</xdr:rowOff>
    </xdr:from>
    <xdr:ext cx="762000" cy="259045"/>
    <xdr:sp macro="" textlink="">
      <xdr:nvSpPr>
        <xdr:cNvPr id="436" name="テキスト ボックス 435"/>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38100</xdr:rowOff>
    </xdr:from>
    <xdr:to>
      <xdr:col>24</xdr:col>
      <xdr:colOff>82550</xdr:colOff>
      <xdr:row>76</xdr:row>
      <xdr:rowOff>139700</xdr:rowOff>
    </xdr:to>
    <xdr:sp macro="" textlink="">
      <xdr:nvSpPr>
        <xdr:cNvPr id="442" name="円/楕円 441"/>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54627</xdr:rowOff>
    </xdr:from>
    <xdr:ext cx="762000" cy="259045"/>
    <xdr:sp macro="" textlink="">
      <xdr:nvSpPr>
        <xdr:cNvPr id="443"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26670</xdr:rowOff>
    </xdr:from>
    <xdr:to>
      <xdr:col>22</xdr:col>
      <xdr:colOff>615950</xdr:colOff>
      <xdr:row>76</xdr:row>
      <xdr:rowOff>128270</xdr:rowOff>
    </xdr:to>
    <xdr:sp macro="" textlink="">
      <xdr:nvSpPr>
        <xdr:cNvPr id="444" name="円/楕円 443"/>
        <xdr:cNvSpPr/>
      </xdr:nvSpPr>
      <xdr:spPr>
        <a:xfrm>
          <a:off x="15621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138447</xdr:rowOff>
    </xdr:from>
    <xdr:ext cx="736600" cy="259045"/>
    <xdr:sp macro="" textlink="">
      <xdr:nvSpPr>
        <xdr:cNvPr id="445" name="テキスト ボックス 444"/>
        <xdr:cNvSpPr txBox="1"/>
      </xdr:nvSpPr>
      <xdr:spPr>
        <a:xfrm>
          <a:off x="15290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26670</xdr:rowOff>
    </xdr:from>
    <xdr:to>
      <xdr:col>21</xdr:col>
      <xdr:colOff>412750</xdr:colOff>
      <xdr:row>76</xdr:row>
      <xdr:rowOff>128270</xdr:rowOff>
    </xdr:to>
    <xdr:sp macro="" textlink="">
      <xdr:nvSpPr>
        <xdr:cNvPr id="446" name="円/楕円 445"/>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138447</xdr:rowOff>
    </xdr:from>
    <xdr:ext cx="762000" cy="259045"/>
    <xdr:sp macro="" textlink="">
      <xdr:nvSpPr>
        <xdr:cNvPr id="447" name="テキスト ボックス 446"/>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53340</xdr:rowOff>
    </xdr:from>
    <xdr:to>
      <xdr:col>20</xdr:col>
      <xdr:colOff>209550</xdr:colOff>
      <xdr:row>75</xdr:row>
      <xdr:rowOff>154939</xdr:rowOff>
    </xdr:to>
    <xdr:sp macro="" textlink="">
      <xdr:nvSpPr>
        <xdr:cNvPr id="448" name="円/楕円 447"/>
        <xdr:cNvSpPr/>
      </xdr:nvSpPr>
      <xdr:spPr>
        <a:xfrm>
          <a:off x="13843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165117</xdr:rowOff>
    </xdr:from>
    <xdr:ext cx="762000" cy="259045"/>
    <xdr:sp macro="" textlink="">
      <xdr:nvSpPr>
        <xdr:cNvPr id="449" name="テキスト ボックス 448"/>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15239</xdr:rowOff>
    </xdr:from>
    <xdr:to>
      <xdr:col>19</xdr:col>
      <xdr:colOff>6350</xdr:colOff>
      <xdr:row>76</xdr:row>
      <xdr:rowOff>116839</xdr:rowOff>
    </xdr:to>
    <xdr:sp macro="" textlink="">
      <xdr:nvSpPr>
        <xdr:cNvPr id="450" name="円/楕円 449"/>
        <xdr:cNvSpPr/>
      </xdr:nvSpPr>
      <xdr:spPr>
        <a:xfrm>
          <a:off x="12954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127017</xdr:rowOff>
    </xdr:from>
    <xdr:ext cx="762000" cy="259045"/>
    <xdr:sp macro="" textlink="">
      <xdr:nvSpPr>
        <xdr:cNvPr id="451" name="テキスト ボックス 450"/>
        <xdr:cNvSpPr txBox="1"/>
      </xdr:nvSpPr>
      <xdr:spPr>
        <a:xfrm>
          <a:off x="12623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愛媛県鬼北町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139962</xdr:rowOff>
    </xdr:from>
    <xdr:to>
      <xdr:col>4</xdr:col>
      <xdr:colOff>1117600</xdr:colOff>
      <xdr:row>17</xdr:row>
      <xdr:rowOff>4745</xdr:rowOff>
    </xdr:to>
    <xdr:cxnSp macro="">
      <xdr:nvCxnSpPr>
        <xdr:cNvPr id="50" name="直線コネクタ 49"/>
        <xdr:cNvCxnSpPr/>
      </xdr:nvCxnSpPr>
      <xdr:spPr bwMode="auto">
        <a:xfrm>
          <a:off x="5003800" y="2930787"/>
          <a:ext cx="647700" cy="3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127602</xdr:rowOff>
    </xdr:from>
    <xdr:to>
      <xdr:col>4</xdr:col>
      <xdr:colOff>469900</xdr:colOff>
      <xdr:row>16</xdr:row>
      <xdr:rowOff>139962</xdr:rowOff>
    </xdr:to>
    <xdr:cxnSp macro="">
      <xdr:nvCxnSpPr>
        <xdr:cNvPr id="53" name="直線コネクタ 52"/>
        <xdr:cNvCxnSpPr/>
      </xdr:nvCxnSpPr>
      <xdr:spPr bwMode="auto">
        <a:xfrm>
          <a:off x="4305300" y="2918427"/>
          <a:ext cx="698500" cy="1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127602</xdr:rowOff>
    </xdr:from>
    <xdr:to>
      <xdr:col>3</xdr:col>
      <xdr:colOff>904875</xdr:colOff>
      <xdr:row>16</xdr:row>
      <xdr:rowOff>145364</xdr:rowOff>
    </xdr:to>
    <xdr:cxnSp macro="">
      <xdr:nvCxnSpPr>
        <xdr:cNvPr id="56" name="直線コネクタ 55"/>
        <xdr:cNvCxnSpPr/>
      </xdr:nvCxnSpPr>
      <xdr:spPr bwMode="auto">
        <a:xfrm flipV="1">
          <a:off x="3606800" y="2918427"/>
          <a:ext cx="698500" cy="17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145364</xdr:rowOff>
    </xdr:from>
    <xdr:to>
      <xdr:col>3</xdr:col>
      <xdr:colOff>206375</xdr:colOff>
      <xdr:row>16</xdr:row>
      <xdr:rowOff>148252</xdr:rowOff>
    </xdr:to>
    <xdr:cxnSp macro="">
      <xdr:nvCxnSpPr>
        <xdr:cNvPr id="59" name="直線コネクタ 58"/>
        <xdr:cNvCxnSpPr/>
      </xdr:nvCxnSpPr>
      <xdr:spPr bwMode="auto">
        <a:xfrm flipV="1">
          <a:off x="2908300" y="2936189"/>
          <a:ext cx="698500" cy="2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125395</xdr:rowOff>
    </xdr:from>
    <xdr:to>
      <xdr:col>5</xdr:col>
      <xdr:colOff>34925</xdr:colOff>
      <xdr:row>17</xdr:row>
      <xdr:rowOff>55545</xdr:rowOff>
    </xdr:to>
    <xdr:sp macro="" textlink="">
      <xdr:nvSpPr>
        <xdr:cNvPr id="69" name="円/楕円 68"/>
        <xdr:cNvSpPr/>
      </xdr:nvSpPr>
      <xdr:spPr bwMode="auto">
        <a:xfrm>
          <a:off x="5600700" y="2916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141922</xdr:rowOff>
    </xdr:from>
    <xdr:ext cx="762000" cy="259045"/>
    <xdr:sp macro="" textlink="">
      <xdr:nvSpPr>
        <xdr:cNvPr id="70" name="人口1人当たり決算額の推移該当値テキスト130"/>
        <xdr:cNvSpPr txBox="1"/>
      </xdr:nvSpPr>
      <xdr:spPr>
        <a:xfrm>
          <a:off x="5740400" y="276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127,294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89162</xdr:rowOff>
    </xdr:from>
    <xdr:to>
      <xdr:col>4</xdr:col>
      <xdr:colOff>520700</xdr:colOff>
      <xdr:row>17</xdr:row>
      <xdr:rowOff>19312</xdr:rowOff>
    </xdr:to>
    <xdr:sp macro="" textlink="">
      <xdr:nvSpPr>
        <xdr:cNvPr id="71" name="円/楕円 70"/>
        <xdr:cNvSpPr/>
      </xdr:nvSpPr>
      <xdr:spPr bwMode="auto">
        <a:xfrm>
          <a:off x="4953000" y="287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29489</xdr:rowOff>
    </xdr:from>
    <xdr:ext cx="736600" cy="259045"/>
    <xdr:sp macro="" textlink="">
      <xdr:nvSpPr>
        <xdr:cNvPr id="72" name="テキスト ボックス 71"/>
        <xdr:cNvSpPr txBox="1"/>
      </xdr:nvSpPr>
      <xdr:spPr>
        <a:xfrm>
          <a:off x="4622800" y="2648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76802</xdr:rowOff>
    </xdr:from>
    <xdr:to>
      <xdr:col>3</xdr:col>
      <xdr:colOff>955675</xdr:colOff>
      <xdr:row>17</xdr:row>
      <xdr:rowOff>6952</xdr:rowOff>
    </xdr:to>
    <xdr:sp macro="" textlink="">
      <xdr:nvSpPr>
        <xdr:cNvPr id="73" name="円/楕円 72"/>
        <xdr:cNvSpPr/>
      </xdr:nvSpPr>
      <xdr:spPr bwMode="auto">
        <a:xfrm>
          <a:off x="4254500" y="286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17129</xdr:rowOff>
    </xdr:from>
    <xdr:ext cx="762000" cy="259045"/>
    <xdr:sp macro="" textlink="">
      <xdr:nvSpPr>
        <xdr:cNvPr id="74" name="テキスト ボックス 73"/>
        <xdr:cNvSpPr txBox="1"/>
      </xdr:nvSpPr>
      <xdr:spPr>
        <a:xfrm>
          <a:off x="3924300" y="263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94564</xdr:rowOff>
    </xdr:from>
    <xdr:to>
      <xdr:col>3</xdr:col>
      <xdr:colOff>257175</xdr:colOff>
      <xdr:row>17</xdr:row>
      <xdr:rowOff>24714</xdr:rowOff>
    </xdr:to>
    <xdr:sp macro="" textlink="">
      <xdr:nvSpPr>
        <xdr:cNvPr id="75" name="円/楕円 74"/>
        <xdr:cNvSpPr/>
      </xdr:nvSpPr>
      <xdr:spPr bwMode="auto">
        <a:xfrm>
          <a:off x="3556000" y="288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34891</xdr:rowOff>
    </xdr:from>
    <xdr:ext cx="762000" cy="259045"/>
    <xdr:sp macro="" textlink="">
      <xdr:nvSpPr>
        <xdr:cNvPr id="76" name="テキスト ボックス 75"/>
        <xdr:cNvSpPr txBox="1"/>
      </xdr:nvSpPr>
      <xdr:spPr>
        <a:xfrm>
          <a:off x="3225800" y="26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131,340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97452</xdr:rowOff>
    </xdr:from>
    <xdr:to>
      <xdr:col>2</xdr:col>
      <xdr:colOff>692150</xdr:colOff>
      <xdr:row>17</xdr:row>
      <xdr:rowOff>27602</xdr:rowOff>
    </xdr:to>
    <xdr:sp macro="" textlink="">
      <xdr:nvSpPr>
        <xdr:cNvPr id="77" name="円/楕円 76"/>
        <xdr:cNvSpPr/>
      </xdr:nvSpPr>
      <xdr:spPr bwMode="auto">
        <a:xfrm>
          <a:off x="2857500" y="2888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37779</xdr:rowOff>
    </xdr:from>
    <xdr:ext cx="762000" cy="259045"/>
    <xdr:sp macro="" textlink="">
      <xdr:nvSpPr>
        <xdr:cNvPr id="78" name="テキスト ボックス 77"/>
        <xdr:cNvSpPr txBox="1"/>
      </xdr:nvSpPr>
      <xdr:spPr>
        <a:xfrm>
          <a:off x="2527300" y="2657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297294</xdr:rowOff>
    </xdr:from>
    <xdr:to>
      <xdr:col>4</xdr:col>
      <xdr:colOff>1117600</xdr:colOff>
      <xdr:row>34</xdr:row>
      <xdr:rowOff>329844</xdr:rowOff>
    </xdr:to>
    <xdr:cxnSp macro="">
      <xdr:nvCxnSpPr>
        <xdr:cNvPr id="111" name="直線コネクタ 110"/>
        <xdr:cNvCxnSpPr/>
      </xdr:nvCxnSpPr>
      <xdr:spPr bwMode="auto">
        <a:xfrm>
          <a:off x="5003800" y="6564744"/>
          <a:ext cx="647700" cy="3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159694</xdr:rowOff>
    </xdr:from>
    <xdr:ext cx="762000" cy="259045"/>
    <xdr:sp macro="" textlink="">
      <xdr:nvSpPr>
        <xdr:cNvPr id="112" name="人口1人当たり決算額の推移平均値テキスト445"/>
        <xdr:cNvSpPr txBox="1"/>
      </xdr:nvSpPr>
      <xdr:spPr>
        <a:xfrm>
          <a:off x="5740400" y="6770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228448</xdr:rowOff>
    </xdr:from>
    <xdr:to>
      <xdr:col>4</xdr:col>
      <xdr:colOff>469900</xdr:colOff>
      <xdr:row>34</xdr:row>
      <xdr:rowOff>297294</xdr:rowOff>
    </xdr:to>
    <xdr:cxnSp macro="">
      <xdr:nvCxnSpPr>
        <xdr:cNvPr id="114" name="直線コネクタ 113"/>
        <xdr:cNvCxnSpPr/>
      </xdr:nvCxnSpPr>
      <xdr:spPr bwMode="auto">
        <a:xfrm>
          <a:off x="4305300" y="6495898"/>
          <a:ext cx="698500" cy="68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228448</xdr:rowOff>
    </xdr:from>
    <xdr:to>
      <xdr:col>3</xdr:col>
      <xdr:colOff>904875</xdr:colOff>
      <xdr:row>34</xdr:row>
      <xdr:rowOff>233566</xdr:rowOff>
    </xdr:to>
    <xdr:cxnSp macro="">
      <xdr:nvCxnSpPr>
        <xdr:cNvPr id="117" name="直線コネクタ 116"/>
        <xdr:cNvCxnSpPr/>
      </xdr:nvCxnSpPr>
      <xdr:spPr bwMode="auto">
        <a:xfrm flipV="1">
          <a:off x="3606800" y="6495898"/>
          <a:ext cx="698500" cy="5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176631</xdr:rowOff>
    </xdr:from>
    <xdr:to>
      <xdr:col>3</xdr:col>
      <xdr:colOff>206375</xdr:colOff>
      <xdr:row>34</xdr:row>
      <xdr:rowOff>233566</xdr:rowOff>
    </xdr:to>
    <xdr:cxnSp macro="">
      <xdr:nvCxnSpPr>
        <xdr:cNvPr id="120" name="直線コネクタ 119"/>
        <xdr:cNvCxnSpPr/>
      </xdr:nvCxnSpPr>
      <xdr:spPr bwMode="auto">
        <a:xfrm>
          <a:off x="2908300" y="6444081"/>
          <a:ext cx="698500" cy="5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279044</xdr:rowOff>
    </xdr:from>
    <xdr:to>
      <xdr:col>5</xdr:col>
      <xdr:colOff>34925</xdr:colOff>
      <xdr:row>35</xdr:row>
      <xdr:rowOff>37744</xdr:rowOff>
    </xdr:to>
    <xdr:sp macro="" textlink="">
      <xdr:nvSpPr>
        <xdr:cNvPr id="130" name="円/楕円 129"/>
        <xdr:cNvSpPr/>
      </xdr:nvSpPr>
      <xdr:spPr bwMode="auto">
        <a:xfrm>
          <a:off x="5600700" y="6546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124121</xdr:rowOff>
    </xdr:from>
    <xdr:ext cx="762000" cy="259045"/>
    <xdr:sp macro="" textlink="">
      <xdr:nvSpPr>
        <xdr:cNvPr id="131" name="人口1人当たり決算額の推移該当値テキスト445"/>
        <xdr:cNvSpPr txBox="1"/>
      </xdr:nvSpPr>
      <xdr:spPr>
        <a:xfrm>
          <a:off x="5740400" y="639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45,528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246494</xdr:rowOff>
    </xdr:from>
    <xdr:to>
      <xdr:col>4</xdr:col>
      <xdr:colOff>520700</xdr:colOff>
      <xdr:row>35</xdr:row>
      <xdr:rowOff>5194</xdr:rowOff>
    </xdr:to>
    <xdr:sp macro="" textlink="">
      <xdr:nvSpPr>
        <xdr:cNvPr id="132" name="円/楕円 131"/>
        <xdr:cNvSpPr/>
      </xdr:nvSpPr>
      <xdr:spPr bwMode="auto">
        <a:xfrm>
          <a:off x="4953000" y="6513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15371</xdr:rowOff>
    </xdr:from>
    <xdr:ext cx="736600" cy="259045"/>
    <xdr:sp macro="" textlink="">
      <xdr:nvSpPr>
        <xdr:cNvPr id="133" name="テキスト ボックス 132"/>
        <xdr:cNvSpPr txBox="1"/>
      </xdr:nvSpPr>
      <xdr:spPr>
        <a:xfrm>
          <a:off x="4622800" y="628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48,091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177648</xdr:rowOff>
    </xdr:from>
    <xdr:to>
      <xdr:col>3</xdr:col>
      <xdr:colOff>955675</xdr:colOff>
      <xdr:row>34</xdr:row>
      <xdr:rowOff>279248</xdr:rowOff>
    </xdr:to>
    <xdr:sp macro="" textlink="">
      <xdr:nvSpPr>
        <xdr:cNvPr id="134" name="円/楕円 133"/>
        <xdr:cNvSpPr/>
      </xdr:nvSpPr>
      <xdr:spPr bwMode="auto">
        <a:xfrm>
          <a:off x="4254500" y="644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289425</xdr:rowOff>
    </xdr:from>
    <xdr:ext cx="762000" cy="259045"/>
    <xdr:sp macro="" textlink="">
      <xdr:nvSpPr>
        <xdr:cNvPr id="135" name="テキスト ボックス 134"/>
        <xdr:cNvSpPr txBox="1"/>
      </xdr:nvSpPr>
      <xdr:spPr>
        <a:xfrm>
          <a:off x="3924300" y="62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182766</xdr:rowOff>
    </xdr:from>
    <xdr:to>
      <xdr:col>3</xdr:col>
      <xdr:colOff>257175</xdr:colOff>
      <xdr:row>34</xdr:row>
      <xdr:rowOff>284366</xdr:rowOff>
    </xdr:to>
    <xdr:sp macro="" textlink="">
      <xdr:nvSpPr>
        <xdr:cNvPr id="136" name="円/楕円 135"/>
        <xdr:cNvSpPr/>
      </xdr:nvSpPr>
      <xdr:spPr bwMode="auto">
        <a:xfrm>
          <a:off x="3556000" y="6450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294543</xdr:rowOff>
    </xdr:from>
    <xdr:ext cx="762000" cy="259045"/>
    <xdr:sp macro="" textlink="">
      <xdr:nvSpPr>
        <xdr:cNvPr id="137" name="テキスト ボックス 136"/>
        <xdr:cNvSpPr txBox="1"/>
      </xdr:nvSpPr>
      <xdr:spPr>
        <a:xfrm>
          <a:off x="3225800" y="621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53,109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125831</xdr:rowOff>
    </xdr:from>
    <xdr:to>
      <xdr:col>2</xdr:col>
      <xdr:colOff>692150</xdr:colOff>
      <xdr:row>34</xdr:row>
      <xdr:rowOff>227431</xdr:rowOff>
    </xdr:to>
    <xdr:sp macro="" textlink="">
      <xdr:nvSpPr>
        <xdr:cNvPr id="138" name="円/楕円 137"/>
        <xdr:cNvSpPr/>
      </xdr:nvSpPr>
      <xdr:spPr bwMode="auto">
        <a:xfrm>
          <a:off x="2857500" y="6393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237608</xdr:rowOff>
    </xdr:from>
    <xdr:ext cx="762000" cy="259045"/>
    <xdr:sp macro="" textlink="">
      <xdr:nvSpPr>
        <xdr:cNvPr id="139" name="テキスト ボックス 138"/>
        <xdr:cNvSpPr txBox="1"/>
      </xdr:nvSpPr>
      <xdr:spPr>
        <a:xfrm>
          <a:off x="2527300" y="616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57,592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ＭＳ ゴシック" pitchFamily="49" charset="-128"/>
              <a:ea typeface="ＭＳ ゴシック" pitchFamily="49" charset="-128"/>
              <a:cs typeface="+mn-cs"/>
            </a:rPr>
            <a:t>　実質収支比率については、標準財政規模の</a:t>
          </a:r>
          <a:r>
            <a:rPr lang="en-US" altLang="ja-JP" sz="1400" b="0" i="0" baseline="0">
              <a:solidFill>
                <a:schemeClr val="dk1"/>
              </a:solidFill>
              <a:latin typeface="ＭＳ ゴシック" pitchFamily="49" charset="-128"/>
              <a:ea typeface="ＭＳ ゴシック" pitchFamily="49" charset="-128"/>
              <a:cs typeface="+mn-cs"/>
            </a:rPr>
            <a:t>3</a:t>
          </a:r>
          <a:r>
            <a:rPr lang="ja-JP" altLang="ja-JP" sz="1400" b="0" i="0" baseline="0">
              <a:solidFill>
                <a:schemeClr val="dk1"/>
              </a:solidFill>
              <a:latin typeface="ＭＳ ゴシック" pitchFamily="49" charset="-128"/>
              <a:ea typeface="ＭＳ ゴシック" pitchFamily="49" charset="-128"/>
              <a:cs typeface="+mn-cs"/>
            </a:rPr>
            <a:t>～</a:t>
          </a:r>
          <a:r>
            <a:rPr lang="en-US" altLang="ja-JP" sz="1400" b="0" i="0" baseline="0">
              <a:solidFill>
                <a:schemeClr val="dk1"/>
              </a:solidFill>
              <a:latin typeface="ＭＳ ゴシック" pitchFamily="49" charset="-128"/>
              <a:ea typeface="ＭＳ ゴシック" pitchFamily="49" charset="-128"/>
              <a:cs typeface="+mn-cs"/>
            </a:rPr>
            <a:t>5</a:t>
          </a:r>
          <a:r>
            <a:rPr lang="ja-JP" altLang="ja-JP" sz="1400" b="0" i="0" baseline="0">
              <a:solidFill>
                <a:schemeClr val="dk1"/>
              </a:solidFill>
              <a:latin typeface="ＭＳ ゴシック" pitchFamily="49" charset="-128"/>
              <a:ea typeface="ＭＳ ゴシック" pitchFamily="49" charset="-128"/>
              <a:cs typeface="+mn-cs"/>
            </a:rPr>
            <a:t>％程度が望ましいとされているが、</a:t>
          </a:r>
          <a:r>
            <a:rPr lang="en-US" altLang="ja-JP" sz="1400" b="0" i="0" baseline="0">
              <a:solidFill>
                <a:schemeClr val="dk1"/>
              </a:solidFill>
              <a:latin typeface="ＭＳ ゴシック" pitchFamily="49" charset="-128"/>
              <a:ea typeface="ＭＳ ゴシック" pitchFamily="49" charset="-128"/>
              <a:cs typeface="+mn-cs"/>
            </a:rPr>
            <a:t>H21</a:t>
          </a:r>
          <a:r>
            <a:rPr lang="ja-JP" altLang="ja-JP" sz="1400" b="0" i="0" baseline="0">
              <a:solidFill>
                <a:schemeClr val="dk1"/>
              </a:solidFill>
              <a:latin typeface="ＭＳ ゴシック" pitchFamily="49" charset="-128"/>
              <a:ea typeface="ＭＳ ゴシック" pitchFamily="49" charset="-128"/>
              <a:cs typeface="+mn-cs"/>
            </a:rPr>
            <a:t>年度から平成</a:t>
          </a:r>
          <a:r>
            <a:rPr lang="en-US" altLang="ja-JP" sz="1400" b="0" i="0" baseline="0">
              <a:solidFill>
                <a:schemeClr val="dk1"/>
              </a:solidFill>
              <a:latin typeface="ＭＳ ゴシック" pitchFamily="49" charset="-128"/>
              <a:ea typeface="ＭＳ ゴシック" pitchFamily="49" charset="-128"/>
              <a:cs typeface="+mn-cs"/>
            </a:rPr>
            <a:t>25</a:t>
          </a:r>
          <a:r>
            <a:rPr lang="ja-JP" altLang="ja-JP" sz="1400" b="0" i="0" baseline="0">
              <a:solidFill>
                <a:schemeClr val="dk1"/>
              </a:solidFill>
              <a:latin typeface="ＭＳ ゴシック" pitchFamily="49" charset="-128"/>
              <a:ea typeface="ＭＳ ゴシック" pitchFamily="49" charset="-128"/>
              <a:cs typeface="+mn-cs"/>
            </a:rPr>
            <a:t>年度までの</a:t>
          </a:r>
          <a:r>
            <a:rPr lang="en-US" altLang="ja-JP" sz="1400" b="0" i="0" baseline="0">
              <a:solidFill>
                <a:schemeClr val="dk1"/>
              </a:solidFill>
              <a:latin typeface="ＭＳ ゴシック" pitchFamily="49" charset="-128"/>
              <a:ea typeface="ＭＳ ゴシック" pitchFamily="49" charset="-128"/>
              <a:cs typeface="+mn-cs"/>
            </a:rPr>
            <a:t>5</a:t>
          </a:r>
          <a:r>
            <a:rPr lang="ja-JP" altLang="ja-JP" sz="1400" b="0" i="0" baseline="0">
              <a:solidFill>
                <a:schemeClr val="dk1"/>
              </a:solidFill>
              <a:latin typeface="ＭＳ ゴシック" pitchFamily="49" charset="-128"/>
              <a:ea typeface="ＭＳ ゴシック" pitchFamily="49" charset="-128"/>
              <a:cs typeface="+mn-cs"/>
            </a:rPr>
            <a:t>年間はその間に収まっており、おおむね適正な比率となっている。</a:t>
          </a:r>
          <a:endParaRPr lang="en-US" altLang="ja-JP" sz="1400" b="0" i="0" baseline="0">
            <a:solidFill>
              <a:schemeClr val="dk1"/>
            </a:solidFill>
            <a:latin typeface="ＭＳ ゴシック" pitchFamily="49" charset="-128"/>
            <a:ea typeface="ＭＳ ゴシック" pitchFamily="49" charset="-128"/>
            <a:cs typeface="+mn-cs"/>
          </a:endParaRPr>
        </a:p>
        <a:p>
          <a:pPr rtl="0"/>
          <a:r>
            <a:rPr lang="ja-JP" altLang="ja-JP" sz="1400" b="0" i="0" baseline="0">
              <a:solidFill>
                <a:schemeClr val="dk1"/>
              </a:solidFill>
              <a:latin typeface="ＭＳ ゴシック" pitchFamily="49" charset="-128"/>
              <a:ea typeface="ＭＳ ゴシック" pitchFamily="49" charset="-128"/>
              <a:cs typeface="+mn-cs"/>
            </a:rPr>
            <a:t>　財政調整基金については、合併後取崩すことなく積立を実施しており、順調に増加している。長期的視野に立ち計画的な財政運営を行うために今後も積立てし、普通交付税合併算定替終了後の財源不足</a:t>
          </a:r>
          <a:r>
            <a:rPr lang="ja-JP" altLang="en-US" sz="1400" b="0" i="0" baseline="0">
              <a:solidFill>
                <a:schemeClr val="dk1"/>
              </a:solidFill>
              <a:latin typeface="ＭＳ ゴシック" pitchFamily="49" charset="-128"/>
              <a:ea typeface="ＭＳ ゴシック" pitchFamily="49" charset="-128"/>
              <a:cs typeface="+mn-cs"/>
            </a:rPr>
            <a:t>等</a:t>
          </a:r>
          <a:r>
            <a:rPr lang="ja-JP" altLang="ja-JP" sz="1400" b="0" i="0" baseline="0">
              <a:solidFill>
                <a:schemeClr val="dk1"/>
              </a:solidFill>
              <a:latin typeface="ＭＳ ゴシック" pitchFamily="49" charset="-128"/>
              <a:ea typeface="ＭＳ ゴシック" pitchFamily="49" charset="-128"/>
              <a:cs typeface="+mn-cs"/>
            </a:rPr>
            <a:t>に備える。</a:t>
          </a:r>
          <a:endParaRPr lang="ja-JP"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ニュータウン鬼北の里特別会計が赤字決算となった。これは、繰越事業の特定財源である国庫補助金が全額翌年度交付となったことによるものであり、事業全体でみると赤字は生じていない。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その他の会計については、前年度に引き続き黒字であった。今後も健全な財政運営に努めていきたい。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b="0" i="0" baseline="0">
              <a:solidFill>
                <a:schemeClr val="dk1"/>
              </a:solidFill>
              <a:latin typeface="ＭＳ ゴシック" pitchFamily="49" charset="-128"/>
              <a:ea typeface="ＭＳ ゴシック" pitchFamily="49" charset="-128"/>
              <a:cs typeface="+mn-cs"/>
            </a:rPr>
            <a:t>　</a:t>
          </a:r>
          <a:r>
            <a:rPr lang="ja-JP" altLang="ja-JP" sz="1400" b="0" i="0" baseline="0">
              <a:solidFill>
                <a:schemeClr val="dk1"/>
              </a:solidFill>
              <a:latin typeface="ＭＳ ゴシック" pitchFamily="49" charset="-128"/>
              <a:ea typeface="ＭＳ ゴシック" pitchFamily="49" charset="-128"/>
              <a:cs typeface="+mn-cs"/>
            </a:rPr>
            <a:t>元利償還金は、過疎対策事業債が</a:t>
          </a:r>
          <a:r>
            <a:rPr lang="en-US" altLang="ja-JP" sz="1400" b="0" i="0" baseline="0">
              <a:solidFill>
                <a:schemeClr val="dk1"/>
              </a:solidFill>
              <a:latin typeface="ＭＳ ゴシック" pitchFamily="49" charset="-128"/>
              <a:ea typeface="ＭＳ ゴシック" pitchFamily="49" charset="-128"/>
              <a:cs typeface="+mn-cs"/>
            </a:rPr>
            <a:t>29,576</a:t>
          </a:r>
          <a:r>
            <a:rPr lang="ja-JP" altLang="ja-JP" sz="1400" b="0" i="0" baseline="0">
              <a:solidFill>
                <a:schemeClr val="dk1"/>
              </a:solidFill>
              <a:latin typeface="ＭＳ ゴシック" pitchFamily="49" charset="-128"/>
              <a:ea typeface="ＭＳ ゴシック" pitchFamily="49" charset="-128"/>
              <a:cs typeface="+mn-cs"/>
            </a:rPr>
            <a:t>千円、</a:t>
          </a:r>
          <a:r>
            <a:rPr lang="ja-JP" altLang="en-US" sz="1400" b="0" i="0" baseline="0">
              <a:solidFill>
                <a:schemeClr val="dk1"/>
              </a:solidFill>
              <a:latin typeface="ＭＳ ゴシック" pitchFamily="49" charset="-128"/>
              <a:ea typeface="ＭＳ ゴシック" pitchFamily="49" charset="-128"/>
              <a:cs typeface="+mn-cs"/>
            </a:rPr>
            <a:t>一般公共事業債が</a:t>
          </a:r>
          <a:r>
            <a:rPr lang="en-US" altLang="ja-JP" sz="1400" b="0" i="0" baseline="0">
              <a:solidFill>
                <a:schemeClr val="dk1"/>
              </a:solidFill>
              <a:latin typeface="ＭＳ ゴシック" pitchFamily="49" charset="-128"/>
              <a:ea typeface="ＭＳ ゴシック" pitchFamily="49" charset="-128"/>
              <a:cs typeface="+mn-cs"/>
            </a:rPr>
            <a:t>15,001</a:t>
          </a:r>
          <a:r>
            <a:rPr lang="ja-JP" altLang="en-US" sz="1400" b="0" i="0" baseline="0">
              <a:solidFill>
                <a:schemeClr val="dk1"/>
              </a:solidFill>
              <a:latin typeface="ＭＳ ゴシック" pitchFamily="49" charset="-128"/>
              <a:ea typeface="ＭＳ ゴシック" pitchFamily="49" charset="-128"/>
              <a:cs typeface="+mn-cs"/>
            </a:rPr>
            <a:t>千円、</a:t>
          </a:r>
          <a:r>
            <a:rPr lang="ja-JP" altLang="ja-JP" sz="1400" b="0" i="0" baseline="0">
              <a:solidFill>
                <a:schemeClr val="dk1"/>
              </a:solidFill>
              <a:latin typeface="ＭＳ ゴシック" pitchFamily="49" charset="-128"/>
              <a:ea typeface="ＭＳ ゴシック" pitchFamily="49" charset="-128"/>
              <a:cs typeface="+mn-cs"/>
            </a:rPr>
            <a:t>一般単独事業債が</a:t>
          </a:r>
          <a:r>
            <a:rPr lang="en-US" altLang="ja-JP" sz="1400" b="0" i="0" baseline="0">
              <a:solidFill>
                <a:schemeClr val="dk1"/>
              </a:solidFill>
              <a:latin typeface="ＭＳ ゴシック" pitchFamily="49" charset="-128"/>
              <a:ea typeface="ＭＳ ゴシック" pitchFamily="49" charset="-128"/>
              <a:cs typeface="+mn-cs"/>
            </a:rPr>
            <a:t>14,052</a:t>
          </a:r>
          <a:r>
            <a:rPr lang="ja-JP" altLang="ja-JP" sz="1400" b="0" i="0" baseline="0">
              <a:solidFill>
                <a:schemeClr val="dk1"/>
              </a:solidFill>
              <a:latin typeface="ＭＳ ゴシック" pitchFamily="49" charset="-128"/>
              <a:ea typeface="ＭＳ ゴシック" pitchFamily="49" charset="-128"/>
              <a:cs typeface="+mn-cs"/>
            </a:rPr>
            <a:t>千円と大幅に減少し、合計</a:t>
          </a:r>
          <a:r>
            <a:rPr lang="en-US" altLang="ja-JP" sz="1400" b="0" i="0" baseline="0">
              <a:solidFill>
                <a:schemeClr val="dk1"/>
              </a:solidFill>
              <a:latin typeface="ＭＳ ゴシック" pitchFamily="49" charset="-128"/>
              <a:ea typeface="ＭＳ ゴシック" pitchFamily="49" charset="-128"/>
              <a:cs typeface="+mn-cs"/>
            </a:rPr>
            <a:t>57,132</a:t>
          </a:r>
          <a:r>
            <a:rPr lang="ja-JP" altLang="ja-JP" sz="1400" b="0" i="0" baseline="0">
              <a:solidFill>
                <a:schemeClr val="dk1"/>
              </a:solidFill>
              <a:latin typeface="ＭＳ ゴシック" pitchFamily="49" charset="-128"/>
              <a:ea typeface="ＭＳ ゴシック" pitchFamily="49" charset="-128"/>
              <a:cs typeface="+mn-cs"/>
            </a:rPr>
            <a:t>千円のマイナスとなっている。</a:t>
          </a:r>
          <a:r>
            <a:rPr lang="ja-JP" altLang="en-US" sz="1400" b="0" i="0" baseline="0">
              <a:solidFill>
                <a:schemeClr val="dk1"/>
              </a:solidFill>
              <a:latin typeface="ＭＳ ゴシック" pitchFamily="49" charset="-128"/>
              <a:ea typeface="ＭＳ ゴシック" pitchFamily="49" charset="-128"/>
              <a:cs typeface="+mn-cs"/>
            </a:rPr>
            <a:t>また、組合等が起こした地方債のうち鬼北総合公園に係る公園緑地事業債等が、平成</a:t>
          </a:r>
          <a:r>
            <a:rPr lang="en-US" altLang="ja-JP" sz="1400" b="0" i="0" baseline="0">
              <a:solidFill>
                <a:schemeClr val="dk1"/>
              </a:solidFill>
              <a:latin typeface="ＭＳ ゴシック" pitchFamily="49" charset="-128"/>
              <a:ea typeface="ＭＳ ゴシック" pitchFamily="49" charset="-128"/>
              <a:cs typeface="+mn-cs"/>
            </a:rPr>
            <a:t>4</a:t>
          </a:r>
          <a:r>
            <a:rPr lang="ja-JP" altLang="en-US" sz="1400" b="0" i="0" baseline="0">
              <a:solidFill>
                <a:schemeClr val="dk1"/>
              </a:solidFill>
              <a:latin typeface="ＭＳ ゴシック" pitchFamily="49" charset="-128"/>
              <a:ea typeface="ＭＳ ゴシック" pitchFamily="49" charset="-128"/>
              <a:cs typeface="+mn-cs"/>
            </a:rPr>
            <a:t>年債償還終了に伴い</a:t>
          </a:r>
          <a:r>
            <a:rPr lang="en-US" altLang="ja-JP" sz="1400" b="0" i="0" baseline="0">
              <a:solidFill>
                <a:schemeClr val="dk1"/>
              </a:solidFill>
              <a:latin typeface="ＭＳ ゴシック" pitchFamily="49" charset="-128"/>
              <a:ea typeface="ＭＳ ゴシック" pitchFamily="49" charset="-128"/>
              <a:cs typeface="+mn-cs"/>
            </a:rPr>
            <a:t>11,446</a:t>
          </a:r>
          <a:r>
            <a:rPr lang="ja-JP" altLang="en-US" sz="1400" b="0" i="0" baseline="0">
              <a:solidFill>
                <a:schemeClr val="dk1"/>
              </a:solidFill>
              <a:latin typeface="ＭＳ ゴシック" pitchFamily="49" charset="-128"/>
              <a:ea typeface="ＭＳ ゴシック" pitchFamily="49" charset="-128"/>
              <a:cs typeface="+mn-cs"/>
            </a:rPr>
            <a:t>千円減少している。</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また、近年は普通建設事業を見直しし借入額を抑えるとともに、</a:t>
          </a:r>
          <a:r>
            <a:rPr lang="ja-JP" altLang="en-US" sz="1400" b="0" i="0" baseline="0">
              <a:solidFill>
                <a:schemeClr val="dk1"/>
              </a:solidFill>
              <a:latin typeface="ＭＳ ゴシック" pitchFamily="49" charset="-128"/>
              <a:ea typeface="ＭＳ ゴシック" pitchFamily="49" charset="-128"/>
              <a:cs typeface="+mn-cs"/>
            </a:rPr>
            <a:t>交付税措置へ有利な</a:t>
          </a:r>
          <a:r>
            <a:rPr lang="ja-JP" altLang="ja-JP" sz="1400" b="0" i="0" baseline="0">
              <a:solidFill>
                <a:schemeClr val="dk1"/>
              </a:solidFill>
              <a:latin typeface="ＭＳ ゴシック" pitchFamily="49" charset="-128"/>
              <a:ea typeface="ＭＳ ゴシック" pitchFamily="49" charset="-128"/>
              <a:cs typeface="+mn-cs"/>
            </a:rPr>
            <a:t>起債（過疎対策事業債、合併特例債など）以外は借入しない方針とし、実質公債費率の減少に努める。</a:t>
          </a:r>
          <a:endParaRPr lang="en-US" altLang="ja-JP" sz="1400" b="0" i="0" baseline="0">
            <a:solidFill>
              <a:schemeClr val="dk1"/>
            </a:solidFill>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latin typeface="ＭＳ ゴシック" pitchFamily="49" charset="-128"/>
              <a:ea typeface="ＭＳ ゴシック" pitchFamily="49" charset="-128"/>
              <a:cs typeface="+mn-cs"/>
            </a:rPr>
            <a:t>　一般会計等に係る地方債の現在高は一般単独事業債、辺地対策事業債</a:t>
          </a:r>
          <a:r>
            <a:rPr lang="ja-JP" altLang="en-US" sz="1400" b="0" i="0" baseline="0">
              <a:solidFill>
                <a:schemeClr val="dk1"/>
              </a:solidFill>
              <a:latin typeface="ＭＳ ゴシック" pitchFamily="49" charset="-128"/>
              <a:ea typeface="ＭＳ ゴシック" pitchFamily="49" charset="-128"/>
              <a:cs typeface="+mn-cs"/>
            </a:rPr>
            <a:t>、過疎対策事業債</a:t>
          </a:r>
          <a:r>
            <a:rPr lang="ja-JP" altLang="ja-JP" sz="1400" b="0" i="0" baseline="0">
              <a:solidFill>
                <a:schemeClr val="dk1"/>
              </a:solidFill>
              <a:latin typeface="ＭＳ ゴシック" pitchFamily="49" charset="-128"/>
              <a:ea typeface="ＭＳ ゴシック" pitchFamily="49" charset="-128"/>
              <a:cs typeface="+mn-cs"/>
            </a:rPr>
            <a:t>等の償還により</a:t>
          </a:r>
          <a:r>
            <a:rPr lang="en-US" altLang="ja-JP" sz="1400" b="0" i="0" baseline="0">
              <a:solidFill>
                <a:schemeClr val="dk1"/>
              </a:solidFill>
              <a:latin typeface="ＭＳ ゴシック" pitchFamily="49" charset="-128"/>
              <a:ea typeface="ＭＳ ゴシック" pitchFamily="49" charset="-128"/>
              <a:cs typeface="+mn-cs"/>
            </a:rPr>
            <a:t>120,272</a:t>
          </a:r>
          <a:r>
            <a:rPr lang="ja-JP" altLang="en-US" sz="1400" b="0" i="0" baseline="0">
              <a:solidFill>
                <a:schemeClr val="dk1"/>
              </a:solidFill>
              <a:latin typeface="ＭＳ ゴシック" pitchFamily="49" charset="-128"/>
              <a:ea typeface="ＭＳ ゴシック" pitchFamily="49" charset="-128"/>
              <a:cs typeface="+mn-cs"/>
            </a:rPr>
            <a:t>千円</a:t>
          </a:r>
          <a:r>
            <a:rPr lang="ja-JP" altLang="ja-JP" sz="1400" b="0" i="0" baseline="0">
              <a:solidFill>
                <a:schemeClr val="dk1"/>
              </a:solidFill>
              <a:latin typeface="ＭＳ ゴシック" pitchFamily="49" charset="-128"/>
              <a:ea typeface="ＭＳ ゴシック" pitchFamily="49" charset="-128"/>
              <a:cs typeface="+mn-cs"/>
            </a:rPr>
            <a:t>減少している。また、公営企業債繰入見込額は、水道事業、農業集落排水事業の企業債の償還により</a:t>
          </a:r>
          <a:r>
            <a:rPr lang="en-US" altLang="ja-JP" sz="1400" b="0" i="0" baseline="0">
              <a:solidFill>
                <a:schemeClr val="dk1"/>
              </a:solidFill>
              <a:latin typeface="ＭＳ ゴシック" pitchFamily="49" charset="-128"/>
              <a:ea typeface="ＭＳ ゴシック" pitchFamily="49" charset="-128"/>
              <a:cs typeface="+mn-cs"/>
            </a:rPr>
            <a:t>67,151</a:t>
          </a:r>
          <a:r>
            <a:rPr lang="ja-JP" altLang="en-US" sz="1400" b="0" i="0" baseline="0">
              <a:solidFill>
                <a:schemeClr val="dk1"/>
              </a:solidFill>
              <a:latin typeface="ＭＳ ゴシック" pitchFamily="49" charset="-128"/>
              <a:ea typeface="ＭＳ ゴシック" pitchFamily="49" charset="-128"/>
              <a:cs typeface="+mn-cs"/>
            </a:rPr>
            <a:t>千円</a:t>
          </a:r>
          <a:r>
            <a:rPr lang="ja-JP" altLang="ja-JP" sz="1400" b="0" i="0" baseline="0">
              <a:solidFill>
                <a:schemeClr val="dk1"/>
              </a:solidFill>
              <a:latin typeface="ＭＳ ゴシック" pitchFamily="49" charset="-128"/>
              <a:ea typeface="ＭＳ ゴシック" pitchFamily="49" charset="-128"/>
              <a:cs typeface="+mn-cs"/>
            </a:rPr>
            <a:t>減少している。</a:t>
          </a:r>
          <a:endParaRPr lang="en-US" altLang="ja-JP" sz="1400" b="0" i="0" baseline="0">
            <a:solidFill>
              <a:schemeClr val="dk1"/>
            </a:solidFill>
            <a:latin typeface="ＭＳ ゴシック" pitchFamily="49" charset="-128"/>
            <a:ea typeface="ＭＳ ゴシック" pitchFamily="49" charset="-128"/>
            <a:cs typeface="+mn-cs"/>
          </a:endParaRPr>
        </a:p>
        <a:p>
          <a:pPr rtl="0" fontAlgn="base"/>
          <a:r>
            <a:rPr lang="ja-JP" altLang="ja-JP" sz="1400" b="0" i="0" baseline="0">
              <a:solidFill>
                <a:schemeClr val="dk1"/>
              </a:solidFill>
              <a:latin typeface="ＭＳ ゴシック" pitchFamily="49" charset="-128"/>
              <a:ea typeface="ＭＳ ゴシック" pitchFamily="49" charset="-128"/>
              <a:cs typeface="+mn-cs"/>
            </a:rPr>
            <a:t>　組合等負担金見込額は鬼北総合公園整備事業債の償還により減少しているが、今後熱回収施設や汚泥再生処理施設の建設事業が</a:t>
          </a:r>
          <a:r>
            <a:rPr lang="ja-JP" altLang="en-US" sz="1400" b="0" i="0" baseline="0">
              <a:solidFill>
                <a:schemeClr val="dk1"/>
              </a:solidFill>
              <a:latin typeface="ＭＳ ゴシック" pitchFamily="49" charset="-128"/>
              <a:ea typeface="ＭＳ ゴシック" pitchFamily="49" charset="-128"/>
              <a:cs typeface="+mn-cs"/>
            </a:rPr>
            <a:t>開始</a:t>
          </a:r>
          <a:r>
            <a:rPr lang="ja-JP" altLang="ja-JP" sz="1400" b="0" i="0" baseline="0">
              <a:solidFill>
                <a:schemeClr val="dk1"/>
              </a:solidFill>
              <a:latin typeface="ＭＳ ゴシック" pitchFamily="49" charset="-128"/>
              <a:ea typeface="ＭＳ ゴシック" pitchFamily="49" charset="-128"/>
              <a:cs typeface="+mn-cs"/>
            </a:rPr>
            <a:t>されており一次的に上昇する見込みである。</a:t>
          </a:r>
          <a:endParaRPr lang="en-US" altLang="ja-JP" sz="1400" b="0" i="0" baseline="0">
            <a:solidFill>
              <a:schemeClr val="dk1"/>
            </a:solidFill>
            <a:latin typeface="ＭＳ ゴシック" pitchFamily="49" charset="-128"/>
            <a:ea typeface="ＭＳ ゴシック" pitchFamily="49" charset="-128"/>
            <a:cs typeface="+mn-cs"/>
          </a:endParaRPr>
        </a:p>
        <a:p>
          <a:pPr rtl="0"/>
          <a:r>
            <a:rPr lang="ja-JP" altLang="ja-JP" sz="1400" b="0" i="0" baseline="0">
              <a:solidFill>
                <a:schemeClr val="dk1"/>
              </a:solidFill>
              <a:latin typeface="ＭＳ ゴシック" pitchFamily="49" charset="-128"/>
              <a:ea typeface="ＭＳ ゴシック" pitchFamily="49" charset="-128"/>
              <a:cs typeface="+mn-cs"/>
            </a:rPr>
            <a:t>　充当可能基金を増加させ、交付税措置率の高い地方債を中心に借入れ</a:t>
          </a:r>
          <a:r>
            <a:rPr lang="ja-JP" altLang="en-US" sz="1400" b="0" i="0" baseline="0">
              <a:solidFill>
                <a:schemeClr val="dk1"/>
              </a:solidFill>
              <a:latin typeface="ＭＳ ゴシック" pitchFamily="49" charset="-128"/>
              <a:ea typeface="ＭＳ ゴシック" pitchFamily="49" charset="-128"/>
              <a:cs typeface="+mn-cs"/>
            </a:rPr>
            <a:t>するなど</a:t>
          </a:r>
          <a:r>
            <a:rPr lang="ja-JP" altLang="ja-JP" sz="1400" b="0" i="0" baseline="0">
              <a:solidFill>
                <a:schemeClr val="dk1"/>
              </a:solidFill>
              <a:latin typeface="ＭＳ ゴシック" pitchFamily="49" charset="-128"/>
              <a:ea typeface="ＭＳ ゴシック" pitchFamily="49" charset="-128"/>
              <a:cs typeface="+mn-cs"/>
            </a:rPr>
            <a:t>、将来の負担を</a:t>
          </a:r>
          <a:r>
            <a:rPr lang="ja-JP" altLang="en-US" sz="1400" b="0" i="0" baseline="0">
              <a:solidFill>
                <a:schemeClr val="dk1"/>
              </a:solidFill>
              <a:latin typeface="ＭＳ ゴシック" pitchFamily="49" charset="-128"/>
              <a:ea typeface="ＭＳ ゴシック" pitchFamily="49" charset="-128"/>
              <a:cs typeface="+mn-cs"/>
            </a:rPr>
            <a:t>少しでも</a:t>
          </a:r>
          <a:r>
            <a:rPr lang="ja-JP" altLang="ja-JP" sz="1400" b="0" i="0" baseline="0">
              <a:solidFill>
                <a:schemeClr val="dk1"/>
              </a:solidFill>
              <a:latin typeface="ＭＳ ゴシック" pitchFamily="49" charset="-128"/>
              <a:ea typeface="ＭＳ ゴシック" pitchFamily="49" charset="-128"/>
              <a:cs typeface="+mn-cs"/>
            </a:rPr>
            <a:t>軽減し、財政の健全化に努める。</a:t>
          </a:r>
          <a:endParaRPr lang="ja-JP"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7807661</v>
      </c>
      <c r="BO4" s="349"/>
      <c r="BP4" s="349"/>
      <c r="BQ4" s="349"/>
      <c r="BR4" s="349"/>
      <c r="BS4" s="349"/>
      <c r="BT4" s="349"/>
      <c r="BU4" s="350"/>
      <c r="BV4" s="348">
        <v>7322023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2.8</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7626383</v>
      </c>
      <c r="BO5" s="386"/>
      <c r="BP5" s="386"/>
      <c r="BQ5" s="386"/>
      <c r="BR5" s="386"/>
      <c r="BS5" s="386"/>
      <c r="BT5" s="386"/>
      <c r="BU5" s="387"/>
      <c r="BV5" s="385">
        <v>7111753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86.6</v>
      </c>
      <c r="CU5" s="383"/>
      <c r="CV5" s="383"/>
      <c r="CW5" s="383"/>
      <c r="CX5" s="383"/>
      <c r="CY5" s="383"/>
      <c r="CZ5" s="383"/>
      <c r="DA5" s="384"/>
      <c r="DB5" s="382">
        <v>87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181278</v>
      </c>
      <c r="BO6" s="386"/>
      <c r="BP6" s="386"/>
      <c r="BQ6" s="386"/>
      <c r="BR6" s="386"/>
      <c r="BS6" s="386"/>
      <c r="BT6" s="386"/>
      <c r="BU6" s="387"/>
      <c r="BV6" s="385">
        <v>210270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91.5</v>
      </c>
      <c r="CU6" s="423"/>
      <c r="CV6" s="423"/>
      <c r="CW6" s="423"/>
      <c r="CX6" s="423"/>
      <c r="CY6" s="423"/>
      <c r="CZ6" s="423"/>
      <c r="DA6" s="424"/>
      <c r="DB6" s="422">
        <v>92.2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46115</v>
      </c>
      <c r="BO7" s="386"/>
      <c r="BP7" s="386"/>
      <c r="BQ7" s="386"/>
      <c r="BR7" s="386"/>
      <c r="BS7" s="386"/>
      <c r="BT7" s="386"/>
      <c r="BU7" s="387"/>
      <c r="BV7" s="385">
        <v>47237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4914369</v>
      </c>
      <c r="CU7" s="386"/>
      <c r="CV7" s="386"/>
      <c r="CW7" s="386"/>
      <c r="CX7" s="386"/>
      <c r="CY7" s="386"/>
      <c r="CZ7" s="386"/>
      <c r="DA7" s="387"/>
      <c r="DB7" s="385">
        <v>4955327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135163</v>
      </c>
      <c r="BO8" s="386"/>
      <c r="BP8" s="386"/>
      <c r="BQ8" s="386"/>
      <c r="BR8" s="386"/>
      <c r="BS8" s="386"/>
      <c r="BT8" s="386"/>
      <c r="BU8" s="387"/>
      <c r="BV8" s="385">
        <v>163033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0.21</v>
      </c>
      <c r="CU8" s="426"/>
      <c r="CV8" s="426"/>
      <c r="CW8" s="426"/>
      <c r="CX8" s="426"/>
      <c r="CY8" s="426"/>
      <c r="CZ8" s="426"/>
      <c r="DA8" s="427"/>
      <c r="DB8" s="425">
        <v>0.2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11633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-27870</v>
      </c>
      <c r="BO9" s="386"/>
      <c r="BP9" s="386"/>
      <c r="BQ9" s="386"/>
      <c r="BR9" s="386"/>
      <c r="BS9" s="386"/>
      <c r="BT9" s="386"/>
      <c r="BU9" s="387"/>
      <c r="BV9" s="385">
        <v>-25589</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v>
      </c>
      <c r="CU9" s="383"/>
      <c r="CV9" s="383"/>
      <c r="CW9" s="383"/>
      <c r="CX9" s="383"/>
      <c r="CY9" s="383"/>
      <c r="CZ9" s="383"/>
      <c r="DA9" s="384"/>
      <c r="DB9" s="382">
        <v>19.600000000000001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12432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1375</v>
      </c>
      <c r="BO10" s="386"/>
      <c r="BP10" s="386"/>
      <c r="BQ10" s="386"/>
      <c r="BR10" s="386"/>
      <c r="BS10" s="386"/>
      <c r="BT10" s="386"/>
      <c r="BU10" s="387"/>
      <c r="BV10" s="385">
        <v>1277</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11393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11319</v>
      </c>
      <c r="S13" s="467"/>
      <c r="T13" s="467"/>
      <c r="U13" s="467"/>
      <c r="V13" s="468"/>
      <c r="W13" s="401" t="s">
        <v>124</v>
      </c>
      <c r="X13" s="402"/>
      <c r="Y13" s="402"/>
      <c r="Z13" s="402"/>
      <c r="AA13" s="402"/>
      <c r="AB13" s="392"/>
      <c r="AC13" s="436">
        <v>693</v>
      </c>
      <c r="AD13" s="437"/>
      <c r="AE13" s="437"/>
      <c r="AF13" s="437"/>
      <c r="AG13" s="476"/>
      <c r="AH13" s="436">
        <v>1017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-26495</v>
      </c>
      <c r="BO13" s="386"/>
      <c r="BP13" s="386"/>
      <c r="BQ13" s="386"/>
      <c r="BR13" s="386"/>
      <c r="BS13" s="386"/>
      <c r="BT13" s="386"/>
      <c r="BU13" s="387"/>
      <c r="BV13" s="385">
        <v>-24312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14.4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11503</v>
      </c>
      <c r="S14" s="467"/>
      <c r="T14" s="467"/>
      <c r="U14" s="467"/>
      <c r="V14" s="468"/>
      <c r="W14" s="375"/>
      <c r="X14" s="376"/>
      <c r="Y14" s="376"/>
      <c r="Z14" s="376"/>
      <c r="AA14" s="376"/>
      <c r="AB14" s="365"/>
      <c r="AC14" s="469">
        <v>14.6</v>
      </c>
      <c r="AD14" s="470"/>
      <c r="AE14" s="470"/>
      <c r="AF14" s="470"/>
      <c r="AG14" s="471"/>
      <c r="AH14" s="469">
        <v>17.7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50.3</v>
      </c>
      <c r="CU14" s="481"/>
      <c r="CV14" s="481"/>
      <c r="CW14" s="481"/>
      <c r="CX14" s="481"/>
      <c r="CY14" s="481"/>
      <c r="CZ14" s="481"/>
      <c r="DA14" s="482"/>
      <c r="DB14" s="480">
        <v>66.3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11435</v>
      </c>
      <c r="S15" s="467"/>
      <c r="T15" s="467"/>
      <c r="U15" s="467"/>
      <c r="V15" s="468"/>
      <c r="W15" s="401" t="s">
        <v>131</v>
      </c>
      <c r="X15" s="402"/>
      <c r="Y15" s="402"/>
      <c r="Z15" s="402"/>
      <c r="AA15" s="402"/>
      <c r="AB15" s="392"/>
      <c r="AC15" s="436">
        <v>1019</v>
      </c>
      <c r="AD15" s="437"/>
      <c r="AE15" s="437"/>
      <c r="AF15" s="437"/>
      <c r="AG15" s="476"/>
      <c r="AH15" s="436">
        <v>1417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850101</v>
      </c>
      <c r="BO15" s="349"/>
      <c r="BP15" s="349"/>
      <c r="BQ15" s="349"/>
      <c r="BR15" s="349"/>
      <c r="BS15" s="349"/>
      <c r="BT15" s="349"/>
      <c r="BU15" s="350"/>
      <c r="BV15" s="348">
        <v>832025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21.5</v>
      </c>
      <c r="AD16" s="470"/>
      <c r="AE16" s="470"/>
      <c r="AF16" s="470"/>
      <c r="AG16" s="471"/>
      <c r="AH16" s="469">
        <v>24.7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4010092</v>
      </c>
      <c r="BO16" s="386"/>
      <c r="BP16" s="386"/>
      <c r="BQ16" s="386"/>
      <c r="BR16" s="386"/>
      <c r="BS16" s="386"/>
      <c r="BT16" s="386"/>
      <c r="BU16" s="387"/>
      <c r="BV16" s="385">
        <v>4066097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3034</v>
      </c>
      <c r="AD17" s="437"/>
      <c r="AE17" s="437"/>
      <c r="AF17" s="437"/>
      <c r="AG17" s="476"/>
      <c r="AH17" s="436">
        <v>3300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1090854</v>
      </c>
      <c r="BO17" s="386"/>
      <c r="BP17" s="386"/>
      <c r="BQ17" s="386"/>
      <c r="BR17" s="386"/>
      <c r="BS17" s="386"/>
      <c r="BT17" s="386"/>
      <c r="BU17" s="387"/>
      <c r="BV17" s="385">
        <v>1061291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241.87</v>
      </c>
      <c r="M18" s="498"/>
      <c r="N18" s="498"/>
      <c r="O18" s="498"/>
      <c r="P18" s="498"/>
      <c r="Q18" s="498"/>
      <c r="R18" s="499"/>
      <c r="S18" s="499"/>
      <c r="T18" s="499"/>
      <c r="U18" s="499"/>
      <c r="V18" s="500"/>
      <c r="W18" s="403"/>
      <c r="X18" s="404"/>
      <c r="Y18" s="404"/>
      <c r="Z18" s="404"/>
      <c r="AA18" s="404"/>
      <c r="AB18" s="395"/>
      <c r="AC18" s="501">
        <v>63.9</v>
      </c>
      <c r="AD18" s="502"/>
      <c r="AE18" s="502"/>
      <c r="AF18" s="502"/>
      <c r="AG18" s="503"/>
      <c r="AH18" s="501">
        <v>57.5</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4242631</v>
      </c>
      <c r="BO18" s="386"/>
      <c r="BP18" s="386"/>
      <c r="BQ18" s="386"/>
      <c r="BR18" s="386"/>
      <c r="BS18" s="386"/>
      <c r="BT18" s="386"/>
      <c r="BU18" s="387"/>
      <c r="BV18" s="385">
        <v>4322159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5614127</v>
      </c>
      <c r="BO19" s="386"/>
      <c r="BP19" s="386"/>
      <c r="BQ19" s="386"/>
      <c r="BR19" s="386"/>
      <c r="BS19" s="386"/>
      <c r="BT19" s="386"/>
      <c r="BU19" s="387"/>
      <c r="BV19" s="385">
        <v>5413402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4801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7247000</v>
      </c>
      <c r="BO23" s="386"/>
      <c r="BP23" s="386"/>
      <c r="BQ23" s="386"/>
      <c r="BR23" s="386"/>
      <c r="BS23" s="386"/>
      <c r="BT23" s="386"/>
      <c r="BU23" s="387"/>
      <c r="BV23" s="385">
        <v>7367272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7310</v>
      </c>
      <c r="R24" s="437"/>
      <c r="S24" s="437"/>
      <c r="T24" s="437"/>
      <c r="U24" s="437"/>
      <c r="V24" s="476"/>
      <c r="W24" s="531"/>
      <c r="X24" s="519"/>
      <c r="Y24" s="520"/>
      <c r="Z24" s="435" t="s">
        <v>154</v>
      </c>
      <c r="AA24" s="415"/>
      <c r="AB24" s="415"/>
      <c r="AC24" s="415"/>
      <c r="AD24" s="415"/>
      <c r="AE24" s="415"/>
      <c r="AF24" s="415"/>
      <c r="AG24" s="416"/>
      <c r="AH24" s="436">
        <v>140</v>
      </c>
      <c r="AI24" s="437"/>
      <c r="AJ24" s="437"/>
      <c r="AK24" s="437"/>
      <c r="AL24" s="476"/>
      <c r="AM24" s="436">
        <v>421680</v>
      </c>
      <c r="AN24" s="437"/>
      <c r="AO24" s="437"/>
      <c r="AP24" s="437"/>
      <c r="AQ24" s="437"/>
      <c r="AR24" s="476"/>
      <c r="AS24" s="436">
        <v>3012</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5986494</v>
      </c>
      <c r="BO24" s="386"/>
      <c r="BP24" s="386"/>
      <c r="BQ24" s="386"/>
      <c r="BR24" s="386"/>
      <c r="BS24" s="386"/>
      <c r="BT24" s="386"/>
      <c r="BU24" s="387"/>
      <c r="BV24" s="385">
        <v>6051231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5840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246022</v>
      </c>
      <c r="BO25" s="349"/>
      <c r="BP25" s="349"/>
      <c r="BQ25" s="349"/>
      <c r="BR25" s="349"/>
      <c r="BS25" s="349"/>
      <c r="BT25" s="349"/>
      <c r="BU25" s="350"/>
      <c r="BV25" s="348">
        <v>324239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5200</v>
      </c>
      <c r="R26" s="437"/>
      <c r="S26" s="437"/>
      <c r="T26" s="437"/>
      <c r="U26" s="437"/>
      <c r="V26" s="476"/>
      <c r="W26" s="531"/>
      <c r="X26" s="519"/>
      <c r="Y26" s="520"/>
      <c r="Z26" s="435" t="s">
        <v>160</v>
      </c>
      <c r="AA26" s="539"/>
      <c r="AB26" s="539"/>
      <c r="AC26" s="539"/>
      <c r="AD26" s="539"/>
      <c r="AE26" s="539"/>
      <c r="AF26" s="539"/>
      <c r="AG26" s="540"/>
      <c r="AH26" s="436">
        <v>6</v>
      </c>
      <c r="AI26" s="437"/>
      <c r="AJ26" s="437"/>
      <c r="AK26" s="437"/>
      <c r="AL26" s="476"/>
      <c r="AM26" s="436">
        <v>18444</v>
      </c>
      <c r="AN26" s="437"/>
      <c r="AO26" s="437"/>
      <c r="AP26" s="437"/>
      <c r="AQ26" s="437"/>
      <c r="AR26" s="476"/>
      <c r="AS26" s="436">
        <v>3074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2400</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v>289287</v>
      </c>
      <c r="BO27" s="553"/>
      <c r="BP27" s="553"/>
      <c r="BQ27" s="553"/>
      <c r="BR27" s="553"/>
      <c r="BS27" s="553"/>
      <c r="BT27" s="553"/>
      <c r="BU27" s="554"/>
      <c r="BV27" s="552">
        <v>289001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1880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1192347</v>
      </c>
      <c r="BO28" s="349"/>
      <c r="BP28" s="349"/>
      <c r="BQ28" s="349"/>
      <c r="BR28" s="349"/>
      <c r="BS28" s="349"/>
      <c r="BT28" s="349"/>
      <c r="BU28" s="350"/>
      <c r="BV28" s="348">
        <v>1105972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1730</v>
      </c>
      <c r="R29" s="437"/>
      <c r="S29" s="437"/>
      <c r="T29" s="437"/>
      <c r="U29" s="437"/>
      <c r="V29" s="476"/>
      <c r="W29" s="531"/>
      <c r="X29" s="519"/>
      <c r="Y29" s="520"/>
      <c r="Z29" s="435" t="s">
        <v>170</v>
      </c>
      <c r="AA29" s="415"/>
      <c r="AB29" s="415"/>
      <c r="AC29" s="415"/>
      <c r="AD29" s="415"/>
      <c r="AE29" s="415"/>
      <c r="AF29" s="415"/>
      <c r="AG29" s="416"/>
      <c r="AH29" s="436">
        <v>140</v>
      </c>
      <c r="AI29" s="437"/>
      <c r="AJ29" s="437"/>
      <c r="AK29" s="437"/>
      <c r="AL29" s="476"/>
      <c r="AM29" s="436">
        <v>421680</v>
      </c>
      <c r="AN29" s="437"/>
      <c r="AO29" s="437"/>
      <c r="AP29" s="437"/>
      <c r="AQ29" s="437"/>
      <c r="AR29" s="476"/>
      <c r="AS29" s="436">
        <v>3012</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383</v>
      </c>
      <c r="BO29" s="386"/>
      <c r="BP29" s="386"/>
      <c r="BQ29" s="386"/>
      <c r="BR29" s="386"/>
      <c r="BS29" s="386"/>
      <c r="BT29" s="386"/>
      <c r="BU29" s="387"/>
      <c r="BV29" s="385">
        <v>383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91.5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2584810</v>
      </c>
      <c r="BO30" s="553"/>
      <c r="BP30" s="553"/>
      <c r="BQ30" s="553"/>
      <c r="BR30" s="553"/>
      <c r="BS30" s="553"/>
      <c r="BT30" s="553"/>
      <c r="BU30" s="554"/>
      <c r="BV30" s="552">
        <v>2089933</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IF('各会計、関係団体の財政状況及び健全化判断比率'!B34="","",'各会計、関係団体の財政状況及び健全化判断比率'!B34)</f>
        <v>日吉簡易水道特別会計</v>
      </c>
      <c r="BH34" s="565"/>
      <c r="BI34" s="565"/>
      <c r="BJ34" s="565"/>
      <c r="BK34" s="565"/>
      <c r="BL34" s="565"/>
      <c r="BM34" s="565"/>
      <c r="BN34" s="565"/>
      <c r="BO34" s="565"/>
      <c r="BP34" s="565"/>
      <c r="BQ34" s="565"/>
      <c r="BR34" s="565"/>
      <c r="BS34" s="565"/>
      <c r="BT34" s="565"/>
      <c r="BU34" s="565"/>
      <c r="BV34" s="165"/>
      <c r="BW34" s="564">
        <f>IF(BY34="","",MAX(C34:D43,U34:V43,AM34:AN43,BE34:BF43)+1)</f>
        <v>14</v>
      </c>
      <c r="BX34" s="564"/>
      <c r="BY34" s="565" t="str">
        <f>IF('各会計、関係団体の財政状況及び健全化判断比率'!B68="","",'各会計、関係団体の財政状況及び健全化判断比率'!B68)</f>
        <v>愛媛県市町総合事務組合（退職手当事業分）</v>
      </c>
      <c r="BZ34" s="565"/>
      <c r="CA34" s="565"/>
      <c r="CB34" s="565"/>
      <c r="CC34" s="565"/>
      <c r="CD34" s="565"/>
      <c r="CE34" s="565"/>
      <c r="CF34" s="565"/>
      <c r="CG34" s="565"/>
      <c r="CH34" s="565"/>
      <c r="CI34" s="565"/>
      <c r="CJ34" s="565"/>
      <c r="CK34" s="565"/>
      <c r="CL34" s="565"/>
      <c r="CM34" s="565"/>
      <c r="CN34" s="165"/>
      <c r="CO34" s="564">
        <f>IF(CQ34="","",MAX(C34:D43,U34:V43,AM34:AN43,BE34:BF43,BW34:BX43)+1)</f>
        <v>24</v>
      </c>
      <c r="CP34" s="564"/>
      <c r="CQ34" s="565" t="str">
        <f>IF('各会計、関係団体の財政状況及び健全化判断比率'!BS7="","",'各会計、関係団体の財政状況及び健全化判断比率'!BS7)</f>
        <v>鬼北町農業公社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用品調達特別会計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国民健康保険診療所特別会計</v>
      </c>
      <c r="X35" s="565"/>
      <c r="Y35" s="565"/>
      <c r="Z35" s="565"/>
      <c r="AA35" s="565"/>
      <c r="AB35" s="565"/>
      <c r="AC35" s="565"/>
      <c r="AD35" s="565"/>
      <c r="AE35" s="565"/>
      <c r="AF35" s="565"/>
      <c r="AG35" s="565"/>
      <c r="AH35" s="565"/>
      <c r="AI35" s="565"/>
      <c r="AJ35" s="565"/>
      <c r="AK35" s="565"/>
      <c r="AL35" s="165"/>
      <c r="AM35" s="564">
        <f t="shared" ref="AM35:AM43" si="0">IF(AO35="","",AM34+1)</f>
        <v>10</v>
      </c>
      <c r="AN35" s="564"/>
      <c r="AO35" s="565" t="str">
        <f>IF('各会計、関係団体の財政状況及び健全化判断比率'!B33="","",'各会計、関係団体の財政状況及び健全化判断比率'!B33)</f>
        <v>病院事業会計</v>
      </c>
      <c r="AP35" s="565"/>
      <c r="AQ35" s="565"/>
      <c r="AR35" s="565"/>
      <c r="AS35" s="565"/>
      <c r="AT35" s="565"/>
      <c r="AU35" s="565"/>
      <c r="AV35" s="565"/>
      <c r="AW35" s="565"/>
      <c r="AX35" s="565"/>
      <c r="AY35" s="565"/>
      <c r="AZ35" s="565"/>
      <c r="BA35" s="565"/>
      <c r="BB35" s="565"/>
      <c r="BC35" s="565"/>
      <c r="BD35" s="165"/>
      <c r="BE35" s="564">
        <f t="shared" ref="BE35:BE43" si="1">IF(BG35="","",BE34+1)</f>
        <v>12</v>
      </c>
      <c r="BF35" s="564"/>
      <c r="BG35" s="565" t="str">
        <f>IF('各会計、関係団体の財政状況及び健全化判断比率'!B35="","",'各会計、関係団体の財政状況及び健全化判断比率'!B35)</f>
        <v>農業集落排水事業特別会計</v>
      </c>
      <c r="BH35" s="565"/>
      <c r="BI35" s="565"/>
      <c r="BJ35" s="565"/>
      <c r="BK35" s="565"/>
      <c r="BL35" s="565"/>
      <c r="BM35" s="565"/>
      <c r="BN35" s="565"/>
      <c r="BO35" s="565"/>
      <c r="BP35" s="565"/>
      <c r="BQ35" s="565"/>
      <c r="BR35" s="565"/>
      <c r="BS35" s="565"/>
      <c r="BT35" s="565"/>
      <c r="BU35" s="565"/>
      <c r="BV35" s="165"/>
      <c r="BW35" s="564">
        <f t="shared" ref="BW35:BW43" si="2">IF(BY35="","",BW34+1)</f>
        <v>15</v>
      </c>
      <c r="BX35" s="564"/>
      <c r="BY35" s="565" t="str">
        <f>IF('各会計、関係団体の財政状況及び健全化判断比率'!B69="","",'各会計、関係団体の財政状況及び健全化判断比率'!B69)</f>
        <v>愛媛県市町総合事務組合（消防補償事業分）</v>
      </c>
      <c r="BZ35" s="565"/>
      <c r="CA35" s="565"/>
      <c r="CB35" s="565"/>
      <c r="CC35" s="565"/>
      <c r="CD35" s="565"/>
      <c r="CE35" s="565"/>
      <c r="CF35" s="565"/>
      <c r="CG35" s="565"/>
      <c r="CH35" s="565"/>
      <c r="CI35" s="565"/>
      <c r="CJ35" s="565"/>
      <c r="CK35" s="565"/>
      <c r="CL35" s="565"/>
      <c r="CM35" s="565"/>
      <c r="CN35" s="165"/>
      <c r="CO35" s="564">
        <f t="shared" ref="CO35:CO43" si="3">IF(CQ35="","",CO34+1)</f>
        <v>25</v>
      </c>
      <c r="CP35" s="564"/>
      <c r="CQ35" s="565" t="str">
        <f>IF('各会計、関係団体の財政状況及び健全化判断比率'!BS8="","",'各会計、関係団体の財政状況及び健全化判断比率'!BS8)</f>
        <v>森の三角ぼうし</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住宅新築資金等貸付事業特別会計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13</v>
      </c>
      <c r="BF36" s="564"/>
      <c r="BG36" s="565" t="str">
        <f>IF('各会計、関係団体の財政状況及び健全化判断比率'!B36="","",'各会計、関係団体の財政状況及び健全化判断比率'!B36)</f>
        <v>浄化槽市町村整備推進事業特別会計</v>
      </c>
      <c r="BH36" s="565"/>
      <c r="BI36" s="565"/>
      <c r="BJ36" s="565"/>
      <c r="BK36" s="565"/>
      <c r="BL36" s="565"/>
      <c r="BM36" s="565"/>
      <c r="BN36" s="565"/>
      <c r="BO36" s="565"/>
      <c r="BP36" s="565"/>
      <c r="BQ36" s="565"/>
      <c r="BR36" s="565"/>
      <c r="BS36" s="565"/>
      <c r="BT36" s="565"/>
      <c r="BU36" s="565"/>
      <c r="BV36" s="165"/>
      <c r="BW36" s="564">
        <f t="shared" si="2"/>
        <v>16</v>
      </c>
      <c r="BX36" s="564"/>
      <c r="BY36" s="565" t="str">
        <f>IF('各会計、関係団体の財政状況及び健全化判断比率'!B70="","",'各会計、関係団体の財政状況及び健全化判断比率'!B70)</f>
        <v>愛媛県市町総合事務組合（交通災害事業分）</v>
      </c>
      <c r="BZ36" s="565"/>
      <c r="CA36" s="565"/>
      <c r="CB36" s="565"/>
      <c r="CC36" s="565"/>
      <c r="CD36" s="565"/>
      <c r="CE36" s="565"/>
      <c r="CF36" s="565"/>
      <c r="CG36" s="565"/>
      <c r="CH36" s="565"/>
      <c r="CI36" s="565"/>
      <c r="CJ36" s="565"/>
      <c r="CK36" s="565"/>
      <c r="CL36" s="565"/>
      <c r="CM36" s="565"/>
      <c r="CN36" s="165"/>
      <c r="CO36" s="564">
        <f t="shared" si="3"/>
        <v>26</v>
      </c>
      <c r="CP36" s="564"/>
      <c r="CQ36" s="565" t="str">
        <f>IF('各会計、関係団体の財政状況及び健全化判断比率'!BS9="","",'各会計、関係団体の財政状況及び健全化判断比率'!BS9)</f>
        <v>日吉原木市場</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ニュータウン鬼北の里特別会計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後期高齢者医療保険特別会計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17</v>
      </c>
      <c r="BX37" s="564"/>
      <c r="BY37" s="565" t="str">
        <f>IF('各会計、関係団体の財政状況及び健全化判断比率'!B71="","",'各会計、関係団体の財政状況及び健全化判断比率'!B71)</f>
        <v>愛媛県市町総合事務組合（自治会館事業分）</v>
      </c>
      <c r="BZ37" s="565"/>
      <c r="CA37" s="565"/>
      <c r="CB37" s="565"/>
      <c r="CC37" s="565"/>
      <c r="CD37" s="565"/>
      <c r="CE37" s="565"/>
      <c r="CF37" s="565"/>
      <c r="CG37" s="565"/>
      <c r="CH37" s="565"/>
      <c r="CI37" s="565"/>
      <c r="CJ37" s="565"/>
      <c r="CK37" s="565"/>
      <c r="CL37" s="565"/>
      <c r="CM37" s="565"/>
      <c r="CN37" s="165"/>
      <c r="CO37" s="564">
        <f t="shared" si="3"/>
        <v>27</v>
      </c>
      <c r="CP37" s="564"/>
      <c r="CQ37" s="565" t="str">
        <f>IF('各会計、関係団体の財政状況及び健全化判断比率'!BS10="","",'各会計、関係団体の財政状況及び健全化判断比率'!BS10)</f>
        <v>日吉農林公社</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18</v>
      </c>
      <c r="BX38" s="564"/>
      <c r="BY38" s="565" t="str">
        <f>IF('各会計、関係団体の財政状況及び健全化判断比率'!B72="","",'各会計、関係団体の財政状況及び健全化判断比率'!B72)</f>
        <v>愛媛県市町総合事務組合（議員公務災害事業分）</v>
      </c>
      <c r="BZ38" s="565"/>
      <c r="CA38" s="565"/>
      <c r="CB38" s="565"/>
      <c r="CC38" s="565"/>
      <c r="CD38" s="565"/>
      <c r="CE38" s="565"/>
      <c r="CF38" s="565"/>
      <c r="CG38" s="565"/>
      <c r="CH38" s="565"/>
      <c r="CI38" s="565"/>
      <c r="CJ38" s="565"/>
      <c r="CK38" s="565"/>
      <c r="CL38" s="565"/>
      <c r="CM38" s="565"/>
      <c r="CN38" s="165"/>
      <c r="CO38" s="564">
        <f t="shared" si="3"/>
        <v>28</v>
      </c>
      <c r="CP38" s="564"/>
      <c r="CQ38" s="565" t="str">
        <f>IF('各会計、関係団体の財政状況及び健全化判断比率'!BS11="","",'各会計、関係団体の財政状況及び健全化判断比率'!BS11)</f>
        <v>日吉夢産地</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19</v>
      </c>
      <c r="BX39" s="564"/>
      <c r="BY39" s="565" t="str">
        <f>IF('各会計、関係団体の財政状況及び健全化判断比率'!B73="","",'各会計、関係団体の財政状況及び健全化判断比率'!B73)</f>
        <v>愛媛県市町総合事務組合（共通経費分）</v>
      </c>
      <c r="BZ39" s="565"/>
      <c r="CA39" s="565"/>
      <c r="CB39" s="565"/>
      <c r="CC39" s="565"/>
      <c r="CD39" s="565"/>
      <c r="CE39" s="565"/>
      <c r="CF39" s="565"/>
      <c r="CG39" s="565"/>
      <c r="CH39" s="565"/>
      <c r="CI39" s="565"/>
      <c r="CJ39" s="565"/>
      <c r="CK39" s="565"/>
      <c r="CL39" s="565"/>
      <c r="CM39" s="565"/>
      <c r="CN39" s="165"/>
      <c r="CO39" s="564">
        <f t="shared" si="3"/>
        <v>29</v>
      </c>
      <c r="CP39" s="564"/>
      <c r="CQ39" s="565" t="str">
        <f>IF('各会計、関係団体の財政状況及び健全化判断比率'!BS12="","",'各会計、関係団体の財政状況及び健全化判断比率'!BS12)</f>
        <v>鬼北土地開発公社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20</v>
      </c>
      <c r="BX40" s="564"/>
      <c r="BY40" s="565" t="str">
        <f>IF('各会計、関係団体の財政状況及び健全化判断比率'!B74="","",'各会計、関係団体の財政状況及び健全化判断比率'!B74)</f>
        <v>宇和島地区広域事務組合（一般会計）</v>
      </c>
      <c r="BZ40" s="565"/>
      <c r="CA40" s="565"/>
      <c r="CB40" s="565"/>
      <c r="CC40" s="565"/>
      <c r="CD40" s="565"/>
      <c r="CE40" s="565"/>
      <c r="CF40" s="565"/>
      <c r="CG40" s="565"/>
      <c r="CH40" s="565"/>
      <c r="CI40" s="565"/>
      <c r="CJ40" s="565"/>
      <c r="CK40" s="565"/>
      <c r="CL40" s="565"/>
      <c r="CM40" s="565"/>
      <c r="CN40" s="165"/>
      <c r="CO40" s="564">
        <f t="shared" si="3"/>
        <v>30</v>
      </c>
      <c r="CP40" s="564"/>
      <c r="CQ40" s="565" t="str">
        <f>IF('各会計、関係団体の財政状況及び健全化判断比率'!BS13="","",'各会計、関係団体の財政状況及び健全化判断比率'!BS13)</f>
        <v>鬼北地域野菜園芸振興基金</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21</v>
      </c>
      <c r="BX41" s="564"/>
      <c r="BY41" s="565" t="str">
        <f>IF('各会計、関係団体の財政状況及び健全化判断比率'!B75="","",'各会計、関係団体の財政状況及び健全化判断比率'!B75)</f>
        <v>宇和島地区広域事務組合（介護保険事業特別会計）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22</v>
      </c>
      <c r="BX42" s="564"/>
      <c r="BY42" s="565" t="str">
        <f>IF('各会計、関係団体の財政状況及び健全化判断比率'!B76="","",'各会計、関係団体の財政状況及び健全化判断比率'!B76)</f>
        <v>愛媛地方税滞納整理機構</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23</v>
      </c>
      <c r="BX43" s="564"/>
      <c r="BY43" s="565" t="str">
        <f>IF('各会計、関係団体の財政状況及び健全化判断比率'!B77="","",'各会計、関係団体の財政状況及び健全化判断比率'!B77)</f>
        <v>愛媛県後期高齢者医療広域連合（一般会計）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880932</v>
      </c>
      <c r="S5" s="581"/>
      <c r="T5" s="581"/>
      <c r="U5" s="581"/>
      <c r="V5" s="581"/>
      <c r="W5" s="581"/>
      <c r="X5" s="581"/>
      <c r="Y5" s="582"/>
      <c r="Z5" s="583">
        <v>11.3</v>
      </c>
      <c r="AA5" s="583"/>
      <c r="AB5" s="583"/>
      <c r="AC5" s="583"/>
      <c r="AD5" s="584">
        <v>880932</v>
      </c>
      <c r="AE5" s="584"/>
      <c r="AF5" s="584"/>
      <c r="AG5" s="584"/>
      <c r="AH5" s="584"/>
      <c r="AI5" s="584"/>
      <c r="AJ5" s="584"/>
      <c r="AK5" s="584"/>
      <c r="AL5" s="585">
        <v>19</v>
      </c>
      <c r="AM5" s="586"/>
      <c r="AN5" s="586"/>
      <c r="AO5" s="587"/>
      <c r="AP5" s="577" t="s">
        <v>208</v>
      </c>
      <c r="AQ5" s="578"/>
      <c r="AR5" s="578"/>
      <c r="AS5" s="578"/>
      <c r="AT5" s="578"/>
      <c r="AU5" s="578"/>
      <c r="AV5" s="578"/>
      <c r="AW5" s="578"/>
      <c r="AX5" s="578"/>
      <c r="AY5" s="578"/>
      <c r="AZ5" s="578"/>
      <c r="BA5" s="578"/>
      <c r="BB5" s="578"/>
      <c r="BC5" s="578"/>
      <c r="BD5" s="578"/>
      <c r="BE5" s="578"/>
      <c r="BF5" s="579"/>
      <c r="BG5" s="591">
        <v>880932</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65768</v>
      </c>
      <c r="S6" s="592"/>
      <c r="T6" s="592"/>
      <c r="U6" s="592"/>
      <c r="V6" s="592"/>
      <c r="W6" s="592"/>
      <c r="X6" s="592"/>
      <c r="Y6" s="593"/>
      <c r="Z6" s="594">
        <v>0.8</v>
      </c>
      <c r="AA6" s="594"/>
      <c r="AB6" s="594"/>
      <c r="AC6" s="594"/>
      <c r="AD6" s="595">
        <v>65768</v>
      </c>
      <c r="AE6" s="595"/>
      <c r="AF6" s="595"/>
      <c r="AG6" s="595"/>
      <c r="AH6" s="595"/>
      <c r="AI6" s="595"/>
      <c r="AJ6" s="595"/>
      <c r="AK6" s="595"/>
      <c r="AL6" s="596">
        <v>1.4</v>
      </c>
      <c r="AM6" s="597"/>
      <c r="AN6" s="597"/>
      <c r="AO6" s="598"/>
      <c r="AP6" s="588" t="s">
        <v>214</v>
      </c>
      <c r="AQ6" s="589"/>
      <c r="AR6" s="589"/>
      <c r="AS6" s="589"/>
      <c r="AT6" s="589"/>
      <c r="AU6" s="589"/>
      <c r="AV6" s="589"/>
      <c r="AW6" s="589"/>
      <c r="AX6" s="589"/>
      <c r="AY6" s="589"/>
      <c r="AZ6" s="589"/>
      <c r="BA6" s="589"/>
      <c r="BB6" s="589"/>
      <c r="BC6" s="589"/>
      <c r="BD6" s="589"/>
      <c r="BE6" s="589"/>
      <c r="BF6" s="590"/>
      <c r="BG6" s="591">
        <v>880932</v>
      </c>
      <c r="BH6" s="592"/>
      <c r="BI6" s="592"/>
      <c r="BJ6" s="592"/>
      <c r="BK6" s="592"/>
      <c r="BL6" s="592"/>
      <c r="BM6" s="592"/>
      <c r="BN6" s="593"/>
      <c r="BO6" s="594">
        <v>100</v>
      </c>
      <c r="BP6" s="594"/>
      <c r="BQ6" s="594"/>
      <c r="BR6" s="594"/>
      <c r="BS6" s="595" t="s">
        <v>209</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70605</v>
      </c>
      <c r="CS6" s="592"/>
      <c r="CT6" s="592"/>
      <c r="CU6" s="592"/>
      <c r="CV6" s="592"/>
      <c r="CW6" s="592"/>
      <c r="CX6" s="592"/>
      <c r="CY6" s="593"/>
      <c r="CZ6" s="594">
        <v>0.9</v>
      </c>
      <c r="DA6" s="594"/>
      <c r="DB6" s="594"/>
      <c r="DC6" s="594"/>
      <c r="DD6" s="600" t="s">
        <v>209</v>
      </c>
      <c r="DE6" s="592"/>
      <c r="DF6" s="592"/>
      <c r="DG6" s="592"/>
      <c r="DH6" s="592"/>
      <c r="DI6" s="592"/>
      <c r="DJ6" s="592"/>
      <c r="DK6" s="592"/>
      <c r="DL6" s="592"/>
      <c r="DM6" s="592"/>
      <c r="DN6" s="592"/>
      <c r="DO6" s="592"/>
      <c r="DP6" s="593"/>
      <c r="DQ6" s="600">
        <v>70605</v>
      </c>
      <c r="DR6" s="592"/>
      <c r="DS6" s="592"/>
      <c r="DT6" s="592"/>
      <c r="DU6" s="592"/>
      <c r="DV6" s="592"/>
      <c r="DW6" s="592"/>
      <c r="DX6" s="592"/>
      <c r="DY6" s="592"/>
      <c r="DZ6" s="592"/>
      <c r="EA6" s="592"/>
      <c r="EB6" s="592"/>
      <c r="EC6" s="601"/>
    </row>
    <row r="7" spans="2:143" ht="11.25" customHeight="1">
      <c r="B7" s="588" t="s">
        <v>216</v>
      </c>
      <c r="C7" s="589"/>
      <c r="D7" s="589"/>
      <c r="E7" s="589"/>
      <c r="F7" s="589"/>
      <c r="G7" s="589"/>
      <c r="H7" s="589"/>
      <c r="I7" s="589"/>
      <c r="J7" s="589"/>
      <c r="K7" s="589"/>
      <c r="L7" s="589"/>
      <c r="M7" s="589"/>
      <c r="N7" s="589"/>
      <c r="O7" s="589"/>
      <c r="P7" s="589"/>
      <c r="Q7" s="590"/>
      <c r="R7" s="591">
        <v>3123</v>
      </c>
      <c r="S7" s="592"/>
      <c r="T7" s="592"/>
      <c r="U7" s="592"/>
      <c r="V7" s="592"/>
      <c r="W7" s="592"/>
      <c r="X7" s="592"/>
      <c r="Y7" s="593"/>
      <c r="Z7" s="594">
        <v>0</v>
      </c>
      <c r="AA7" s="594"/>
      <c r="AB7" s="594"/>
      <c r="AC7" s="594"/>
      <c r="AD7" s="595">
        <v>3123</v>
      </c>
      <c r="AE7" s="595"/>
      <c r="AF7" s="595"/>
      <c r="AG7" s="595"/>
      <c r="AH7" s="595"/>
      <c r="AI7" s="595"/>
      <c r="AJ7" s="595"/>
      <c r="AK7" s="595"/>
      <c r="AL7" s="596">
        <v>0.1</v>
      </c>
      <c r="AM7" s="597"/>
      <c r="AN7" s="597"/>
      <c r="AO7" s="598"/>
      <c r="AP7" s="588" t="s">
        <v>217</v>
      </c>
      <c r="AQ7" s="589"/>
      <c r="AR7" s="589"/>
      <c r="AS7" s="589"/>
      <c r="AT7" s="589"/>
      <c r="AU7" s="589"/>
      <c r="AV7" s="589"/>
      <c r="AW7" s="589"/>
      <c r="AX7" s="589"/>
      <c r="AY7" s="589"/>
      <c r="AZ7" s="589"/>
      <c r="BA7" s="589"/>
      <c r="BB7" s="589"/>
      <c r="BC7" s="589"/>
      <c r="BD7" s="589"/>
      <c r="BE7" s="589"/>
      <c r="BF7" s="590"/>
      <c r="BG7" s="591">
        <v>351395</v>
      </c>
      <c r="BH7" s="592"/>
      <c r="BI7" s="592"/>
      <c r="BJ7" s="592"/>
      <c r="BK7" s="592"/>
      <c r="BL7" s="592"/>
      <c r="BM7" s="592"/>
      <c r="BN7" s="593"/>
      <c r="BO7" s="594">
        <v>39.9</v>
      </c>
      <c r="BP7" s="594"/>
      <c r="BQ7" s="594"/>
      <c r="BR7" s="594"/>
      <c r="BS7" s="595" t="s">
        <v>209</v>
      </c>
      <c r="BT7" s="595"/>
      <c r="BU7" s="595"/>
      <c r="BV7" s="595"/>
      <c r="BW7" s="595"/>
      <c r="BX7" s="595"/>
      <c r="BY7" s="595"/>
      <c r="BZ7" s="595"/>
      <c r="CA7" s="595"/>
      <c r="CB7" s="599"/>
      <c r="CD7" s="605" t="s">
        <v>218</v>
      </c>
      <c r="CE7" s="606"/>
      <c r="CF7" s="606"/>
      <c r="CG7" s="606"/>
      <c r="CH7" s="606"/>
      <c r="CI7" s="606"/>
      <c r="CJ7" s="606"/>
      <c r="CK7" s="606"/>
      <c r="CL7" s="606"/>
      <c r="CM7" s="606"/>
      <c r="CN7" s="606"/>
      <c r="CO7" s="606"/>
      <c r="CP7" s="606"/>
      <c r="CQ7" s="607"/>
      <c r="CR7" s="591">
        <v>1379379</v>
      </c>
      <c r="CS7" s="592"/>
      <c r="CT7" s="592"/>
      <c r="CU7" s="592"/>
      <c r="CV7" s="592"/>
      <c r="CW7" s="592"/>
      <c r="CX7" s="592"/>
      <c r="CY7" s="593"/>
      <c r="CZ7" s="594">
        <v>18.100000000000001</v>
      </c>
      <c r="DA7" s="594"/>
      <c r="DB7" s="594"/>
      <c r="DC7" s="594"/>
      <c r="DD7" s="600">
        <v>156440</v>
      </c>
      <c r="DE7" s="592"/>
      <c r="DF7" s="592"/>
      <c r="DG7" s="592"/>
      <c r="DH7" s="592"/>
      <c r="DI7" s="592"/>
      <c r="DJ7" s="592"/>
      <c r="DK7" s="592"/>
      <c r="DL7" s="592"/>
      <c r="DM7" s="592"/>
      <c r="DN7" s="592"/>
      <c r="DO7" s="592"/>
      <c r="DP7" s="593"/>
      <c r="DQ7" s="600">
        <v>1122580</v>
      </c>
      <c r="DR7" s="592"/>
      <c r="DS7" s="592"/>
      <c r="DT7" s="592"/>
      <c r="DU7" s="592"/>
      <c r="DV7" s="592"/>
      <c r="DW7" s="592"/>
      <c r="DX7" s="592"/>
      <c r="DY7" s="592"/>
      <c r="DZ7" s="592"/>
      <c r="EA7" s="592"/>
      <c r="EB7" s="592"/>
      <c r="EC7" s="601"/>
    </row>
    <row r="8" spans="2:143" ht="11.25" customHeight="1">
      <c r="B8" s="588" t="s">
        <v>219</v>
      </c>
      <c r="C8" s="589"/>
      <c r="D8" s="589"/>
      <c r="E8" s="589"/>
      <c r="F8" s="589"/>
      <c r="G8" s="589"/>
      <c r="H8" s="589"/>
      <c r="I8" s="589"/>
      <c r="J8" s="589"/>
      <c r="K8" s="589"/>
      <c r="L8" s="589"/>
      <c r="M8" s="589"/>
      <c r="N8" s="589"/>
      <c r="O8" s="589"/>
      <c r="P8" s="589"/>
      <c r="Q8" s="590"/>
      <c r="R8" s="591">
        <v>3405</v>
      </c>
      <c r="S8" s="592"/>
      <c r="T8" s="592"/>
      <c r="U8" s="592"/>
      <c r="V8" s="592"/>
      <c r="W8" s="592"/>
      <c r="X8" s="592"/>
      <c r="Y8" s="593"/>
      <c r="Z8" s="594">
        <v>0</v>
      </c>
      <c r="AA8" s="594"/>
      <c r="AB8" s="594"/>
      <c r="AC8" s="594"/>
      <c r="AD8" s="595">
        <v>3405</v>
      </c>
      <c r="AE8" s="595"/>
      <c r="AF8" s="595"/>
      <c r="AG8" s="595"/>
      <c r="AH8" s="595"/>
      <c r="AI8" s="595"/>
      <c r="AJ8" s="595"/>
      <c r="AK8" s="595"/>
      <c r="AL8" s="596">
        <v>0.1</v>
      </c>
      <c r="AM8" s="597"/>
      <c r="AN8" s="597"/>
      <c r="AO8" s="598"/>
      <c r="AP8" s="588" t="s">
        <v>220</v>
      </c>
      <c r="AQ8" s="589"/>
      <c r="AR8" s="589"/>
      <c r="AS8" s="589"/>
      <c r="AT8" s="589"/>
      <c r="AU8" s="589"/>
      <c r="AV8" s="589"/>
      <c r="AW8" s="589"/>
      <c r="AX8" s="589"/>
      <c r="AY8" s="589"/>
      <c r="AZ8" s="589"/>
      <c r="BA8" s="589"/>
      <c r="BB8" s="589"/>
      <c r="BC8" s="589"/>
      <c r="BD8" s="589"/>
      <c r="BE8" s="589"/>
      <c r="BF8" s="590"/>
      <c r="BG8" s="591">
        <v>12927</v>
      </c>
      <c r="BH8" s="592"/>
      <c r="BI8" s="592"/>
      <c r="BJ8" s="592"/>
      <c r="BK8" s="592"/>
      <c r="BL8" s="592"/>
      <c r="BM8" s="592"/>
      <c r="BN8" s="593"/>
      <c r="BO8" s="594">
        <v>1.5</v>
      </c>
      <c r="BP8" s="594"/>
      <c r="BQ8" s="594"/>
      <c r="BR8" s="594"/>
      <c r="BS8" s="600" t="s">
        <v>112</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1662354</v>
      </c>
      <c r="CS8" s="592"/>
      <c r="CT8" s="592"/>
      <c r="CU8" s="592"/>
      <c r="CV8" s="592"/>
      <c r="CW8" s="592"/>
      <c r="CX8" s="592"/>
      <c r="CY8" s="593"/>
      <c r="CZ8" s="594">
        <v>21.8</v>
      </c>
      <c r="DA8" s="594"/>
      <c r="DB8" s="594"/>
      <c r="DC8" s="594"/>
      <c r="DD8" s="600">
        <v>28562</v>
      </c>
      <c r="DE8" s="592"/>
      <c r="DF8" s="592"/>
      <c r="DG8" s="592"/>
      <c r="DH8" s="592"/>
      <c r="DI8" s="592"/>
      <c r="DJ8" s="592"/>
      <c r="DK8" s="592"/>
      <c r="DL8" s="592"/>
      <c r="DM8" s="592"/>
      <c r="DN8" s="592"/>
      <c r="DO8" s="592"/>
      <c r="DP8" s="593"/>
      <c r="DQ8" s="600">
        <v>1086217</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5384</v>
      </c>
      <c r="S9" s="592"/>
      <c r="T9" s="592"/>
      <c r="U9" s="592"/>
      <c r="V9" s="592"/>
      <c r="W9" s="592"/>
      <c r="X9" s="592"/>
      <c r="Y9" s="593"/>
      <c r="Z9" s="594">
        <v>0.1</v>
      </c>
      <c r="AA9" s="594"/>
      <c r="AB9" s="594"/>
      <c r="AC9" s="594"/>
      <c r="AD9" s="595">
        <v>5384</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290886</v>
      </c>
      <c r="BH9" s="592"/>
      <c r="BI9" s="592"/>
      <c r="BJ9" s="592"/>
      <c r="BK9" s="592"/>
      <c r="BL9" s="592"/>
      <c r="BM9" s="592"/>
      <c r="BN9" s="593"/>
      <c r="BO9" s="594">
        <v>33</v>
      </c>
      <c r="BP9" s="594"/>
      <c r="BQ9" s="594"/>
      <c r="BR9" s="594"/>
      <c r="BS9" s="600" t="s">
        <v>112</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938836</v>
      </c>
      <c r="CS9" s="592"/>
      <c r="CT9" s="592"/>
      <c r="CU9" s="592"/>
      <c r="CV9" s="592"/>
      <c r="CW9" s="592"/>
      <c r="CX9" s="592"/>
      <c r="CY9" s="593"/>
      <c r="CZ9" s="594">
        <v>12.3</v>
      </c>
      <c r="DA9" s="594"/>
      <c r="DB9" s="594"/>
      <c r="DC9" s="594"/>
      <c r="DD9" s="600">
        <v>6132</v>
      </c>
      <c r="DE9" s="592"/>
      <c r="DF9" s="592"/>
      <c r="DG9" s="592"/>
      <c r="DH9" s="592"/>
      <c r="DI9" s="592"/>
      <c r="DJ9" s="592"/>
      <c r="DK9" s="592"/>
      <c r="DL9" s="592"/>
      <c r="DM9" s="592"/>
      <c r="DN9" s="592"/>
      <c r="DO9" s="592"/>
      <c r="DP9" s="593"/>
      <c r="DQ9" s="600">
        <v>828535</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90314</v>
      </c>
      <c r="S10" s="592"/>
      <c r="T10" s="592"/>
      <c r="U10" s="592"/>
      <c r="V10" s="592"/>
      <c r="W10" s="592"/>
      <c r="X10" s="592"/>
      <c r="Y10" s="593"/>
      <c r="Z10" s="594">
        <v>1.2</v>
      </c>
      <c r="AA10" s="594"/>
      <c r="AB10" s="594"/>
      <c r="AC10" s="594"/>
      <c r="AD10" s="595">
        <v>90314</v>
      </c>
      <c r="AE10" s="595"/>
      <c r="AF10" s="595"/>
      <c r="AG10" s="595"/>
      <c r="AH10" s="595"/>
      <c r="AI10" s="595"/>
      <c r="AJ10" s="595"/>
      <c r="AK10" s="595"/>
      <c r="AL10" s="596">
        <v>1.9</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27723</v>
      </c>
      <c r="BH10" s="592"/>
      <c r="BI10" s="592"/>
      <c r="BJ10" s="592"/>
      <c r="BK10" s="592"/>
      <c r="BL10" s="592"/>
      <c r="BM10" s="592"/>
      <c r="BN10" s="593"/>
      <c r="BO10" s="594">
        <v>3.1</v>
      </c>
      <c r="BP10" s="594"/>
      <c r="BQ10" s="594"/>
      <c r="BR10" s="594"/>
      <c r="BS10" s="600" t="s">
        <v>112</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15876</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t="s">
        <v>112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112</v>
      </c>
      <c r="S11" s="592"/>
      <c r="T11" s="592"/>
      <c r="U11" s="592"/>
      <c r="V11" s="592"/>
      <c r="W11" s="592"/>
      <c r="X11" s="592"/>
      <c r="Y11" s="593"/>
      <c r="Z11" s="594" t="s">
        <v>112</v>
      </c>
      <c r="AA11" s="594"/>
      <c r="AB11" s="594"/>
      <c r="AC11" s="594"/>
      <c r="AD11" s="595" t="s">
        <v>112</v>
      </c>
      <c r="AE11" s="595"/>
      <c r="AF11" s="595"/>
      <c r="AG11" s="595"/>
      <c r="AH11" s="595"/>
      <c r="AI11" s="595"/>
      <c r="AJ11" s="595"/>
      <c r="AK11" s="595"/>
      <c r="AL11" s="596" t="s">
        <v>112</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19859</v>
      </c>
      <c r="BH11" s="592"/>
      <c r="BI11" s="592"/>
      <c r="BJ11" s="592"/>
      <c r="BK11" s="592"/>
      <c r="BL11" s="592"/>
      <c r="BM11" s="592"/>
      <c r="BN11" s="593"/>
      <c r="BO11" s="594">
        <v>2.2999999999999998</v>
      </c>
      <c r="BP11" s="594"/>
      <c r="BQ11" s="594"/>
      <c r="BR11" s="594"/>
      <c r="BS11" s="600" t="s">
        <v>112</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724713</v>
      </c>
      <c r="CS11" s="592"/>
      <c r="CT11" s="592"/>
      <c r="CU11" s="592"/>
      <c r="CV11" s="592"/>
      <c r="CW11" s="592"/>
      <c r="CX11" s="592"/>
      <c r="CY11" s="593"/>
      <c r="CZ11" s="594">
        <v>9.5</v>
      </c>
      <c r="DA11" s="594"/>
      <c r="DB11" s="594"/>
      <c r="DC11" s="594"/>
      <c r="DD11" s="600">
        <v>277609</v>
      </c>
      <c r="DE11" s="592"/>
      <c r="DF11" s="592"/>
      <c r="DG11" s="592"/>
      <c r="DH11" s="592"/>
      <c r="DI11" s="592"/>
      <c r="DJ11" s="592"/>
      <c r="DK11" s="592"/>
      <c r="DL11" s="592"/>
      <c r="DM11" s="592"/>
      <c r="DN11" s="592"/>
      <c r="DO11" s="592"/>
      <c r="DP11" s="593"/>
      <c r="DQ11" s="600">
        <v>363641</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435016</v>
      </c>
      <c r="BH12" s="592"/>
      <c r="BI12" s="592"/>
      <c r="BJ12" s="592"/>
      <c r="BK12" s="592"/>
      <c r="BL12" s="592"/>
      <c r="BM12" s="592"/>
      <c r="BN12" s="593"/>
      <c r="BO12" s="594">
        <v>49.4</v>
      </c>
      <c r="BP12" s="594"/>
      <c r="BQ12" s="594"/>
      <c r="BR12" s="594"/>
      <c r="BS12" s="600" t="s">
        <v>112</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57674</v>
      </c>
      <c r="CS12" s="592"/>
      <c r="CT12" s="592"/>
      <c r="CU12" s="592"/>
      <c r="CV12" s="592"/>
      <c r="CW12" s="592"/>
      <c r="CX12" s="592"/>
      <c r="CY12" s="593"/>
      <c r="CZ12" s="594">
        <v>0.8</v>
      </c>
      <c r="DA12" s="594"/>
      <c r="DB12" s="594"/>
      <c r="DC12" s="594"/>
      <c r="DD12" s="600">
        <v>4934</v>
      </c>
      <c r="DE12" s="592"/>
      <c r="DF12" s="592"/>
      <c r="DG12" s="592"/>
      <c r="DH12" s="592"/>
      <c r="DI12" s="592"/>
      <c r="DJ12" s="592"/>
      <c r="DK12" s="592"/>
      <c r="DL12" s="592"/>
      <c r="DM12" s="592"/>
      <c r="DN12" s="592"/>
      <c r="DO12" s="592"/>
      <c r="DP12" s="593"/>
      <c r="DQ12" s="600">
        <v>49732</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15028</v>
      </c>
      <c r="S13" s="592"/>
      <c r="T13" s="592"/>
      <c r="U13" s="592"/>
      <c r="V13" s="592"/>
      <c r="W13" s="592"/>
      <c r="X13" s="592"/>
      <c r="Y13" s="593"/>
      <c r="Z13" s="594">
        <v>0.2</v>
      </c>
      <c r="AA13" s="594"/>
      <c r="AB13" s="594"/>
      <c r="AC13" s="594"/>
      <c r="AD13" s="595">
        <v>15028</v>
      </c>
      <c r="AE13" s="595"/>
      <c r="AF13" s="595"/>
      <c r="AG13" s="595"/>
      <c r="AH13" s="595"/>
      <c r="AI13" s="595"/>
      <c r="AJ13" s="595"/>
      <c r="AK13" s="595"/>
      <c r="AL13" s="596">
        <v>0.3</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432585</v>
      </c>
      <c r="BH13" s="592"/>
      <c r="BI13" s="592"/>
      <c r="BJ13" s="592"/>
      <c r="BK13" s="592"/>
      <c r="BL13" s="592"/>
      <c r="BM13" s="592"/>
      <c r="BN13" s="593"/>
      <c r="BO13" s="594">
        <v>49.1</v>
      </c>
      <c r="BP13" s="594"/>
      <c r="BQ13" s="594"/>
      <c r="BR13" s="594"/>
      <c r="BS13" s="600" t="s">
        <v>112</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489982</v>
      </c>
      <c r="CS13" s="592"/>
      <c r="CT13" s="592"/>
      <c r="CU13" s="592"/>
      <c r="CV13" s="592"/>
      <c r="CW13" s="592"/>
      <c r="CX13" s="592"/>
      <c r="CY13" s="593"/>
      <c r="CZ13" s="594">
        <v>6.4</v>
      </c>
      <c r="DA13" s="594"/>
      <c r="DB13" s="594"/>
      <c r="DC13" s="594"/>
      <c r="DD13" s="600">
        <v>344893</v>
      </c>
      <c r="DE13" s="592"/>
      <c r="DF13" s="592"/>
      <c r="DG13" s="592"/>
      <c r="DH13" s="592"/>
      <c r="DI13" s="592"/>
      <c r="DJ13" s="592"/>
      <c r="DK13" s="592"/>
      <c r="DL13" s="592"/>
      <c r="DM13" s="592"/>
      <c r="DN13" s="592"/>
      <c r="DO13" s="592"/>
      <c r="DP13" s="593"/>
      <c r="DQ13" s="600">
        <v>222667</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31843</v>
      </c>
      <c r="BH14" s="592"/>
      <c r="BI14" s="592"/>
      <c r="BJ14" s="592"/>
      <c r="BK14" s="592"/>
      <c r="BL14" s="592"/>
      <c r="BM14" s="592"/>
      <c r="BN14" s="593"/>
      <c r="BO14" s="594">
        <v>3.6</v>
      </c>
      <c r="BP14" s="594"/>
      <c r="BQ14" s="594"/>
      <c r="BR14" s="594"/>
      <c r="BS14" s="600" t="s">
        <v>112</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657063</v>
      </c>
      <c r="CS14" s="592"/>
      <c r="CT14" s="592"/>
      <c r="CU14" s="592"/>
      <c r="CV14" s="592"/>
      <c r="CW14" s="592"/>
      <c r="CX14" s="592"/>
      <c r="CY14" s="593"/>
      <c r="CZ14" s="594">
        <v>8.6</v>
      </c>
      <c r="DA14" s="594"/>
      <c r="DB14" s="594"/>
      <c r="DC14" s="594"/>
      <c r="DD14" s="600">
        <v>439489</v>
      </c>
      <c r="DE14" s="592"/>
      <c r="DF14" s="592"/>
      <c r="DG14" s="592"/>
      <c r="DH14" s="592"/>
      <c r="DI14" s="592"/>
      <c r="DJ14" s="592"/>
      <c r="DK14" s="592"/>
      <c r="DL14" s="592"/>
      <c r="DM14" s="592"/>
      <c r="DN14" s="592"/>
      <c r="DO14" s="592"/>
      <c r="DP14" s="593"/>
      <c r="DQ14" s="600">
        <v>222808</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2670</v>
      </c>
      <c r="S15" s="592"/>
      <c r="T15" s="592"/>
      <c r="U15" s="592"/>
      <c r="V15" s="592"/>
      <c r="W15" s="592"/>
      <c r="X15" s="592"/>
      <c r="Y15" s="593"/>
      <c r="Z15" s="594">
        <v>0</v>
      </c>
      <c r="AA15" s="594"/>
      <c r="AB15" s="594"/>
      <c r="AC15" s="594"/>
      <c r="AD15" s="595">
        <v>2670</v>
      </c>
      <c r="AE15" s="595"/>
      <c r="AF15" s="595"/>
      <c r="AG15" s="595"/>
      <c r="AH15" s="595"/>
      <c r="AI15" s="595"/>
      <c r="AJ15" s="595"/>
      <c r="AK15" s="595"/>
      <c r="AL15" s="596">
        <v>0.1</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62678</v>
      </c>
      <c r="BH15" s="592"/>
      <c r="BI15" s="592"/>
      <c r="BJ15" s="592"/>
      <c r="BK15" s="592"/>
      <c r="BL15" s="592"/>
      <c r="BM15" s="592"/>
      <c r="BN15" s="593"/>
      <c r="BO15" s="594">
        <v>7.1</v>
      </c>
      <c r="BP15" s="594"/>
      <c r="BQ15" s="594"/>
      <c r="BR15" s="594"/>
      <c r="BS15" s="600" t="s">
        <v>112</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492157</v>
      </c>
      <c r="CS15" s="592"/>
      <c r="CT15" s="592"/>
      <c r="CU15" s="592"/>
      <c r="CV15" s="592"/>
      <c r="CW15" s="592"/>
      <c r="CX15" s="592"/>
      <c r="CY15" s="593"/>
      <c r="CZ15" s="594">
        <v>6.5</v>
      </c>
      <c r="DA15" s="594"/>
      <c r="DB15" s="594"/>
      <c r="DC15" s="594"/>
      <c r="DD15" s="600">
        <v>68293</v>
      </c>
      <c r="DE15" s="592"/>
      <c r="DF15" s="592"/>
      <c r="DG15" s="592"/>
      <c r="DH15" s="592"/>
      <c r="DI15" s="592"/>
      <c r="DJ15" s="592"/>
      <c r="DK15" s="592"/>
      <c r="DL15" s="592"/>
      <c r="DM15" s="592"/>
      <c r="DN15" s="592"/>
      <c r="DO15" s="592"/>
      <c r="DP15" s="593"/>
      <c r="DQ15" s="600">
        <v>445963</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3864977</v>
      </c>
      <c r="S16" s="592"/>
      <c r="T16" s="592"/>
      <c r="U16" s="592"/>
      <c r="V16" s="592"/>
      <c r="W16" s="592"/>
      <c r="X16" s="592"/>
      <c r="Y16" s="593"/>
      <c r="Z16" s="594">
        <v>49.5</v>
      </c>
      <c r="AA16" s="594"/>
      <c r="AB16" s="594"/>
      <c r="AC16" s="594"/>
      <c r="AD16" s="595">
        <v>3558140</v>
      </c>
      <c r="AE16" s="595"/>
      <c r="AF16" s="595"/>
      <c r="AG16" s="595"/>
      <c r="AH16" s="595"/>
      <c r="AI16" s="595"/>
      <c r="AJ16" s="595"/>
      <c r="AK16" s="595"/>
      <c r="AL16" s="596">
        <v>76.8</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86167</v>
      </c>
      <c r="CS16" s="592"/>
      <c r="CT16" s="592"/>
      <c r="CU16" s="592"/>
      <c r="CV16" s="592"/>
      <c r="CW16" s="592"/>
      <c r="CX16" s="592"/>
      <c r="CY16" s="593"/>
      <c r="CZ16" s="594">
        <v>1.1000000000000001</v>
      </c>
      <c r="DA16" s="594"/>
      <c r="DB16" s="594"/>
      <c r="DC16" s="594"/>
      <c r="DD16" s="600" t="s">
        <v>112</v>
      </c>
      <c r="DE16" s="592"/>
      <c r="DF16" s="592"/>
      <c r="DG16" s="592"/>
      <c r="DH16" s="592"/>
      <c r="DI16" s="592"/>
      <c r="DJ16" s="592"/>
      <c r="DK16" s="592"/>
      <c r="DL16" s="592"/>
      <c r="DM16" s="592"/>
      <c r="DN16" s="592"/>
      <c r="DO16" s="592"/>
      <c r="DP16" s="593"/>
      <c r="DQ16" s="600">
        <v>11631</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3558140</v>
      </c>
      <c r="S17" s="592"/>
      <c r="T17" s="592"/>
      <c r="U17" s="592"/>
      <c r="V17" s="592"/>
      <c r="W17" s="592"/>
      <c r="X17" s="592"/>
      <c r="Y17" s="593"/>
      <c r="Z17" s="594">
        <v>45.6</v>
      </c>
      <c r="AA17" s="594"/>
      <c r="AB17" s="594"/>
      <c r="AC17" s="594"/>
      <c r="AD17" s="595">
        <v>3558140</v>
      </c>
      <c r="AE17" s="595"/>
      <c r="AF17" s="595"/>
      <c r="AG17" s="595"/>
      <c r="AH17" s="595"/>
      <c r="AI17" s="595"/>
      <c r="AJ17" s="595"/>
      <c r="AK17" s="595"/>
      <c r="AL17" s="596">
        <v>76.8</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1051577</v>
      </c>
      <c r="CS17" s="592"/>
      <c r="CT17" s="592"/>
      <c r="CU17" s="592"/>
      <c r="CV17" s="592"/>
      <c r="CW17" s="592"/>
      <c r="CX17" s="592"/>
      <c r="CY17" s="593"/>
      <c r="CZ17" s="594">
        <v>13.8</v>
      </c>
      <c r="DA17" s="594"/>
      <c r="DB17" s="594"/>
      <c r="DC17" s="594"/>
      <c r="DD17" s="600" t="s">
        <v>112</v>
      </c>
      <c r="DE17" s="592"/>
      <c r="DF17" s="592"/>
      <c r="DG17" s="592"/>
      <c r="DH17" s="592"/>
      <c r="DI17" s="592"/>
      <c r="DJ17" s="592"/>
      <c r="DK17" s="592"/>
      <c r="DL17" s="592"/>
      <c r="DM17" s="592"/>
      <c r="DN17" s="592"/>
      <c r="DO17" s="592"/>
      <c r="DP17" s="593"/>
      <c r="DQ17" s="600">
        <v>1008470</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306837</v>
      </c>
      <c r="S18" s="592"/>
      <c r="T18" s="592"/>
      <c r="U18" s="592"/>
      <c r="V18" s="592"/>
      <c r="W18" s="592"/>
      <c r="X18" s="592"/>
      <c r="Y18" s="593"/>
      <c r="Z18" s="594">
        <v>3.9</v>
      </c>
      <c r="AA18" s="594"/>
      <c r="AB18" s="594"/>
      <c r="AC18" s="594"/>
      <c r="AD18" s="595" t="s">
        <v>112</v>
      </c>
      <c r="AE18" s="595"/>
      <c r="AF18" s="595"/>
      <c r="AG18" s="595"/>
      <c r="AH18" s="595"/>
      <c r="AI18" s="595"/>
      <c r="AJ18" s="595"/>
      <c r="AK18" s="595"/>
      <c r="AL18" s="596" t="s">
        <v>112</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112</v>
      </c>
      <c r="S19" s="592"/>
      <c r="T19" s="592"/>
      <c r="U19" s="592"/>
      <c r="V19" s="592"/>
      <c r="W19" s="592"/>
      <c r="X19" s="592"/>
      <c r="Y19" s="593"/>
      <c r="Z19" s="594" t="s">
        <v>112</v>
      </c>
      <c r="AA19" s="594"/>
      <c r="AB19" s="594"/>
      <c r="AC19" s="594"/>
      <c r="AD19" s="595" t="s">
        <v>112</v>
      </c>
      <c r="AE19" s="595"/>
      <c r="AF19" s="595"/>
      <c r="AG19" s="595"/>
      <c r="AH19" s="595"/>
      <c r="AI19" s="595"/>
      <c r="AJ19" s="595"/>
      <c r="AK19" s="595"/>
      <c r="AL19" s="596" t="s">
        <v>112</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112</v>
      </c>
      <c r="BH19" s="592"/>
      <c r="BI19" s="592"/>
      <c r="BJ19" s="592"/>
      <c r="BK19" s="592"/>
      <c r="BL19" s="592"/>
      <c r="BM19" s="592"/>
      <c r="BN19" s="593"/>
      <c r="BO19" s="594" t="s">
        <v>112</v>
      </c>
      <c r="BP19" s="594"/>
      <c r="BQ19" s="594"/>
      <c r="BR19" s="594"/>
      <c r="BS19" s="600" t="s">
        <v>112</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4931601</v>
      </c>
      <c r="S20" s="592"/>
      <c r="T20" s="592"/>
      <c r="U20" s="592"/>
      <c r="V20" s="592"/>
      <c r="W20" s="592"/>
      <c r="X20" s="592"/>
      <c r="Y20" s="593"/>
      <c r="Z20" s="594">
        <v>63.2</v>
      </c>
      <c r="AA20" s="594"/>
      <c r="AB20" s="594"/>
      <c r="AC20" s="594"/>
      <c r="AD20" s="595">
        <v>4624764</v>
      </c>
      <c r="AE20" s="595"/>
      <c r="AF20" s="595"/>
      <c r="AG20" s="595"/>
      <c r="AH20" s="595"/>
      <c r="AI20" s="595"/>
      <c r="AJ20" s="595"/>
      <c r="AK20" s="595"/>
      <c r="AL20" s="596">
        <v>99.8</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112</v>
      </c>
      <c r="BH20" s="592"/>
      <c r="BI20" s="592"/>
      <c r="BJ20" s="592"/>
      <c r="BK20" s="592"/>
      <c r="BL20" s="592"/>
      <c r="BM20" s="592"/>
      <c r="BN20" s="593"/>
      <c r="BO20" s="594" t="s">
        <v>112</v>
      </c>
      <c r="BP20" s="594"/>
      <c r="BQ20" s="594"/>
      <c r="BR20" s="594"/>
      <c r="BS20" s="600" t="s">
        <v>112</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7626383</v>
      </c>
      <c r="CS20" s="592"/>
      <c r="CT20" s="592"/>
      <c r="CU20" s="592"/>
      <c r="CV20" s="592"/>
      <c r="CW20" s="592"/>
      <c r="CX20" s="592"/>
      <c r="CY20" s="593"/>
      <c r="CZ20" s="594">
        <v>100</v>
      </c>
      <c r="DA20" s="594"/>
      <c r="DB20" s="594"/>
      <c r="DC20" s="594"/>
      <c r="DD20" s="600">
        <v>1326352</v>
      </c>
      <c r="DE20" s="592"/>
      <c r="DF20" s="592"/>
      <c r="DG20" s="592"/>
      <c r="DH20" s="592"/>
      <c r="DI20" s="592"/>
      <c r="DJ20" s="592"/>
      <c r="DK20" s="592"/>
      <c r="DL20" s="592"/>
      <c r="DM20" s="592"/>
      <c r="DN20" s="592"/>
      <c r="DO20" s="592"/>
      <c r="DP20" s="593"/>
      <c r="DQ20" s="600">
        <v>5432849</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1739</v>
      </c>
      <c r="S21" s="592"/>
      <c r="T21" s="592"/>
      <c r="U21" s="592"/>
      <c r="V21" s="592"/>
      <c r="W21" s="592"/>
      <c r="X21" s="592"/>
      <c r="Y21" s="593"/>
      <c r="Z21" s="594">
        <v>0</v>
      </c>
      <c r="AA21" s="594"/>
      <c r="AB21" s="594"/>
      <c r="AC21" s="594"/>
      <c r="AD21" s="595">
        <v>1739</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112</v>
      </c>
      <c r="BH21" s="592"/>
      <c r="BI21" s="592"/>
      <c r="BJ21" s="592"/>
      <c r="BK21" s="592"/>
      <c r="BL21" s="592"/>
      <c r="BM21" s="592"/>
      <c r="BN21" s="593"/>
      <c r="BO21" s="594" t="s">
        <v>112</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45408</v>
      </c>
      <c r="S22" s="592"/>
      <c r="T22" s="592"/>
      <c r="U22" s="592"/>
      <c r="V22" s="592"/>
      <c r="W22" s="592"/>
      <c r="X22" s="592"/>
      <c r="Y22" s="593"/>
      <c r="Z22" s="594">
        <v>0.6</v>
      </c>
      <c r="AA22" s="594"/>
      <c r="AB22" s="594"/>
      <c r="AC22" s="594"/>
      <c r="AD22" s="595" t="s">
        <v>112</v>
      </c>
      <c r="AE22" s="595"/>
      <c r="AF22" s="595"/>
      <c r="AG22" s="595"/>
      <c r="AH22" s="595"/>
      <c r="AI22" s="595"/>
      <c r="AJ22" s="595"/>
      <c r="AK22" s="595"/>
      <c r="AL22" s="596" t="s">
        <v>112</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122837</v>
      </c>
      <c r="S23" s="592"/>
      <c r="T23" s="592"/>
      <c r="U23" s="592"/>
      <c r="V23" s="592"/>
      <c r="W23" s="592"/>
      <c r="X23" s="592"/>
      <c r="Y23" s="593"/>
      <c r="Z23" s="594">
        <v>1.6</v>
      </c>
      <c r="AA23" s="594"/>
      <c r="AB23" s="594"/>
      <c r="AC23" s="594"/>
      <c r="AD23" s="595">
        <v>2181</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112</v>
      </c>
      <c r="BH23" s="592"/>
      <c r="BI23" s="592"/>
      <c r="BJ23" s="592"/>
      <c r="BK23" s="592"/>
      <c r="BL23" s="592"/>
      <c r="BM23" s="592"/>
      <c r="BN23" s="593"/>
      <c r="BO23" s="594" t="s">
        <v>112</v>
      </c>
      <c r="BP23" s="594"/>
      <c r="BQ23" s="594"/>
      <c r="BR23" s="594"/>
      <c r="BS23" s="600" t="s">
        <v>112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93127</v>
      </c>
      <c r="S24" s="592"/>
      <c r="T24" s="592"/>
      <c r="U24" s="592"/>
      <c r="V24" s="592"/>
      <c r="W24" s="592"/>
      <c r="X24" s="592"/>
      <c r="Y24" s="593"/>
      <c r="Z24" s="594">
        <v>1.2</v>
      </c>
      <c r="AA24" s="594"/>
      <c r="AB24" s="594"/>
      <c r="AC24" s="594"/>
      <c r="AD24" s="595" t="s">
        <v>112</v>
      </c>
      <c r="AE24" s="595"/>
      <c r="AF24" s="595"/>
      <c r="AG24" s="595"/>
      <c r="AH24" s="595"/>
      <c r="AI24" s="595"/>
      <c r="AJ24" s="595"/>
      <c r="AK24" s="595"/>
      <c r="AL24" s="596" t="s">
        <v>112</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2849006</v>
      </c>
      <c r="CS24" s="581"/>
      <c r="CT24" s="581"/>
      <c r="CU24" s="581"/>
      <c r="CV24" s="581"/>
      <c r="CW24" s="581"/>
      <c r="CX24" s="581"/>
      <c r="CY24" s="582"/>
      <c r="CZ24" s="618">
        <v>37.4</v>
      </c>
      <c r="DA24" s="619"/>
      <c r="DB24" s="619"/>
      <c r="DC24" s="620"/>
      <c r="DD24" s="617">
        <v>2351701</v>
      </c>
      <c r="DE24" s="581"/>
      <c r="DF24" s="581"/>
      <c r="DG24" s="581"/>
      <c r="DH24" s="581"/>
      <c r="DI24" s="581"/>
      <c r="DJ24" s="581"/>
      <c r="DK24" s="582"/>
      <c r="DL24" s="617">
        <v>2350937</v>
      </c>
      <c r="DM24" s="581"/>
      <c r="DN24" s="581"/>
      <c r="DO24" s="581"/>
      <c r="DP24" s="581"/>
      <c r="DQ24" s="581"/>
      <c r="DR24" s="581"/>
      <c r="DS24" s="581"/>
      <c r="DT24" s="581"/>
      <c r="DU24" s="581"/>
      <c r="DV24" s="582"/>
      <c r="DW24" s="585">
        <v>48</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945931</v>
      </c>
      <c r="S25" s="592"/>
      <c r="T25" s="592"/>
      <c r="U25" s="592"/>
      <c r="V25" s="592"/>
      <c r="W25" s="592"/>
      <c r="X25" s="592"/>
      <c r="Y25" s="593"/>
      <c r="Z25" s="594">
        <v>12.1</v>
      </c>
      <c r="AA25" s="594"/>
      <c r="AB25" s="594"/>
      <c r="AC25" s="594"/>
      <c r="AD25" s="595" t="s">
        <v>112</v>
      </c>
      <c r="AE25" s="595"/>
      <c r="AF25" s="595"/>
      <c r="AG25" s="595"/>
      <c r="AH25" s="595"/>
      <c r="AI25" s="595"/>
      <c r="AJ25" s="595"/>
      <c r="AK25" s="595"/>
      <c r="AL25" s="596" t="s">
        <v>112</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1215622</v>
      </c>
      <c r="CS25" s="623"/>
      <c r="CT25" s="623"/>
      <c r="CU25" s="623"/>
      <c r="CV25" s="623"/>
      <c r="CW25" s="623"/>
      <c r="CX25" s="623"/>
      <c r="CY25" s="624"/>
      <c r="CZ25" s="625">
        <v>15.9</v>
      </c>
      <c r="DA25" s="626"/>
      <c r="DB25" s="626"/>
      <c r="DC25" s="627"/>
      <c r="DD25" s="600">
        <v>1126580</v>
      </c>
      <c r="DE25" s="623"/>
      <c r="DF25" s="623"/>
      <c r="DG25" s="623"/>
      <c r="DH25" s="623"/>
      <c r="DI25" s="623"/>
      <c r="DJ25" s="623"/>
      <c r="DK25" s="624"/>
      <c r="DL25" s="600">
        <v>1125816</v>
      </c>
      <c r="DM25" s="623"/>
      <c r="DN25" s="623"/>
      <c r="DO25" s="623"/>
      <c r="DP25" s="623"/>
      <c r="DQ25" s="623"/>
      <c r="DR25" s="623"/>
      <c r="DS25" s="623"/>
      <c r="DT25" s="623"/>
      <c r="DU25" s="623"/>
      <c r="DV25" s="624"/>
      <c r="DW25" s="596">
        <v>23</v>
      </c>
      <c r="DX25" s="621"/>
      <c r="DY25" s="621"/>
      <c r="DZ25" s="621"/>
      <c r="EA25" s="621"/>
      <c r="EB25" s="621"/>
      <c r="EC25" s="622"/>
    </row>
    <row r="26" spans="2:133" ht="11.25" customHeight="1">
      <c r="B26" s="628" t="s">
        <v>276</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730254</v>
      </c>
      <c r="CS26" s="592"/>
      <c r="CT26" s="592"/>
      <c r="CU26" s="592"/>
      <c r="CV26" s="592"/>
      <c r="CW26" s="592"/>
      <c r="CX26" s="592"/>
      <c r="CY26" s="593"/>
      <c r="CZ26" s="625">
        <v>9.6</v>
      </c>
      <c r="DA26" s="626"/>
      <c r="DB26" s="626"/>
      <c r="DC26" s="627"/>
      <c r="DD26" s="600">
        <v>658463</v>
      </c>
      <c r="DE26" s="592"/>
      <c r="DF26" s="592"/>
      <c r="DG26" s="592"/>
      <c r="DH26" s="592"/>
      <c r="DI26" s="592"/>
      <c r="DJ26" s="592"/>
      <c r="DK26" s="593"/>
      <c r="DL26" s="600" t="s">
        <v>209</v>
      </c>
      <c r="DM26" s="592"/>
      <c r="DN26" s="592"/>
      <c r="DO26" s="592"/>
      <c r="DP26" s="592"/>
      <c r="DQ26" s="592"/>
      <c r="DR26" s="592"/>
      <c r="DS26" s="592"/>
      <c r="DT26" s="592"/>
      <c r="DU26" s="592"/>
      <c r="DV26" s="593"/>
      <c r="DW26" s="596" t="s">
        <v>209</v>
      </c>
      <c r="DX26" s="621"/>
      <c r="DY26" s="621"/>
      <c r="DZ26" s="621"/>
      <c r="EA26" s="621"/>
      <c r="EB26" s="621"/>
      <c r="EC26" s="622"/>
    </row>
    <row r="27" spans="2:133" ht="11.25" customHeight="1">
      <c r="B27" s="588" t="s">
        <v>279</v>
      </c>
      <c r="C27" s="589"/>
      <c r="D27" s="589"/>
      <c r="E27" s="589"/>
      <c r="F27" s="589"/>
      <c r="G27" s="589"/>
      <c r="H27" s="589"/>
      <c r="I27" s="589"/>
      <c r="J27" s="589"/>
      <c r="K27" s="589"/>
      <c r="L27" s="589"/>
      <c r="M27" s="589"/>
      <c r="N27" s="589"/>
      <c r="O27" s="589"/>
      <c r="P27" s="589"/>
      <c r="Q27" s="590"/>
      <c r="R27" s="591">
        <v>410032</v>
      </c>
      <c r="S27" s="592"/>
      <c r="T27" s="592"/>
      <c r="U27" s="592"/>
      <c r="V27" s="592"/>
      <c r="W27" s="592"/>
      <c r="X27" s="592"/>
      <c r="Y27" s="593"/>
      <c r="Z27" s="594">
        <v>5.3</v>
      </c>
      <c r="AA27" s="594"/>
      <c r="AB27" s="594"/>
      <c r="AC27" s="594"/>
      <c r="AD27" s="595" t="s">
        <v>112</v>
      </c>
      <c r="AE27" s="595"/>
      <c r="AF27" s="595"/>
      <c r="AG27" s="595"/>
      <c r="AH27" s="595"/>
      <c r="AI27" s="595"/>
      <c r="AJ27" s="595"/>
      <c r="AK27" s="595"/>
      <c r="AL27" s="596" t="s">
        <v>112</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880932</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581807</v>
      </c>
      <c r="CS27" s="623"/>
      <c r="CT27" s="623"/>
      <c r="CU27" s="623"/>
      <c r="CV27" s="623"/>
      <c r="CW27" s="623"/>
      <c r="CX27" s="623"/>
      <c r="CY27" s="624"/>
      <c r="CZ27" s="625">
        <v>7.6</v>
      </c>
      <c r="DA27" s="626"/>
      <c r="DB27" s="626"/>
      <c r="DC27" s="627"/>
      <c r="DD27" s="600">
        <v>216651</v>
      </c>
      <c r="DE27" s="623"/>
      <c r="DF27" s="623"/>
      <c r="DG27" s="623"/>
      <c r="DH27" s="623"/>
      <c r="DI27" s="623"/>
      <c r="DJ27" s="623"/>
      <c r="DK27" s="624"/>
      <c r="DL27" s="600">
        <v>216651</v>
      </c>
      <c r="DM27" s="623"/>
      <c r="DN27" s="623"/>
      <c r="DO27" s="623"/>
      <c r="DP27" s="623"/>
      <c r="DQ27" s="623"/>
      <c r="DR27" s="623"/>
      <c r="DS27" s="623"/>
      <c r="DT27" s="623"/>
      <c r="DU27" s="623"/>
      <c r="DV27" s="624"/>
      <c r="DW27" s="596">
        <v>4.4000000000000004</v>
      </c>
      <c r="DX27" s="621"/>
      <c r="DY27" s="621"/>
      <c r="DZ27" s="621"/>
      <c r="EA27" s="621"/>
      <c r="EB27" s="621"/>
      <c r="EC27" s="622"/>
    </row>
    <row r="28" spans="2:133" ht="11.25" customHeight="1">
      <c r="B28" s="588" t="s">
        <v>282</v>
      </c>
      <c r="C28" s="589"/>
      <c r="D28" s="589"/>
      <c r="E28" s="589"/>
      <c r="F28" s="589"/>
      <c r="G28" s="589"/>
      <c r="H28" s="589"/>
      <c r="I28" s="589"/>
      <c r="J28" s="589"/>
      <c r="K28" s="589"/>
      <c r="L28" s="589"/>
      <c r="M28" s="589"/>
      <c r="N28" s="589"/>
      <c r="O28" s="589"/>
      <c r="P28" s="589"/>
      <c r="Q28" s="590"/>
      <c r="R28" s="591">
        <v>44302</v>
      </c>
      <c r="S28" s="592"/>
      <c r="T28" s="592"/>
      <c r="U28" s="592"/>
      <c r="V28" s="592"/>
      <c r="W28" s="592"/>
      <c r="X28" s="592"/>
      <c r="Y28" s="593"/>
      <c r="Z28" s="594">
        <v>0.6</v>
      </c>
      <c r="AA28" s="594"/>
      <c r="AB28" s="594"/>
      <c r="AC28" s="594"/>
      <c r="AD28" s="595">
        <v>3055</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1051577</v>
      </c>
      <c r="CS28" s="592"/>
      <c r="CT28" s="592"/>
      <c r="CU28" s="592"/>
      <c r="CV28" s="592"/>
      <c r="CW28" s="592"/>
      <c r="CX28" s="592"/>
      <c r="CY28" s="593"/>
      <c r="CZ28" s="625">
        <v>13.8</v>
      </c>
      <c r="DA28" s="626"/>
      <c r="DB28" s="626"/>
      <c r="DC28" s="627"/>
      <c r="DD28" s="600">
        <v>1008470</v>
      </c>
      <c r="DE28" s="592"/>
      <c r="DF28" s="592"/>
      <c r="DG28" s="592"/>
      <c r="DH28" s="592"/>
      <c r="DI28" s="592"/>
      <c r="DJ28" s="592"/>
      <c r="DK28" s="593"/>
      <c r="DL28" s="600">
        <v>1008470</v>
      </c>
      <c r="DM28" s="592"/>
      <c r="DN28" s="592"/>
      <c r="DO28" s="592"/>
      <c r="DP28" s="592"/>
      <c r="DQ28" s="592"/>
      <c r="DR28" s="592"/>
      <c r="DS28" s="592"/>
      <c r="DT28" s="592"/>
      <c r="DU28" s="592"/>
      <c r="DV28" s="593"/>
      <c r="DW28" s="596">
        <v>20.6</v>
      </c>
      <c r="DX28" s="621"/>
      <c r="DY28" s="621"/>
      <c r="DZ28" s="621"/>
      <c r="EA28" s="621"/>
      <c r="EB28" s="621"/>
      <c r="EC28" s="622"/>
    </row>
    <row r="29" spans="2:133" ht="11.25" customHeight="1">
      <c r="B29" s="588" t="s">
        <v>284</v>
      </c>
      <c r="C29" s="589"/>
      <c r="D29" s="589"/>
      <c r="E29" s="589"/>
      <c r="F29" s="589"/>
      <c r="G29" s="589"/>
      <c r="H29" s="589"/>
      <c r="I29" s="589"/>
      <c r="J29" s="589"/>
      <c r="K29" s="589"/>
      <c r="L29" s="589"/>
      <c r="M29" s="589"/>
      <c r="N29" s="589"/>
      <c r="O29" s="589"/>
      <c r="P29" s="589"/>
      <c r="Q29" s="590"/>
      <c r="R29" s="591">
        <v>1426</v>
      </c>
      <c r="S29" s="592"/>
      <c r="T29" s="592"/>
      <c r="U29" s="592"/>
      <c r="V29" s="592"/>
      <c r="W29" s="592"/>
      <c r="X29" s="592"/>
      <c r="Y29" s="593"/>
      <c r="Z29" s="594">
        <v>0</v>
      </c>
      <c r="AA29" s="594"/>
      <c r="AB29" s="594"/>
      <c r="AC29" s="594"/>
      <c r="AD29" s="595" t="s">
        <v>112</v>
      </c>
      <c r="AE29" s="595"/>
      <c r="AF29" s="595"/>
      <c r="AG29" s="595"/>
      <c r="AH29" s="595"/>
      <c r="AI29" s="595"/>
      <c r="AJ29" s="595"/>
      <c r="AK29" s="595"/>
      <c r="AL29" s="596" t="s">
        <v>112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57</v>
      </c>
      <c r="CG29" s="606"/>
      <c r="CH29" s="606"/>
      <c r="CI29" s="606"/>
      <c r="CJ29" s="606"/>
      <c r="CK29" s="606"/>
      <c r="CL29" s="606"/>
      <c r="CM29" s="606"/>
      <c r="CN29" s="606"/>
      <c r="CO29" s="606"/>
      <c r="CP29" s="606"/>
      <c r="CQ29" s="607"/>
      <c r="CR29" s="591">
        <v>1051223</v>
      </c>
      <c r="CS29" s="623"/>
      <c r="CT29" s="623"/>
      <c r="CU29" s="623"/>
      <c r="CV29" s="623"/>
      <c r="CW29" s="623"/>
      <c r="CX29" s="623"/>
      <c r="CY29" s="624"/>
      <c r="CZ29" s="625">
        <v>13.8</v>
      </c>
      <c r="DA29" s="626"/>
      <c r="DB29" s="626"/>
      <c r="DC29" s="627"/>
      <c r="DD29" s="600">
        <v>1008116</v>
      </c>
      <c r="DE29" s="623"/>
      <c r="DF29" s="623"/>
      <c r="DG29" s="623"/>
      <c r="DH29" s="623"/>
      <c r="DI29" s="623"/>
      <c r="DJ29" s="623"/>
      <c r="DK29" s="624"/>
      <c r="DL29" s="600">
        <v>1008116</v>
      </c>
      <c r="DM29" s="623"/>
      <c r="DN29" s="623"/>
      <c r="DO29" s="623"/>
      <c r="DP29" s="623"/>
      <c r="DQ29" s="623"/>
      <c r="DR29" s="623"/>
      <c r="DS29" s="623"/>
      <c r="DT29" s="623"/>
      <c r="DU29" s="623"/>
      <c r="DV29" s="624"/>
      <c r="DW29" s="596">
        <v>20.6</v>
      </c>
      <c r="DX29" s="621"/>
      <c r="DY29" s="621"/>
      <c r="DZ29" s="621"/>
      <c r="EA29" s="621"/>
      <c r="EB29" s="621"/>
      <c r="EC29" s="622"/>
    </row>
    <row r="30" spans="2:133" ht="11.25" customHeight="1">
      <c r="B30" s="588" t="s">
        <v>288</v>
      </c>
      <c r="C30" s="589"/>
      <c r="D30" s="589"/>
      <c r="E30" s="589"/>
      <c r="F30" s="589"/>
      <c r="G30" s="589"/>
      <c r="H30" s="589"/>
      <c r="I30" s="589"/>
      <c r="J30" s="589"/>
      <c r="K30" s="589"/>
      <c r="L30" s="589"/>
      <c r="M30" s="589"/>
      <c r="N30" s="589"/>
      <c r="O30" s="589"/>
      <c r="P30" s="589"/>
      <c r="Q30" s="590"/>
      <c r="R30" s="591">
        <v>132976</v>
      </c>
      <c r="S30" s="592"/>
      <c r="T30" s="592"/>
      <c r="U30" s="592"/>
      <c r="V30" s="592"/>
      <c r="W30" s="592"/>
      <c r="X30" s="592"/>
      <c r="Y30" s="593"/>
      <c r="Z30" s="594">
        <v>1.7</v>
      </c>
      <c r="AA30" s="594"/>
      <c r="AB30" s="594"/>
      <c r="AC30" s="594"/>
      <c r="AD30" s="595" t="s">
        <v>112</v>
      </c>
      <c r="AE30" s="595"/>
      <c r="AF30" s="595"/>
      <c r="AG30" s="595"/>
      <c r="AH30" s="595"/>
      <c r="AI30" s="595"/>
      <c r="AJ30" s="595"/>
      <c r="AK30" s="595"/>
      <c r="AL30" s="596" t="s">
        <v>112</v>
      </c>
      <c r="AM30" s="597"/>
      <c r="AN30" s="597"/>
      <c r="AO30" s="598"/>
      <c r="AP30" s="637" t="s">
        <v>289</v>
      </c>
      <c r="AQ30" s="638"/>
      <c r="AR30" s="638"/>
      <c r="AS30" s="638"/>
      <c r="AT30" s="643" t="s">
        <v>290</v>
      </c>
      <c r="AU30" s="182"/>
      <c r="AV30" s="182"/>
      <c r="AW30" s="182"/>
      <c r="AX30" s="577" t="s">
        <v>170</v>
      </c>
      <c r="AY30" s="578"/>
      <c r="AZ30" s="578"/>
      <c r="BA30" s="578"/>
      <c r="BB30" s="578"/>
      <c r="BC30" s="578"/>
      <c r="BD30" s="578"/>
      <c r="BE30" s="578"/>
      <c r="BF30" s="579"/>
      <c r="BG30" s="649">
        <v>99.3</v>
      </c>
      <c r="BH30" s="650"/>
      <c r="BI30" s="650"/>
      <c r="BJ30" s="650"/>
      <c r="BK30" s="650"/>
      <c r="BL30" s="650"/>
      <c r="BM30" s="586">
        <v>97.6</v>
      </c>
      <c r="BN30" s="650"/>
      <c r="BO30" s="650"/>
      <c r="BP30" s="650"/>
      <c r="BQ30" s="651"/>
      <c r="BR30" s="649">
        <v>99.2</v>
      </c>
      <c r="BS30" s="650"/>
      <c r="BT30" s="650"/>
      <c r="BU30" s="650"/>
      <c r="BV30" s="650"/>
      <c r="BW30" s="650"/>
      <c r="BX30" s="586">
        <v>97.4</v>
      </c>
      <c r="BY30" s="650"/>
      <c r="BZ30" s="650"/>
      <c r="CA30" s="650"/>
      <c r="CB30" s="651"/>
      <c r="CD30" s="654"/>
      <c r="CE30" s="655"/>
      <c r="CF30" s="605" t="s">
        <v>291</v>
      </c>
      <c r="CG30" s="606"/>
      <c r="CH30" s="606"/>
      <c r="CI30" s="606"/>
      <c r="CJ30" s="606"/>
      <c r="CK30" s="606"/>
      <c r="CL30" s="606"/>
      <c r="CM30" s="606"/>
      <c r="CN30" s="606"/>
      <c r="CO30" s="606"/>
      <c r="CP30" s="606"/>
      <c r="CQ30" s="607"/>
      <c r="CR30" s="591">
        <v>958447</v>
      </c>
      <c r="CS30" s="592"/>
      <c r="CT30" s="592"/>
      <c r="CU30" s="592"/>
      <c r="CV30" s="592"/>
      <c r="CW30" s="592"/>
      <c r="CX30" s="592"/>
      <c r="CY30" s="593"/>
      <c r="CZ30" s="625">
        <v>12.6</v>
      </c>
      <c r="DA30" s="626"/>
      <c r="DB30" s="626"/>
      <c r="DC30" s="627"/>
      <c r="DD30" s="600">
        <v>922112</v>
      </c>
      <c r="DE30" s="592"/>
      <c r="DF30" s="592"/>
      <c r="DG30" s="592"/>
      <c r="DH30" s="592"/>
      <c r="DI30" s="592"/>
      <c r="DJ30" s="592"/>
      <c r="DK30" s="593"/>
      <c r="DL30" s="600">
        <v>922112</v>
      </c>
      <c r="DM30" s="592"/>
      <c r="DN30" s="592"/>
      <c r="DO30" s="592"/>
      <c r="DP30" s="592"/>
      <c r="DQ30" s="592"/>
      <c r="DR30" s="592"/>
      <c r="DS30" s="592"/>
      <c r="DT30" s="592"/>
      <c r="DU30" s="592"/>
      <c r="DV30" s="593"/>
      <c r="DW30" s="596">
        <v>18.8</v>
      </c>
      <c r="DX30" s="621"/>
      <c r="DY30" s="621"/>
      <c r="DZ30" s="621"/>
      <c r="EA30" s="621"/>
      <c r="EB30" s="621"/>
      <c r="EC30" s="622"/>
    </row>
    <row r="31" spans="2:133" ht="11.25" customHeight="1">
      <c r="B31" s="588" t="s">
        <v>292</v>
      </c>
      <c r="C31" s="589"/>
      <c r="D31" s="589"/>
      <c r="E31" s="589"/>
      <c r="F31" s="589"/>
      <c r="G31" s="589"/>
      <c r="H31" s="589"/>
      <c r="I31" s="589"/>
      <c r="J31" s="589"/>
      <c r="K31" s="589"/>
      <c r="L31" s="589"/>
      <c r="M31" s="589"/>
      <c r="N31" s="589"/>
      <c r="O31" s="589"/>
      <c r="P31" s="589"/>
      <c r="Q31" s="590"/>
      <c r="R31" s="591">
        <v>125270</v>
      </c>
      <c r="S31" s="592"/>
      <c r="T31" s="592"/>
      <c r="U31" s="592"/>
      <c r="V31" s="592"/>
      <c r="W31" s="592"/>
      <c r="X31" s="592"/>
      <c r="Y31" s="593"/>
      <c r="Z31" s="594">
        <v>1.6</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99.3</v>
      </c>
      <c r="BH31" s="623"/>
      <c r="BI31" s="623"/>
      <c r="BJ31" s="623"/>
      <c r="BK31" s="623"/>
      <c r="BL31" s="623"/>
      <c r="BM31" s="597">
        <v>97.5</v>
      </c>
      <c r="BN31" s="647"/>
      <c r="BO31" s="647"/>
      <c r="BP31" s="647"/>
      <c r="BQ31" s="648"/>
      <c r="BR31" s="646">
        <v>99.3</v>
      </c>
      <c r="BS31" s="623"/>
      <c r="BT31" s="623"/>
      <c r="BU31" s="623"/>
      <c r="BV31" s="623"/>
      <c r="BW31" s="623"/>
      <c r="BX31" s="597">
        <v>97.2</v>
      </c>
      <c r="BY31" s="647"/>
      <c r="BZ31" s="647"/>
      <c r="CA31" s="647"/>
      <c r="CB31" s="648"/>
      <c r="CD31" s="654"/>
      <c r="CE31" s="655"/>
      <c r="CF31" s="605" t="s">
        <v>295</v>
      </c>
      <c r="CG31" s="606"/>
      <c r="CH31" s="606"/>
      <c r="CI31" s="606"/>
      <c r="CJ31" s="606"/>
      <c r="CK31" s="606"/>
      <c r="CL31" s="606"/>
      <c r="CM31" s="606"/>
      <c r="CN31" s="606"/>
      <c r="CO31" s="606"/>
      <c r="CP31" s="606"/>
      <c r="CQ31" s="607"/>
      <c r="CR31" s="591">
        <v>92776</v>
      </c>
      <c r="CS31" s="623"/>
      <c r="CT31" s="623"/>
      <c r="CU31" s="623"/>
      <c r="CV31" s="623"/>
      <c r="CW31" s="623"/>
      <c r="CX31" s="623"/>
      <c r="CY31" s="624"/>
      <c r="CZ31" s="625">
        <v>1.2</v>
      </c>
      <c r="DA31" s="626"/>
      <c r="DB31" s="626"/>
      <c r="DC31" s="627"/>
      <c r="DD31" s="600">
        <v>86004</v>
      </c>
      <c r="DE31" s="623"/>
      <c r="DF31" s="623"/>
      <c r="DG31" s="623"/>
      <c r="DH31" s="623"/>
      <c r="DI31" s="623"/>
      <c r="DJ31" s="623"/>
      <c r="DK31" s="624"/>
      <c r="DL31" s="600">
        <v>86004</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296</v>
      </c>
      <c r="C32" s="589"/>
      <c r="D32" s="589"/>
      <c r="E32" s="589"/>
      <c r="F32" s="589"/>
      <c r="G32" s="589"/>
      <c r="H32" s="589"/>
      <c r="I32" s="589"/>
      <c r="J32" s="589"/>
      <c r="K32" s="589"/>
      <c r="L32" s="589"/>
      <c r="M32" s="589"/>
      <c r="N32" s="589"/>
      <c r="O32" s="589"/>
      <c r="P32" s="589"/>
      <c r="Q32" s="590"/>
      <c r="R32" s="591">
        <v>114837</v>
      </c>
      <c r="S32" s="592"/>
      <c r="T32" s="592"/>
      <c r="U32" s="592"/>
      <c r="V32" s="592"/>
      <c r="W32" s="592"/>
      <c r="X32" s="592"/>
      <c r="Y32" s="593"/>
      <c r="Z32" s="594">
        <v>1.5</v>
      </c>
      <c r="AA32" s="594"/>
      <c r="AB32" s="594"/>
      <c r="AC32" s="594"/>
      <c r="AD32" s="595">
        <v>3046</v>
      </c>
      <c r="AE32" s="595"/>
      <c r="AF32" s="595"/>
      <c r="AG32" s="595"/>
      <c r="AH32" s="595"/>
      <c r="AI32" s="595"/>
      <c r="AJ32" s="595"/>
      <c r="AK32" s="595"/>
      <c r="AL32" s="596">
        <v>0.1</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99.2</v>
      </c>
      <c r="BH32" s="659"/>
      <c r="BI32" s="659"/>
      <c r="BJ32" s="659"/>
      <c r="BK32" s="659"/>
      <c r="BL32" s="659"/>
      <c r="BM32" s="660">
        <v>97.5</v>
      </c>
      <c r="BN32" s="659"/>
      <c r="BO32" s="659"/>
      <c r="BP32" s="659"/>
      <c r="BQ32" s="661"/>
      <c r="BR32" s="658">
        <v>99.2</v>
      </c>
      <c r="BS32" s="659"/>
      <c r="BT32" s="659"/>
      <c r="BU32" s="659"/>
      <c r="BV32" s="659"/>
      <c r="BW32" s="659"/>
      <c r="BX32" s="660">
        <v>97.4</v>
      </c>
      <c r="BY32" s="659"/>
      <c r="BZ32" s="659"/>
      <c r="CA32" s="659"/>
      <c r="CB32" s="661"/>
      <c r="CD32" s="656"/>
      <c r="CE32" s="657"/>
      <c r="CF32" s="605" t="s">
        <v>298</v>
      </c>
      <c r="CG32" s="606"/>
      <c r="CH32" s="606"/>
      <c r="CI32" s="606"/>
      <c r="CJ32" s="606"/>
      <c r="CK32" s="606"/>
      <c r="CL32" s="606"/>
      <c r="CM32" s="606"/>
      <c r="CN32" s="606"/>
      <c r="CO32" s="606"/>
      <c r="CP32" s="606"/>
      <c r="CQ32" s="607"/>
      <c r="CR32" s="591">
        <v>354</v>
      </c>
      <c r="CS32" s="592"/>
      <c r="CT32" s="592"/>
      <c r="CU32" s="592"/>
      <c r="CV32" s="592"/>
      <c r="CW32" s="592"/>
      <c r="CX32" s="592"/>
      <c r="CY32" s="593"/>
      <c r="CZ32" s="625">
        <v>0</v>
      </c>
      <c r="DA32" s="626"/>
      <c r="DB32" s="626"/>
      <c r="DC32" s="627"/>
      <c r="DD32" s="600">
        <v>354</v>
      </c>
      <c r="DE32" s="592"/>
      <c r="DF32" s="592"/>
      <c r="DG32" s="592"/>
      <c r="DH32" s="592"/>
      <c r="DI32" s="592"/>
      <c r="DJ32" s="592"/>
      <c r="DK32" s="593"/>
      <c r="DL32" s="600">
        <v>354</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299</v>
      </c>
      <c r="C33" s="589"/>
      <c r="D33" s="589"/>
      <c r="E33" s="589"/>
      <c r="F33" s="589"/>
      <c r="G33" s="589"/>
      <c r="H33" s="589"/>
      <c r="I33" s="589"/>
      <c r="J33" s="589"/>
      <c r="K33" s="589"/>
      <c r="L33" s="589"/>
      <c r="M33" s="589"/>
      <c r="N33" s="589"/>
      <c r="O33" s="589"/>
      <c r="P33" s="589"/>
      <c r="Q33" s="590"/>
      <c r="R33" s="591">
        <v>838175</v>
      </c>
      <c r="S33" s="592"/>
      <c r="T33" s="592"/>
      <c r="U33" s="592"/>
      <c r="V33" s="592"/>
      <c r="W33" s="592"/>
      <c r="X33" s="592"/>
      <c r="Y33" s="593"/>
      <c r="Z33" s="594">
        <v>10.7</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3364858</v>
      </c>
      <c r="CS33" s="623"/>
      <c r="CT33" s="623"/>
      <c r="CU33" s="623"/>
      <c r="CV33" s="623"/>
      <c r="CW33" s="623"/>
      <c r="CX33" s="623"/>
      <c r="CY33" s="624"/>
      <c r="CZ33" s="625">
        <v>44.1</v>
      </c>
      <c r="DA33" s="626"/>
      <c r="DB33" s="626"/>
      <c r="DC33" s="627"/>
      <c r="DD33" s="600">
        <v>2784937</v>
      </c>
      <c r="DE33" s="623"/>
      <c r="DF33" s="623"/>
      <c r="DG33" s="623"/>
      <c r="DH33" s="623"/>
      <c r="DI33" s="623"/>
      <c r="DJ33" s="623"/>
      <c r="DK33" s="624"/>
      <c r="DL33" s="600">
        <v>1891694</v>
      </c>
      <c r="DM33" s="623"/>
      <c r="DN33" s="623"/>
      <c r="DO33" s="623"/>
      <c r="DP33" s="623"/>
      <c r="DQ33" s="623"/>
      <c r="DR33" s="623"/>
      <c r="DS33" s="623"/>
      <c r="DT33" s="623"/>
      <c r="DU33" s="623"/>
      <c r="DV33" s="624"/>
      <c r="DW33" s="596">
        <v>38.6</v>
      </c>
      <c r="DX33" s="621"/>
      <c r="DY33" s="621"/>
      <c r="DZ33" s="621"/>
      <c r="EA33" s="621"/>
      <c r="EB33" s="621"/>
      <c r="EC33" s="622"/>
    </row>
    <row r="34" spans="2:133" ht="11.25" customHeight="1">
      <c r="B34" s="588" t="s">
        <v>301</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829386</v>
      </c>
      <c r="CS34" s="592"/>
      <c r="CT34" s="592"/>
      <c r="CU34" s="592"/>
      <c r="CV34" s="592"/>
      <c r="CW34" s="592"/>
      <c r="CX34" s="592"/>
      <c r="CY34" s="593"/>
      <c r="CZ34" s="625">
        <v>10.9</v>
      </c>
      <c r="DA34" s="626"/>
      <c r="DB34" s="626"/>
      <c r="DC34" s="627"/>
      <c r="DD34" s="600">
        <v>564015</v>
      </c>
      <c r="DE34" s="592"/>
      <c r="DF34" s="592"/>
      <c r="DG34" s="592"/>
      <c r="DH34" s="592"/>
      <c r="DI34" s="592"/>
      <c r="DJ34" s="592"/>
      <c r="DK34" s="593"/>
      <c r="DL34" s="600">
        <v>513173</v>
      </c>
      <c r="DM34" s="592"/>
      <c r="DN34" s="592"/>
      <c r="DO34" s="592"/>
      <c r="DP34" s="592"/>
      <c r="DQ34" s="592"/>
      <c r="DR34" s="592"/>
      <c r="DS34" s="592"/>
      <c r="DT34" s="592"/>
      <c r="DU34" s="592"/>
      <c r="DV34" s="593"/>
      <c r="DW34" s="596">
        <v>10.5</v>
      </c>
      <c r="DX34" s="621"/>
      <c r="DY34" s="621"/>
      <c r="DZ34" s="621"/>
      <c r="EA34" s="621"/>
      <c r="EB34" s="621"/>
      <c r="EC34" s="622"/>
    </row>
    <row r="35" spans="2:133" ht="11.25" customHeight="1">
      <c r="B35" s="588" t="s">
        <v>305</v>
      </c>
      <c r="C35" s="589"/>
      <c r="D35" s="589"/>
      <c r="E35" s="589"/>
      <c r="F35" s="589"/>
      <c r="G35" s="589"/>
      <c r="H35" s="589"/>
      <c r="I35" s="589"/>
      <c r="J35" s="589"/>
      <c r="K35" s="589"/>
      <c r="L35" s="589"/>
      <c r="M35" s="589"/>
      <c r="N35" s="589"/>
      <c r="O35" s="589"/>
      <c r="P35" s="589"/>
      <c r="Q35" s="590"/>
      <c r="R35" s="591">
        <v>265375</v>
      </c>
      <c r="S35" s="592"/>
      <c r="T35" s="592"/>
      <c r="U35" s="592"/>
      <c r="V35" s="592"/>
      <c r="W35" s="592"/>
      <c r="X35" s="592"/>
      <c r="Y35" s="593"/>
      <c r="Z35" s="594">
        <v>3.4</v>
      </c>
      <c r="AA35" s="594"/>
      <c r="AB35" s="594"/>
      <c r="AC35" s="594"/>
      <c r="AD35" s="595" t="s">
        <v>112</v>
      </c>
      <c r="AE35" s="595"/>
      <c r="AF35" s="595"/>
      <c r="AG35" s="595"/>
      <c r="AH35" s="595"/>
      <c r="AI35" s="595"/>
      <c r="AJ35" s="595"/>
      <c r="AK35" s="595"/>
      <c r="AL35" s="596" t="s">
        <v>112</v>
      </c>
      <c r="AM35" s="597"/>
      <c r="AN35" s="597"/>
      <c r="AO35" s="598"/>
      <c r="AP35" s="186"/>
      <c r="AQ35" s="602" t="s">
        <v>306</v>
      </c>
      <c r="AR35" s="603"/>
      <c r="AS35" s="603"/>
      <c r="AT35" s="603"/>
      <c r="AU35" s="603"/>
      <c r="AV35" s="603"/>
      <c r="AW35" s="603"/>
      <c r="AX35" s="603"/>
      <c r="AY35" s="604"/>
      <c r="AZ35" s="580">
        <v>967478</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84608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7538</v>
      </c>
      <c r="CS35" s="623"/>
      <c r="CT35" s="623"/>
      <c r="CU35" s="623"/>
      <c r="CV35" s="623"/>
      <c r="CW35" s="623"/>
      <c r="CX35" s="623"/>
      <c r="CY35" s="624"/>
      <c r="CZ35" s="625">
        <v>0.1</v>
      </c>
      <c r="DA35" s="626"/>
      <c r="DB35" s="626"/>
      <c r="DC35" s="627"/>
      <c r="DD35" s="600">
        <v>4175</v>
      </c>
      <c r="DE35" s="623"/>
      <c r="DF35" s="623"/>
      <c r="DG35" s="623"/>
      <c r="DH35" s="623"/>
      <c r="DI35" s="623"/>
      <c r="DJ35" s="623"/>
      <c r="DK35" s="624"/>
      <c r="DL35" s="600">
        <v>3907</v>
      </c>
      <c r="DM35" s="623"/>
      <c r="DN35" s="623"/>
      <c r="DO35" s="623"/>
      <c r="DP35" s="623"/>
      <c r="DQ35" s="623"/>
      <c r="DR35" s="623"/>
      <c r="DS35" s="623"/>
      <c r="DT35" s="623"/>
      <c r="DU35" s="623"/>
      <c r="DV35" s="624"/>
      <c r="DW35" s="596">
        <v>0.1</v>
      </c>
      <c r="DX35" s="621"/>
      <c r="DY35" s="621"/>
      <c r="DZ35" s="621"/>
      <c r="EA35" s="621"/>
      <c r="EB35" s="621"/>
      <c r="EC35" s="622"/>
    </row>
    <row r="36" spans="2:133" ht="11.25" customHeight="1">
      <c r="B36" s="634" t="s">
        <v>309</v>
      </c>
      <c r="C36" s="635"/>
      <c r="D36" s="635"/>
      <c r="E36" s="635"/>
      <c r="F36" s="635"/>
      <c r="G36" s="635"/>
      <c r="H36" s="635"/>
      <c r="I36" s="635"/>
      <c r="J36" s="635"/>
      <c r="K36" s="635"/>
      <c r="L36" s="635"/>
      <c r="M36" s="635"/>
      <c r="N36" s="635"/>
      <c r="O36" s="635"/>
      <c r="P36" s="635"/>
      <c r="Q36" s="636"/>
      <c r="R36" s="663">
        <v>7807661</v>
      </c>
      <c r="S36" s="664"/>
      <c r="T36" s="664"/>
      <c r="U36" s="664"/>
      <c r="V36" s="664"/>
      <c r="W36" s="664"/>
      <c r="X36" s="664"/>
      <c r="Y36" s="665"/>
      <c r="Z36" s="666">
        <v>100</v>
      </c>
      <c r="AA36" s="666"/>
      <c r="AB36" s="666"/>
      <c r="AC36" s="666"/>
      <c r="AD36" s="667">
        <v>4634785</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131000</v>
      </c>
      <c r="BA36" s="592"/>
      <c r="BB36" s="592"/>
      <c r="BC36" s="592"/>
      <c r="BD36" s="623"/>
      <c r="BE36" s="623"/>
      <c r="BF36" s="648"/>
      <c r="BG36" s="605" t="s">
        <v>311</v>
      </c>
      <c r="BH36" s="606"/>
      <c r="BI36" s="606"/>
      <c r="BJ36" s="606"/>
      <c r="BK36" s="606"/>
      <c r="BL36" s="606"/>
      <c r="BM36" s="606"/>
      <c r="BN36" s="606"/>
      <c r="BO36" s="606"/>
      <c r="BP36" s="606"/>
      <c r="BQ36" s="606"/>
      <c r="BR36" s="606"/>
      <c r="BS36" s="606"/>
      <c r="BT36" s="606"/>
      <c r="BU36" s="607"/>
      <c r="BV36" s="591">
        <v>61248</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1171031</v>
      </c>
      <c r="CS36" s="592"/>
      <c r="CT36" s="592"/>
      <c r="CU36" s="592"/>
      <c r="CV36" s="592"/>
      <c r="CW36" s="592"/>
      <c r="CX36" s="592"/>
      <c r="CY36" s="593"/>
      <c r="CZ36" s="625">
        <v>15.4</v>
      </c>
      <c r="DA36" s="626"/>
      <c r="DB36" s="626"/>
      <c r="DC36" s="627"/>
      <c r="DD36" s="600">
        <v>1075355</v>
      </c>
      <c r="DE36" s="592"/>
      <c r="DF36" s="592"/>
      <c r="DG36" s="592"/>
      <c r="DH36" s="592"/>
      <c r="DI36" s="592"/>
      <c r="DJ36" s="592"/>
      <c r="DK36" s="593"/>
      <c r="DL36" s="600">
        <v>809985</v>
      </c>
      <c r="DM36" s="592"/>
      <c r="DN36" s="592"/>
      <c r="DO36" s="592"/>
      <c r="DP36" s="592"/>
      <c r="DQ36" s="592"/>
      <c r="DR36" s="592"/>
      <c r="DS36" s="592"/>
      <c r="DT36" s="592"/>
      <c r="DU36" s="592"/>
      <c r="DV36" s="593"/>
      <c r="DW36" s="596">
        <v>16.5</v>
      </c>
      <c r="DX36" s="621"/>
      <c r="DY36" s="621"/>
      <c r="DZ36" s="621"/>
      <c r="EA36" s="621"/>
      <c r="EB36" s="621"/>
      <c r="EC36" s="622"/>
    </row>
    <row r="37" spans="2:133" ht="11.25" customHeight="1">
      <c r="AQ37" s="670" t="s">
        <v>313</v>
      </c>
      <c r="AR37" s="671"/>
      <c r="AS37" s="671"/>
      <c r="AT37" s="671"/>
      <c r="AU37" s="671"/>
      <c r="AV37" s="671"/>
      <c r="AW37" s="671"/>
      <c r="AX37" s="671"/>
      <c r="AY37" s="672"/>
      <c r="AZ37" s="591">
        <v>114650</v>
      </c>
      <c r="BA37" s="592"/>
      <c r="BB37" s="592"/>
      <c r="BC37" s="592"/>
      <c r="BD37" s="623"/>
      <c r="BE37" s="623"/>
      <c r="BF37" s="648"/>
      <c r="BG37" s="605" t="s">
        <v>314</v>
      </c>
      <c r="BH37" s="606"/>
      <c r="BI37" s="606"/>
      <c r="BJ37" s="606"/>
      <c r="BK37" s="606"/>
      <c r="BL37" s="606"/>
      <c r="BM37" s="606"/>
      <c r="BN37" s="606"/>
      <c r="BO37" s="606"/>
      <c r="BP37" s="606"/>
      <c r="BQ37" s="606"/>
      <c r="BR37" s="606"/>
      <c r="BS37" s="606"/>
      <c r="BT37" s="606"/>
      <c r="BU37" s="607"/>
      <c r="BV37" s="591">
        <v>2054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630710</v>
      </c>
      <c r="CS37" s="623"/>
      <c r="CT37" s="623"/>
      <c r="CU37" s="623"/>
      <c r="CV37" s="623"/>
      <c r="CW37" s="623"/>
      <c r="CX37" s="623"/>
      <c r="CY37" s="624"/>
      <c r="CZ37" s="625">
        <v>8.3000000000000007</v>
      </c>
      <c r="DA37" s="626"/>
      <c r="DB37" s="626"/>
      <c r="DC37" s="627"/>
      <c r="DD37" s="600">
        <v>617292</v>
      </c>
      <c r="DE37" s="623"/>
      <c r="DF37" s="623"/>
      <c r="DG37" s="623"/>
      <c r="DH37" s="623"/>
      <c r="DI37" s="623"/>
      <c r="DJ37" s="623"/>
      <c r="DK37" s="624"/>
      <c r="DL37" s="600">
        <v>466602</v>
      </c>
      <c r="DM37" s="623"/>
      <c r="DN37" s="623"/>
      <c r="DO37" s="623"/>
      <c r="DP37" s="623"/>
      <c r="DQ37" s="623"/>
      <c r="DR37" s="623"/>
      <c r="DS37" s="623"/>
      <c r="DT37" s="623"/>
      <c r="DU37" s="623"/>
      <c r="DV37" s="624"/>
      <c r="DW37" s="596">
        <v>9.5</v>
      </c>
      <c r="DX37" s="621"/>
      <c r="DY37" s="621"/>
      <c r="DZ37" s="621"/>
      <c r="EA37" s="621"/>
      <c r="EB37" s="621"/>
      <c r="EC37" s="622"/>
    </row>
    <row r="38" spans="2:133" ht="11.25" customHeight="1">
      <c r="AQ38" s="670" t="s">
        <v>316</v>
      </c>
      <c r="AR38" s="671"/>
      <c r="AS38" s="671"/>
      <c r="AT38" s="671"/>
      <c r="AU38" s="671"/>
      <c r="AV38" s="671"/>
      <c r="AW38" s="671"/>
      <c r="AX38" s="671"/>
      <c r="AY38" s="672"/>
      <c r="AZ38" s="591">
        <v>105757</v>
      </c>
      <c r="BA38" s="592"/>
      <c r="BB38" s="592"/>
      <c r="BC38" s="592"/>
      <c r="BD38" s="623"/>
      <c r="BE38" s="623"/>
      <c r="BF38" s="648"/>
      <c r="BG38" s="605" t="s">
        <v>317</v>
      </c>
      <c r="BH38" s="606"/>
      <c r="BI38" s="606"/>
      <c r="BJ38" s="606"/>
      <c r="BK38" s="606"/>
      <c r="BL38" s="606"/>
      <c r="BM38" s="606"/>
      <c r="BN38" s="606"/>
      <c r="BO38" s="606"/>
      <c r="BP38" s="606"/>
      <c r="BQ38" s="606"/>
      <c r="BR38" s="606"/>
      <c r="BS38" s="606"/>
      <c r="BT38" s="606"/>
      <c r="BU38" s="607"/>
      <c r="BV38" s="591">
        <v>3369</v>
      </c>
      <c r="BW38" s="592"/>
      <c r="BX38" s="592"/>
      <c r="BY38" s="592"/>
      <c r="BZ38" s="592"/>
      <c r="CA38" s="592"/>
      <c r="CB38" s="601"/>
      <c r="CD38" s="605" t="s">
        <v>318</v>
      </c>
      <c r="CE38" s="606"/>
      <c r="CF38" s="606"/>
      <c r="CG38" s="606"/>
      <c r="CH38" s="606"/>
      <c r="CI38" s="606"/>
      <c r="CJ38" s="606"/>
      <c r="CK38" s="606"/>
      <c r="CL38" s="606"/>
      <c r="CM38" s="606"/>
      <c r="CN38" s="606"/>
      <c r="CO38" s="606"/>
      <c r="CP38" s="606"/>
      <c r="CQ38" s="607"/>
      <c r="CR38" s="591">
        <v>730721</v>
      </c>
      <c r="CS38" s="592"/>
      <c r="CT38" s="592"/>
      <c r="CU38" s="592"/>
      <c r="CV38" s="592"/>
      <c r="CW38" s="592"/>
      <c r="CX38" s="592"/>
      <c r="CY38" s="593"/>
      <c r="CZ38" s="625">
        <v>9.6</v>
      </c>
      <c r="DA38" s="626"/>
      <c r="DB38" s="626"/>
      <c r="DC38" s="627"/>
      <c r="DD38" s="600">
        <v>636299</v>
      </c>
      <c r="DE38" s="592"/>
      <c r="DF38" s="592"/>
      <c r="DG38" s="592"/>
      <c r="DH38" s="592"/>
      <c r="DI38" s="592"/>
      <c r="DJ38" s="592"/>
      <c r="DK38" s="593"/>
      <c r="DL38" s="600">
        <v>564629</v>
      </c>
      <c r="DM38" s="592"/>
      <c r="DN38" s="592"/>
      <c r="DO38" s="592"/>
      <c r="DP38" s="592"/>
      <c r="DQ38" s="592"/>
      <c r="DR38" s="592"/>
      <c r="DS38" s="592"/>
      <c r="DT38" s="592"/>
      <c r="DU38" s="592"/>
      <c r="DV38" s="593"/>
      <c r="DW38" s="596">
        <v>11.5</v>
      </c>
      <c r="DX38" s="621"/>
      <c r="DY38" s="621"/>
      <c r="DZ38" s="621"/>
      <c r="EA38" s="621"/>
      <c r="EB38" s="621"/>
      <c r="EC38" s="622"/>
    </row>
    <row r="39" spans="2:133" ht="11.25" customHeight="1">
      <c r="AQ39" s="670" t="s">
        <v>319</v>
      </c>
      <c r="AR39" s="671"/>
      <c r="AS39" s="671"/>
      <c r="AT39" s="671"/>
      <c r="AU39" s="671"/>
      <c r="AV39" s="671"/>
      <c r="AW39" s="671"/>
      <c r="AX39" s="671"/>
      <c r="AY39" s="672"/>
      <c r="AZ39" s="591">
        <v>12686</v>
      </c>
      <c r="BA39" s="592"/>
      <c r="BB39" s="592"/>
      <c r="BC39" s="592"/>
      <c r="BD39" s="623"/>
      <c r="BE39" s="623"/>
      <c r="BF39" s="648"/>
      <c r="BG39" s="676" t="s">
        <v>320</v>
      </c>
      <c r="BH39" s="677"/>
      <c r="BI39" s="677"/>
      <c r="BJ39" s="677"/>
      <c r="BK39" s="677"/>
      <c r="BL39" s="187"/>
      <c r="BM39" s="606" t="s">
        <v>321</v>
      </c>
      <c r="BN39" s="606"/>
      <c r="BO39" s="606"/>
      <c r="BP39" s="606"/>
      <c r="BQ39" s="606"/>
      <c r="BR39" s="606"/>
      <c r="BS39" s="606"/>
      <c r="BT39" s="606"/>
      <c r="BU39" s="607"/>
      <c r="BV39" s="591">
        <v>84</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624182</v>
      </c>
      <c r="CS39" s="623"/>
      <c r="CT39" s="623"/>
      <c r="CU39" s="623"/>
      <c r="CV39" s="623"/>
      <c r="CW39" s="623"/>
      <c r="CX39" s="623"/>
      <c r="CY39" s="624"/>
      <c r="CZ39" s="625">
        <v>8.1999999999999993</v>
      </c>
      <c r="DA39" s="626"/>
      <c r="DB39" s="626"/>
      <c r="DC39" s="627"/>
      <c r="DD39" s="600">
        <v>505093</v>
      </c>
      <c r="DE39" s="623"/>
      <c r="DF39" s="623"/>
      <c r="DG39" s="623"/>
      <c r="DH39" s="623"/>
      <c r="DI39" s="623"/>
      <c r="DJ39" s="623"/>
      <c r="DK39" s="624"/>
      <c r="DL39" s="600" t="s">
        <v>323</v>
      </c>
      <c r="DM39" s="623"/>
      <c r="DN39" s="623"/>
      <c r="DO39" s="623"/>
      <c r="DP39" s="623"/>
      <c r="DQ39" s="623"/>
      <c r="DR39" s="623"/>
      <c r="DS39" s="623"/>
      <c r="DT39" s="623"/>
      <c r="DU39" s="623"/>
      <c r="DV39" s="624"/>
      <c r="DW39" s="596" t="s">
        <v>323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152585</v>
      </c>
      <c r="BA40" s="592"/>
      <c r="BB40" s="592"/>
      <c r="BC40" s="592"/>
      <c r="BD40" s="623"/>
      <c r="BE40" s="623"/>
      <c r="BF40" s="648"/>
      <c r="BG40" s="676"/>
      <c r="BH40" s="677"/>
      <c r="BI40" s="677"/>
      <c r="BJ40" s="677"/>
      <c r="BK40" s="677"/>
      <c r="BL40" s="187"/>
      <c r="BM40" s="606" t="s">
        <v>325</v>
      </c>
      <c r="BN40" s="606"/>
      <c r="BO40" s="606"/>
      <c r="BP40" s="606"/>
      <c r="BQ40" s="606"/>
      <c r="BR40" s="606"/>
      <c r="BS40" s="606"/>
      <c r="BT40" s="606"/>
      <c r="BU40" s="607"/>
      <c r="BV40" s="591">
        <v>117</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2000</v>
      </c>
      <c r="CS40" s="592"/>
      <c r="CT40" s="592"/>
      <c r="CU40" s="592"/>
      <c r="CV40" s="592"/>
      <c r="CW40" s="592"/>
      <c r="CX40" s="592"/>
      <c r="CY40" s="593"/>
      <c r="CZ40" s="625">
        <v>0</v>
      </c>
      <c r="DA40" s="626"/>
      <c r="DB40" s="626"/>
      <c r="DC40" s="627"/>
      <c r="DD40" s="600" t="s">
        <v>323</v>
      </c>
      <c r="DE40" s="592"/>
      <c r="DF40" s="592"/>
      <c r="DG40" s="592"/>
      <c r="DH40" s="592"/>
      <c r="DI40" s="592"/>
      <c r="DJ40" s="592"/>
      <c r="DK40" s="593"/>
      <c r="DL40" s="600" t="s">
        <v>323</v>
      </c>
      <c r="DM40" s="592"/>
      <c r="DN40" s="592"/>
      <c r="DO40" s="592"/>
      <c r="DP40" s="592"/>
      <c r="DQ40" s="592"/>
      <c r="DR40" s="592"/>
      <c r="DS40" s="592"/>
      <c r="DT40" s="592"/>
      <c r="DU40" s="592"/>
      <c r="DV40" s="593"/>
      <c r="DW40" s="596" t="s">
        <v>323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327</v>
      </c>
      <c r="AR41" s="612"/>
      <c r="AS41" s="612"/>
      <c r="AT41" s="612"/>
      <c r="AU41" s="612"/>
      <c r="AV41" s="612"/>
      <c r="AW41" s="612"/>
      <c r="AX41" s="612"/>
      <c r="AY41" s="613"/>
      <c r="AZ41" s="663">
        <v>450800</v>
      </c>
      <c r="BA41" s="664"/>
      <c r="BB41" s="664"/>
      <c r="BC41" s="664"/>
      <c r="BD41" s="659"/>
      <c r="BE41" s="659"/>
      <c r="BF41" s="661"/>
      <c r="BG41" s="678"/>
      <c r="BH41" s="679"/>
      <c r="BI41" s="679"/>
      <c r="BJ41" s="679"/>
      <c r="BK41" s="679"/>
      <c r="BL41" s="189"/>
      <c r="BM41" s="612" t="s">
        <v>328</v>
      </c>
      <c r="BN41" s="612"/>
      <c r="BO41" s="612"/>
      <c r="BP41" s="612"/>
      <c r="BQ41" s="612"/>
      <c r="BR41" s="612"/>
      <c r="BS41" s="612"/>
      <c r="BT41" s="612"/>
      <c r="BU41" s="613"/>
      <c r="BV41" s="663">
        <v>320</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23"/>
      <c r="CT41" s="623"/>
      <c r="CU41" s="623"/>
      <c r="CV41" s="623"/>
      <c r="CW41" s="623"/>
      <c r="CX41" s="623"/>
      <c r="CY41" s="624"/>
      <c r="CZ41" s="625" t="s">
        <v>330</v>
      </c>
      <c r="DA41" s="626"/>
      <c r="DB41" s="626"/>
      <c r="DC41" s="627"/>
      <c r="DD41" s="600" t="s">
        <v>330</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1412519</v>
      </c>
      <c r="CS42" s="592"/>
      <c r="CT42" s="592"/>
      <c r="CU42" s="592"/>
      <c r="CV42" s="592"/>
      <c r="CW42" s="592"/>
      <c r="CX42" s="592"/>
      <c r="CY42" s="593"/>
      <c r="CZ42" s="625">
        <v>18.5</v>
      </c>
      <c r="DA42" s="674"/>
      <c r="DB42" s="674"/>
      <c r="DC42" s="675"/>
      <c r="DD42" s="600">
        <v>296211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52219</v>
      </c>
      <c r="CS43" s="623"/>
      <c r="CT43" s="623"/>
      <c r="CU43" s="623"/>
      <c r="CV43" s="623"/>
      <c r="CW43" s="623"/>
      <c r="CX43" s="623"/>
      <c r="CY43" s="624"/>
      <c r="CZ43" s="625">
        <v>0.7</v>
      </c>
      <c r="DA43" s="626"/>
      <c r="DB43" s="626"/>
      <c r="DC43" s="627"/>
      <c r="DD43" s="600">
        <v>52219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287</v>
      </c>
      <c r="CE44" s="698"/>
      <c r="CF44" s="588" t="s">
        <v>336</v>
      </c>
      <c r="CG44" s="589"/>
      <c r="CH44" s="589"/>
      <c r="CI44" s="589"/>
      <c r="CJ44" s="589"/>
      <c r="CK44" s="589"/>
      <c r="CL44" s="589"/>
      <c r="CM44" s="589"/>
      <c r="CN44" s="589"/>
      <c r="CO44" s="589"/>
      <c r="CP44" s="589"/>
      <c r="CQ44" s="590"/>
      <c r="CR44" s="591">
        <v>1326352</v>
      </c>
      <c r="CS44" s="592"/>
      <c r="CT44" s="592"/>
      <c r="CU44" s="592"/>
      <c r="CV44" s="592"/>
      <c r="CW44" s="592"/>
      <c r="CX44" s="592"/>
      <c r="CY44" s="593"/>
      <c r="CZ44" s="625">
        <v>17.399999999999999</v>
      </c>
      <c r="DA44" s="674"/>
      <c r="DB44" s="674"/>
      <c r="DC44" s="675"/>
      <c r="DD44" s="600">
        <v>284580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772961</v>
      </c>
      <c r="CS45" s="623"/>
      <c r="CT45" s="623"/>
      <c r="CU45" s="623"/>
      <c r="CV45" s="623"/>
      <c r="CW45" s="623"/>
      <c r="CX45" s="623"/>
      <c r="CY45" s="624"/>
      <c r="CZ45" s="625">
        <v>10.1</v>
      </c>
      <c r="DA45" s="626"/>
      <c r="DB45" s="626"/>
      <c r="DC45" s="627"/>
      <c r="DD45" s="600">
        <v>8950</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521328</v>
      </c>
      <c r="CS46" s="592"/>
      <c r="CT46" s="592"/>
      <c r="CU46" s="592"/>
      <c r="CV46" s="592"/>
      <c r="CW46" s="592"/>
      <c r="CX46" s="592"/>
      <c r="CY46" s="593"/>
      <c r="CZ46" s="625">
        <v>6.8</v>
      </c>
      <c r="DA46" s="674"/>
      <c r="DB46" s="674"/>
      <c r="DC46" s="675"/>
      <c r="DD46" s="600">
        <v>272183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86167</v>
      </c>
      <c r="CS47" s="623"/>
      <c r="CT47" s="623"/>
      <c r="CU47" s="623"/>
      <c r="CV47" s="623"/>
      <c r="CW47" s="623"/>
      <c r="CX47" s="623"/>
      <c r="CY47" s="624"/>
      <c r="CZ47" s="625">
        <v>1.1000000000000001</v>
      </c>
      <c r="DA47" s="626"/>
      <c r="DB47" s="626"/>
      <c r="DC47" s="627"/>
      <c r="DD47" s="600">
        <v>11631</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323</v>
      </c>
      <c r="CS48" s="592"/>
      <c r="CT48" s="592"/>
      <c r="CU48" s="592"/>
      <c r="CV48" s="592"/>
      <c r="CW48" s="592"/>
      <c r="CX48" s="592"/>
      <c r="CY48" s="593"/>
      <c r="CZ48" s="625" t="s">
        <v>323</v>
      </c>
      <c r="DA48" s="674"/>
      <c r="DB48" s="674"/>
      <c r="DC48" s="675"/>
      <c r="DD48" s="600" t="s">
        <v>323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7626383</v>
      </c>
      <c r="CS49" s="659"/>
      <c r="CT49" s="659"/>
      <c r="CU49" s="659"/>
      <c r="CV49" s="659"/>
      <c r="CW49" s="659"/>
      <c r="CX49" s="659"/>
      <c r="CY49" s="686"/>
      <c r="CZ49" s="687">
        <v>100</v>
      </c>
      <c r="DA49" s="688"/>
      <c r="DB49" s="688"/>
      <c r="DC49" s="689"/>
      <c r="DD49" s="690">
        <v>5432849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7784</v>
      </c>
      <c r="R7" s="721"/>
      <c r="S7" s="721"/>
      <c r="T7" s="721"/>
      <c r="U7" s="721"/>
      <c r="V7" s="721">
        <v>7605</v>
      </c>
      <c r="W7" s="721"/>
      <c r="X7" s="721"/>
      <c r="Y7" s="721"/>
      <c r="Z7" s="721"/>
      <c r="AA7" s="721">
        <v>179</v>
      </c>
      <c r="AB7" s="721"/>
      <c r="AC7" s="721"/>
      <c r="AD7" s="721"/>
      <c r="AE7" s="722"/>
      <c r="AF7" s="723">
        <v>138</v>
      </c>
      <c r="AG7" s="724"/>
      <c r="AH7" s="724"/>
      <c r="AI7" s="724"/>
      <c r="AJ7" s="725"/>
      <c r="AK7" s="760">
        <v>5</v>
      </c>
      <c r="AL7" s="761"/>
      <c r="AM7" s="761"/>
      <c r="AN7" s="761"/>
      <c r="AO7" s="761"/>
      <c r="AP7" s="761">
        <v>7220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554</v>
      </c>
      <c r="BT7" s="765"/>
      <c r="BU7" s="765"/>
      <c r="BV7" s="765"/>
      <c r="BW7" s="765"/>
      <c r="BX7" s="765"/>
      <c r="BY7" s="765"/>
      <c r="BZ7" s="765"/>
      <c r="CA7" s="765"/>
      <c r="CB7" s="765"/>
      <c r="CC7" s="765"/>
      <c r="CD7" s="765"/>
      <c r="CE7" s="765"/>
      <c r="CF7" s="765"/>
      <c r="CG7" s="766"/>
      <c r="CH7" s="757">
        <v>-3</v>
      </c>
      <c r="CI7" s="758"/>
      <c r="CJ7" s="758"/>
      <c r="CK7" s="758"/>
      <c r="CL7" s="759"/>
      <c r="CM7" s="757">
        <v>164</v>
      </c>
      <c r="CN7" s="758"/>
      <c r="CO7" s="758"/>
      <c r="CP7" s="758"/>
      <c r="CQ7" s="759"/>
      <c r="CR7" s="757">
        <v>100</v>
      </c>
      <c r="CS7" s="758"/>
      <c r="CT7" s="758"/>
      <c r="CU7" s="758"/>
      <c r="CV7" s="759"/>
      <c r="CW7" s="757">
        <v>27</v>
      </c>
      <c r="CX7" s="758"/>
      <c r="CY7" s="758"/>
      <c r="CZ7" s="758"/>
      <c r="DA7" s="759"/>
      <c r="DB7" s="757" t="s">
        <v>563</v>
      </c>
      <c r="DC7" s="758"/>
      <c r="DD7" s="758"/>
      <c r="DE7" s="758"/>
      <c r="DF7" s="759"/>
      <c r="DG7" s="757" t="s">
        <v>564</v>
      </c>
      <c r="DH7" s="758"/>
      <c r="DI7" s="758"/>
      <c r="DJ7" s="758"/>
      <c r="DK7" s="759"/>
      <c r="DL7" s="757" t="s">
        <v>563</v>
      </c>
      <c r="DM7" s="758"/>
      <c r="DN7" s="758"/>
      <c r="DO7" s="758"/>
      <c r="DP7" s="759"/>
      <c r="DQ7" s="757" t="s">
        <v>564</v>
      </c>
      <c r="DR7" s="758"/>
      <c r="DS7" s="758"/>
      <c r="DT7" s="758"/>
      <c r="DU7" s="759"/>
      <c r="DV7" s="738"/>
      <c r="DW7" s="739"/>
      <c r="DX7" s="739"/>
      <c r="DY7" s="739"/>
      <c r="DZ7" s="740"/>
      <c r="EA7" s="205"/>
    </row>
    <row r="8" spans="1:131" s="206" customFormat="1" ht="26.25" customHeight="1">
      <c r="A8" s="212">
        <v>2</v>
      </c>
      <c r="B8" s="741" t="s">
        <v>365</v>
      </c>
      <c r="C8" s="742"/>
      <c r="D8" s="742"/>
      <c r="E8" s="742"/>
      <c r="F8" s="742"/>
      <c r="G8" s="742"/>
      <c r="H8" s="742"/>
      <c r="I8" s="742"/>
      <c r="J8" s="742"/>
      <c r="K8" s="742"/>
      <c r="L8" s="742"/>
      <c r="M8" s="742"/>
      <c r="N8" s="742"/>
      <c r="O8" s="742"/>
      <c r="P8" s="743"/>
      <c r="Q8" s="744">
        <v>11</v>
      </c>
      <c r="R8" s="745"/>
      <c r="S8" s="745"/>
      <c r="T8" s="745"/>
      <c r="U8" s="745"/>
      <c r="V8" s="745">
        <v>11</v>
      </c>
      <c r="W8" s="745"/>
      <c r="X8" s="745"/>
      <c r="Y8" s="745"/>
      <c r="Z8" s="745"/>
      <c r="AA8" s="745">
        <v>0</v>
      </c>
      <c r="AB8" s="745"/>
      <c r="AC8" s="745"/>
      <c r="AD8" s="745"/>
      <c r="AE8" s="746"/>
      <c r="AF8" s="747" t="s">
        <v>112</v>
      </c>
      <c r="AG8" s="748"/>
      <c r="AH8" s="748"/>
      <c r="AI8" s="748"/>
      <c r="AJ8" s="749"/>
      <c r="AK8" s="750" t="s">
        <v>561</v>
      </c>
      <c r="AL8" s="751"/>
      <c r="AM8" s="751"/>
      <c r="AN8" s="751"/>
      <c r="AO8" s="751"/>
      <c r="AP8" s="751" t="s">
        <v>562</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555</v>
      </c>
      <c r="BT8" s="755"/>
      <c r="BU8" s="755"/>
      <c r="BV8" s="755"/>
      <c r="BW8" s="755"/>
      <c r="BX8" s="755"/>
      <c r="BY8" s="755"/>
      <c r="BZ8" s="755"/>
      <c r="CA8" s="755"/>
      <c r="CB8" s="755"/>
      <c r="CC8" s="755"/>
      <c r="CD8" s="755"/>
      <c r="CE8" s="755"/>
      <c r="CF8" s="755"/>
      <c r="CG8" s="756"/>
      <c r="CH8" s="767">
        <v>0</v>
      </c>
      <c r="CI8" s="768"/>
      <c r="CJ8" s="768"/>
      <c r="CK8" s="768"/>
      <c r="CL8" s="769"/>
      <c r="CM8" s="767">
        <v>47</v>
      </c>
      <c r="CN8" s="768"/>
      <c r="CO8" s="768"/>
      <c r="CP8" s="768"/>
      <c r="CQ8" s="769"/>
      <c r="CR8" s="767">
        <v>35</v>
      </c>
      <c r="CS8" s="768"/>
      <c r="CT8" s="768"/>
      <c r="CU8" s="768"/>
      <c r="CV8" s="769"/>
      <c r="CW8" s="767" t="s">
        <v>564</v>
      </c>
      <c r="CX8" s="768"/>
      <c r="CY8" s="768"/>
      <c r="CZ8" s="768"/>
      <c r="DA8" s="769"/>
      <c r="DB8" s="767" t="s">
        <v>563</v>
      </c>
      <c r="DC8" s="768"/>
      <c r="DD8" s="768"/>
      <c r="DE8" s="768"/>
      <c r="DF8" s="769"/>
      <c r="DG8" s="767" t="s">
        <v>563</v>
      </c>
      <c r="DH8" s="768"/>
      <c r="DI8" s="768"/>
      <c r="DJ8" s="768"/>
      <c r="DK8" s="769"/>
      <c r="DL8" s="767" t="s">
        <v>563</v>
      </c>
      <c r="DM8" s="768"/>
      <c r="DN8" s="768"/>
      <c r="DO8" s="768"/>
      <c r="DP8" s="769"/>
      <c r="DQ8" s="767" t="s">
        <v>564</v>
      </c>
      <c r="DR8" s="768"/>
      <c r="DS8" s="768"/>
      <c r="DT8" s="768"/>
      <c r="DU8" s="769"/>
      <c r="DV8" s="770"/>
      <c r="DW8" s="771"/>
      <c r="DX8" s="771"/>
      <c r="DY8" s="771"/>
      <c r="DZ8" s="772"/>
      <c r="EA8" s="205"/>
    </row>
    <row r="9" spans="1:131" s="206" customFormat="1" ht="26.25" customHeight="1">
      <c r="A9" s="212">
        <v>3</v>
      </c>
      <c r="B9" s="741" t="s">
        <v>366</v>
      </c>
      <c r="C9" s="742"/>
      <c r="D9" s="742"/>
      <c r="E9" s="742"/>
      <c r="F9" s="742"/>
      <c r="G9" s="742"/>
      <c r="H9" s="742"/>
      <c r="I9" s="742"/>
      <c r="J9" s="742"/>
      <c r="K9" s="742"/>
      <c r="L9" s="742"/>
      <c r="M9" s="742"/>
      <c r="N9" s="742"/>
      <c r="O9" s="742"/>
      <c r="P9" s="743"/>
      <c r="Q9" s="744">
        <v>4</v>
      </c>
      <c r="R9" s="745"/>
      <c r="S9" s="745"/>
      <c r="T9" s="745"/>
      <c r="U9" s="745"/>
      <c r="V9" s="745">
        <v>4</v>
      </c>
      <c r="W9" s="745"/>
      <c r="X9" s="745"/>
      <c r="Y9" s="745"/>
      <c r="Z9" s="745"/>
      <c r="AA9" s="745">
        <v>0</v>
      </c>
      <c r="AB9" s="745"/>
      <c r="AC9" s="745"/>
      <c r="AD9" s="745"/>
      <c r="AE9" s="746"/>
      <c r="AF9" s="747">
        <v>0</v>
      </c>
      <c r="AG9" s="748"/>
      <c r="AH9" s="748"/>
      <c r="AI9" s="748"/>
      <c r="AJ9" s="749"/>
      <c r="AK9" s="750" t="s">
        <v>561</v>
      </c>
      <c r="AL9" s="751"/>
      <c r="AM9" s="751"/>
      <c r="AN9" s="751"/>
      <c r="AO9" s="751"/>
      <c r="AP9" s="751">
        <v>7</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556</v>
      </c>
      <c r="BT9" s="755"/>
      <c r="BU9" s="755"/>
      <c r="BV9" s="755"/>
      <c r="BW9" s="755"/>
      <c r="BX9" s="755"/>
      <c r="BY9" s="755"/>
      <c r="BZ9" s="755"/>
      <c r="CA9" s="755"/>
      <c r="CB9" s="755"/>
      <c r="CC9" s="755"/>
      <c r="CD9" s="755"/>
      <c r="CE9" s="755"/>
      <c r="CF9" s="755"/>
      <c r="CG9" s="756"/>
      <c r="CH9" s="767">
        <v>24</v>
      </c>
      <c r="CI9" s="768"/>
      <c r="CJ9" s="768"/>
      <c r="CK9" s="768"/>
      <c r="CL9" s="769"/>
      <c r="CM9" s="767">
        <v>318</v>
      </c>
      <c r="CN9" s="768"/>
      <c r="CO9" s="768"/>
      <c r="CP9" s="768"/>
      <c r="CQ9" s="769"/>
      <c r="CR9" s="767">
        <v>22</v>
      </c>
      <c r="CS9" s="768"/>
      <c r="CT9" s="768"/>
      <c r="CU9" s="768"/>
      <c r="CV9" s="769"/>
      <c r="CW9" s="767" t="s">
        <v>564</v>
      </c>
      <c r="CX9" s="768"/>
      <c r="CY9" s="768"/>
      <c r="CZ9" s="768"/>
      <c r="DA9" s="769"/>
      <c r="DB9" s="767" t="s">
        <v>563</v>
      </c>
      <c r="DC9" s="768"/>
      <c r="DD9" s="768"/>
      <c r="DE9" s="768"/>
      <c r="DF9" s="769"/>
      <c r="DG9" s="767" t="s">
        <v>563</v>
      </c>
      <c r="DH9" s="768"/>
      <c r="DI9" s="768"/>
      <c r="DJ9" s="768"/>
      <c r="DK9" s="769"/>
      <c r="DL9" s="767" t="s">
        <v>563</v>
      </c>
      <c r="DM9" s="768"/>
      <c r="DN9" s="768"/>
      <c r="DO9" s="768"/>
      <c r="DP9" s="769"/>
      <c r="DQ9" s="767" t="s">
        <v>564</v>
      </c>
      <c r="DR9" s="768"/>
      <c r="DS9" s="768"/>
      <c r="DT9" s="768"/>
      <c r="DU9" s="769"/>
      <c r="DV9" s="770"/>
      <c r="DW9" s="771"/>
      <c r="DX9" s="771"/>
      <c r="DY9" s="771"/>
      <c r="DZ9" s="772"/>
      <c r="EA9" s="205"/>
    </row>
    <row r="10" spans="1:131" s="206" customFormat="1" ht="26.25" customHeight="1">
      <c r="A10" s="212">
        <v>4</v>
      </c>
      <c r="B10" s="741" t="s">
        <v>367</v>
      </c>
      <c r="C10" s="742"/>
      <c r="D10" s="742"/>
      <c r="E10" s="742"/>
      <c r="F10" s="742"/>
      <c r="G10" s="742"/>
      <c r="H10" s="742"/>
      <c r="I10" s="742"/>
      <c r="J10" s="742"/>
      <c r="K10" s="742"/>
      <c r="L10" s="742"/>
      <c r="M10" s="742"/>
      <c r="N10" s="742"/>
      <c r="O10" s="742"/>
      <c r="P10" s="743"/>
      <c r="Q10" s="744">
        <v>27</v>
      </c>
      <c r="R10" s="745"/>
      <c r="S10" s="745"/>
      <c r="T10" s="745"/>
      <c r="U10" s="745"/>
      <c r="V10" s="745">
        <v>25</v>
      </c>
      <c r="W10" s="745"/>
      <c r="X10" s="745"/>
      <c r="Y10" s="745"/>
      <c r="Z10" s="745"/>
      <c r="AA10" s="745">
        <v>2</v>
      </c>
      <c r="AB10" s="745"/>
      <c r="AC10" s="745"/>
      <c r="AD10" s="745"/>
      <c r="AE10" s="746"/>
      <c r="AF10" s="747">
        <v>-3</v>
      </c>
      <c r="AG10" s="748"/>
      <c r="AH10" s="748"/>
      <c r="AI10" s="748"/>
      <c r="AJ10" s="749"/>
      <c r="AK10" s="750" t="s">
        <v>561</v>
      </c>
      <c r="AL10" s="751"/>
      <c r="AM10" s="751"/>
      <c r="AN10" s="751"/>
      <c r="AO10" s="751"/>
      <c r="AP10" s="751">
        <v>20</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557</v>
      </c>
      <c r="BT10" s="755"/>
      <c r="BU10" s="755"/>
      <c r="BV10" s="755"/>
      <c r="BW10" s="755"/>
      <c r="BX10" s="755"/>
      <c r="BY10" s="755"/>
      <c r="BZ10" s="755"/>
      <c r="CA10" s="755"/>
      <c r="CB10" s="755"/>
      <c r="CC10" s="755"/>
      <c r="CD10" s="755"/>
      <c r="CE10" s="755"/>
      <c r="CF10" s="755"/>
      <c r="CG10" s="756"/>
      <c r="CH10" s="767">
        <v>-21</v>
      </c>
      <c r="CI10" s="768"/>
      <c r="CJ10" s="768"/>
      <c r="CK10" s="768"/>
      <c r="CL10" s="769"/>
      <c r="CM10" s="767">
        <v>152</v>
      </c>
      <c r="CN10" s="768"/>
      <c r="CO10" s="768"/>
      <c r="CP10" s="768"/>
      <c r="CQ10" s="769"/>
      <c r="CR10" s="767">
        <v>150</v>
      </c>
      <c r="CS10" s="768"/>
      <c r="CT10" s="768"/>
      <c r="CU10" s="768"/>
      <c r="CV10" s="769"/>
      <c r="CW10" s="767" t="s">
        <v>564</v>
      </c>
      <c r="CX10" s="768"/>
      <c r="CY10" s="768"/>
      <c r="CZ10" s="768"/>
      <c r="DA10" s="769"/>
      <c r="DB10" s="767" t="s">
        <v>563</v>
      </c>
      <c r="DC10" s="768"/>
      <c r="DD10" s="768"/>
      <c r="DE10" s="768"/>
      <c r="DF10" s="769"/>
      <c r="DG10" s="767" t="s">
        <v>563</v>
      </c>
      <c r="DH10" s="768"/>
      <c r="DI10" s="768"/>
      <c r="DJ10" s="768"/>
      <c r="DK10" s="769"/>
      <c r="DL10" s="767" t="s">
        <v>563</v>
      </c>
      <c r="DM10" s="768"/>
      <c r="DN10" s="768"/>
      <c r="DO10" s="768"/>
      <c r="DP10" s="769"/>
      <c r="DQ10" s="767" t="s">
        <v>564</v>
      </c>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558</v>
      </c>
      <c r="BT11" s="755"/>
      <c r="BU11" s="755"/>
      <c r="BV11" s="755"/>
      <c r="BW11" s="755"/>
      <c r="BX11" s="755"/>
      <c r="BY11" s="755"/>
      <c r="BZ11" s="755"/>
      <c r="CA11" s="755"/>
      <c r="CB11" s="755"/>
      <c r="CC11" s="755"/>
      <c r="CD11" s="755"/>
      <c r="CE11" s="755"/>
      <c r="CF11" s="755"/>
      <c r="CG11" s="756"/>
      <c r="CH11" s="767">
        <v>2</v>
      </c>
      <c r="CI11" s="768"/>
      <c r="CJ11" s="768"/>
      <c r="CK11" s="768"/>
      <c r="CL11" s="769"/>
      <c r="CM11" s="767">
        <v>43</v>
      </c>
      <c r="CN11" s="768"/>
      <c r="CO11" s="768"/>
      <c r="CP11" s="768"/>
      <c r="CQ11" s="769"/>
      <c r="CR11" s="767">
        <v>20</v>
      </c>
      <c r="CS11" s="768"/>
      <c r="CT11" s="768"/>
      <c r="CU11" s="768"/>
      <c r="CV11" s="769"/>
      <c r="CW11" s="767" t="s">
        <v>564</v>
      </c>
      <c r="CX11" s="768"/>
      <c r="CY11" s="768"/>
      <c r="CZ11" s="768"/>
      <c r="DA11" s="769"/>
      <c r="DB11" s="767" t="s">
        <v>563</v>
      </c>
      <c r="DC11" s="768"/>
      <c r="DD11" s="768"/>
      <c r="DE11" s="768"/>
      <c r="DF11" s="769"/>
      <c r="DG11" s="767" t="s">
        <v>563</v>
      </c>
      <c r="DH11" s="768"/>
      <c r="DI11" s="768"/>
      <c r="DJ11" s="768"/>
      <c r="DK11" s="769"/>
      <c r="DL11" s="767" t="s">
        <v>563</v>
      </c>
      <c r="DM11" s="768"/>
      <c r="DN11" s="768"/>
      <c r="DO11" s="768"/>
      <c r="DP11" s="769"/>
      <c r="DQ11" s="767" t="s">
        <v>564</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559</v>
      </c>
      <c r="BT12" s="755"/>
      <c r="BU12" s="755"/>
      <c r="BV12" s="755"/>
      <c r="BW12" s="755"/>
      <c r="BX12" s="755"/>
      <c r="BY12" s="755"/>
      <c r="BZ12" s="755"/>
      <c r="CA12" s="755"/>
      <c r="CB12" s="755"/>
      <c r="CC12" s="755"/>
      <c r="CD12" s="755"/>
      <c r="CE12" s="755"/>
      <c r="CF12" s="755"/>
      <c r="CG12" s="756"/>
      <c r="CH12" s="767">
        <v>0</v>
      </c>
      <c r="CI12" s="768"/>
      <c r="CJ12" s="768"/>
      <c r="CK12" s="768"/>
      <c r="CL12" s="769"/>
      <c r="CM12" s="767">
        <v>267</v>
      </c>
      <c r="CN12" s="768"/>
      <c r="CO12" s="768"/>
      <c r="CP12" s="768"/>
      <c r="CQ12" s="769"/>
      <c r="CR12" s="767">
        <v>4</v>
      </c>
      <c r="CS12" s="768"/>
      <c r="CT12" s="768"/>
      <c r="CU12" s="768"/>
      <c r="CV12" s="769"/>
      <c r="CW12" s="767">
        <v>0</v>
      </c>
      <c r="CX12" s="768"/>
      <c r="CY12" s="768"/>
      <c r="CZ12" s="768"/>
      <c r="DA12" s="769"/>
      <c r="DB12" s="767" t="s">
        <v>563</v>
      </c>
      <c r="DC12" s="768"/>
      <c r="DD12" s="768"/>
      <c r="DE12" s="768"/>
      <c r="DF12" s="769"/>
      <c r="DG12" s="767">
        <v>193</v>
      </c>
      <c r="DH12" s="768"/>
      <c r="DI12" s="768"/>
      <c r="DJ12" s="768"/>
      <c r="DK12" s="769"/>
      <c r="DL12" s="767" t="s">
        <v>563</v>
      </c>
      <c r="DM12" s="768"/>
      <c r="DN12" s="768"/>
      <c r="DO12" s="768"/>
      <c r="DP12" s="769"/>
      <c r="DQ12" s="767" t="s">
        <v>564</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560</v>
      </c>
      <c r="BT13" s="755"/>
      <c r="BU13" s="755"/>
      <c r="BV13" s="755"/>
      <c r="BW13" s="755"/>
      <c r="BX13" s="755"/>
      <c r="BY13" s="755"/>
      <c r="BZ13" s="755"/>
      <c r="CA13" s="755"/>
      <c r="CB13" s="755"/>
      <c r="CC13" s="755"/>
      <c r="CD13" s="755"/>
      <c r="CE13" s="755"/>
      <c r="CF13" s="755"/>
      <c r="CG13" s="756"/>
      <c r="CH13" s="767">
        <v>-1</v>
      </c>
      <c r="CI13" s="768"/>
      <c r="CJ13" s="768"/>
      <c r="CK13" s="768"/>
      <c r="CL13" s="769"/>
      <c r="CM13" s="767">
        <v>206</v>
      </c>
      <c r="CN13" s="768"/>
      <c r="CO13" s="768"/>
      <c r="CP13" s="768"/>
      <c r="CQ13" s="769"/>
      <c r="CR13" s="767">
        <v>74</v>
      </c>
      <c r="CS13" s="768"/>
      <c r="CT13" s="768"/>
      <c r="CU13" s="768"/>
      <c r="CV13" s="769"/>
      <c r="CW13" s="767" t="s">
        <v>564</v>
      </c>
      <c r="CX13" s="768"/>
      <c r="CY13" s="768"/>
      <c r="CZ13" s="768"/>
      <c r="DA13" s="769"/>
      <c r="DB13" s="767" t="s">
        <v>563</v>
      </c>
      <c r="DC13" s="768"/>
      <c r="DD13" s="768"/>
      <c r="DE13" s="768"/>
      <c r="DF13" s="769"/>
      <c r="DG13" s="767" t="s">
        <v>563</v>
      </c>
      <c r="DH13" s="768"/>
      <c r="DI13" s="768"/>
      <c r="DJ13" s="768"/>
      <c r="DK13" s="769"/>
      <c r="DL13" s="767" t="s">
        <v>563</v>
      </c>
      <c r="DM13" s="768"/>
      <c r="DN13" s="768"/>
      <c r="DO13" s="768"/>
      <c r="DP13" s="769"/>
      <c r="DQ13" s="767" t="s">
        <v>564</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368</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369</v>
      </c>
      <c r="B23" s="776" t="s">
        <v>370</v>
      </c>
      <c r="C23" s="777"/>
      <c r="D23" s="777"/>
      <c r="E23" s="777"/>
      <c r="F23" s="777"/>
      <c r="G23" s="777"/>
      <c r="H23" s="777"/>
      <c r="I23" s="777"/>
      <c r="J23" s="777"/>
      <c r="K23" s="777"/>
      <c r="L23" s="777"/>
      <c r="M23" s="777"/>
      <c r="N23" s="777"/>
      <c r="O23" s="777"/>
      <c r="P23" s="778"/>
      <c r="Q23" s="779">
        <v>7821</v>
      </c>
      <c r="R23" s="780"/>
      <c r="S23" s="780"/>
      <c r="T23" s="780"/>
      <c r="U23" s="780"/>
      <c r="V23" s="780">
        <v>7640</v>
      </c>
      <c r="W23" s="780"/>
      <c r="X23" s="780"/>
      <c r="Y23" s="780"/>
      <c r="Z23" s="780"/>
      <c r="AA23" s="780">
        <v>181</v>
      </c>
      <c r="AB23" s="780"/>
      <c r="AC23" s="780"/>
      <c r="AD23" s="780"/>
      <c r="AE23" s="781"/>
      <c r="AF23" s="782">
        <v>135</v>
      </c>
      <c r="AG23" s="780"/>
      <c r="AH23" s="780"/>
      <c r="AI23" s="780"/>
      <c r="AJ23" s="783"/>
      <c r="AK23" s="784"/>
      <c r="AL23" s="785"/>
      <c r="AM23" s="785"/>
      <c r="AN23" s="785"/>
      <c r="AO23" s="785"/>
      <c r="AP23" s="780">
        <v>7247</v>
      </c>
      <c r="AQ23" s="780"/>
      <c r="AR23" s="780"/>
      <c r="AS23" s="780"/>
      <c r="AT23" s="780"/>
      <c r="AU23" s="786"/>
      <c r="AV23" s="786"/>
      <c r="AW23" s="786"/>
      <c r="AX23" s="786"/>
      <c r="AY23" s="787"/>
      <c r="AZ23" s="795" t="s">
        <v>112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371</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372</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373</v>
      </c>
      <c r="R26" s="704"/>
      <c r="S26" s="704"/>
      <c r="T26" s="704"/>
      <c r="U26" s="705"/>
      <c r="V26" s="703" t="s">
        <v>374</v>
      </c>
      <c r="W26" s="704"/>
      <c r="X26" s="704"/>
      <c r="Y26" s="704"/>
      <c r="Z26" s="705"/>
      <c r="AA26" s="703" t="s">
        <v>375</v>
      </c>
      <c r="AB26" s="704"/>
      <c r="AC26" s="704"/>
      <c r="AD26" s="704"/>
      <c r="AE26" s="704"/>
      <c r="AF26" s="798" t="s">
        <v>376</v>
      </c>
      <c r="AG26" s="799"/>
      <c r="AH26" s="799"/>
      <c r="AI26" s="799"/>
      <c r="AJ26" s="800"/>
      <c r="AK26" s="704" t="s">
        <v>377</v>
      </c>
      <c r="AL26" s="704"/>
      <c r="AM26" s="704"/>
      <c r="AN26" s="704"/>
      <c r="AO26" s="705"/>
      <c r="AP26" s="703" t="s">
        <v>378</v>
      </c>
      <c r="AQ26" s="704"/>
      <c r="AR26" s="704"/>
      <c r="AS26" s="704"/>
      <c r="AT26" s="705"/>
      <c r="AU26" s="703" t="s">
        <v>379</v>
      </c>
      <c r="AV26" s="704"/>
      <c r="AW26" s="704"/>
      <c r="AX26" s="704"/>
      <c r="AY26" s="705"/>
      <c r="AZ26" s="703" t="s">
        <v>380</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381</v>
      </c>
      <c r="C28" s="718"/>
      <c r="D28" s="718"/>
      <c r="E28" s="718"/>
      <c r="F28" s="718"/>
      <c r="G28" s="718"/>
      <c r="H28" s="718"/>
      <c r="I28" s="718"/>
      <c r="J28" s="718"/>
      <c r="K28" s="718"/>
      <c r="L28" s="718"/>
      <c r="M28" s="718"/>
      <c r="N28" s="718"/>
      <c r="O28" s="718"/>
      <c r="P28" s="719"/>
      <c r="Q28" s="808">
        <v>1689</v>
      </c>
      <c r="R28" s="809"/>
      <c r="S28" s="809"/>
      <c r="T28" s="809"/>
      <c r="U28" s="809"/>
      <c r="V28" s="809">
        <v>1604</v>
      </c>
      <c r="W28" s="809"/>
      <c r="X28" s="809"/>
      <c r="Y28" s="809"/>
      <c r="Z28" s="809"/>
      <c r="AA28" s="809">
        <v>85</v>
      </c>
      <c r="AB28" s="809"/>
      <c r="AC28" s="809"/>
      <c r="AD28" s="809"/>
      <c r="AE28" s="810"/>
      <c r="AF28" s="811">
        <v>85</v>
      </c>
      <c r="AG28" s="809"/>
      <c r="AH28" s="809"/>
      <c r="AI28" s="809"/>
      <c r="AJ28" s="812"/>
      <c r="AK28" s="813">
        <v>113</v>
      </c>
      <c r="AL28" s="804"/>
      <c r="AM28" s="804"/>
      <c r="AN28" s="804"/>
      <c r="AO28" s="804"/>
      <c r="AP28" s="804" t="s">
        <v>561</v>
      </c>
      <c r="AQ28" s="804"/>
      <c r="AR28" s="804"/>
      <c r="AS28" s="804"/>
      <c r="AT28" s="804"/>
      <c r="AU28" s="804" t="s">
        <v>561</v>
      </c>
      <c r="AV28" s="804"/>
      <c r="AW28" s="804"/>
      <c r="AX28" s="804"/>
      <c r="AY28" s="804"/>
      <c r="AZ28" s="805" t="s">
        <v>565</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382</v>
      </c>
      <c r="C29" s="742"/>
      <c r="D29" s="742"/>
      <c r="E29" s="742"/>
      <c r="F29" s="742"/>
      <c r="G29" s="742"/>
      <c r="H29" s="742"/>
      <c r="I29" s="742"/>
      <c r="J29" s="742"/>
      <c r="K29" s="742"/>
      <c r="L29" s="742"/>
      <c r="M29" s="742"/>
      <c r="N29" s="742"/>
      <c r="O29" s="742"/>
      <c r="P29" s="743"/>
      <c r="Q29" s="744">
        <v>221</v>
      </c>
      <c r="R29" s="745"/>
      <c r="S29" s="745"/>
      <c r="T29" s="745"/>
      <c r="U29" s="745"/>
      <c r="V29" s="745">
        <v>221</v>
      </c>
      <c r="W29" s="745"/>
      <c r="X29" s="745"/>
      <c r="Y29" s="745"/>
      <c r="Z29" s="745"/>
      <c r="AA29" s="745">
        <v>0</v>
      </c>
      <c r="AB29" s="745"/>
      <c r="AC29" s="745"/>
      <c r="AD29" s="745"/>
      <c r="AE29" s="746"/>
      <c r="AF29" s="747">
        <v>0</v>
      </c>
      <c r="AG29" s="748"/>
      <c r="AH29" s="748"/>
      <c r="AI29" s="748"/>
      <c r="AJ29" s="749"/>
      <c r="AK29" s="816">
        <v>51</v>
      </c>
      <c r="AL29" s="817"/>
      <c r="AM29" s="817"/>
      <c r="AN29" s="817"/>
      <c r="AO29" s="817"/>
      <c r="AP29" s="817">
        <v>12</v>
      </c>
      <c r="AQ29" s="817"/>
      <c r="AR29" s="817"/>
      <c r="AS29" s="817"/>
      <c r="AT29" s="817"/>
      <c r="AU29" s="817">
        <v>2</v>
      </c>
      <c r="AV29" s="817"/>
      <c r="AW29" s="817"/>
      <c r="AX29" s="817"/>
      <c r="AY29" s="817"/>
      <c r="AZ29" s="818" t="s">
        <v>566</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383</v>
      </c>
      <c r="C30" s="742"/>
      <c r="D30" s="742"/>
      <c r="E30" s="742"/>
      <c r="F30" s="742"/>
      <c r="G30" s="742"/>
      <c r="H30" s="742"/>
      <c r="I30" s="742"/>
      <c r="J30" s="742"/>
      <c r="K30" s="742"/>
      <c r="L30" s="742"/>
      <c r="M30" s="742"/>
      <c r="N30" s="742"/>
      <c r="O30" s="742"/>
      <c r="P30" s="743"/>
      <c r="Q30" s="744">
        <v>1551</v>
      </c>
      <c r="R30" s="745"/>
      <c r="S30" s="745"/>
      <c r="T30" s="745"/>
      <c r="U30" s="745"/>
      <c r="V30" s="745">
        <v>1524</v>
      </c>
      <c r="W30" s="745"/>
      <c r="X30" s="745"/>
      <c r="Y30" s="745"/>
      <c r="Z30" s="745"/>
      <c r="AA30" s="745">
        <v>27</v>
      </c>
      <c r="AB30" s="745"/>
      <c r="AC30" s="745"/>
      <c r="AD30" s="745"/>
      <c r="AE30" s="746"/>
      <c r="AF30" s="747">
        <v>27</v>
      </c>
      <c r="AG30" s="748"/>
      <c r="AH30" s="748"/>
      <c r="AI30" s="748"/>
      <c r="AJ30" s="749"/>
      <c r="AK30" s="816">
        <v>220</v>
      </c>
      <c r="AL30" s="817"/>
      <c r="AM30" s="817"/>
      <c r="AN30" s="817"/>
      <c r="AO30" s="817"/>
      <c r="AP30" s="817" t="s">
        <v>561</v>
      </c>
      <c r="AQ30" s="817"/>
      <c r="AR30" s="817"/>
      <c r="AS30" s="817"/>
      <c r="AT30" s="817"/>
      <c r="AU30" s="817" t="s">
        <v>561</v>
      </c>
      <c r="AV30" s="817"/>
      <c r="AW30" s="817"/>
      <c r="AX30" s="817"/>
      <c r="AY30" s="817"/>
      <c r="AZ30" s="818" t="s">
        <v>565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384</v>
      </c>
      <c r="C31" s="742"/>
      <c r="D31" s="742"/>
      <c r="E31" s="742"/>
      <c r="F31" s="742"/>
      <c r="G31" s="742"/>
      <c r="H31" s="742"/>
      <c r="I31" s="742"/>
      <c r="J31" s="742"/>
      <c r="K31" s="742"/>
      <c r="L31" s="742"/>
      <c r="M31" s="742"/>
      <c r="N31" s="742"/>
      <c r="O31" s="742"/>
      <c r="P31" s="743"/>
      <c r="Q31" s="744">
        <v>163</v>
      </c>
      <c r="R31" s="745"/>
      <c r="S31" s="745"/>
      <c r="T31" s="745"/>
      <c r="U31" s="745"/>
      <c r="V31" s="745">
        <v>160</v>
      </c>
      <c r="W31" s="745"/>
      <c r="X31" s="745"/>
      <c r="Y31" s="745"/>
      <c r="Z31" s="745"/>
      <c r="AA31" s="745">
        <v>3</v>
      </c>
      <c r="AB31" s="745"/>
      <c r="AC31" s="745"/>
      <c r="AD31" s="745"/>
      <c r="AE31" s="746"/>
      <c r="AF31" s="747">
        <v>3</v>
      </c>
      <c r="AG31" s="748"/>
      <c r="AH31" s="748"/>
      <c r="AI31" s="748"/>
      <c r="AJ31" s="749"/>
      <c r="AK31" s="816">
        <v>222</v>
      </c>
      <c r="AL31" s="817"/>
      <c r="AM31" s="817"/>
      <c r="AN31" s="817"/>
      <c r="AO31" s="817"/>
      <c r="AP31" s="817" t="s">
        <v>561</v>
      </c>
      <c r="AQ31" s="817"/>
      <c r="AR31" s="817"/>
      <c r="AS31" s="817"/>
      <c r="AT31" s="817"/>
      <c r="AU31" s="817" t="s">
        <v>561</v>
      </c>
      <c r="AV31" s="817"/>
      <c r="AW31" s="817"/>
      <c r="AX31" s="817"/>
      <c r="AY31" s="817"/>
      <c r="AZ31" s="818" t="s">
        <v>566</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385</v>
      </c>
      <c r="C32" s="742"/>
      <c r="D32" s="742"/>
      <c r="E32" s="742"/>
      <c r="F32" s="742"/>
      <c r="G32" s="742"/>
      <c r="H32" s="742"/>
      <c r="I32" s="742"/>
      <c r="J32" s="742"/>
      <c r="K32" s="742"/>
      <c r="L32" s="742"/>
      <c r="M32" s="742"/>
      <c r="N32" s="742"/>
      <c r="O32" s="742"/>
      <c r="P32" s="743"/>
      <c r="Q32" s="744">
        <v>345</v>
      </c>
      <c r="R32" s="745"/>
      <c r="S32" s="745"/>
      <c r="T32" s="745"/>
      <c r="U32" s="745"/>
      <c r="V32" s="745">
        <v>304</v>
      </c>
      <c r="W32" s="745"/>
      <c r="X32" s="745"/>
      <c r="Y32" s="745"/>
      <c r="Z32" s="745"/>
      <c r="AA32" s="745">
        <v>41</v>
      </c>
      <c r="AB32" s="745"/>
      <c r="AC32" s="745"/>
      <c r="AD32" s="745"/>
      <c r="AE32" s="746"/>
      <c r="AF32" s="747">
        <v>232</v>
      </c>
      <c r="AG32" s="748"/>
      <c r="AH32" s="748"/>
      <c r="AI32" s="748"/>
      <c r="AJ32" s="749"/>
      <c r="AK32" s="816">
        <v>131</v>
      </c>
      <c r="AL32" s="817"/>
      <c r="AM32" s="817"/>
      <c r="AN32" s="817"/>
      <c r="AO32" s="817"/>
      <c r="AP32" s="817">
        <v>2948</v>
      </c>
      <c r="AQ32" s="817"/>
      <c r="AR32" s="817"/>
      <c r="AS32" s="817"/>
      <c r="AT32" s="817"/>
      <c r="AU32" s="817">
        <v>1415</v>
      </c>
      <c r="AV32" s="817"/>
      <c r="AW32" s="817"/>
      <c r="AX32" s="817"/>
      <c r="AY32" s="817"/>
      <c r="AZ32" s="818" t="s">
        <v>562</v>
      </c>
      <c r="BA32" s="818"/>
      <c r="BB32" s="818"/>
      <c r="BC32" s="818"/>
      <c r="BD32" s="818"/>
      <c r="BE32" s="814" t="s">
        <v>386</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387</v>
      </c>
      <c r="C33" s="742"/>
      <c r="D33" s="742"/>
      <c r="E33" s="742"/>
      <c r="F33" s="742"/>
      <c r="G33" s="742"/>
      <c r="H33" s="742"/>
      <c r="I33" s="742"/>
      <c r="J33" s="742"/>
      <c r="K33" s="742"/>
      <c r="L33" s="742"/>
      <c r="M33" s="742"/>
      <c r="N33" s="742"/>
      <c r="O33" s="742"/>
      <c r="P33" s="743"/>
      <c r="Q33" s="744">
        <v>865</v>
      </c>
      <c r="R33" s="745"/>
      <c r="S33" s="745"/>
      <c r="T33" s="745"/>
      <c r="U33" s="745"/>
      <c r="V33" s="745">
        <v>923</v>
      </c>
      <c r="W33" s="745"/>
      <c r="X33" s="745"/>
      <c r="Y33" s="745"/>
      <c r="Z33" s="745"/>
      <c r="AA33" s="745">
        <v>-58</v>
      </c>
      <c r="AB33" s="745"/>
      <c r="AC33" s="745"/>
      <c r="AD33" s="745"/>
      <c r="AE33" s="746"/>
      <c r="AF33" s="747">
        <v>178</v>
      </c>
      <c r="AG33" s="748"/>
      <c r="AH33" s="748"/>
      <c r="AI33" s="748"/>
      <c r="AJ33" s="749"/>
      <c r="AK33" s="816">
        <v>106</v>
      </c>
      <c r="AL33" s="817"/>
      <c r="AM33" s="817"/>
      <c r="AN33" s="817"/>
      <c r="AO33" s="817"/>
      <c r="AP33" s="817">
        <v>131</v>
      </c>
      <c r="AQ33" s="817"/>
      <c r="AR33" s="817"/>
      <c r="AS33" s="817"/>
      <c r="AT33" s="817"/>
      <c r="AU33" s="817">
        <v>72</v>
      </c>
      <c r="AV33" s="817"/>
      <c r="AW33" s="817"/>
      <c r="AX33" s="817"/>
      <c r="AY33" s="817"/>
      <c r="AZ33" s="818" t="s">
        <v>561</v>
      </c>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388</v>
      </c>
      <c r="C34" s="742"/>
      <c r="D34" s="742"/>
      <c r="E34" s="742"/>
      <c r="F34" s="742"/>
      <c r="G34" s="742"/>
      <c r="H34" s="742"/>
      <c r="I34" s="742"/>
      <c r="J34" s="742"/>
      <c r="K34" s="742"/>
      <c r="L34" s="742"/>
      <c r="M34" s="742"/>
      <c r="N34" s="742"/>
      <c r="O34" s="742"/>
      <c r="P34" s="743"/>
      <c r="Q34" s="744">
        <v>31</v>
      </c>
      <c r="R34" s="745"/>
      <c r="S34" s="745"/>
      <c r="T34" s="745"/>
      <c r="U34" s="745"/>
      <c r="V34" s="745">
        <v>31</v>
      </c>
      <c r="W34" s="745"/>
      <c r="X34" s="745"/>
      <c r="Y34" s="745"/>
      <c r="Z34" s="745"/>
      <c r="AA34" s="745">
        <v>0</v>
      </c>
      <c r="AB34" s="745"/>
      <c r="AC34" s="745"/>
      <c r="AD34" s="745"/>
      <c r="AE34" s="746"/>
      <c r="AF34" s="747">
        <v>0</v>
      </c>
      <c r="AG34" s="748"/>
      <c r="AH34" s="748"/>
      <c r="AI34" s="748"/>
      <c r="AJ34" s="749"/>
      <c r="AK34" s="816">
        <v>10</v>
      </c>
      <c r="AL34" s="817"/>
      <c r="AM34" s="817"/>
      <c r="AN34" s="817"/>
      <c r="AO34" s="817"/>
      <c r="AP34" s="817">
        <v>255</v>
      </c>
      <c r="AQ34" s="817"/>
      <c r="AR34" s="817"/>
      <c r="AS34" s="817"/>
      <c r="AT34" s="817"/>
      <c r="AU34" s="817">
        <v>120</v>
      </c>
      <c r="AV34" s="817"/>
      <c r="AW34" s="817"/>
      <c r="AX34" s="817"/>
      <c r="AY34" s="817"/>
      <c r="AZ34" s="818" t="s">
        <v>561</v>
      </c>
      <c r="BA34" s="818"/>
      <c r="BB34" s="818"/>
      <c r="BC34" s="818"/>
      <c r="BD34" s="818"/>
      <c r="BE34" s="814" t="s">
        <v>389</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390</v>
      </c>
      <c r="C35" s="742"/>
      <c r="D35" s="742"/>
      <c r="E35" s="742"/>
      <c r="F35" s="742"/>
      <c r="G35" s="742"/>
      <c r="H35" s="742"/>
      <c r="I35" s="742"/>
      <c r="J35" s="742"/>
      <c r="K35" s="742"/>
      <c r="L35" s="742"/>
      <c r="M35" s="742"/>
      <c r="N35" s="742"/>
      <c r="O35" s="742"/>
      <c r="P35" s="743"/>
      <c r="Q35" s="744">
        <v>134</v>
      </c>
      <c r="R35" s="745"/>
      <c r="S35" s="745"/>
      <c r="T35" s="745"/>
      <c r="U35" s="745"/>
      <c r="V35" s="745">
        <v>134</v>
      </c>
      <c r="W35" s="745"/>
      <c r="X35" s="745"/>
      <c r="Y35" s="745"/>
      <c r="Z35" s="745"/>
      <c r="AA35" s="745">
        <v>0</v>
      </c>
      <c r="AB35" s="745"/>
      <c r="AC35" s="745"/>
      <c r="AD35" s="745"/>
      <c r="AE35" s="746"/>
      <c r="AF35" s="747">
        <v>0</v>
      </c>
      <c r="AG35" s="748"/>
      <c r="AH35" s="748"/>
      <c r="AI35" s="748"/>
      <c r="AJ35" s="749"/>
      <c r="AK35" s="816">
        <v>100</v>
      </c>
      <c r="AL35" s="817"/>
      <c r="AM35" s="817"/>
      <c r="AN35" s="817"/>
      <c r="AO35" s="817"/>
      <c r="AP35" s="817">
        <v>635</v>
      </c>
      <c r="AQ35" s="817"/>
      <c r="AR35" s="817"/>
      <c r="AS35" s="817"/>
      <c r="AT35" s="817"/>
      <c r="AU35" s="817">
        <v>632</v>
      </c>
      <c r="AV35" s="817"/>
      <c r="AW35" s="817"/>
      <c r="AX35" s="817"/>
      <c r="AY35" s="817"/>
      <c r="AZ35" s="818" t="s">
        <v>561</v>
      </c>
      <c r="BA35" s="818"/>
      <c r="BB35" s="818"/>
      <c r="BC35" s="818"/>
      <c r="BD35" s="818"/>
      <c r="BE35" s="814" t="s">
        <v>389</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391</v>
      </c>
      <c r="C36" s="742"/>
      <c r="D36" s="742"/>
      <c r="E36" s="742"/>
      <c r="F36" s="742"/>
      <c r="G36" s="742"/>
      <c r="H36" s="742"/>
      <c r="I36" s="742"/>
      <c r="J36" s="742"/>
      <c r="K36" s="742"/>
      <c r="L36" s="742"/>
      <c r="M36" s="742"/>
      <c r="N36" s="742"/>
      <c r="O36" s="742"/>
      <c r="P36" s="743"/>
      <c r="Q36" s="744">
        <v>45</v>
      </c>
      <c r="R36" s="745"/>
      <c r="S36" s="745"/>
      <c r="T36" s="745"/>
      <c r="U36" s="745"/>
      <c r="V36" s="745">
        <v>45</v>
      </c>
      <c r="W36" s="745"/>
      <c r="X36" s="745"/>
      <c r="Y36" s="745"/>
      <c r="Z36" s="745"/>
      <c r="AA36" s="745">
        <v>0</v>
      </c>
      <c r="AB36" s="745"/>
      <c r="AC36" s="745"/>
      <c r="AD36" s="745"/>
      <c r="AE36" s="746"/>
      <c r="AF36" s="747">
        <v>0</v>
      </c>
      <c r="AG36" s="748"/>
      <c r="AH36" s="748"/>
      <c r="AI36" s="748"/>
      <c r="AJ36" s="749"/>
      <c r="AK36" s="816">
        <v>15</v>
      </c>
      <c r="AL36" s="817"/>
      <c r="AM36" s="817"/>
      <c r="AN36" s="817"/>
      <c r="AO36" s="817"/>
      <c r="AP36" s="817">
        <v>125</v>
      </c>
      <c r="AQ36" s="817"/>
      <c r="AR36" s="817"/>
      <c r="AS36" s="817"/>
      <c r="AT36" s="817"/>
      <c r="AU36" s="817">
        <v>52</v>
      </c>
      <c r="AV36" s="817"/>
      <c r="AW36" s="817"/>
      <c r="AX36" s="817"/>
      <c r="AY36" s="817"/>
      <c r="AZ36" s="818" t="s">
        <v>561</v>
      </c>
      <c r="BA36" s="818"/>
      <c r="BB36" s="818"/>
      <c r="BC36" s="818"/>
      <c r="BD36" s="818"/>
      <c r="BE36" s="814" t="s">
        <v>389</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392</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369</v>
      </c>
      <c r="B63" s="776" t="s">
        <v>393</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525</v>
      </c>
      <c r="AG63" s="828"/>
      <c r="AH63" s="828"/>
      <c r="AI63" s="828"/>
      <c r="AJ63" s="829"/>
      <c r="AK63" s="830"/>
      <c r="AL63" s="825"/>
      <c r="AM63" s="825"/>
      <c r="AN63" s="825"/>
      <c r="AO63" s="825"/>
      <c r="AP63" s="828">
        <v>4106</v>
      </c>
      <c r="AQ63" s="828"/>
      <c r="AR63" s="828"/>
      <c r="AS63" s="828"/>
      <c r="AT63" s="828"/>
      <c r="AU63" s="828">
        <v>2293</v>
      </c>
      <c r="AV63" s="828"/>
      <c r="AW63" s="828"/>
      <c r="AX63" s="828"/>
      <c r="AY63" s="828"/>
      <c r="AZ63" s="832"/>
      <c r="BA63" s="832"/>
      <c r="BB63" s="832"/>
      <c r="BC63" s="832"/>
      <c r="BD63" s="832"/>
      <c r="BE63" s="833"/>
      <c r="BF63" s="833"/>
      <c r="BG63" s="833"/>
      <c r="BH63" s="833"/>
      <c r="BI63" s="834"/>
      <c r="BJ63" s="835" t="s">
        <v>112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395</v>
      </c>
      <c r="B66" s="727"/>
      <c r="C66" s="727"/>
      <c r="D66" s="727"/>
      <c r="E66" s="727"/>
      <c r="F66" s="727"/>
      <c r="G66" s="727"/>
      <c r="H66" s="727"/>
      <c r="I66" s="727"/>
      <c r="J66" s="727"/>
      <c r="K66" s="727"/>
      <c r="L66" s="727"/>
      <c r="M66" s="727"/>
      <c r="N66" s="727"/>
      <c r="O66" s="727"/>
      <c r="P66" s="728"/>
      <c r="Q66" s="703" t="s">
        <v>373</v>
      </c>
      <c r="R66" s="704"/>
      <c r="S66" s="704"/>
      <c r="T66" s="704"/>
      <c r="U66" s="705"/>
      <c r="V66" s="703" t="s">
        <v>374</v>
      </c>
      <c r="W66" s="704"/>
      <c r="X66" s="704"/>
      <c r="Y66" s="704"/>
      <c r="Z66" s="705"/>
      <c r="AA66" s="703" t="s">
        <v>375</v>
      </c>
      <c r="AB66" s="704"/>
      <c r="AC66" s="704"/>
      <c r="AD66" s="704"/>
      <c r="AE66" s="705"/>
      <c r="AF66" s="838" t="s">
        <v>376</v>
      </c>
      <c r="AG66" s="799"/>
      <c r="AH66" s="799"/>
      <c r="AI66" s="799"/>
      <c r="AJ66" s="839"/>
      <c r="AK66" s="703" t="s">
        <v>377</v>
      </c>
      <c r="AL66" s="727"/>
      <c r="AM66" s="727"/>
      <c r="AN66" s="727"/>
      <c r="AO66" s="728"/>
      <c r="AP66" s="703" t="s">
        <v>378</v>
      </c>
      <c r="AQ66" s="704"/>
      <c r="AR66" s="704"/>
      <c r="AS66" s="704"/>
      <c r="AT66" s="705"/>
      <c r="AU66" s="703" t="s">
        <v>396</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541</v>
      </c>
      <c r="C68" s="856"/>
      <c r="D68" s="856"/>
      <c r="E68" s="856"/>
      <c r="F68" s="856"/>
      <c r="G68" s="856"/>
      <c r="H68" s="856"/>
      <c r="I68" s="856"/>
      <c r="J68" s="856"/>
      <c r="K68" s="856"/>
      <c r="L68" s="856"/>
      <c r="M68" s="856"/>
      <c r="N68" s="856"/>
      <c r="O68" s="856"/>
      <c r="P68" s="857"/>
      <c r="Q68" s="858">
        <v>10384</v>
      </c>
      <c r="R68" s="852"/>
      <c r="S68" s="852"/>
      <c r="T68" s="852"/>
      <c r="U68" s="852"/>
      <c r="V68" s="852">
        <v>9930</v>
      </c>
      <c r="W68" s="852"/>
      <c r="X68" s="852"/>
      <c r="Y68" s="852"/>
      <c r="Z68" s="852"/>
      <c r="AA68" s="852">
        <v>453</v>
      </c>
      <c r="AB68" s="852"/>
      <c r="AC68" s="852"/>
      <c r="AD68" s="852"/>
      <c r="AE68" s="852"/>
      <c r="AF68" s="852">
        <v>453</v>
      </c>
      <c r="AG68" s="852"/>
      <c r="AH68" s="852"/>
      <c r="AI68" s="852"/>
      <c r="AJ68" s="852"/>
      <c r="AK68" s="852">
        <v>3600</v>
      </c>
      <c r="AL68" s="852"/>
      <c r="AM68" s="852"/>
      <c r="AN68" s="852"/>
      <c r="AO68" s="852"/>
      <c r="AP68" s="852" t="s">
        <v>552</v>
      </c>
      <c r="AQ68" s="852"/>
      <c r="AR68" s="852"/>
      <c r="AS68" s="852"/>
      <c r="AT68" s="852"/>
      <c r="AU68" s="852" t="s">
        <v>552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5" t="s">
        <v>542</v>
      </c>
      <c r="C69" s="856"/>
      <c r="D69" s="856"/>
      <c r="E69" s="856"/>
      <c r="F69" s="856"/>
      <c r="G69" s="856"/>
      <c r="H69" s="856"/>
      <c r="I69" s="856"/>
      <c r="J69" s="856"/>
      <c r="K69" s="856"/>
      <c r="L69" s="856"/>
      <c r="M69" s="856"/>
      <c r="N69" s="856"/>
      <c r="O69" s="856"/>
      <c r="P69" s="857"/>
      <c r="Q69" s="859">
        <v>534</v>
      </c>
      <c r="R69" s="817"/>
      <c r="S69" s="817"/>
      <c r="T69" s="817"/>
      <c r="U69" s="817"/>
      <c r="V69" s="817">
        <v>532</v>
      </c>
      <c r="W69" s="817"/>
      <c r="X69" s="817"/>
      <c r="Y69" s="817"/>
      <c r="Z69" s="817"/>
      <c r="AA69" s="817">
        <v>2</v>
      </c>
      <c r="AB69" s="817"/>
      <c r="AC69" s="817"/>
      <c r="AD69" s="817"/>
      <c r="AE69" s="817"/>
      <c r="AF69" s="817">
        <v>2</v>
      </c>
      <c r="AG69" s="817"/>
      <c r="AH69" s="817"/>
      <c r="AI69" s="817"/>
      <c r="AJ69" s="817"/>
      <c r="AK69" s="817" t="s">
        <v>552</v>
      </c>
      <c r="AL69" s="817"/>
      <c r="AM69" s="817"/>
      <c r="AN69" s="817"/>
      <c r="AO69" s="817"/>
      <c r="AP69" s="817" t="s">
        <v>553</v>
      </c>
      <c r="AQ69" s="817"/>
      <c r="AR69" s="817"/>
      <c r="AS69" s="817"/>
      <c r="AT69" s="817"/>
      <c r="AU69" s="817" t="s">
        <v>553</v>
      </c>
      <c r="AV69" s="817"/>
      <c r="AW69" s="817"/>
      <c r="AX69" s="817"/>
      <c r="AY69" s="817"/>
      <c r="AZ69" s="860"/>
      <c r="BA69" s="860"/>
      <c r="BB69" s="860"/>
      <c r="BC69" s="860"/>
      <c r="BD69" s="861"/>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5" t="s">
        <v>543</v>
      </c>
      <c r="C70" s="856"/>
      <c r="D70" s="856"/>
      <c r="E70" s="856"/>
      <c r="F70" s="856"/>
      <c r="G70" s="856"/>
      <c r="H70" s="856"/>
      <c r="I70" s="856"/>
      <c r="J70" s="856"/>
      <c r="K70" s="856"/>
      <c r="L70" s="856"/>
      <c r="M70" s="856"/>
      <c r="N70" s="856"/>
      <c r="O70" s="856"/>
      <c r="P70" s="857"/>
      <c r="Q70" s="859">
        <v>55</v>
      </c>
      <c r="R70" s="817"/>
      <c r="S70" s="817"/>
      <c r="T70" s="817"/>
      <c r="U70" s="817"/>
      <c r="V70" s="817">
        <v>51</v>
      </c>
      <c r="W70" s="817"/>
      <c r="X70" s="817"/>
      <c r="Y70" s="817"/>
      <c r="Z70" s="817"/>
      <c r="AA70" s="817">
        <v>4</v>
      </c>
      <c r="AB70" s="817"/>
      <c r="AC70" s="817"/>
      <c r="AD70" s="817"/>
      <c r="AE70" s="817"/>
      <c r="AF70" s="817">
        <v>4</v>
      </c>
      <c r="AG70" s="817"/>
      <c r="AH70" s="817"/>
      <c r="AI70" s="817"/>
      <c r="AJ70" s="817"/>
      <c r="AK70" s="817" t="s">
        <v>552</v>
      </c>
      <c r="AL70" s="817"/>
      <c r="AM70" s="817"/>
      <c r="AN70" s="817"/>
      <c r="AO70" s="817"/>
      <c r="AP70" s="817" t="s">
        <v>553</v>
      </c>
      <c r="AQ70" s="817"/>
      <c r="AR70" s="817"/>
      <c r="AS70" s="817"/>
      <c r="AT70" s="817"/>
      <c r="AU70" s="817" t="s">
        <v>553</v>
      </c>
      <c r="AV70" s="817"/>
      <c r="AW70" s="817"/>
      <c r="AX70" s="817"/>
      <c r="AY70" s="817"/>
      <c r="AZ70" s="860"/>
      <c r="BA70" s="860"/>
      <c r="BB70" s="860"/>
      <c r="BC70" s="860"/>
      <c r="BD70" s="861"/>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5" t="s">
        <v>544</v>
      </c>
      <c r="C71" s="856"/>
      <c r="D71" s="856"/>
      <c r="E71" s="856"/>
      <c r="F71" s="856"/>
      <c r="G71" s="856"/>
      <c r="H71" s="856"/>
      <c r="I71" s="856"/>
      <c r="J71" s="856"/>
      <c r="K71" s="856"/>
      <c r="L71" s="856"/>
      <c r="M71" s="856"/>
      <c r="N71" s="856"/>
      <c r="O71" s="856"/>
      <c r="P71" s="857"/>
      <c r="Q71" s="859">
        <v>18</v>
      </c>
      <c r="R71" s="817"/>
      <c r="S71" s="817"/>
      <c r="T71" s="817"/>
      <c r="U71" s="817"/>
      <c r="V71" s="817">
        <v>15</v>
      </c>
      <c r="W71" s="817"/>
      <c r="X71" s="817"/>
      <c r="Y71" s="817"/>
      <c r="Z71" s="817"/>
      <c r="AA71" s="817">
        <v>3</v>
      </c>
      <c r="AB71" s="817"/>
      <c r="AC71" s="817"/>
      <c r="AD71" s="817"/>
      <c r="AE71" s="817"/>
      <c r="AF71" s="817">
        <v>3</v>
      </c>
      <c r="AG71" s="817"/>
      <c r="AH71" s="817"/>
      <c r="AI71" s="817"/>
      <c r="AJ71" s="817"/>
      <c r="AK71" s="817" t="s">
        <v>552</v>
      </c>
      <c r="AL71" s="817"/>
      <c r="AM71" s="817"/>
      <c r="AN71" s="817"/>
      <c r="AO71" s="817"/>
      <c r="AP71" s="817" t="s">
        <v>553</v>
      </c>
      <c r="AQ71" s="817"/>
      <c r="AR71" s="817"/>
      <c r="AS71" s="817"/>
      <c r="AT71" s="817"/>
      <c r="AU71" s="817" t="s">
        <v>553</v>
      </c>
      <c r="AV71" s="817"/>
      <c r="AW71" s="817"/>
      <c r="AX71" s="817"/>
      <c r="AY71" s="817"/>
      <c r="AZ71" s="860"/>
      <c r="BA71" s="860"/>
      <c r="BB71" s="860"/>
      <c r="BC71" s="860"/>
      <c r="BD71" s="861"/>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5" t="s">
        <v>545</v>
      </c>
      <c r="C72" s="856"/>
      <c r="D72" s="856"/>
      <c r="E72" s="856"/>
      <c r="F72" s="856"/>
      <c r="G72" s="856"/>
      <c r="H72" s="856"/>
      <c r="I72" s="856"/>
      <c r="J72" s="856"/>
      <c r="K72" s="856"/>
      <c r="L72" s="856"/>
      <c r="M72" s="856"/>
      <c r="N72" s="856"/>
      <c r="O72" s="856"/>
      <c r="P72" s="857"/>
      <c r="Q72" s="859">
        <v>3</v>
      </c>
      <c r="R72" s="817"/>
      <c r="S72" s="817"/>
      <c r="T72" s="817"/>
      <c r="U72" s="817"/>
      <c r="V72" s="817">
        <v>0</v>
      </c>
      <c r="W72" s="817"/>
      <c r="X72" s="817"/>
      <c r="Y72" s="817"/>
      <c r="Z72" s="817"/>
      <c r="AA72" s="817">
        <v>3</v>
      </c>
      <c r="AB72" s="817"/>
      <c r="AC72" s="817"/>
      <c r="AD72" s="817"/>
      <c r="AE72" s="817"/>
      <c r="AF72" s="817">
        <v>3</v>
      </c>
      <c r="AG72" s="817"/>
      <c r="AH72" s="817"/>
      <c r="AI72" s="817"/>
      <c r="AJ72" s="817"/>
      <c r="AK72" s="817" t="s">
        <v>552</v>
      </c>
      <c r="AL72" s="817"/>
      <c r="AM72" s="817"/>
      <c r="AN72" s="817"/>
      <c r="AO72" s="817"/>
      <c r="AP72" s="817" t="s">
        <v>553</v>
      </c>
      <c r="AQ72" s="817"/>
      <c r="AR72" s="817"/>
      <c r="AS72" s="817"/>
      <c r="AT72" s="817"/>
      <c r="AU72" s="817" t="s">
        <v>553</v>
      </c>
      <c r="AV72" s="817"/>
      <c r="AW72" s="817"/>
      <c r="AX72" s="817"/>
      <c r="AY72" s="817"/>
      <c r="AZ72" s="860"/>
      <c r="BA72" s="860"/>
      <c r="BB72" s="860"/>
      <c r="BC72" s="860"/>
      <c r="BD72" s="861"/>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5" t="s">
        <v>546</v>
      </c>
      <c r="C73" s="856"/>
      <c r="D73" s="856"/>
      <c r="E73" s="856"/>
      <c r="F73" s="856"/>
      <c r="G73" s="856"/>
      <c r="H73" s="856"/>
      <c r="I73" s="856"/>
      <c r="J73" s="856"/>
      <c r="K73" s="856"/>
      <c r="L73" s="856"/>
      <c r="M73" s="856"/>
      <c r="N73" s="856"/>
      <c r="O73" s="856"/>
      <c r="P73" s="857"/>
      <c r="Q73" s="859">
        <v>47</v>
      </c>
      <c r="R73" s="817"/>
      <c r="S73" s="817"/>
      <c r="T73" s="817"/>
      <c r="U73" s="817"/>
      <c r="V73" s="817">
        <v>47</v>
      </c>
      <c r="W73" s="817"/>
      <c r="X73" s="817"/>
      <c r="Y73" s="817"/>
      <c r="Z73" s="817"/>
      <c r="AA73" s="817">
        <v>0</v>
      </c>
      <c r="AB73" s="817"/>
      <c r="AC73" s="817"/>
      <c r="AD73" s="817"/>
      <c r="AE73" s="817"/>
      <c r="AF73" s="817">
        <v>0</v>
      </c>
      <c r="AG73" s="817"/>
      <c r="AH73" s="817"/>
      <c r="AI73" s="817"/>
      <c r="AJ73" s="817"/>
      <c r="AK73" s="817" t="s">
        <v>552</v>
      </c>
      <c r="AL73" s="817"/>
      <c r="AM73" s="817"/>
      <c r="AN73" s="817"/>
      <c r="AO73" s="817"/>
      <c r="AP73" s="817" t="s">
        <v>553</v>
      </c>
      <c r="AQ73" s="817"/>
      <c r="AR73" s="817"/>
      <c r="AS73" s="817"/>
      <c r="AT73" s="817"/>
      <c r="AU73" s="817" t="s">
        <v>553</v>
      </c>
      <c r="AV73" s="817"/>
      <c r="AW73" s="817"/>
      <c r="AX73" s="817"/>
      <c r="AY73" s="817"/>
      <c r="AZ73" s="860"/>
      <c r="BA73" s="860"/>
      <c r="BB73" s="860"/>
      <c r="BC73" s="860"/>
      <c r="BD73" s="861"/>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5" t="s">
        <v>547</v>
      </c>
      <c r="C74" s="856"/>
      <c r="D74" s="856"/>
      <c r="E74" s="856"/>
      <c r="F74" s="856"/>
      <c r="G74" s="856"/>
      <c r="H74" s="856"/>
      <c r="I74" s="856"/>
      <c r="J74" s="856"/>
      <c r="K74" s="856"/>
      <c r="L74" s="856"/>
      <c r="M74" s="856"/>
      <c r="N74" s="856"/>
      <c r="O74" s="856"/>
      <c r="P74" s="857"/>
      <c r="Q74" s="859">
        <v>4102</v>
      </c>
      <c r="R74" s="817"/>
      <c r="S74" s="817"/>
      <c r="T74" s="817"/>
      <c r="U74" s="817"/>
      <c r="V74" s="817">
        <v>3445</v>
      </c>
      <c r="W74" s="817"/>
      <c r="X74" s="817"/>
      <c r="Y74" s="817"/>
      <c r="Z74" s="817"/>
      <c r="AA74" s="817">
        <v>657</v>
      </c>
      <c r="AB74" s="817"/>
      <c r="AC74" s="817"/>
      <c r="AD74" s="817"/>
      <c r="AE74" s="817"/>
      <c r="AF74" s="817">
        <v>400</v>
      </c>
      <c r="AG74" s="817"/>
      <c r="AH74" s="817"/>
      <c r="AI74" s="817"/>
      <c r="AJ74" s="817"/>
      <c r="AK74" s="817" t="s">
        <v>552</v>
      </c>
      <c r="AL74" s="817"/>
      <c r="AM74" s="817"/>
      <c r="AN74" s="817"/>
      <c r="AO74" s="817"/>
      <c r="AP74" s="817">
        <v>888</v>
      </c>
      <c r="AQ74" s="817"/>
      <c r="AR74" s="817"/>
      <c r="AS74" s="817"/>
      <c r="AT74" s="817"/>
      <c r="AU74" s="817" t="s">
        <v>553</v>
      </c>
      <c r="AV74" s="817"/>
      <c r="AW74" s="817"/>
      <c r="AX74" s="817"/>
      <c r="AY74" s="817"/>
      <c r="AZ74" s="860"/>
      <c r="BA74" s="860"/>
      <c r="BB74" s="860"/>
      <c r="BC74" s="860"/>
      <c r="BD74" s="861"/>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5" t="s">
        <v>548</v>
      </c>
      <c r="C75" s="856"/>
      <c r="D75" s="856"/>
      <c r="E75" s="856"/>
      <c r="F75" s="856"/>
      <c r="G75" s="856"/>
      <c r="H75" s="856"/>
      <c r="I75" s="856"/>
      <c r="J75" s="856"/>
      <c r="K75" s="856"/>
      <c r="L75" s="856"/>
      <c r="M75" s="856"/>
      <c r="N75" s="856"/>
      <c r="O75" s="856"/>
      <c r="P75" s="857"/>
      <c r="Q75" s="862">
        <v>3167</v>
      </c>
      <c r="R75" s="863"/>
      <c r="S75" s="863"/>
      <c r="T75" s="863"/>
      <c r="U75" s="816"/>
      <c r="V75" s="864">
        <v>2974</v>
      </c>
      <c r="W75" s="863"/>
      <c r="X75" s="863"/>
      <c r="Y75" s="863"/>
      <c r="Z75" s="816"/>
      <c r="AA75" s="864">
        <v>193</v>
      </c>
      <c r="AB75" s="863"/>
      <c r="AC75" s="863"/>
      <c r="AD75" s="863"/>
      <c r="AE75" s="816"/>
      <c r="AF75" s="864">
        <v>185</v>
      </c>
      <c r="AG75" s="863"/>
      <c r="AH75" s="863"/>
      <c r="AI75" s="863"/>
      <c r="AJ75" s="816"/>
      <c r="AK75" s="864" t="s">
        <v>553</v>
      </c>
      <c r="AL75" s="863"/>
      <c r="AM75" s="863"/>
      <c r="AN75" s="863"/>
      <c r="AO75" s="816"/>
      <c r="AP75" s="817">
        <v>857</v>
      </c>
      <c r="AQ75" s="817"/>
      <c r="AR75" s="817"/>
      <c r="AS75" s="817"/>
      <c r="AT75" s="817"/>
      <c r="AU75" s="817" t="s">
        <v>553</v>
      </c>
      <c r="AV75" s="817"/>
      <c r="AW75" s="817"/>
      <c r="AX75" s="817"/>
      <c r="AY75" s="817"/>
      <c r="AZ75" s="860"/>
      <c r="BA75" s="860"/>
      <c r="BB75" s="860"/>
      <c r="BC75" s="860"/>
      <c r="BD75" s="861"/>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5" t="s">
        <v>549</v>
      </c>
      <c r="C76" s="856"/>
      <c r="D76" s="856"/>
      <c r="E76" s="856"/>
      <c r="F76" s="856"/>
      <c r="G76" s="856"/>
      <c r="H76" s="856"/>
      <c r="I76" s="856"/>
      <c r="J76" s="856"/>
      <c r="K76" s="856"/>
      <c r="L76" s="856"/>
      <c r="M76" s="856"/>
      <c r="N76" s="856"/>
      <c r="O76" s="856"/>
      <c r="P76" s="857"/>
      <c r="Q76" s="862">
        <v>198</v>
      </c>
      <c r="R76" s="863"/>
      <c r="S76" s="863"/>
      <c r="T76" s="863"/>
      <c r="U76" s="816"/>
      <c r="V76" s="864">
        <v>90</v>
      </c>
      <c r="W76" s="863"/>
      <c r="X76" s="863"/>
      <c r="Y76" s="863"/>
      <c r="Z76" s="816"/>
      <c r="AA76" s="864">
        <v>109</v>
      </c>
      <c r="AB76" s="863"/>
      <c r="AC76" s="863"/>
      <c r="AD76" s="863"/>
      <c r="AE76" s="816"/>
      <c r="AF76" s="864">
        <v>109</v>
      </c>
      <c r="AG76" s="863"/>
      <c r="AH76" s="863"/>
      <c r="AI76" s="863"/>
      <c r="AJ76" s="816"/>
      <c r="AK76" s="864" t="s">
        <v>553</v>
      </c>
      <c r="AL76" s="863"/>
      <c r="AM76" s="863"/>
      <c r="AN76" s="863"/>
      <c r="AO76" s="816"/>
      <c r="AP76" s="817" t="s">
        <v>553</v>
      </c>
      <c r="AQ76" s="817"/>
      <c r="AR76" s="817"/>
      <c r="AS76" s="817"/>
      <c r="AT76" s="817"/>
      <c r="AU76" s="817" t="s">
        <v>553</v>
      </c>
      <c r="AV76" s="817"/>
      <c r="AW76" s="817"/>
      <c r="AX76" s="817"/>
      <c r="AY76" s="817"/>
      <c r="AZ76" s="860"/>
      <c r="BA76" s="860"/>
      <c r="BB76" s="860"/>
      <c r="BC76" s="860"/>
      <c r="BD76" s="861"/>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5" t="s">
        <v>550</v>
      </c>
      <c r="C77" s="856"/>
      <c r="D77" s="856"/>
      <c r="E77" s="856"/>
      <c r="F77" s="856"/>
      <c r="G77" s="856"/>
      <c r="H77" s="856"/>
      <c r="I77" s="856"/>
      <c r="J77" s="856"/>
      <c r="K77" s="856"/>
      <c r="L77" s="856"/>
      <c r="M77" s="856"/>
      <c r="N77" s="856"/>
      <c r="O77" s="856"/>
      <c r="P77" s="857"/>
      <c r="Q77" s="862">
        <v>191</v>
      </c>
      <c r="R77" s="863"/>
      <c r="S77" s="863"/>
      <c r="T77" s="863"/>
      <c r="U77" s="816"/>
      <c r="V77" s="864">
        <v>182</v>
      </c>
      <c r="W77" s="863"/>
      <c r="X77" s="863"/>
      <c r="Y77" s="863"/>
      <c r="Z77" s="816"/>
      <c r="AA77" s="864">
        <v>9</v>
      </c>
      <c r="AB77" s="863"/>
      <c r="AC77" s="863"/>
      <c r="AD77" s="863"/>
      <c r="AE77" s="816"/>
      <c r="AF77" s="864">
        <v>9</v>
      </c>
      <c r="AG77" s="863"/>
      <c r="AH77" s="863"/>
      <c r="AI77" s="863"/>
      <c r="AJ77" s="816"/>
      <c r="AK77" s="864" t="s">
        <v>552</v>
      </c>
      <c r="AL77" s="863"/>
      <c r="AM77" s="863"/>
      <c r="AN77" s="863"/>
      <c r="AO77" s="816"/>
      <c r="AP77" s="817" t="s">
        <v>553</v>
      </c>
      <c r="AQ77" s="817"/>
      <c r="AR77" s="817"/>
      <c r="AS77" s="817"/>
      <c r="AT77" s="817"/>
      <c r="AU77" s="817" t="s">
        <v>553</v>
      </c>
      <c r="AV77" s="817"/>
      <c r="AW77" s="817"/>
      <c r="AX77" s="817"/>
      <c r="AY77" s="817"/>
      <c r="AZ77" s="860"/>
      <c r="BA77" s="860"/>
      <c r="BB77" s="860"/>
      <c r="BC77" s="860"/>
      <c r="BD77" s="861"/>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5" t="s">
        <v>551</v>
      </c>
      <c r="C78" s="856"/>
      <c r="D78" s="856"/>
      <c r="E78" s="856"/>
      <c r="F78" s="856"/>
      <c r="G78" s="856"/>
      <c r="H78" s="856"/>
      <c r="I78" s="856"/>
      <c r="J78" s="856"/>
      <c r="K78" s="856"/>
      <c r="L78" s="856"/>
      <c r="M78" s="856"/>
      <c r="N78" s="856"/>
      <c r="O78" s="856"/>
      <c r="P78" s="857"/>
      <c r="Q78" s="859">
        <v>193752</v>
      </c>
      <c r="R78" s="817"/>
      <c r="S78" s="817"/>
      <c r="T78" s="817"/>
      <c r="U78" s="817"/>
      <c r="V78" s="817">
        <v>186919</v>
      </c>
      <c r="W78" s="817"/>
      <c r="X78" s="817"/>
      <c r="Y78" s="817"/>
      <c r="Z78" s="817"/>
      <c r="AA78" s="817">
        <v>6833</v>
      </c>
      <c r="AB78" s="817"/>
      <c r="AC78" s="817"/>
      <c r="AD78" s="817"/>
      <c r="AE78" s="817"/>
      <c r="AF78" s="817">
        <v>6833</v>
      </c>
      <c r="AG78" s="817"/>
      <c r="AH78" s="817"/>
      <c r="AI78" s="817"/>
      <c r="AJ78" s="817"/>
      <c r="AK78" s="817">
        <v>1270</v>
      </c>
      <c r="AL78" s="817"/>
      <c r="AM78" s="817"/>
      <c r="AN78" s="817"/>
      <c r="AO78" s="817"/>
      <c r="AP78" s="817" t="s">
        <v>553</v>
      </c>
      <c r="AQ78" s="817"/>
      <c r="AR78" s="817"/>
      <c r="AS78" s="817"/>
      <c r="AT78" s="817"/>
      <c r="AU78" s="817" t="s">
        <v>553</v>
      </c>
      <c r="AV78" s="817"/>
      <c r="AW78" s="817"/>
      <c r="AX78" s="817"/>
      <c r="AY78" s="817"/>
      <c r="AZ78" s="860"/>
      <c r="BA78" s="860"/>
      <c r="BB78" s="860"/>
      <c r="BC78" s="860"/>
      <c r="BD78" s="861"/>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5"/>
      <c r="C79" s="856"/>
      <c r="D79" s="856"/>
      <c r="E79" s="856"/>
      <c r="F79" s="856"/>
      <c r="G79" s="856"/>
      <c r="H79" s="856"/>
      <c r="I79" s="856"/>
      <c r="J79" s="856"/>
      <c r="K79" s="856"/>
      <c r="L79" s="856"/>
      <c r="M79" s="856"/>
      <c r="N79" s="856"/>
      <c r="O79" s="856"/>
      <c r="P79" s="857"/>
      <c r="Q79" s="859"/>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0"/>
      <c r="BA79" s="860"/>
      <c r="BB79" s="860"/>
      <c r="BC79" s="860"/>
      <c r="BD79" s="861"/>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5"/>
      <c r="C80" s="856"/>
      <c r="D80" s="856"/>
      <c r="E80" s="856"/>
      <c r="F80" s="856"/>
      <c r="G80" s="856"/>
      <c r="H80" s="856"/>
      <c r="I80" s="856"/>
      <c r="J80" s="856"/>
      <c r="K80" s="856"/>
      <c r="L80" s="856"/>
      <c r="M80" s="856"/>
      <c r="N80" s="856"/>
      <c r="O80" s="856"/>
      <c r="P80" s="857"/>
      <c r="Q80" s="859"/>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0"/>
      <c r="BA80" s="860"/>
      <c r="BB80" s="860"/>
      <c r="BC80" s="860"/>
      <c r="BD80" s="861"/>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5"/>
      <c r="C81" s="856"/>
      <c r="D81" s="856"/>
      <c r="E81" s="856"/>
      <c r="F81" s="856"/>
      <c r="G81" s="856"/>
      <c r="H81" s="856"/>
      <c r="I81" s="856"/>
      <c r="J81" s="856"/>
      <c r="K81" s="856"/>
      <c r="L81" s="856"/>
      <c r="M81" s="856"/>
      <c r="N81" s="856"/>
      <c r="O81" s="856"/>
      <c r="P81" s="857"/>
      <c r="Q81" s="859"/>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0"/>
      <c r="BA81" s="860"/>
      <c r="BB81" s="860"/>
      <c r="BC81" s="860"/>
      <c r="BD81" s="861"/>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5"/>
      <c r="C82" s="856"/>
      <c r="D82" s="856"/>
      <c r="E82" s="856"/>
      <c r="F82" s="856"/>
      <c r="G82" s="856"/>
      <c r="H82" s="856"/>
      <c r="I82" s="856"/>
      <c r="J82" s="856"/>
      <c r="K82" s="856"/>
      <c r="L82" s="856"/>
      <c r="M82" s="856"/>
      <c r="N82" s="856"/>
      <c r="O82" s="856"/>
      <c r="P82" s="857"/>
      <c r="Q82" s="859"/>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0"/>
      <c r="BA82" s="860"/>
      <c r="BB82" s="860"/>
      <c r="BC82" s="860"/>
      <c r="BD82" s="861"/>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5"/>
      <c r="C83" s="856"/>
      <c r="D83" s="856"/>
      <c r="E83" s="856"/>
      <c r="F83" s="856"/>
      <c r="G83" s="856"/>
      <c r="H83" s="856"/>
      <c r="I83" s="856"/>
      <c r="J83" s="856"/>
      <c r="K83" s="856"/>
      <c r="L83" s="856"/>
      <c r="M83" s="856"/>
      <c r="N83" s="856"/>
      <c r="O83" s="856"/>
      <c r="P83" s="857"/>
      <c r="Q83" s="859"/>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0"/>
      <c r="BA83" s="860"/>
      <c r="BB83" s="860"/>
      <c r="BC83" s="860"/>
      <c r="BD83" s="861"/>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5"/>
      <c r="C84" s="856"/>
      <c r="D84" s="856"/>
      <c r="E84" s="856"/>
      <c r="F84" s="856"/>
      <c r="G84" s="856"/>
      <c r="H84" s="856"/>
      <c r="I84" s="856"/>
      <c r="J84" s="856"/>
      <c r="K84" s="856"/>
      <c r="L84" s="856"/>
      <c r="M84" s="856"/>
      <c r="N84" s="856"/>
      <c r="O84" s="856"/>
      <c r="P84" s="857"/>
      <c r="Q84" s="859"/>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0"/>
      <c r="BA84" s="860"/>
      <c r="BB84" s="860"/>
      <c r="BC84" s="860"/>
      <c r="BD84" s="861"/>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5"/>
      <c r="C85" s="856"/>
      <c r="D85" s="856"/>
      <c r="E85" s="856"/>
      <c r="F85" s="856"/>
      <c r="G85" s="856"/>
      <c r="H85" s="856"/>
      <c r="I85" s="856"/>
      <c r="J85" s="856"/>
      <c r="K85" s="856"/>
      <c r="L85" s="856"/>
      <c r="M85" s="856"/>
      <c r="N85" s="856"/>
      <c r="O85" s="856"/>
      <c r="P85" s="857"/>
      <c r="Q85" s="859"/>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0"/>
      <c r="BA85" s="860"/>
      <c r="BB85" s="860"/>
      <c r="BC85" s="860"/>
      <c r="BD85" s="861"/>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5"/>
      <c r="C86" s="856"/>
      <c r="D86" s="856"/>
      <c r="E86" s="856"/>
      <c r="F86" s="856"/>
      <c r="G86" s="856"/>
      <c r="H86" s="856"/>
      <c r="I86" s="856"/>
      <c r="J86" s="856"/>
      <c r="K86" s="856"/>
      <c r="L86" s="856"/>
      <c r="M86" s="856"/>
      <c r="N86" s="856"/>
      <c r="O86" s="856"/>
      <c r="P86" s="857"/>
      <c r="Q86" s="859"/>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0"/>
      <c r="BA86" s="860"/>
      <c r="BB86" s="860"/>
      <c r="BC86" s="860"/>
      <c r="BD86" s="861"/>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369</v>
      </c>
      <c r="B88" s="776" t="s">
        <v>397</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8001</v>
      </c>
      <c r="AG88" s="828"/>
      <c r="AH88" s="828"/>
      <c r="AI88" s="828"/>
      <c r="AJ88" s="828"/>
      <c r="AK88" s="825"/>
      <c r="AL88" s="825"/>
      <c r="AM88" s="825"/>
      <c r="AN88" s="825"/>
      <c r="AO88" s="825"/>
      <c r="AP88" s="828">
        <v>1745</v>
      </c>
      <c r="AQ88" s="828"/>
      <c r="AR88" s="828"/>
      <c r="AS88" s="828"/>
      <c r="AT88" s="828"/>
      <c r="AU88" s="828" t="s">
        <v>562</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6" t="s">
        <v>398</v>
      </c>
      <c r="BS102" s="777"/>
      <c r="BT102" s="777"/>
      <c r="BU102" s="777"/>
      <c r="BV102" s="777"/>
      <c r="BW102" s="777"/>
      <c r="BX102" s="777"/>
      <c r="BY102" s="777"/>
      <c r="BZ102" s="777"/>
      <c r="CA102" s="777"/>
      <c r="CB102" s="777"/>
      <c r="CC102" s="777"/>
      <c r="CD102" s="777"/>
      <c r="CE102" s="777"/>
      <c r="CF102" s="777"/>
      <c r="CG102" s="778"/>
      <c r="CH102" s="872"/>
      <c r="CI102" s="873"/>
      <c r="CJ102" s="873"/>
      <c r="CK102" s="873"/>
      <c r="CL102" s="874"/>
      <c r="CM102" s="872"/>
      <c r="CN102" s="873"/>
      <c r="CO102" s="873"/>
      <c r="CP102" s="873"/>
      <c r="CQ102" s="874"/>
      <c r="CR102" s="875">
        <v>405</v>
      </c>
      <c r="CS102" s="836"/>
      <c r="CT102" s="836"/>
      <c r="CU102" s="836"/>
      <c r="CV102" s="876"/>
      <c r="CW102" s="875">
        <v>27</v>
      </c>
      <c r="CX102" s="836"/>
      <c r="CY102" s="836"/>
      <c r="CZ102" s="836"/>
      <c r="DA102" s="876"/>
      <c r="DB102" s="875" t="s">
        <v>564</v>
      </c>
      <c r="DC102" s="836"/>
      <c r="DD102" s="836"/>
      <c r="DE102" s="836"/>
      <c r="DF102" s="876"/>
      <c r="DG102" s="875">
        <v>193</v>
      </c>
      <c r="DH102" s="836"/>
      <c r="DI102" s="836"/>
      <c r="DJ102" s="836"/>
      <c r="DK102" s="876"/>
      <c r="DL102" s="875" t="s">
        <v>564</v>
      </c>
      <c r="DM102" s="836"/>
      <c r="DN102" s="836"/>
      <c r="DO102" s="836"/>
      <c r="DP102" s="876"/>
      <c r="DQ102" s="875" t="s">
        <v>563</v>
      </c>
      <c r="DR102" s="836"/>
      <c r="DS102" s="836"/>
      <c r="DT102" s="836"/>
      <c r="DU102" s="876"/>
      <c r="DV102" s="901"/>
      <c r="DW102" s="902"/>
      <c r="DX102" s="902"/>
      <c r="DY102" s="902"/>
      <c r="DZ102" s="90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4" t="s">
        <v>399</v>
      </c>
      <c r="BR103" s="904"/>
      <c r="BS103" s="904"/>
      <c r="BT103" s="904"/>
      <c r="BU103" s="904"/>
      <c r="BV103" s="904"/>
      <c r="BW103" s="904"/>
      <c r="BX103" s="904"/>
      <c r="BY103" s="904"/>
      <c r="BZ103" s="904"/>
      <c r="CA103" s="904"/>
      <c r="CB103" s="904"/>
      <c r="CC103" s="904"/>
      <c r="CD103" s="904"/>
      <c r="CE103" s="904"/>
      <c r="CF103" s="904"/>
      <c r="CG103" s="904"/>
      <c r="CH103" s="904"/>
      <c r="CI103" s="904"/>
      <c r="CJ103" s="904"/>
      <c r="CK103" s="904"/>
      <c r="CL103" s="904"/>
      <c r="CM103" s="904"/>
      <c r="CN103" s="904"/>
      <c r="CO103" s="904"/>
      <c r="CP103" s="904"/>
      <c r="CQ103" s="904"/>
      <c r="CR103" s="904"/>
      <c r="CS103" s="904"/>
      <c r="CT103" s="904"/>
      <c r="CU103" s="904"/>
      <c r="CV103" s="904"/>
      <c r="CW103" s="904"/>
      <c r="CX103" s="904"/>
      <c r="CY103" s="904"/>
      <c r="CZ103" s="904"/>
      <c r="DA103" s="904"/>
      <c r="DB103" s="904"/>
      <c r="DC103" s="904"/>
      <c r="DD103" s="904"/>
      <c r="DE103" s="904"/>
      <c r="DF103" s="904"/>
      <c r="DG103" s="904"/>
      <c r="DH103" s="904"/>
      <c r="DI103" s="904"/>
      <c r="DJ103" s="904"/>
      <c r="DK103" s="904"/>
      <c r="DL103" s="904"/>
      <c r="DM103" s="904"/>
      <c r="DN103" s="904"/>
      <c r="DO103" s="904"/>
      <c r="DP103" s="904"/>
      <c r="DQ103" s="904"/>
      <c r="DR103" s="904"/>
      <c r="DS103" s="904"/>
      <c r="DT103" s="904"/>
      <c r="DU103" s="904"/>
      <c r="DV103" s="904"/>
      <c r="DW103" s="904"/>
      <c r="DX103" s="904"/>
      <c r="DY103" s="904"/>
      <c r="DZ103" s="90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5" t="s">
        <v>400</v>
      </c>
      <c r="BR104" s="905"/>
      <c r="BS104" s="905"/>
      <c r="BT104" s="905"/>
      <c r="BU104" s="905"/>
      <c r="BV104" s="905"/>
      <c r="BW104" s="905"/>
      <c r="BX104" s="905"/>
      <c r="BY104" s="905"/>
      <c r="BZ104" s="905"/>
      <c r="CA104" s="905"/>
      <c r="CB104" s="905"/>
      <c r="CC104" s="905"/>
      <c r="CD104" s="905"/>
      <c r="CE104" s="905"/>
      <c r="CF104" s="905"/>
      <c r="CG104" s="905"/>
      <c r="CH104" s="905"/>
      <c r="CI104" s="905"/>
      <c r="CJ104" s="905"/>
      <c r="CK104" s="905"/>
      <c r="CL104" s="905"/>
      <c r="CM104" s="905"/>
      <c r="CN104" s="905"/>
      <c r="CO104" s="905"/>
      <c r="CP104" s="905"/>
      <c r="CQ104" s="905"/>
      <c r="CR104" s="905"/>
      <c r="CS104" s="905"/>
      <c r="CT104" s="905"/>
      <c r="CU104" s="905"/>
      <c r="CV104" s="905"/>
      <c r="CW104" s="905"/>
      <c r="CX104" s="905"/>
      <c r="CY104" s="905"/>
      <c r="CZ104" s="905"/>
      <c r="DA104" s="905"/>
      <c r="DB104" s="905"/>
      <c r="DC104" s="905"/>
      <c r="DD104" s="905"/>
      <c r="DE104" s="905"/>
      <c r="DF104" s="905"/>
      <c r="DG104" s="905"/>
      <c r="DH104" s="905"/>
      <c r="DI104" s="905"/>
      <c r="DJ104" s="905"/>
      <c r="DK104" s="905"/>
      <c r="DL104" s="905"/>
      <c r="DM104" s="905"/>
      <c r="DN104" s="905"/>
      <c r="DO104" s="905"/>
      <c r="DP104" s="905"/>
      <c r="DQ104" s="905"/>
      <c r="DR104" s="905"/>
      <c r="DS104" s="905"/>
      <c r="DT104" s="905"/>
      <c r="DU104" s="905"/>
      <c r="DV104" s="905"/>
      <c r="DW104" s="905"/>
      <c r="DX104" s="905"/>
      <c r="DY104" s="905"/>
      <c r="DZ104" s="90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6" t="s">
        <v>403</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404</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197" customFormat="1" ht="26.25" customHeight="1">
      <c r="A109" s="899" t="s">
        <v>405</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406</v>
      </c>
      <c r="AB109" s="878"/>
      <c r="AC109" s="878"/>
      <c r="AD109" s="878"/>
      <c r="AE109" s="879"/>
      <c r="AF109" s="877" t="s">
        <v>286</v>
      </c>
      <c r="AG109" s="878"/>
      <c r="AH109" s="878"/>
      <c r="AI109" s="878"/>
      <c r="AJ109" s="879"/>
      <c r="AK109" s="877" t="s">
        <v>285</v>
      </c>
      <c r="AL109" s="878"/>
      <c r="AM109" s="878"/>
      <c r="AN109" s="878"/>
      <c r="AO109" s="879"/>
      <c r="AP109" s="877" t="s">
        <v>407</v>
      </c>
      <c r="AQ109" s="878"/>
      <c r="AR109" s="878"/>
      <c r="AS109" s="878"/>
      <c r="AT109" s="880"/>
      <c r="AU109" s="899" t="s">
        <v>405</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406</v>
      </c>
      <c r="BR109" s="878"/>
      <c r="BS109" s="878"/>
      <c r="BT109" s="878"/>
      <c r="BU109" s="879"/>
      <c r="BV109" s="877" t="s">
        <v>286</v>
      </c>
      <c r="BW109" s="878"/>
      <c r="BX109" s="878"/>
      <c r="BY109" s="878"/>
      <c r="BZ109" s="879"/>
      <c r="CA109" s="877" t="s">
        <v>285</v>
      </c>
      <c r="CB109" s="878"/>
      <c r="CC109" s="878"/>
      <c r="CD109" s="878"/>
      <c r="CE109" s="879"/>
      <c r="CF109" s="900" t="s">
        <v>407</v>
      </c>
      <c r="CG109" s="900"/>
      <c r="CH109" s="900"/>
      <c r="CI109" s="900"/>
      <c r="CJ109" s="900"/>
      <c r="CK109" s="877" t="s">
        <v>408</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406</v>
      </c>
      <c r="DH109" s="878"/>
      <c r="DI109" s="878"/>
      <c r="DJ109" s="878"/>
      <c r="DK109" s="879"/>
      <c r="DL109" s="877" t="s">
        <v>286</v>
      </c>
      <c r="DM109" s="878"/>
      <c r="DN109" s="878"/>
      <c r="DO109" s="878"/>
      <c r="DP109" s="879"/>
      <c r="DQ109" s="877" t="s">
        <v>285</v>
      </c>
      <c r="DR109" s="878"/>
      <c r="DS109" s="878"/>
      <c r="DT109" s="878"/>
      <c r="DU109" s="879"/>
      <c r="DV109" s="877" t="s">
        <v>407</v>
      </c>
      <c r="DW109" s="878"/>
      <c r="DX109" s="878"/>
      <c r="DY109" s="878"/>
      <c r="DZ109" s="880"/>
    </row>
    <row r="110" spans="1:131" s="197" customFormat="1" ht="26.25" customHeight="1">
      <c r="A110" s="881" t="s">
        <v>409</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1184269</v>
      </c>
      <c r="AB110" s="885"/>
      <c r="AC110" s="885"/>
      <c r="AD110" s="885"/>
      <c r="AE110" s="886"/>
      <c r="AF110" s="887">
        <v>1108355</v>
      </c>
      <c r="AG110" s="885"/>
      <c r="AH110" s="885"/>
      <c r="AI110" s="885"/>
      <c r="AJ110" s="886"/>
      <c r="AK110" s="887">
        <v>1051223</v>
      </c>
      <c r="AL110" s="885"/>
      <c r="AM110" s="885"/>
      <c r="AN110" s="885"/>
      <c r="AO110" s="886"/>
      <c r="AP110" s="888">
        <v>25.9</v>
      </c>
      <c r="AQ110" s="889"/>
      <c r="AR110" s="889"/>
      <c r="AS110" s="889"/>
      <c r="AT110" s="890"/>
      <c r="AU110" s="891" t="s">
        <v>60</v>
      </c>
      <c r="AV110" s="892"/>
      <c r="AW110" s="892"/>
      <c r="AX110" s="892"/>
      <c r="AY110" s="893"/>
      <c r="AZ110" s="935" t="s">
        <v>410</v>
      </c>
      <c r="BA110" s="882"/>
      <c r="BB110" s="882"/>
      <c r="BC110" s="882"/>
      <c r="BD110" s="882"/>
      <c r="BE110" s="882"/>
      <c r="BF110" s="882"/>
      <c r="BG110" s="882"/>
      <c r="BH110" s="882"/>
      <c r="BI110" s="882"/>
      <c r="BJ110" s="882"/>
      <c r="BK110" s="882"/>
      <c r="BL110" s="882"/>
      <c r="BM110" s="882"/>
      <c r="BN110" s="882"/>
      <c r="BO110" s="882"/>
      <c r="BP110" s="883"/>
      <c r="BQ110" s="921">
        <v>7652948</v>
      </c>
      <c r="BR110" s="922"/>
      <c r="BS110" s="922"/>
      <c r="BT110" s="922"/>
      <c r="BU110" s="922"/>
      <c r="BV110" s="922">
        <v>7367272</v>
      </c>
      <c r="BW110" s="922"/>
      <c r="BX110" s="922"/>
      <c r="BY110" s="922"/>
      <c r="BZ110" s="922"/>
      <c r="CA110" s="922">
        <v>7247000</v>
      </c>
      <c r="CB110" s="922"/>
      <c r="CC110" s="922"/>
      <c r="CD110" s="922"/>
      <c r="CE110" s="922"/>
      <c r="CF110" s="936">
        <v>178.5</v>
      </c>
      <c r="CG110" s="937"/>
      <c r="CH110" s="937"/>
      <c r="CI110" s="937"/>
      <c r="CJ110" s="937"/>
      <c r="CK110" s="938" t="s">
        <v>411</v>
      </c>
      <c r="CL110" s="939"/>
      <c r="CM110" s="918" t="s">
        <v>412</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921" t="s">
        <v>112</v>
      </c>
      <c r="DH110" s="922"/>
      <c r="DI110" s="922"/>
      <c r="DJ110" s="922"/>
      <c r="DK110" s="922"/>
      <c r="DL110" s="922" t="s">
        <v>112</v>
      </c>
      <c r="DM110" s="922"/>
      <c r="DN110" s="922"/>
      <c r="DO110" s="922"/>
      <c r="DP110" s="922"/>
      <c r="DQ110" s="922" t="s">
        <v>112</v>
      </c>
      <c r="DR110" s="922"/>
      <c r="DS110" s="922"/>
      <c r="DT110" s="922"/>
      <c r="DU110" s="922"/>
      <c r="DV110" s="923" t="s">
        <v>112</v>
      </c>
      <c r="DW110" s="923"/>
      <c r="DX110" s="923"/>
      <c r="DY110" s="923"/>
      <c r="DZ110" s="924"/>
    </row>
    <row r="111" spans="1:131" s="197" customFormat="1" ht="26.25" customHeight="1">
      <c r="A111" s="925" t="s">
        <v>413</v>
      </c>
      <c r="B111" s="926"/>
      <c r="C111" s="926"/>
      <c r="D111" s="926"/>
      <c r="E111" s="926"/>
      <c r="F111" s="926"/>
      <c r="G111" s="926"/>
      <c r="H111" s="926"/>
      <c r="I111" s="926"/>
      <c r="J111" s="926"/>
      <c r="K111" s="926"/>
      <c r="L111" s="926"/>
      <c r="M111" s="926"/>
      <c r="N111" s="926"/>
      <c r="O111" s="926"/>
      <c r="P111" s="926"/>
      <c r="Q111" s="926"/>
      <c r="R111" s="926"/>
      <c r="S111" s="926"/>
      <c r="T111" s="926"/>
      <c r="U111" s="926"/>
      <c r="V111" s="926"/>
      <c r="W111" s="926"/>
      <c r="X111" s="926"/>
      <c r="Y111" s="926"/>
      <c r="Z111" s="927"/>
      <c r="AA111" s="928" t="s">
        <v>112</v>
      </c>
      <c r="AB111" s="929"/>
      <c r="AC111" s="929"/>
      <c r="AD111" s="929"/>
      <c r="AE111" s="930"/>
      <c r="AF111" s="931" t="s">
        <v>112</v>
      </c>
      <c r="AG111" s="929"/>
      <c r="AH111" s="929"/>
      <c r="AI111" s="929"/>
      <c r="AJ111" s="930"/>
      <c r="AK111" s="931" t="s">
        <v>112</v>
      </c>
      <c r="AL111" s="929"/>
      <c r="AM111" s="929"/>
      <c r="AN111" s="929"/>
      <c r="AO111" s="930"/>
      <c r="AP111" s="932" t="s">
        <v>112</v>
      </c>
      <c r="AQ111" s="933"/>
      <c r="AR111" s="933"/>
      <c r="AS111" s="933"/>
      <c r="AT111" s="934"/>
      <c r="AU111" s="894"/>
      <c r="AV111" s="895"/>
      <c r="AW111" s="895"/>
      <c r="AX111" s="895"/>
      <c r="AY111" s="896"/>
      <c r="AZ111" s="944" t="s">
        <v>414</v>
      </c>
      <c r="BA111" s="945"/>
      <c r="BB111" s="945"/>
      <c r="BC111" s="945"/>
      <c r="BD111" s="945"/>
      <c r="BE111" s="945"/>
      <c r="BF111" s="945"/>
      <c r="BG111" s="945"/>
      <c r="BH111" s="945"/>
      <c r="BI111" s="945"/>
      <c r="BJ111" s="945"/>
      <c r="BK111" s="945"/>
      <c r="BL111" s="945"/>
      <c r="BM111" s="945"/>
      <c r="BN111" s="945"/>
      <c r="BO111" s="945"/>
      <c r="BP111" s="946"/>
      <c r="BQ111" s="914">
        <v>520685</v>
      </c>
      <c r="BR111" s="915"/>
      <c r="BS111" s="915"/>
      <c r="BT111" s="915"/>
      <c r="BU111" s="915"/>
      <c r="BV111" s="915">
        <v>493544</v>
      </c>
      <c r="BW111" s="915"/>
      <c r="BX111" s="915"/>
      <c r="BY111" s="915"/>
      <c r="BZ111" s="915"/>
      <c r="CA111" s="915">
        <v>466266</v>
      </c>
      <c r="CB111" s="915"/>
      <c r="CC111" s="915"/>
      <c r="CD111" s="915"/>
      <c r="CE111" s="915"/>
      <c r="CF111" s="909">
        <v>11.5</v>
      </c>
      <c r="CG111" s="910"/>
      <c r="CH111" s="910"/>
      <c r="CI111" s="910"/>
      <c r="CJ111" s="910"/>
      <c r="CK111" s="940"/>
      <c r="CL111" s="941"/>
      <c r="CM111" s="911" t="s">
        <v>415</v>
      </c>
      <c r="CN111" s="912"/>
      <c r="CO111" s="912"/>
      <c r="CP111" s="912"/>
      <c r="CQ111" s="912"/>
      <c r="CR111" s="912"/>
      <c r="CS111" s="912"/>
      <c r="CT111" s="912"/>
      <c r="CU111" s="912"/>
      <c r="CV111" s="912"/>
      <c r="CW111" s="912"/>
      <c r="CX111" s="912"/>
      <c r="CY111" s="912"/>
      <c r="CZ111" s="912"/>
      <c r="DA111" s="912"/>
      <c r="DB111" s="912"/>
      <c r="DC111" s="912"/>
      <c r="DD111" s="912"/>
      <c r="DE111" s="912"/>
      <c r="DF111" s="913"/>
      <c r="DG111" s="914" t="s">
        <v>112</v>
      </c>
      <c r="DH111" s="915"/>
      <c r="DI111" s="915"/>
      <c r="DJ111" s="915"/>
      <c r="DK111" s="915"/>
      <c r="DL111" s="915" t="s">
        <v>112</v>
      </c>
      <c r="DM111" s="915"/>
      <c r="DN111" s="915"/>
      <c r="DO111" s="915"/>
      <c r="DP111" s="915"/>
      <c r="DQ111" s="915" t="s">
        <v>112</v>
      </c>
      <c r="DR111" s="915"/>
      <c r="DS111" s="915"/>
      <c r="DT111" s="915"/>
      <c r="DU111" s="915"/>
      <c r="DV111" s="916" t="s">
        <v>112</v>
      </c>
      <c r="DW111" s="916"/>
      <c r="DX111" s="916"/>
      <c r="DY111" s="916"/>
      <c r="DZ111" s="917"/>
    </row>
    <row r="112" spans="1:131" s="197" customFormat="1" ht="26.25" customHeight="1">
      <c r="A112" s="947" t="s">
        <v>416</v>
      </c>
      <c r="B112" s="948"/>
      <c r="C112" s="945" t="s">
        <v>417</v>
      </c>
      <c r="D112" s="945"/>
      <c r="E112" s="945"/>
      <c r="F112" s="945"/>
      <c r="G112" s="945"/>
      <c r="H112" s="945"/>
      <c r="I112" s="945"/>
      <c r="J112" s="945"/>
      <c r="K112" s="945"/>
      <c r="L112" s="945"/>
      <c r="M112" s="945"/>
      <c r="N112" s="945"/>
      <c r="O112" s="945"/>
      <c r="P112" s="945"/>
      <c r="Q112" s="945"/>
      <c r="R112" s="945"/>
      <c r="S112" s="945"/>
      <c r="T112" s="945"/>
      <c r="U112" s="945"/>
      <c r="V112" s="945"/>
      <c r="W112" s="945"/>
      <c r="X112" s="945"/>
      <c r="Y112" s="945"/>
      <c r="Z112" s="946"/>
      <c r="AA112" s="953" t="s">
        <v>112</v>
      </c>
      <c r="AB112" s="954"/>
      <c r="AC112" s="954"/>
      <c r="AD112" s="954"/>
      <c r="AE112" s="955"/>
      <c r="AF112" s="956" t="s">
        <v>112</v>
      </c>
      <c r="AG112" s="954"/>
      <c r="AH112" s="954"/>
      <c r="AI112" s="954"/>
      <c r="AJ112" s="955"/>
      <c r="AK112" s="956" t="s">
        <v>112</v>
      </c>
      <c r="AL112" s="954"/>
      <c r="AM112" s="954"/>
      <c r="AN112" s="954"/>
      <c r="AO112" s="955"/>
      <c r="AP112" s="957" t="s">
        <v>112</v>
      </c>
      <c r="AQ112" s="958"/>
      <c r="AR112" s="958"/>
      <c r="AS112" s="958"/>
      <c r="AT112" s="959"/>
      <c r="AU112" s="894"/>
      <c r="AV112" s="895"/>
      <c r="AW112" s="895"/>
      <c r="AX112" s="895"/>
      <c r="AY112" s="896"/>
      <c r="AZ112" s="944" t="s">
        <v>418</v>
      </c>
      <c r="BA112" s="945"/>
      <c r="BB112" s="945"/>
      <c r="BC112" s="945"/>
      <c r="BD112" s="945"/>
      <c r="BE112" s="945"/>
      <c r="BF112" s="945"/>
      <c r="BG112" s="945"/>
      <c r="BH112" s="945"/>
      <c r="BI112" s="945"/>
      <c r="BJ112" s="945"/>
      <c r="BK112" s="945"/>
      <c r="BL112" s="945"/>
      <c r="BM112" s="945"/>
      <c r="BN112" s="945"/>
      <c r="BO112" s="945"/>
      <c r="BP112" s="946"/>
      <c r="BQ112" s="914">
        <v>2609364</v>
      </c>
      <c r="BR112" s="915"/>
      <c r="BS112" s="915"/>
      <c r="BT112" s="915"/>
      <c r="BU112" s="915"/>
      <c r="BV112" s="915">
        <v>2359923</v>
      </c>
      <c r="BW112" s="915"/>
      <c r="BX112" s="915"/>
      <c r="BY112" s="915"/>
      <c r="BZ112" s="915"/>
      <c r="CA112" s="915">
        <v>2292772</v>
      </c>
      <c r="CB112" s="915"/>
      <c r="CC112" s="915"/>
      <c r="CD112" s="915"/>
      <c r="CE112" s="915"/>
      <c r="CF112" s="909">
        <v>56.5</v>
      </c>
      <c r="CG112" s="910"/>
      <c r="CH112" s="910"/>
      <c r="CI112" s="910"/>
      <c r="CJ112" s="910"/>
      <c r="CK112" s="940"/>
      <c r="CL112" s="941"/>
      <c r="CM112" s="911" t="s">
        <v>419</v>
      </c>
      <c r="CN112" s="912"/>
      <c r="CO112" s="912"/>
      <c r="CP112" s="912"/>
      <c r="CQ112" s="912"/>
      <c r="CR112" s="912"/>
      <c r="CS112" s="912"/>
      <c r="CT112" s="912"/>
      <c r="CU112" s="912"/>
      <c r="CV112" s="912"/>
      <c r="CW112" s="912"/>
      <c r="CX112" s="912"/>
      <c r="CY112" s="912"/>
      <c r="CZ112" s="912"/>
      <c r="DA112" s="912"/>
      <c r="DB112" s="912"/>
      <c r="DC112" s="912"/>
      <c r="DD112" s="912"/>
      <c r="DE112" s="912"/>
      <c r="DF112" s="913"/>
      <c r="DG112" s="914" t="s">
        <v>112</v>
      </c>
      <c r="DH112" s="915"/>
      <c r="DI112" s="915"/>
      <c r="DJ112" s="915"/>
      <c r="DK112" s="915"/>
      <c r="DL112" s="915" t="s">
        <v>112</v>
      </c>
      <c r="DM112" s="915"/>
      <c r="DN112" s="915"/>
      <c r="DO112" s="915"/>
      <c r="DP112" s="915"/>
      <c r="DQ112" s="915" t="s">
        <v>112</v>
      </c>
      <c r="DR112" s="915"/>
      <c r="DS112" s="915"/>
      <c r="DT112" s="915"/>
      <c r="DU112" s="915"/>
      <c r="DV112" s="916" t="s">
        <v>112</v>
      </c>
      <c r="DW112" s="916"/>
      <c r="DX112" s="916"/>
      <c r="DY112" s="916"/>
      <c r="DZ112" s="917"/>
    </row>
    <row r="113" spans="1:130" s="197" customFormat="1" ht="26.25" customHeight="1">
      <c r="A113" s="949"/>
      <c r="B113" s="950"/>
      <c r="C113" s="945" t="s">
        <v>420</v>
      </c>
      <c r="D113" s="945"/>
      <c r="E113" s="945"/>
      <c r="F113" s="945"/>
      <c r="G113" s="945"/>
      <c r="H113" s="945"/>
      <c r="I113" s="945"/>
      <c r="J113" s="945"/>
      <c r="K113" s="945"/>
      <c r="L113" s="945"/>
      <c r="M113" s="945"/>
      <c r="N113" s="945"/>
      <c r="O113" s="945"/>
      <c r="P113" s="945"/>
      <c r="Q113" s="945"/>
      <c r="R113" s="945"/>
      <c r="S113" s="945"/>
      <c r="T113" s="945"/>
      <c r="U113" s="945"/>
      <c r="V113" s="945"/>
      <c r="W113" s="945"/>
      <c r="X113" s="945"/>
      <c r="Y113" s="945"/>
      <c r="Z113" s="946"/>
      <c r="AA113" s="928">
        <v>255070</v>
      </c>
      <c r="AB113" s="929"/>
      <c r="AC113" s="929"/>
      <c r="AD113" s="929"/>
      <c r="AE113" s="930"/>
      <c r="AF113" s="931">
        <v>250058</v>
      </c>
      <c r="AG113" s="929"/>
      <c r="AH113" s="929"/>
      <c r="AI113" s="929"/>
      <c r="AJ113" s="930"/>
      <c r="AK113" s="931">
        <v>246059</v>
      </c>
      <c r="AL113" s="929"/>
      <c r="AM113" s="929"/>
      <c r="AN113" s="929"/>
      <c r="AO113" s="930"/>
      <c r="AP113" s="932">
        <v>6.1</v>
      </c>
      <c r="AQ113" s="933"/>
      <c r="AR113" s="933"/>
      <c r="AS113" s="933"/>
      <c r="AT113" s="934"/>
      <c r="AU113" s="894"/>
      <c r="AV113" s="895"/>
      <c r="AW113" s="895"/>
      <c r="AX113" s="895"/>
      <c r="AY113" s="896"/>
      <c r="AZ113" s="944" t="s">
        <v>421</v>
      </c>
      <c r="BA113" s="945"/>
      <c r="BB113" s="945"/>
      <c r="BC113" s="945"/>
      <c r="BD113" s="945"/>
      <c r="BE113" s="945"/>
      <c r="BF113" s="945"/>
      <c r="BG113" s="945"/>
      <c r="BH113" s="945"/>
      <c r="BI113" s="945"/>
      <c r="BJ113" s="945"/>
      <c r="BK113" s="945"/>
      <c r="BL113" s="945"/>
      <c r="BM113" s="945"/>
      <c r="BN113" s="945"/>
      <c r="BO113" s="945"/>
      <c r="BP113" s="946"/>
      <c r="BQ113" s="914">
        <v>550048</v>
      </c>
      <c r="BR113" s="915"/>
      <c r="BS113" s="915"/>
      <c r="BT113" s="915"/>
      <c r="BU113" s="915"/>
      <c r="BV113" s="915">
        <v>446117</v>
      </c>
      <c r="BW113" s="915"/>
      <c r="BX113" s="915"/>
      <c r="BY113" s="915"/>
      <c r="BZ113" s="915"/>
      <c r="CA113" s="915">
        <v>358598</v>
      </c>
      <c r="CB113" s="915"/>
      <c r="CC113" s="915"/>
      <c r="CD113" s="915"/>
      <c r="CE113" s="915"/>
      <c r="CF113" s="909">
        <v>8.8000000000000007</v>
      </c>
      <c r="CG113" s="910"/>
      <c r="CH113" s="910"/>
      <c r="CI113" s="910"/>
      <c r="CJ113" s="910"/>
      <c r="CK113" s="940"/>
      <c r="CL113" s="941"/>
      <c r="CM113" s="911" t="s">
        <v>422</v>
      </c>
      <c r="CN113" s="912"/>
      <c r="CO113" s="912"/>
      <c r="CP113" s="912"/>
      <c r="CQ113" s="912"/>
      <c r="CR113" s="912"/>
      <c r="CS113" s="912"/>
      <c r="CT113" s="912"/>
      <c r="CU113" s="912"/>
      <c r="CV113" s="912"/>
      <c r="CW113" s="912"/>
      <c r="CX113" s="912"/>
      <c r="CY113" s="912"/>
      <c r="CZ113" s="912"/>
      <c r="DA113" s="912"/>
      <c r="DB113" s="912"/>
      <c r="DC113" s="912"/>
      <c r="DD113" s="912"/>
      <c r="DE113" s="912"/>
      <c r="DF113" s="913"/>
      <c r="DG113" s="953">
        <v>211598</v>
      </c>
      <c r="DH113" s="954"/>
      <c r="DI113" s="954"/>
      <c r="DJ113" s="954"/>
      <c r="DK113" s="955"/>
      <c r="DL113" s="956">
        <v>191764</v>
      </c>
      <c r="DM113" s="954"/>
      <c r="DN113" s="954"/>
      <c r="DO113" s="954"/>
      <c r="DP113" s="955"/>
      <c r="DQ113" s="956">
        <v>171955</v>
      </c>
      <c r="DR113" s="954"/>
      <c r="DS113" s="954"/>
      <c r="DT113" s="954"/>
      <c r="DU113" s="955"/>
      <c r="DV113" s="957">
        <v>4.2</v>
      </c>
      <c r="DW113" s="958"/>
      <c r="DX113" s="958"/>
      <c r="DY113" s="958"/>
      <c r="DZ113" s="959"/>
    </row>
    <row r="114" spans="1:130" s="197" customFormat="1" ht="26.25" customHeight="1">
      <c r="A114" s="949"/>
      <c r="B114" s="950"/>
      <c r="C114" s="945" t="s">
        <v>423</v>
      </c>
      <c r="D114" s="945"/>
      <c r="E114" s="945"/>
      <c r="F114" s="945"/>
      <c r="G114" s="945"/>
      <c r="H114" s="945"/>
      <c r="I114" s="945"/>
      <c r="J114" s="945"/>
      <c r="K114" s="945"/>
      <c r="L114" s="945"/>
      <c r="M114" s="945"/>
      <c r="N114" s="945"/>
      <c r="O114" s="945"/>
      <c r="P114" s="945"/>
      <c r="Q114" s="945"/>
      <c r="R114" s="945"/>
      <c r="S114" s="945"/>
      <c r="T114" s="945"/>
      <c r="U114" s="945"/>
      <c r="V114" s="945"/>
      <c r="W114" s="945"/>
      <c r="X114" s="945"/>
      <c r="Y114" s="945"/>
      <c r="Z114" s="946"/>
      <c r="AA114" s="953">
        <v>124247</v>
      </c>
      <c r="AB114" s="954"/>
      <c r="AC114" s="954"/>
      <c r="AD114" s="954"/>
      <c r="AE114" s="955"/>
      <c r="AF114" s="956">
        <v>106886</v>
      </c>
      <c r="AG114" s="954"/>
      <c r="AH114" s="954"/>
      <c r="AI114" s="954"/>
      <c r="AJ114" s="955"/>
      <c r="AK114" s="956">
        <v>93524</v>
      </c>
      <c r="AL114" s="954"/>
      <c r="AM114" s="954"/>
      <c r="AN114" s="954"/>
      <c r="AO114" s="955"/>
      <c r="AP114" s="957">
        <v>2.2999999999999998</v>
      </c>
      <c r="AQ114" s="958"/>
      <c r="AR114" s="958"/>
      <c r="AS114" s="958"/>
      <c r="AT114" s="959"/>
      <c r="AU114" s="894"/>
      <c r="AV114" s="895"/>
      <c r="AW114" s="895"/>
      <c r="AX114" s="895"/>
      <c r="AY114" s="896"/>
      <c r="AZ114" s="944" t="s">
        <v>424</v>
      </c>
      <c r="BA114" s="945"/>
      <c r="BB114" s="945"/>
      <c r="BC114" s="945"/>
      <c r="BD114" s="945"/>
      <c r="BE114" s="945"/>
      <c r="BF114" s="945"/>
      <c r="BG114" s="945"/>
      <c r="BH114" s="945"/>
      <c r="BI114" s="945"/>
      <c r="BJ114" s="945"/>
      <c r="BK114" s="945"/>
      <c r="BL114" s="945"/>
      <c r="BM114" s="945"/>
      <c r="BN114" s="945"/>
      <c r="BO114" s="945"/>
      <c r="BP114" s="946"/>
      <c r="BQ114" s="914">
        <v>2125957</v>
      </c>
      <c r="BR114" s="915"/>
      <c r="BS114" s="915"/>
      <c r="BT114" s="915"/>
      <c r="BU114" s="915"/>
      <c r="BV114" s="915">
        <v>2025557</v>
      </c>
      <c r="BW114" s="915"/>
      <c r="BX114" s="915"/>
      <c r="BY114" s="915"/>
      <c r="BZ114" s="915"/>
      <c r="CA114" s="915">
        <v>1891724</v>
      </c>
      <c r="CB114" s="915"/>
      <c r="CC114" s="915"/>
      <c r="CD114" s="915"/>
      <c r="CE114" s="915"/>
      <c r="CF114" s="909">
        <v>46.6</v>
      </c>
      <c r="CG114" s="910"/>
      <c r="CH114" s="910"/>
      <c r="CI114" s="910"/>
      <c r="CJ114" s="910"/>
      <c r="CK114" s="940"/>
      <c r="CL114" s="941"/>
      <c r="CM114" s="911" t="s">
        <v>425</v>
      </c>
      <c r="CN114" s="912"/>
      <c r="CO114" s="912"/>
      <c r="CP114" s="912"/>
      <c r="CQ114" s="912"/>
      <c r="CR114" s="912"/>
      <c r="CS114" s="912"/>
      <c r="CT114" s="912"/>
      <c r="CU114" s="912"/>
      <c r="CV114" s="912"/>
      <c r="CW114" s="912"/>
      <c r="CX114" s="912"/>
      <c r="CY114" s="912"/>
      <c r="CZ114" s="912"/>
      <c r="DA114" s="912"/>
      <c r="DB114" s="912"/>
      <c r="DC114" s="912"/>
      <c r="DD114" s="912"/>
      <c r="DE114" s="912"/>
      <c r="DF114" s="913"/>
      <c r="DG114" s="953">
        <v>53356</v>
      </c>
      <c r="DH114" s="954"/>
      <c r="DI114" s="954"/>
      <c r="DJ114" s="954"/>
      <c r="DK114" s="955"/>
      <c r="DL114" s="956">
        <v>44534</v>
      </c>
      <c r="DM114" s="954"/>
      <c r="DN114" s="954"/>
      <c r="DO114" s="954"/>
      <c r="DP114" s="955"/>
      <c r="DQ114" s="956">
        <v>35703</v>
      </c>
      <c r="DR114" s="954"/>
      <c r="DS114" s="954"/>
      <c r="DT114" s="954"/>
      <c r="DU114" s="955"/>
      <c r="DV114" s="957">
        <v>0.9</v>
      </c>
      <c r="DW114" s="958"/>
      <c r="DX114" s="958"/>
      <c r="DY114" s="958"/>
      <c r="DZ114" s="959"/>
    </row>
    <row r="115" spans="1:130" s="197" customFormat="1" ht="26.25" customHeight="1">
      <c r="A115" s="949"/>
      <c r="B115" s="950"/>
      <c r="C115" s="945" t="s">
        <v>426</v>
      </c>
      <c r="D115" s="945"/>
      <c r="E115" s="945"/>
      <c r="F115" s="945"/>
      <c r="G115" s="945"/>
      <c r="H115" s="945"/>
      <c r="I115" s="945"/>
      <c r="J115" s="945"/>
      <c r="K115" s="945"/>
      <c r="L115" s="945"/>
      <c r="M115" s="945"/>
      <c r="N115" s="945"/>
      <c r="O115" s="945"/>
      <c r="P115" s="945"/>
      <c r="Q115" s="945"/>
      <c r="R115" s="945"/>
      <c r="S115" s="945"/>
      <c r="T115" s="945"/>
      <c r="U115" s="945"/>
      <c r="V115" s="945"/>
      <c r="W115" s="945"/>
      <c r="X115" s="945"/>
      <c r="Y115" s="945"/>
      <c r="Z115" s="946"/>
      <c r="AA115" s="928">
        <v>26631</v>
      </c>
      <c r="AB115" s="929"/>
      <c r="AC115" s="929"/>
      <c r="AD115" s="929"/>
      <c r="AE115" s="930"/>
      <c r="AF115" s="931">
        <v>26184</v>
      </c>
      <c r="AG115" s="929"/>
      <c r="AH115" s="929"/>
      <c r="AI115" s="929"/>
      <c r="AJ115" s="930"/>
      <c r="AK115" s="931">
        <v>26500</v>
      </c>
      <c r="AL115" s="929"/>
      <c r="AM115" s="929"/>
      <c r="AN115" s="929"/>
      <c r="AO115" s="930"/>
      <c r="AP115" s="932">
        <v>0.7</v>
      </c>
      <c r="AQ115" s="933"/>
      <c r="AR115" s="933"/>
      <c r="AS115" s="933"/>
      <c r="AT115" s="934"/>
      <c r="AU115" s="894"/>
      <c r="AV115" s="895"/>
      <c r="AW115" s="895"/>
      <c r="AX115" s="895"/>
      <c r="AY115" s="896"/>
      <c r="AZ115" s="944" t="s">
        <v>427</v>
      </c>
      <c r="BA115" s="945"/>
      <c r="BB115" s="945"/>
      <c r="BC115" s="945"/>
      <c r="BD115" s="945"/>
      <c r="BE115" s="945"/>
      <c r="BF115" s="945"/>
      <c r="BG115" s="945"/>
      <c r="BH115" s="945"/>
      <c r="BI115" s="945"/>
      <c r="BJ115" s="945"/>
      <c r="BK115" s="945"/>
      <c r="BL115" s="945"/>
      <c r="BM115" s="945"/>
      <c r="BN115" s="945"/>
      <c r="BO115" s="945"/>
      <c r="BP115" s="946"/>
      <c r="BQ115" s="914" t="s">
        <v>112</v>
      </c>
      <c r="BR115" s="915"/>
      <c r="BS115" s="915"/>
      <c r="BT115" s="915"/>
      <c r="BU115" s="915"/>
      <c r="BV115" s="915" t="s">
        <v>112</v>
      </c>
      <c r="BW115" s="915"/>
      <c r="BX115" s="915"/>
      <c r="BY115" s="915"/>
      <c r="BZ115" s="915"/>
      <c r="CA115" s="915" t="s">
        <v>112</v>
      </c>
      <c r="CB115" s="915"/>
      <c r="CC115" s="915"/>
      <c r="CD115" s="915"/>
      <c r="CE115" s="915"/>
      <c r="CF115" s="909" t="s">
        <v>112</v>
      </c>
      <c r="CG115" s="910"/>
      <c r="CH115" s="910"/>
      <c r="CI115" s="910"/>
      <c r="CJ115" s="910"/>
      <c r="CK115" s="940"/>
      <c r="CL115" s="941"/>
      <c r="CM115" s="944" t="s">
        <v>428</v>
      </c>
      <c r="CN115" s="968"/>
      <c r="CO115" s="968"/>
      <c r="CP115" s="968"/>
      <c r="CQ115" s="968"/>
      <c r="CR115" s="968"/>
      <c r="CS115" s="968"/>
      <c r="CT115" s="968"/>
      <c r="CU115" s="968"/>
      <c r="CV115" s="968"/>
      <c r="CW115" s="968"/>
      <c r="CX115" s="968"/>
      <c r="CY115" s="968"/>
      <c r="CZ115" s="968"/>
      <c r="DA115" s="968"/>
      <c r="DB115" s="968"/>
      <c r="DC115" s="968"/>
      <c r="DD115" s="968"/>
      <c r="DE115" s="968"/>
      <c r="DF115" s="946"/>
      <c r="DG115" s="953">
        <v>255731</v>
      </c>
      <c r="DH115" s="954"/>
      <c r="DI115" s="954"/>
      <c r="DJ115" s="954"/>
      <c r="DK115" s="955"/>
      <c r="DL115" s="956">
        <v>257246</v>
      </c>
      <c r="DM115" s="954"/>
      <c r="DN115" s="954"/>
      <c r="DO115" s="954"/>
      <c r="DP115" s="955"/>
      <c r="DQ115" s="956">
        <v>258608</v>
      </c>
      <c r="DR115" s="954"/>
      <c r="DS115" s="954"/>
      <c r="DT115" s="954"/>
      <c r="DU115" s="955"/>
      <c r="DV115" s="957">
        <v>6.4</v>
      </c>
      <c r="DW115" s="958"/>
      <c r="DX115" s="958"/>
      <c r="DY115" s="958"/>
      <c r="DZ115" s="959"/>
    </row>
    <row r="116" spans="1:130" s="197" customFormat="1" ht="26.25" customHeight="1">
      <c r="A116" s="951"/>
      <c r="B116" s="952"/>
      <c r="C116" s="966" t="s">
        <v>429</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3" t="s">
        <v>112</v>
      </c>
      <c r="AB116" s="954"/>
      <c r="AC116" s="954"/>
      <c r="AD116" s="954"/>
      <c r="AE116" s="955"/>
      <c r="AF116" s="956" t="s">
        <v>112</v>
      </c>
      <c r="AG116" s="954"/>
      <c r="AH116" s="954"/>
      <c r="AI116" s="954"/>
      <c r="AJ116" s="955"/>
      <c r="AK116" s="956" t="s">
        <v>112</v>
      </c>
      <c r="AL116" s="954"/>
      <c r="AM116" s="954"/>
      <c r="AN116" s="954"/>
      <c r="AO116" s="955"/>
      <c r="AP116" s="957" t="s">
        <v>112</v>
      </c>
      <c r="AQ116" s="958"/>
      <c r="AR116" s="958"/>
      <c r="AS116" s="958"/>
      <c r="AT116" s="959"/>
      <c r="AU116" s="894"/>
      <c r="AV116" s="895"/>
      <c r="AW116" s="895"/>
      <c r="AX116" s="895"/>
      <c r="AY116" s="896"/>
      <c r="AZ116" s="944" t="s">
        <v>430</v>
      </c>
      <c r="BA116" s="945"/>
      <c r="BB116" s="945"/>
      <c r="BC116" s="945"/>
      <c r="BD116" s="945"/>
      <c r="BE116" s="945"/>
      <c r="BF116" s="945"/>
      <c r="BG116" s="945"/>
      <c r="BH116" s="945"/>
      <c r="BI116" s="945"/>
      <c r="BJ116" s="945"/>
      <c r="BK116" s="945"/>
      <c r="BL116" s="945"/>
      <c r="BM116" s="945"/>
      <c r="BN116" s="945"/>
      <c r="BO116" s="945"/>
      <c r="BP116" s="946"/>
      <c r="BQ116" s="914" t="s">
        <v>112</v>
      </c>
      <c r="BR116" s="915"/>
      <c r="BS116" s="915"/>
      <c r="BT116" s="915"/>
      <c r="BU116" s="915"/>
      <c r="BV116" s="915" t="s">
        <v>112</v>
      </c>
      <c r="BW116" s="915"/>
      <c r="BX116" s="915"/>
      <c r="BY116" s="915"/>
      <c r="BZ116" s="915"/>
      <c r="CA116" s="915" t="s">
        <v>112</v>
      </c>
      <c r="CB116" s="915"/>
      <c r="CC116" s="915"/>
      <c r="CD116" s="915"/>
      <c r="CE116" s="915"/>
      <c r="CF116" s="909" t="s">
        <v>112</v>
      </c>
      <c r="CG116" s="910"/>
      <c r="CH116" s="910"/>
      <c r="CI116" s="910"/>
      <c r="CJ116" s="910"/>
      <c r="CK116" s="940"/>
      <c r="CL116" s="941"/>
      <c r="CM116" s="911" t="s">
        <v>431</v>
      </c>
      <c r="CN116" s="912"/>
      <c r="CO116" s="912"/>
      <c r="CP116" s="912"/>
      <c r="CQ116" s="912"/>
      <c r="CR116" s="912"/>
      <c r="CS116" s="912"/>
      <c r="CT116" s="912"/>
      <c r="CU116" s="912"/>
      <c r="CV116" s="912"/>
      <c r="CW116" s="912"/>
      <c r="CX116" s="912"/>
      <c r="CY116" s="912"/>
      <c r="CZ116" s="912"/>
      <c r="DA116" s="912"/>
      <c r="DB116" s="912"/>
      <c r="DC116" s="912"/>
      <c r="DD116" s="912"/>
      <c r="DE116" s="912"/>
      <c r="DF116" s="913"/>
      <c r="DG116" s="953" t="s">
        <v>112</v>
      </c>
      <c r="DH116" s="954"/>
      <c r="DI116" s="954"/>
      <c r="DJ116" s="954"/>
      <c r="DK116" s="955"/>
      <c r="DL116" s="956" t="s">
        <v>112</v>
      </c>
      <c r="DM116" s="954"/>
      <c r="DN116" s="954"/>
      <c r="DO116" s="954"/>
      <c r="DP116" s="955"/>
      <c r="DQ116" s="956" t="s">
        <v>112</v>
      </c>
      <c r="DR116" s="954"/>
      <c r="DS116" s="954"/>
      <c r="DT116" s="954"/>
      <c r="DU116" s="955"/>
      <c r="DV116" s="957" t="s">
        <v>112</v>
      </c>
      <c r="DW116" s="958"/>
      <c r="DX116" s="958"/>
      <c r="DY116" s="958"/>
      <c r="DZ116" s="959"/>
    </row>
    <row r="117" spans="1:130" s="197" customFormat="1" ht="26.25" customHeight="1">
      <c r="A117" s="899" t="s">
        <v>170</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88" t="s">
        <v>432</v>
      </c>
      <c r="Z117" s="879"/>
      <c r="AA117" s="991">
        <v>1590217</v>
      </c>
      <c r="AB117" s="961"/>
      <c r="AC117" s="961"/>
      <c r="AD117" s="961"/>
      <c r="AE117" s="962"/>
      <c r="AF117" s="960">
        <v>1491483</v>
      </c>
      <c r="AG117" s="961"/>
      <c r="AH117" s="961"/>
      <c r="AI117" s="961"/>
      <c r="AJ117" s="962"/>
      <c r="AK117" s="960">
        <v>1417306</v>
      </c>
      <c r="AL117" s="961"/>
      <c r="AM117" s="961"/>
      <c r="AN117" s="961"/>
      <c r="AO117" s="962"/>
      <c r="AP117" s="963"/>
      <c r="AQ117" s="964"/>
      <c r="AR117" s="964"/>
      <c r="AS117" s="964"/>
      <c r="AT117" s="965"/>
      <c r="AU117" s="894"/>
      <c r="AV117" s="895"/>
      <c r="AW117" s="895"/>
      <c r="AX117" s="895"/>
      <c r="AY117" s="896"/>
      <c r="AZ117" s="990" t="s">
        <v>433</v>
      </c>
      <c r="BA117" s="966"/>
      <c r="BB117" s="966"/>
      <c r="BC117" s="966"/>
      <c r="BD117" s="966"/>
      <c r="BE117" s="966"/>
      <c r="BF117" s="966"/>
      <c r="BG117" s="966"/>
      <c r="BH117" s="966"/>
      <c r="BI117" s="966"/>
      <c r="BJ117" s="966"/>
      <c r="BK117" s="966"/>
      <c r="BL117" s="966"/>
      <c r="BM117" s="966"/>
      <c r="BN117" s="966"/>
      <c r="BO117" s="966"/>
      <c r="BP117" s="967"/>
      <c r="BQ117" s="980" t="s">
        <v>112</v>
      </c>
      <c r="BR117" s="981"/>
      <c r="BS117" s="981"/>
      <c r="BT117" s="981"/>
      <c r="BU117" s="981"/>
      <c r="BV117" s="981" t="s">
        <v>112</v>
      </c>
      <c r="BW117" s="981"/>
      <c r="BX117" s="981"/>
      <c r="BY117" s="981"/>
      <c r="BZ117" s="981"/>
      <c r="CA117" s="981" t="s">
        <v>112</v>
      </c>
      <c r="CB117" s="981"/>
      <c r="CC117" s="981"/>
      <c r="CD117" s="981"/>
      <c r="CE117" s="981"/>
      <c r="CF117" s="909" t="s">
        <v>112</v>
      </c>
      <c r="CG117" s="910"/>
      <c r="CH117" s="910"/>
      <c r="CI117" s="910"/>
      <c r="CJ117" s="910"/>
      <c r="CK117" s="940"/>
      <c r="CL117" s="941"/>
      <c r="CM117" s="911" t="s">
        <v>434</v>
      </c>
      <c r="CN117" s="912"/>
      <c r="CO117" s="912"/>
      <c r="CP117" s="912"/>
      <c r="CQ117" s="912"/>
      <c r="CR117" s="912"/>
      <c r="CS117" s="912"/>
      <c r="CT117" s="912"/>
      <c r="CU117" s="912"/>
      <c r="CV117" s="912"/>
      <c r="CW117" s="912"/>
      <c r="CX117" s="912"/>
      <c r="CY117" s="912"/>
      <c r="CZ117" s="912"/>
      <c r="DA117" s="912"/>
      <c r="DB117" s="912"/>
      <c r="DC117" s="912"/>
      <c r="DD117" s="912"/>
      <c r="DE117" s="912"/>
      <c r="DF117" s="913"/>
      <c r="DG117" s="953" t="s">
        <v>112</v>
      </c>
      <c r="DH117" s="954"/>
      <c r="DI117" s="954"/>
      <c r="DJ117" s="954"/>
      <c r="DK117" s="955"/>
      <c r="DL117" s="956" t="s">
        <v>112</v>
      </c>
      <c r="DM117" s="954"/>
      <c r="DN117" s="954"/>
      <c r="DO117" s="954"/>
      <c r="DP117" s="955"/>
      <c r="DQ117" s="956" t="s">
        <v>112</v>
      </c>
      <c r="DR117" s="954"/>
      <c r="DS117" s="954"/>
      <c r="DT117" s="954"/>
      <c r="DU117" s="955"/>
      <c r="DV117" s="957" t="s">
        <v>112</v>
      </c>
      <c r="DW117" s="958"/>
      <c r="DX117" s="958"/>
      <c r="DY117" s="958"/>
      <c r="DZ117" s="959"/>
    </row>
    <row r="118" spans="1:130" s="197" customFormat="1" ht="26.25" customHeight="1">
      <c r="A118" s="899" t="s">
        <v>408</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406</v>
      </c>
      <c r="AB118" s="878"/>
      <c r="AC118" s="878"/>
      <c r="AD118" s="878"/>
      <c r="AE118" s="879"/>
      <c r="AF118" s="877" t="s">
        <v>286</v>
      </c>
      <c r="AG118" s="878"/>
      <c r="AH118" s="878"/>
      <c r="AI118" s="878"/>
      <c r="AJ118" s="879"/>
      <c r="AK118" s="877" t="s">
        <v>285</v>
      </c>
      <c r="AL118" s="878"/>
      <c r="AM118" s="878"/>
      <c r="AN118" s="878"/>
      <c r="AO118" s="879"/>
      <c r="AP118" s="985" t="s">
        <v>407</v>
      </c>
      <c r="AQ118" s="986"/>
      <c r="AR118" s="986"/>
      <c r="AS118" s="986"/>
      <c r="AT118" s="987"/>
      <c r="AU118" s="897"/>
      <c r="AV118" s="898"/>
      <c r="AW118" s="898"/>
      <c r="AX118" s="898"/>
      <c r="AY118" s="898"/>
      <c r="AZ118" s="228" t="s">
        <v>170</v>
      </c>
      <c r="BA118" s="228"/>
      <c r="BB118" s="228"/>
      <c r="BC118" s="228"/>
      <c r="BD118" s="228"/>
      <c r="BE118" s="228"/>
      <c r="BF118" s="228"/>
      <c r="BG118" s="228"/>
      <c r="BH118" s="228"/>
      <c r="BI118" s="228"/>
      <c r="BJ118" s="228"/>
      <c r="BK118" s="228"/>
      <c r="BL118" s="228"/>
      <c r="BM118" s="228"/>
      <c r="BN118" s="228"/>
      <c r="BO118" s="988" t="s">
        <v>435</v>
      </c>
      <c r="BP118" s="989"/>
      <c r="BQ118" s="980">
        <v>13459002</v>
      </c>
      <c r="BR118" s="981"/>
      <c r="BS118" s="981"/>
      <c r="BT118" s="981"/>
      <c r="BU118" s="981"/>
      <c r="BV118" s="981">
        <v>12692413</v>
      </c>
      <c r="BW118" s="981"/>
      <c r="BX118" s="981"/>
      <c r="BY118" s="981"/>
      <c r="BZ118" s="981"/>
      <c r="CA118" s="981">
        <v>12256360</v>
      </c>
      <c r="CB118" s="981"/>
      <c r="CC118" s="981"/>
      <c r="CD118" s="981"/>
      <c r="CE118" s="981"/>
      <c r="CF118" s="982"/>
      <c r="CG118" s="983"/>
      <c r="CH118" s="983"/>
      <c r="CI118" s="983"/>
      <c r="CJ118" s="984"/>
      <c r="CK118" s="940"/>
      <c r="CL118" s="941"/>
      <c r="CM118" s="911" t="s">
        <v>436</v>
      </c>
      <c r="CN118" s="912"/>
      <c r="CO118" s="912"/>
      <c r="CP118" s="912"/>
      <c r="CQ118" s="912"/>
      <c r="CR118" s="912"/>
      <c r="CS118" s="912"/>
      <c r="CT118" s="912"/>
      <c r="CU118" s="912"/>
      <c r="CV118" s="912"/>
      <c r="CW118" s="912"/>
      <c r="CX118" s="912"/>
      <c r="CY118" s="912"/>
      <c r="CZ118" s="912"/>
      <c r="DA118" s="912"/>
      <c r="DB118" s="912"/>
      <c r="DC118" s="912"/>
      <c r="DD118" s="912"/>
      <c r="DE118" s="912"/>
      <c r="DF118" s="913"/>
      <c r="DG118" s="953" t="s">
        <v>112</v>
      </c>
      <c r="DH118" s="954"/>
      <c r="DI118" s="954"/>
      <c r="DJ118" s="954"/>
      <c r="DK118" s="955"/>
      <c r="DL118" s="956" t="s">
        <v>112</v>
      </c>
      <c r="DM118" s="954"/>
      <c r="DN118" s="954"/>
      <c r="DO118" s="954"/>
      <c r="DP118" s="955"/>
      <c r="DQ118" s="956" t="s">
        <v>112</v>
      </c>
      <c r="DR118" s="954"/>
      <c r="DS118" s="954"/>
      <c r="DT118" s="954"/>
      <c r="DU118" s="955"/>
      <c r="DV118" s="957" t="s">
        <v>112</v>
      </c>
      <c r="DW118" s="958"/>
      <c r="DX118" s="958"/>
      <c r="DY118" s="958"/>
      <c r="DZ118" s="959"/>
    </row>
    <row r="119" spans="1:130" s="197" customFormat="1" ht="26.25" customHeight="1">
      <c r="A119" s="969" t="s">
        <v>411</v>
      </c>
      <c r="B119" s="939"/>
      <c r="C119" s="918" t="s">
        <v>412</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884" t="s">
        <v>112</v>
      </c>
      <c r="AB119" s="885"/>
      <c r="AC119" s="885"/>
      <c r="AD119" s="885"/>
      <c r="AE119" s="886"/>
      <c r="AF119" s="887" t="s">
        <v>112</v>
      </c>
      <c r="AG119" s="885"/>
      <c r="AH119" s="885"/>
      <c r="AI119" s="885"/>
      <c r="AJ119" s="886"/>
      <c r="AK119" s="887" t="s">
        <v>112</v>
      </c>
      <c r="AL119" s="885"/>
      <c r="AM119" s="885"/>
      <c r="AN119" s="885"/>
      <c r="AO119" s="886"/>
      <c r="AP119" s="888" t="s">
        <v>112</v>
      </c>
      <c r="AQ119" s="889"/>
      <c r="AR119" s="889"/>
      <c r="AS119" s="889"/>
      <c r="AT119" s="890"/>
      <c r="AU119" s="972" t="s">
        <v>437</v>
      </c>
      <c r="AV119" s="973"/>
      <c r="AW119" s="973"/>
      <c r="AX119" s="973"/>
      <c r="AY119" s="974"/>
      <c r="AZ119" s="935" t="s">
        <v>438</v>
      </c>
      <c r="BA119" s="882"/>
      <c r="BB119" s="882"/>
      <c r="BC119" s="882"/>
      <c r="BD119" s="882"/>
      <c r="BE119" s="882"/>
      <c r="BF119" s="882"/>
      <c r="BG119" s="882"/>
      <c r="BH119" s="882"/>
      <c r="BI119" s="882"/>
      <c r="BJ119" s="882"/>
      <c r="BK119" s="882"/>
      <c r="BL119" s="882"/>
      <c r="BM119" s="882"/>
      <c r="BN119" s="882"/>
      <c r="BO119" s="882"/>
      <c r="BP119" s="883"/>
      <c r="BQ119" s="921">
        <v>2487872</v>
      </c>
      <c r="BR119" s="922"/>
      <c r="BS119" s="922"/>
      <c r="BT119" s="922"/>
      <c r="BU119" s="922"/>
      <c r="BV119" s="922">
        <v>2710842</v>
      </c>
      <c r="BW119" s="922"/>
      <c r="BX119" s="922"/>
      <c r="BY119" s="922"/>
      <c r="BZ119" s="922"/>
      <c r="CA119" s="922">
        <v>3178401</v>
      </c>
      <c r="CB119" s="922"/>
      <c r="CC119" s="922"/>
      <c r="CD119" s="922"/>
      <c r="CE119" s="922"/>
      <c r="CF119" s="936">
        <v>78.3</v>
      </c>
      <c r="CG119" s="937"/>
      <c r="CH119" s="937"/>
      <c r="CI119" s="937"/>
      <c r="CJ119" s="937"/>
      <c r="CK119" s="942"/>
      <c r="CL119" s="943"/>
      <c r="CM119" s="999" t="s">
        <v>439</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992" t="s">
        <v>112</v>
      </c>
      <c r="DH119" s="993"/>
      <c r="DI119" s="993"/>
      <c r="DJ119" s="993"/>
      <c r="DK119" s="994"/>
      <c r="DL119" s="995" t="s">
        <v>112</v>
      </c>
      <c r="DM119" s="993"/>
      <c r="DN119" s="993"/>
      <c r="DO119" s="993"/>
      <c r="DP119" s="994"/>
      <c r="DQ119" s="995" t="s">
        <v>112</v>
      </c>
      <c r="DR119" s="993"/>
      <c r="DS119" s="993"/>
      <c r="DT119" s="993"/>
      <c r="DU119" s="994"/>
      <c r="DV119" s="996" t="s">
        <v>112</v>
      </c>
      <c r="DW119" s="997"/>
      <c r="DX119" s="997"/>
      <c r="DY119" s="997"/>
      <c r="DZ119" s="998"/>
    </row>
    <row r="120" spans="1:130" s="197" customFormat="1" ht="26.25" customHeight="1">
      <c r="A120" s="970"/>
      <c r="B120" s="941"/>
      <c r="C120" s="911" t="s">
        <v>415</v>
      </c>
      <c r="D120" s="912"/>
      <c r="E120" s="912"/>
      <c r="F120" s="912"/>
      <c r="G120" s="912"/>
      <c r="H120" s="912"/>
      <c r="I120" s="912"/>
      <c r="J120" s="912"/>
      <c r="K120" s="912"/>
      <c r="L120" s="912"/>
      <c r="M120" s="912"/>
      <c r="N120" s="912"/>
      <c r="O120" s="912"/>
      <c r="P120" s="912"/>
      <c r="Q120" s="912"/>
      <c r="R120" s="912"/>
      <c r="S120" s="912"/>
      <c r="T120" s="912"/>
      <c r="U120" s="912"/>
      <c r="V120" s="912"/>
      <c r="W120" s="912"/>
      <c r="X120" s="912"/>
      <c r="Y120" s="912"/>
      <c r="Z120" s="913"/>
      <c r="AA120" s="953" t="s">
        <v>112</v>
      </c>
      <c r="AB120" s="954"/>
      <c r="AC120" s="954"/>
      <c r="AD120" s="954"/>
      <c r="AE120" s="955"/>
      <c r="AF120" s="956" t="s">
        <v>112</v>
      </c>
      <c r="AG120" s="954"/>
      <c r="AH120" s="954"/>
      <c r="AI120" s="954"/>
      <c r="AJ120" s="955"/>
      <c r="AK120" s="956" t="s">
        <v>112</v>
      </c>
      <c r="AL120" s="954"/>
      <c r="AM120" s="954"/>
      <c r="AN120" s="954"/>
      <c r="AO120" s="955"/>
      <c r="AP120" s="957" t="s">
        <v>112</v>
      </c>
      <c r="AQ120" s="958"/>
      <c r="AR120" s="958"/>
      <c r="AS120" s="958"/>
      <c r="AT120" s="959"/>
      <c r="AU120" s="975"/>
      <c r="AV120" s="976"/>
      <c r="AW120" s="976"/>
      <c r="AX120" s="976"/>
      <c r="AY120" s="977"/>
      <c r="AZ120" s="944" t="s">
        <v>440</v>
      </c>
      <c r="BA120" s="945"/>
      <c r="BB120" s="945"/>
      <c r="BC120" s="945"/>
      <c r="BD120" s="945"/>
      <c r="BE120" s="945"/>
      <c r="BF120" s="945"/>
      <c r="BG120" s="945"/>
      <c r="BH120" s="945"/>
      <c r="BI120" s="945"/>
      <c r="BJ120" s="945"/>
      <c r="BK120" s="945"/>
      <c r="BL120" s="945"/>
      <c r="BM120" s="945"/>
      <c r="BN120" s="945"/>
      <c r="BO120" s="945"/>
      <c r="BP120" s="946"/>
      <c r="BQ120" s="914">
        <v>373774</v>
      </c>
      <c r="BR120" s="915"/>
      <c r="BS120" s="915"/>
      <c r="BT120" s="915"/>
      <c r="BU120" s="915"/>
      <c r="BV120" s="915">
        <v>325306</v>
      </c>
      <c r="BW120" s="915"/>
      <c r="BX120" s="915"/>
      <c r="BY120" s="915"/>
      <c r="BZ120" s="915"/>
      <c r="CA120" s="915">
        <v>291469</v>
      </c>
      <c r="CB120" s="915"/>
      <c r="CC120" s="915"/>
      <c r="CD120" s="915"/>
      <c r="CE120" s="915"/>
      <c r="CF120" s="909">
        <v>7.2</v>
      </c>
      <c r="CG120" s="910"/>
      <c r="CH120" s="910"/>
      <c r="CI120" s="910"/>
      <c r="CJ120" s="910"/>
      <c r="CK120" s="1008" t="s">
        <v>441</v>
      </c>
      <c r="CL120" s="1009"/>
      <c r="CM120" s="1009"/>
      <c r="CN120" s="1009"/>
      <c r="CO120" s="1010"/>
      <c r="CP120" s="1016" t="s">
        <v>385</v>
      </c>
      <c r="CQ120" s="1017"/>
      <c r="CR120" s="1017"/>
      <c r="CS120" s="1017"/>
      <c r="CT120" s="1017"/>
      <c r="CU120" s="1017"/>
      <c r="CV120" s="1017"/>
      <c r="CW120" s="1017"/>
      <c r="CX120" s="1017"/>
      <c r="CY120" s="1017"/>
      <c r="CZ120" s="1017"/>
      <c r="DA120" s="1017"/>
      <c r="DB120" s="1017"/>
      <c r="DC120" s="1017"/>
      <c r="DD120" s="1017"/>
      <c r="DE120" s="1017"/>
      <c r="DF120" s="1018"/>
      <c r="DG120" s="921">
        <v>1531642</v>
      </c>
      <c r="DH120" s="922"/>
      <c r="DI120" s="922"/>
      <c r="DJ120" s="922"/>
      <c r="DK120" s="922"/>
      <c r="DL120" s="922">
        <v>1392583</v>
      </c>
      <c r="DM120" s="922"/>
      <c r="DN120" s="922"/>
      <c r="DO120" s="922"/>
      <c r="DP120" s="922"/>
      <c r="DQ120" s="922">
        <v>1415155</v>
      </c>
      <c r="DR120" s="922"/>
      <c r="DS120" s="922"/>
      <c r="DT120" s="922"/>
      <c r="DU120" s="922"/>
      <c r="DV120" s="923">
        <v>34.9</v>
      </c>
      <c r="DW120" s="923"/>
      <c r="DX120" s="923"/>
      <c r="DY120" s="923"/>
      <c r="DZ120" s="924"/>
    </row>
    <row r="121" spans="1:130" s="197" customFormat="1" ht="26.25" customHeight="1">
      <c r="A121" s="970"/>
      <c r="B121" s="941"/>
      <c r="C121" s="1005" t="s">
        <v>442</v>
      </c>
      <c r="D121" s="1006"/>
      <c r="E121" s="1006"/>
      <c r="F121" s="1006"/>
      <c r="G121" s="1006"/>
      <c r="H121" s="1006"/>
      <c r="I121" s="1006"/>
      <c r="J121" s="1006"/>
      <c r="K121" s="1006"/>
      <c r="L121" s="1006"/>
      <c r="M121" s="1006"/>
      <c r="N121" s="1006"/>
      <c r="O121" s="1006"/>
      <c r="P121" s="1006"/>
      <c r="Q121" s="1006"/>
      <c r="R121" s="1006"/>
      <c r="S121" s="1006"/>
      <c r="T121" s="1006"/>
      <c r="U121" s="1006"/>
      <c r="V121" s="1006"/>
      <c r="W121" s="1006"/>
      <c r="X121" s="1006"/>
      <c r="Y121" s="1006"/>
      <c r="Z121" s="1007"/>
      <c r="AA121" s="953">
        <v>19862</v>
      </c>
      <c r="AB121" s="954"/>
      <c r="AC121" s="954"/>
      <c r="AD121" s="954"/>
      <c r="AE121" s="955"/>
      <c r="AF121" s="956">
        <v>19834</v>
      </c>
      <c r="AG121" s="954"/>
      <c r="AH121" s="954"/>
      <c r="AI121" s="954"/>
      <c r="AJ121" s="955"/>
      <c r="AK121" s="956">
        <v>19809</v>
      </c>
      <c r="AL121" s="954"/>
      <c r="AM121" s="954"/>
      <c r="AN121" s="954"/>
      <c r="AO121" s="955"/>
      <c r="AP121" s="957">
        <v>0.5</v>
      </c>
      <c r="AQ121" s="958"/>
      <c r="AR121" s="958"/>
      <c r="AS121" s="958"/>
      <c r="AT121" s="959"/>
      <c r="AU121" s="975"/>
      <c r="AV121" s="976"/>
      <c r="AW121" s="976"/>
      <c r="AX121" s="976"/>
      <c r="AY121" s="977"/>
      <c r="AZ121" s="990" t="s">
        <v>443</v>
      </c>
      <c r="BA121" s="966"/>
      <c r="BB121" s="966"/>
      <c r="BC121" s="966"/>
      <c r="BD121" s="966"/>
      <c r="BE121" s="966"/>
      <c r="BF121" s="966"/>
      <c r="BG121" s="966"/>
      <c r="BH121" s="966"/>
      <c r="BI121" s="966"/>
      <c r="BJ121" s="966"/>
      <c r="BK121" s="966"/>
      <c r="BL121" s="966"/>
      <c r="BM121" s="966"/>
      <c r="BN121" s="966"/>
      <c r="BO121" s="966"/>
      <c r="BP121" s="967"/>
      <c r="BQ121" s="980">
        <v>7160456</v>
      </c>
      <c r="BR121" s="981"/>
      <c r="BS121" s="981"/>
      <c r="BT121" s="981"/>
      <c r="BU121" s="981"/>
      <c r="BV121" s="981">
        <v>6960001</v>
      </c>
      <c r="BW121" s="981"/>
      <c r="BX121" s="981"/>
      <c r="BY121" s="981"/>
      <c r="BZ121" s="981"/>
      <c r="CA121" s="981">
        <v>6742582</v>
      </c>
      <c r="CB121" s="981"/>
      <c r="CC121" s="981"/>
      <c r="CD121" s="981"/>
      <c r="CE121" s="981"/>
      <c r="CF121" s="1019">
        <v>166.1</v>
      </c>
      <c r="CG121" s="1020"/>
      <c r="CH121" s="1020"/>
      <c r="CI121" s="1020"/>
      <c r="CJ121" s="1020"/>
      <c r="CK121" s="1011"/>
      <c r="CL121" s="1012"/>
      <c r="CM121" s="1012"/>
      <c r="CN121" s="1012"/>
      <c r="CO121" s="1013"/>
      <c r="CP121" s="1002" t="s">
        <v>390</v>
      </c>
      <c r="CQ121" s="1003"/>
      <c r="CR121" s="1003"/>
      <c r="CS121" s="1003"/>
      <c r="CT121" s="1003"/>
      <c r="CU121" s="1003"/>
      <c r="CV121" s="1003"/>
      <c r="CW121" s="1003"/>
      <c r="CX121" s="1003"/>
      <c r="CY121" s="1003"/>
      <c r="CZ121" s="1003"/>
      <c r="DA121" s="1003"/>
      <c r="DB121" s="1003"/>
      <c r="DC121" s="1003"/>
      <c r="DD121" s="1003"/>
      <c r="DE121" s="1003"/>
      <c r="DF121" s="1004"/>
      <c r="DG121" s="914">
        <v>790006</v>
      </c>
      <c r="DH121" s="915"/>
      <c r="DI121" s="915"/>
      <c r="DJ121" s="915"/>
      <c r="DK121" s="915"/>
      <c r="DL121" s="915">
        <v>707122</v>
      </c>
      <c r="DM121" s="915"/>
      <c r="DN121" s="915"/>
      <c r="DO121" s="915"/>
      <c r="DP121" s="915"/>
      <c r="DQ121" s="915">
        <v>631842</v>
      </c>
      <c r="DR121" s="915"/>
      <c r="DS121" s="915"/>
      <c r="DT121" s="915"/>
      <c r="DU121" s="915"/>
      <c r="DV121" s="916">
        <v>15.6</v>
      </c>
      <c r="DW121" s="916"/>
      <c r="DX121" s="916"/>
      <c r="DY121" s="916"/>
      <c r="DZ121" s="917"/>
    </row>
    <row r="122" spans="1:130" s="197" customFormat="1" ht="26.25" customHeight="1">
      <c r="A122" s="970"/>
      <c r="B122" s="941"/>
      <c r="C122" s="911" t="s">
        <v>425</v>
      </c>
      <c r="D122" s="912"/>
      <c r="E122" s="912"/>
      <c r="F122" s="912"/>
      <c r="G122" s="912"/>
      <c r="H122" s="912"/>
      <c r="I122" s="912"/>
      <c r="J122" s="912"/>
      <c r="K122" s="912"/>
      <c r="L122" s="912"/>
      <c r="M122" s="912"/>
      <c r="N122" s="912"/>
      <c r="O122" s="912"/>
      <c r="P122" s="912"/>
      <c r="Q122" s="912"/>
      <c r="R122" s="912"/>
      <c r="S122" s="912"/>
      <c r="T122" s="912"/>
      <c r="U122" s="912"/>
      <c r="V122" s="912"/>
      <c r="W122" s="912"/>
      <c r="X122" s="912"/>
      <c r="Y122" s="912"/>
      <c r="Z122" s="913"/>
      <c r="AA122" s="953">
        <v>6769</v>
      </c>
      <c r="AB122" s="954"/>
      <c r="AC122" s="954"/>
      <c r="AD122" s="954"/>
      <c r="AE122" s="955"/>
      <c r="AF122" s="956">
        <v>6350</v>
      </c>
      <c r="AG122" s="954"/>
      <c r="AH122" s="954"/>
      <c r="AI122" s="954"/>
      <c r="AJ122" s="955"/>
      <c r="AK122" s="956">
        <v>6691</v>
      </c>
      <c r="AL122" s="954"/>
      <c r="AM122" s="954"/>
      <c r="AN122" s="954"/>
      <c r="AO122" s="955"/>
      <c r="AP122" s="957">
        <v>0.2</v>
      </c>
      <c r="AQ122" s="958"/>
      <c r="AR122" s="958"/>
      <c r="AS122" s="958"/>
      <c r="AT122" s="959"/>
      <c r="AU122" s="978"/>
      <c r="AV122" s="979"/>
      <c r="AW122" s="979"/>
      <c r="AX122" s="979"/>
      <c r="AY122" s="979"/>
      <c r="AZ122" s="228" t="s">
        <v>170</v>
      </c>
      <c r="BA122" s="228"/>
      <c r="BB122" s="228"/>
      <c r="BC122" s="228"/>
      <c r="BD122" s="228"/>
      <c r="BE122" s="228"/>
      <c r="BF122" s="228"/>
      <c r="BG122" s="228"/>
      <c r="BH122" s="228"/>
      <c r="BI122" s="228"/>
      <c r="BJ122" s="228"/>
      <c r="BK122" s="228"/>
      <c r="BL122" s="228"/>
      <c r="BM122" s="228"/>
      <c r="BN122" s="228"/>
      <c r="BO122" s="988" t="s">
        <v>444</v>
      </c>
      <c r="BP122" s="989"/>
      <c r="BQ122" s="1029">
        <v>10022102</v>
      </c>
      <c r="BR122" s="1030"/>
      <c r="BS122" s="1030"/>
      <c r="BT122" s="1030"/>
      <c r="BU122" s="1030"/>
      <c r="BV122" s="1030">
        <v>9996149</v>
      </c>
      <c r="BW122" s="1030"/>
      <c r="BX122" s="1030"/>
      <c r="BY122" s="1030"/>
      <c r="BZ122" s="1030"/>
      <c r="CA122" s="1030">
        <v>10212452</v>
      </c>
      <c r="CB122" s="1030"/>
      <c r="CC122" s="1030"/>
      <c r="CD122" s="1030"/>
      <c r="CE122" s="1030"/>
      <c r="CF122" s="982"/>
      <c r="CG122" s="983"/>
      <c r="CH122" s="983"/>
      <c r="CI122" s="983"/>
      <c r="CJ122" s="984"/>
      <c r="CK122" s="1011"/>
      <c r="CL122" s="1012"/>
      <c r="CM122" s="1012"/>
      <c r="CN122" s="1012"/>
      <c r="CO122" s="1013"/>
      <c r="CP122" s="1002" t="s">
        <v>445</v>
      </c>
      <c r="CQ122" s="1003"/>
      <c r="CR122" s="1003"/>
      <c r="CS122" s="1003"/>
      <c r="CT122" s="1003"/>
      <c r="CU122" s="1003"/>
      <c r="CV122" s="1003"/>
      <c r="CW122" s="1003"/>
      <c r="CX122" s="1003"/>
      <c r="CY122" s="1003"/>
      <c r="CZ122" s="1003"/>
      <c r="DA122" s="1003"/>
      <c r="DB122" s="1003"/>
      <c r="DC122" s="1003"/>
      <c r="DD122" s="1003"/>
      <c r="DE122" s="1003"/>
      <c r="DF122" s="1004"/>
      <c r="DG122" s="914">
        <v>130488</v>
      </c>
      <c r="DH122" s="915"/>
      <c r="DI122" s="915"/>
      <c r="DJ122" s="915"/>
      <c r="DK122" s="915"/>
      <c r="DL122" s="915">
        <v>126046</v>
      </c>
      <c r="DM122" s="915"/>
      <c r="DN122" s="915"/>
      <c r="DO122" s="915"/>
      <c r="DP122" s="915"/>
      <c r="DQ122" s="915">
        <v>119572</v>
      </c>
      <c r="DR122" s="915"/>
      <c r="DS122" s="915"/>
      <c r="DT122" s="915"/>
      <c r="DU122" s="915"/>
      <c r="DV122" s="916">
        <v>2.9</v>
      </c>
      <c r="DW122" s="916"/>
      <c r="DX122" s="916"/>
      <c r="DY122" s="916"/>
      <c r="DZ122" s="917"/>
    </row>
    <row r="123" spans="1:130" s="197" customFormat="1" ht="26.25" customHeight="1" thickBot="1">
      <c r="A123" s="970"/>
      <c r="B123" s="941"/>
      <c r="C123" s="911" t="s">
        <v>431</v>
      </c>
      <c r="D123" s="912"/>
      <c r="E123" s="912"/>
      <c r="F123" s="912"/>
      <c r="G123" s="912"/>
      <c r="H123" s="912"/>
      <c r="I123" s="912"/>
      <c r="J123" s="912"/>
      <c r="K123" s="912"/>
      <c r="L123" s="912"/>
      <c r="M123" s="912"/>
      <c r="N123" s="912"/>
      <c r="O123" s="912"/>
      <c r="P123" s="912"/>
      <c r="Q123" s="912"/>
      <c r="R123" s="912"/>
      <c r="S123" s="912"/>
      <c r="T123" s="912"/>
      <c r="U123" s="912"/>
      <c r="V123" s="912"/>
      <c r="W123" s="912"/>
      <c r="X123" s="912"/>
      <c r="Y123" s="912"/>
      <c r="Z123" s="913"/>
      <c r="AA123" s="953" t="s">
        <v>446</v>
      </c>
      <c r="AB123" s="954"/>
      <c r="AC123" s="954"/>
      <c r="AD123" s="954"/>
      <c r="AE123" s="955"/>
      <c r="AF123" s="956" t="s">
        <v>446</v>
      </c>
      <c r="AG123" s="954"/>
      <c r="AH123" s="954"/>
      <c r="AI123" s="954"/>
      <c r="AJ123" s="955"/>
      <c r="AK123" s="956" t="s">
        <v>446</v>
      </c>
      <c r="AL123" s="954"/>
      <c r="AM123" s="954"/>
      <c r="AN123" s="954"/>
      <c r="AO123" s="955"/>
      <c r="AP123" s="957" t="s">
        <v>446</v>
      </c>
      <c r="AQ123" s="958"/>
      <c r="AR123" s="958"/>
      <c r="AS123" s="958"/>
      <c r="AT123" s="959"/>
      <c r="AU123" s="1026" t="s">
        <v>447</v>
      </c>
      <c r="AV123" s="1027"/>
      <c r="AW123" s="1027"/>
      <c r="AX123" s="1027"/>
      <c r="AY123" s="1027"/>
      <c r="AZ123" s="1027"/>
      <c r="BA123" s="1027"/>
      <c r="BB123" s="1027"/>
      <c r="BC123" s="1027"/>
      <c r="BD123" s="1027"/>
      <c r="BE123" s="1027"/>
      <c r="BF123" s="1027"/>
      <c r="BG123" s="1027"/>
      <c r="BH123" s="1027"/>
      <c r="BI123" s="1027"/>
      <c r="BJ123" s="1027"/>
      <c r="BK123" s="1027"/>
      <c r="BL123" s="1027"/>
      <c r="BM123" s="1027"/>
      <c r="BN123" s="1027"/>
      <c r="BO123" s="1027"/>
      <c r="BP123" s="1028"/>
      <c r="BQ123" s="1021">
        <v>83.9</v>
      </c>
      <c r="BR123" s="1022"/>
      <c r="BS123" s="1022"/>
      <c r="BT123" s="1022"/>
      <c r="BU123" s="1022"/>
      <c r="BV123" s="1022">
        <v>66.3</v>
      </c>
      <c r="BW123" s="1022"/>
      <c r="BX123" s="1022"/>
      <c r="BY123" s="1022"/>
      <c r="BZ123" s="1022"/>
      <c r="CA123" s="1022">
        <v>50.3</v>
      </c>
      <c r="CB123" s="1022"/>
      <c r="CC123" s="1022"/>
      <c r="CD123" s="1022"/>
      <c r="CE123" s="1022"/>
      <c r="CF123" s="1023"/>
      <c r="CG123" s="1024"/>
      <c r="CH123" s="1024"/>
      <c r="CI123" s="1024"/>
      <c r="CJ123" s="1025"/>
      <c r="CK123" s="1011"/>
      <c r="CL123" s="1012"/>
      <c r="CM123" s="1012"/>
      <c r="CN123" s="1012"/>
      <c r="CO123" s="1013"/>
      <c r="CP123" s="1002" t="s">
        <v>387</v>
      </c>
      <c r="CQ123" s="1003"/>
      <c r="CR123" s="1003"/>
      <c r="CS123" s="1003"/>
      <c r="CT123" s="1003"/>
      <c r="CU123" s="1003"/>
      <c r="CV123" s="1003"/>
      <c r="CW123" s="1003"/>
      <c r="CX123" s="1003"/>
      <c r="CY123" s="1003"/>
      <c r="CZ123" s="1003"/>
      <c r="DA123" s="1003"/>
      <c r="DB123" s="1003"/>
      <c r="DC123" s="1003"/>
      <c r="DD123" s="1003"/>
      <c r="DE123" s="1003"/>
      <c r="DF123" s="1004"/>
      <c r="DG123" s="953">
        <v>88888</v>
      </c>
      <c r="DH123" s="954"/>
      <c r="DI123" s="954"/>
      <c r="DJ123" s="954"/>
      <c r="DK123" s="955"/>
      <c r="DL123" s="956">
        <v>80212</v>
      </c>
      <c r="DM123" s="954"/>
      <c r="DN123" s="954"/>
      <c r="DO123" s="954"/>
      <c r="DP123" s="955"/>
      <c r="DQ123" s="956">
        <v>72270</v>
      </c>
      <c r="DR123" s="954"/>
      <c r="DS123" s="954"/>
      <c r="DT123" s="954"/>
      <c r="DU123" s="955"/>
      <c r="DV123" s="957">
        <v>1.8</v>
      </c>
      <c r="DW123" s="958"/>
      <c r="DX123" s="958"/>
      <c r="DY123" s="958"/>
      <c r="DZ123" s="959"/>
    </row>
    <row r="124" spans="1:130" s="197" customFormat="1" ht="26.25" customHeight="1">
      <c r="A124" s="970"/>
      <c r="B124" s="941"/>
      <c r="C124" s="911" t="s">
        <v>434</v>
      </c>
      <c r="D124" s="912"/>
      <c r="E124" s="912"/>
      <c r="F124" s="912"/>
      <c r="G124" s="912"/>
      <c r="H124" s="912"/>
      <c r="I124" s="912"/>
      <c r="J124" s="912"/>
      <c r="K124" s="912"/>
      <c r="L124" s="912"/>
      <c r="M124" s="912"/>
      <c r="N124" s="912"/>
      <c r="O124" s="912"/>
      <c r="P124" s="912"/>
      <c r="Q124" s="912"/>
      <c r="R124" s="912"/>
      <c r="S124" s="912"/>
      <c r="T124" s="912"/>
      <c r="U124" s="912"/>
      <c r="V124" s="912"/>
      <c r="W124" s="912"/>
      <c r="X124" s="912"/>
      <c r="Y124" s="912"/>
      <c r="Z124" s="913"/>
      <c r="AA124" s="953" t="s">
        <v>112</v>
      </c>
      <c r="AB124" s="954"/>
      <c r="AC124" s="954"/>
      <c r="AD124" s="954"/>
      <c r="AE124" s="955"/>
      <c r="AF124" s="956" t="s">
        <v>112</v>
      </c>
      <c r="AG124" s="954"/>
      <c r="AH124" s="954"/>
      <c r="AI124" s="954"/>
      <c r="AJ124" s="955"/>
      <c r="AK124" s="956" t="s">
        <v>112</v>
      </c>
      <c r="AL124" s="954"/>
      <c r="AM124" s="954"/>
      <c r="AN124" s="954"/>
      <c r="AO124" s="955"/>
      <c r="AP124" s="957" t="s">
        <v>112</v>
      </c>
      <c r="AQ124" s="958"/>
      <c r="AR124" s="958"/>
      <c r="AS124" s="958"/>
      <c r="AT124" s="95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4"/>
      <c r="CL124" s="1014"/>
      <c r="CM124" s="1014"/>
      <c r="CN124" s="1014"/>
      <c r="CO124" s="1015"/>
      <c r="CP124" s="1002" t="s">
        <v>448</v>
      </c>
      <c r="CQ124" s="1003"/>
      <c r="CR124" s="1003"/>
      <c r="CS124" s="1003"/>
      <c r="CT124" s="1003"/>
      <c r="CU124" s="1003"/>
      <c r="CV124" s="1003"/>
      <c r="CW124" s="1003"/>
      <c r="CX124" s="1003"/>
      <c r="CY124" s="1003"/>
      <c r="CZ124" s="1003"/>
      <c r="DA124" s="1003"/>
      <c r="DB124" s="1003"/>
      <c r="DC124" s="1003"/>
      <c r="DD124" s="1003"/>
      <c r="DE124" s="1003"/>
      <c r="DF124" s="1004"/>
      <c r="DG124" s="992">
        <v>65693</v>
      </c>
      <c r="DH124" s="993"/>
      <c r="DI124" s="993"/>
      <c r="DJ124" s="993"/>
      <c r="DK124" s="994"/>
      <c r="DL124" s="995">
        <v>51962</v>
      </c>
      <c r="DM124" s="993"/>
      <c r="DN124" s="993"/>
      <c r="DO124" s="993"/>
      <c r="DP124" s="994"/>
      <c r="DQ124" s="995">
        <v>52033</v>
      </c>
      <c r="DR124" s="993"/>
      <c r="DS124" s="993"/>
      <c r="DT124" s="993"/>
      <c r="DU124" s="994"/>
      <c r="DV124" s="996">
        <v>1.3</v>
      </c>
      <c r="DW124" s="997"/>
      <c r="DX124" s="997"/>
      <c r="DY124" s="997"/>
      <c r="DZ124" s="998"/>
    </row>
    <row r="125" spans="1:130" s="197" customFormat="1" ht="26.25" customHeight="1" thickBot="1">
      <c r="A125" s="970"/>
      <c r="B125" s="941"/>
      <c r="C125" s="911" t="s">
        <v>436</v>
      </c>
      <c r="D125" s="912"/>
      <c r="E125" s="912"/>
      <c r="F125" s="912"/>
      <c r="G125" s="912"/>
      <c r="H125" s="912"/>
      <c r="I125" s="912"/>
      <c r="J125" s="912"/>
      <c r="K125" s="912"/>
      <c r="L125" s="912"/>
      <c r="M125" s="912"/>
      <c r="N125" s="912"/>
      <c r="O125" s="912"/>
      <c r="P125" s="912"/>
      <c r="Q125" s="912"/>
      <c r="R125" s="912"/>
      <c r="S125" s="912"/>
      <c r="T125" s="912"/>
      <c r="U125" s="912"/>
      <c r="V125" s="912"/>
      <c r="W125" s="912"/>
      <c r="X125" s="912"/>
      <c r="Y125" s="912"/>
      <c r="Z125" s="913"/>
      <c r="AA125" s="953" t="s">
        <v>112</v>
      </c>
      <c r="AB125" s="954"/>
      <c r="AC125" s="954"/>
      <c r="AD125" s="954"/>
      <c r="AE125" s="955"/>
      <c r="AF125" s="956" t="s">
        <v>112</v>
      </c>
      <c r="AG125" s="954"/>
      <c r="AH125" s="954"/>
      <c r="AI125" s="954"/>
      <c r="AJ125" s="955"/>
      <c r="AK125" s="956" t="s">
        <v>112</v>
      </c>
      <c r="AL125" s="954"/>
      <c r="AM125" s="954"/>
      <c r="AN125" s="954"/>
      <c r="AO125" s="955"/>
      <c r="AP125" s="957" t="s">
        <v>112</v>
      </c>
      <c r="AQ125" s="958"/>
      <c r="AR125" s="958"/>
      <c r="AS125" s="958"/>
      <c r="AT125" s="95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09" t="s">
        <v>449</v>
      </c>
      <c r="CL125" s="1009"/>
      <c r="CM125" s="1009"/>
      <c r="CN125" s="1009"/>
      <c r="CO125" s="1010"/>
      <c r="CP125" s="935" t="s">
        <v>450</v>
      </c>
      <c r="CQ125" s="882"/>
      <c r="CR125" s="882"/>
      <c r="CS125" s="882"/>
      <c r="CT125" s="882"/>
      <c r="CU125" s="882"/>
      <c r="CV125" s="882"/>
      <c r="CW125" s="882"/>
      <c r="CX125" s="882"/>
      <c r="CY125" s="882"/>
      <c r="CZ125" s="882"/>
      <c r="DA125" s="882"/>
      <c r="DB125" s="882"/>
      <c r="DC125" s="882"/>
      <c r="DD125" s="882"/>
      <c r="DE125" s="882"/>
      <c r="DF125" s="883"/>
      <c r="DG125" s="921" t="s">
        <v>112</v>
      </c>
      <c r="DH125" s="922"/>
      <c r="DI125" s="922"/>
      <c r="DJ125" s="922"/>
      <c r="DK125" s="922"/>
      <c r="DL125" s="922" t="s">
        <v>112</v>
      </c>
      <c r="DM125" s="922"/>
      <c r="DN125" s="922"/>
      <c r="DO125" s="922"/>
      <c r="DP125" s="922"/>
      <c r="DQ125" s="922" t="s">
        <v>112</v>
      </c>
      <c r="DR125" s="922"/>
      <c r="DS125" s="922"/>
      <c r="DT125" s="922"/>
      <c r="DU125" s="922"/>
      <c r="DV125" s="923" t="s">
        <v>112</v>
      </c>
      <c r="DW125" s="923"/>
      <c r="DX125" s="923"/>
      <c r="DY125" s="923"/>
      <c r="DZ125" s="924"/>
    </row>
    <row r="126" spans="1:130" s="197" customFormat="1" ht="26.25" customHeight="1">
      <c r="A126" s="970"/>
      <c r="B126" s="941"/>
      <c r="C126" s="911" t="s">
        <v>439</v>
      </c>
      <c r="D126" s="912"/>
      <c r="E126" s="912"/>
      <c r="F126" s="912"/>
      <c r="G126" s="912"/>
      <c r="H126" s="912"/>
      <c r="I126" s="912"/>
      <c r="J126" s="912"/>
      <c r="K126" s="912"/>
      <c r="L126" s="912"/>
      <c r="M126" s="912"/>
      <c r="N126" s="912"/>
      <c r="O126" s="912"/>
      <c r="P126" s="912"/>
      <c r="Q126" s="912"/>
      <c r="R126" s="912"/>
      <c r="S126" s="912"/>
      <c r="T126" s="912"/>
      <c r="U126" s="912"/>
      <c r="V126" s="912"/>
      <c r="W126" s="912"/>
      <c r="X126" s="912"/>
      <c r="Y126" s="912"/>
      <c r="Z126" s="913"/>
      <c r="AA126" s="953" t="s">
        <v>112</v>
      </c>
      <c r="AB126" s="954"/>
      <c r="AC126" s="954"/>
      <c r="AD126" s="954"/>
      <c r="AE126" s="955"/>
      <c r="AF126" s="956" t="s">
        <v>112</v>
      </c>
      <c r="AG126" s="954"/>
      <c r="AH126" s="954"/>
      <c r="AI126" s="954"/>
      <c r="AJ126" s="955"/>
      <c r="AK126" s="956" t="s">
        <v>112</v>
      </c>
      <c r="AL126" s="954"/>
      <c r="AM126" s="954"/>
      <c r="AN126" s="954"/>
      <c r="AO126" s="955"/>
      <c r="AP126" s="957" t="s">
        <v>112</v>
      </c>
      <c r="AQ126" s="958"/>
      <c r="AR126" s="958"/>
      <c r="AS126" s="958"/>
      <c r="AT126" s="959"/>
      <c r="AU126" s="233"/>
      <c r="AV126" s="233"/>
      <c r="AW126" s="233"/>
      <c r="AX126" s="1031" t="s">
        <v>451</v>
      </c>
      <c r="AY126" s="1032"/>
      <c r="AZ126" s="1032"/>
      <c r="BA126" s="1032"/>
      <c r="BB126" s="1032"/>
      <c r="BC126" s="1032"/>
      <c r="BD126" s="1032"/>
      <c r="BE126" s="1033"/>
      <c r="BF126" s="1047" t="s">
        <v>452</v>
      </c>
      <c r="BG126" s="1032"/>
      <c r="BH126" s="1032"/>
      <c r="BI126" s="1032"/>
      <c r="BJ126" s="1032"/>
      <c r="BK126" s="1032"/>
      <c r="BL126" s="1033"/>
      <c r="BM126" s="1047" t="s">
        <v>453</v>
      </c>
      <c r="BN126" s="1032"/>
      <c r="BO126" s="1032"/>
      <c r="BP126" s="1032"/>
      <c r="BQ126" s="1032"/>
      <c r="BR126" s="1032"/>
      <c r="BS126" s="1033"/>
      <c r="BT126" s="1047" t="s">
        <v>454</v>
      </c>
      <c r="BU126" s="1032"/>
      <c r="BV126" s="1032"/>
      <c r="BW126" s="1032"/>
      <c r="BX126" s="1032"/>
      <c r="BY126" s="1032"/>
      <c r="BZ126" s="1048"/>
      <c r="CA126" s="233"/>
      <c r="CB126" s="233"/>
      <c r="CC126" s="233"/>
      <c r="CD126" s="234"/>
      <c r="CE126" s="234"/>
      <c r="CF126" s="234"/>
      <c r="CG126" s="231"/>
      <c r="CH126" s="231"/>
      <c r="CI126" s="231"/>
      <c r="CJ126" s="232"/>
      <c r="CK126" s="1012"/>
      <c r="CL126" s="1012"/>
      <c r="CM126" s="1012"/>
      <c r="CN126" s="1012"/>
      <c r="CO126" s="1013"/>
      <c r="CP126" s="944" t="s">
        <v>455</v>
      </c>
      <c r="CQ126" s="945"/>
      <c r="CR126" s="945"/>
      <c r="CS126" s="945"/>
      <c r="CT126" s="945"/>
      <c r="CU126" s="945"/>
      <c r="CV126" s="945"/>
      <c r="CW126" s="945"/>
      <c r="CX126" s="945"/>
      <c r="CY126" s="945"/>
      <c r="CZ126" s="945"/>
      <c r="DA126" s="945"/>
      <c r="DB126" s="945"/>
      <c r="DC126" s="945"/>
      <c r="DD126" s="945"/>
      <c r="DE126" s="945"/>
      <c r="DF126" s="946"/>
      <c r="DG126" s="914" t="s">
        <v>112</v>
      </c>
      <c r="DH126" s="915"/>
      <c r="DI126" s="915"/>
      <c r="DJ126" s="915"/>
      <c r="DK126" s="915"/>
      <c r="DL126" s="915" t="s">
        <v>112</v>
      </c>
      <c r="DM126" s="915"/>
      <c r="DN126" s="915"/>
      <c r="DO126" s="915"/>
      <c r="DP126" s="915"/>
      <c r="DQ126" s="915" t="s">
        <v>112</v>
      </c>
      <c r="DR126" s="915"/>
      <c r="DS126" s="915"/>
      <c r="DT126" s="915"/>
      <c r="DU126" s="915"/>
      <c r="DV126" s="916" t="s">
        <v>112</v>
      </c>
      <c r="DW126" s="916"/>
      <c r="DX126" s="916"/>
      <c r="DY126" s="916"/>
      <c r="DZ126" s="917"/>
    </row>
    <row r="127" spans="1:130" s="197" customFormat="1" ht="26.25" customHeight="1" thickBot="1">
      <c r="A127" s="971"/>
      <c r="B127" s="943"/>
      <c r="C127" s="999" t="s">
        <v>456</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53" t="s">
        <v>112</v>
      </c>
      <c r="AB127" s="954"/>
      <c r="AC127" s="954"/>
      <c r="AD127" s="954"/>
      <c r="AE127" s="955"/>
      <c r="AF127" s="956" t="s">
        <v>112</v>
      </c>
      <c r="AG127" s="954"/>
      <c r="AH127" s="954"/>
      <c r="AI127" s="954"/>
      <c r="AJ127" s="955"/>
      <c r="AK127" s="956" t="s">
        <v>112</v>
      </c>
      <c r="AL127" s="954"/>
      <c r="AM127" s="954"/>
      <c r="AN127" s="954"/>
      <c r="AO127" s="955"/>
      <c r="AP127" s="957" t="s">
        <v>112</v>
      </c>
      <c r="AQ127" s="958"/>
      <c r="AR127" s="958"/>
      <c r="AS127" s="958"/>
      <c r="AT127" s="959"/>
      <c r="AU127" s="233"/>
      <c r="AV127" s="233"/>
      <c r="AW127" s="233"/>
      <c r="AX127" s="881" t="s">
        <v>457</v>
      </c>
      <c r="AY127" s="882"/>
      <c r="AZ127" s="882"/>
      <c r="BA127" s="882"/>
      <c r="BB127" s="882"/>
      <c r="BC127" s="882"/>
      <c r="BD127" s="882"/>
      <c r="BE127" s="883"/>
      <c r="BF127" s="1036" t="s">
        <v>112</v>
      </c>
      <c r="BG127" s="1037"/>
      <c r="BH127" s="1037"/>
      <c r="BI127" s="1037"/>
      <c r="BJ127" s="1037"/>
      <c r="BK127" s="1037"/>
      <c r="BL127" s="1046"/>
      <c r="BM127" s="1036">
        <v>15</v>
      </c>
      <c r="BN127" s="1037"/>
      <c r="BO127" s="1037"/>
      <c r="BP127" s="1037"/>
      <c r="BQ127" s="1037"/>
      <c r="BR127" s="1037"/>
      <c r="BS127" s="1046"/>
      <c r="BT127" s="1036">
        <v>20</v>
      </c>
      <c r="BU127" s="1037"/>
      <c r="BV127" s="1037"/>
      <c r="BW127" s="1037"/>
      <c r="BX127" s="1037"/>
      <c r="BY127" s="1037"/>
      <c r="BZ127" s="1038"/>
      <c r="CA127" s="234"/>
      <c r="CB127" s="234"/>
      <c r="CC127" s="234"/>
      <c r="CD127" s="234"/>
      <c r="CE127" s="234"/>
      <c r="CF127" s="234"/>
      <c r="CG127" s="231"/>
      <c r="CH127" s="231"/>
      <c r="CI127" s="231"/>
      <c r="CJ127" s="232"/>
      <c r="CK127" s="1034"/>
      <c r="CL127" s="1034"/>
      <c r="CM127" s="1034"/>
      <c r="CN127" s="1034"/>
      <c r="CO127" s="1035"/>
      <c r="CP127" s="1039" t="s">
        <v>458</v>
      </c>
      <c r="CQ127" s="1040"/>
      <c r="CR127" s="1040"/>
      <c r="CS127" s="1040"/>
      <c r="CT127" s="1040"/>
      <c r="CU127" s="1040"/>
      <c r="CV127" s="1040"/>
      <c r="CW127" s="1040"/>
      <c r="CX127" s="1040"/>
      <c r="CY127" s="1040"/>
      <c r="CZ127" s="1040"/>
      <c r="DA127" s="1040"/>
      <c r="DB127" s="1040"/>
      <c r="DC127" s="1040"/>
      <c r="DD127" s="1040"/>
      <c r="DE127" s="1040"/>
      <c r="DF127" s="1041"/>
      <c r="DG127" s="1042" t="s">
        <v>112</v>
      </c>
      <c r="DH127" s="1043"/>
      <c r="DI127" s="1043"/>
      <c r="DJ127" s="1043"/>
      <c r="DK127" s="1043"/>
      <c r="DL127" s="1043" t="s">
        <v>112</v>
      </c>
      <c r="DM127" s="1043"/>
      <c r="DN127" s="1043"/>
      <c r="DO127" s="1043"/>
      <c r="DP127" s="1043"/>
      <c r="DQ127" s="1043" t="s">
        <v>112</v>
      </c>
      <c r="DR127" s="1043"/>
      <c r="DS127" s="1043"/>
      <c r="DT127" s="1043"/>
      <c r="DU127" s="1043"/>
      <c r="DV127" s="1044" t="s">
        <v>112</v>
      </c>
      <c r="DW127" s="1044"/>
      <c r="DX127" s="1044"/>
      <c r="DY127" s="1044"/>
      <c r="DZ127" s="1045"/>
    </row>
    <row r="128" spans="1:130" s="197" customFormat="1" ht="26.25" customHeight="1">
      <c r="A128" s="1066" t="s">
        <v>459</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460</v>
      </c>
      <c r="X128" s="1068"/>
      <c r="Y128" s="1068"/>
      <c r="Z128" s="1069"/>
      <c r="AA128" s="1084">
        <v>52180</v>
      </c>
      <c r="AB128" s="1085"/>
      <c r="AC128" s="1085"/>
      <c r="AD128" s="1085"/>
      <c r="AE128" s="1086"/>
      <c r="AF128" s="1087">
        <v>49560</v>
      </c>
      <c r="AG128" s="1085"/>
      <c r="AH128" s="1085"/>
      <c r="AI128" s="1085"/>
      <c r="AJ128" s="1086"/>
      <c r="AK128" s="1087">
        <v>43107</v>
      </c>
      <c r="AL128" s="1085"/>
      <c r="AM128" s="1085"/>
      <c r="AN128" s="1085"/>
      <c r="AO128" s="1086"/>
      <c r="AP128" s="1088"/>
      <c r="AQ128" s="1089"/>
      <c r="AR128" s="1089"/>
      <c r="AS128" s="1089"/>
      <c r="AT128" s="1090"/>
      <c r="AU128" s="235"/>
      <c r="AV128" s="235"/>
      <c r="AW128" s="235"/>
      <c r="AX128" s="1049" t="s">
        <v>461</v>
      </c>
      <c r="AY128" s="945"/>
      <c r="AZ128" s="945"/>
      <c r="BA128" s="945"/>
      <c r="BB128" s="945"/>
      <c r="BC128" s="945"/>
      <c r="BD128" s="945"/>
      <c r="BE128" s="946"/>
      <c r="BF128" s="1061" t="s">
        <v>112</v>
      </c>
      <c r="BG128" s="1062"/>
      <c r="BH128" s="1062"/>
      <c r="BI128" s="1062"/>
      <c r="BJ128" s="1062"/>
      <c r="BK128" s="1062"/>
      <c r="BL128" s="1063"/>
      <c r="BM128" s="1061">
        <v>20</v>
      </c>
      <c r="BN128" s="1062"/>
      <c r="BO128" s="1062"/>
      <c r="BP128" s="1062"/>
      <c r="BQ128" s="1062"/>
      <c r="BR128" s="1062"/>
      <c r="BS128" s="1063"/>
      <c r="BT128" s="1061">
        <v>30</v>
      </c>
      <c r="BU128" s="1064"/>
      <c r="BV128" s="1064"/>
      <c r="BW128" s="1064"/>
      <c r="BX128" s="1064"/>
      <c r="BY128" s="1064"/>
      <c r="BZ128" s="106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5" t="s">
        <v>90</v>
      </c>
      <c r="B129" s="926"/>
      <c r="C129" s="926"/>
      <c r="D129" s="926"/>
      <c r="E129" s="926"/>
      <c r="F129" s="926"/>
      <c r="G129" s="926"/>
      <c r="H129" s="926"/>
      <c r="I129" s="926"/>
      <c r="J129" s="926"/>
      <c r="K129" s="926"/>
      <c r="L129" s="926"/>
      <c r="M129" s="926"/>
      <c r="N129" s="926"/>
      <c r="O129" s="926"/>
      <c r="P129" s="926"/>
      <c r="Q129" s="926"/>
      <c r="R129" s="926"/>
      <c r="S129" s="926"/>
      <c r="T129" s="926"/>
      <c r="U129" s="926"/>
      <c r="V129" s="926"/>
      <c r="W129" s="1055" t="s">
        <v>462</v>
      </c>
      <c r="X129" s="1056"/>
      <c r="Y129" s="1056"/>
      <c r="Z129" s="1057"/>
      <c r="AA129" s="953">
        <v>5010578</v>
      </c>
      <c r="AB129" s="954"/>
      <c r="AC129" s="954"/>
      <c r="AD129" s="954"/>
      <c r="AE129" s="955"/>
      <c r="AF129" s="956">
        <v>4955327</v>
      </c>
      <c r="AG129" s="954"/>
      <c r="AH129" s="954"/>
      <c r="AI129" s="954"/>
      <c r="AJ129" s="955"/>
      <c r="AK129" s="956">
        <v>4914369</v>
      </c>
      <c r="AL129" s="954"/>
      <c r="AM129" s="954"/>
      <c r="AN129" s="954"/>
      <c r="AO129" s="955"/>
      <c r="AP129" s="1058"/>
      <c r="AQ129" s="1059"/>
      <c r="AR129" s="1059"/>
      <c r="AS129" s="1059"/>
      <c r="AT129" s="1060"/>
      <c r="AU129" s="235"/>
      <c r="AV129" s="235"/>
      <c r="AW129" s="235"/>
      <c r="AX129" s="1049" t="s">
        <v>463</v>
      </c>
      <c r="AY129" s="945"/>
      <c r="AZ129" s="945"/>
      <c r="BA129" s="945"/>
      <c r="BB129" s="945"/>
      <c r="BC129" s="945"/>
      <c r="BD129" s="945"/>
      <c r="BE129" s="946"/>
      <c r="BF129" s="1050">
        <v>13.8</v>
      </c>
      <c r="BG129" s="1051"/>
      <c r="BH129" s="1051"/>
      <c r="BI129" s="1051"/>
      <c r="BJ129" s="1051"/>
      <c r="BK129" s="1051"/>
      <c r="BL129" s="1052"/>
      <c r="BM129" s="1050">
        <v>25</v>
      </c>
      <c r="BN129" s="1051"/>
      <c r="BO129" s="1051"/>
      <c r="BP129" s="1051"/>
      <c r="BQ129" s="1051"/>
      <c r="BR129" s="1051"/>
      <c r="BS129" s="1052"/>
      <c r="BT129" s="1050">
        <v>35</v>
      </c>
      <c r="BU129" s="1053"/>
      <c r="BV129" s="1053"/>
      <c r="BW129" s="1053"/>
      <c r="BX129" s="1053"/>
      <c r="BY129" s="1053"/>
      <c r="BZ129" s="105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5" t="s">
        <v>464</v>
      </c>
      <c r="B130" s="926"/>
      <c r="C130" s="926"/>
      <c r="D130" s="926"/>
      <c r="E130" s="926"/>
      <c r="F130" s="926"/>
      <c r="G130" s="926"/>
      <c r="H130" s="926"/>
      <c r="I130" s="926"/>
      <c r="J130" s="926"/>
      <c r="K130" s="926"/>
      <c r="L130" s="926"/>
      <c r="M130" s="926"/>
      <c r="N130" s="926"/>
      <c r="O130" s="926"/>
      <c r="P130" s="926"/>
      <c r="Q130" s="926"/>
      <c r="R130" s="926"/>
      <c r="S130" s="926"/>
      <c r="T130" s="926"/>
      <c r="U130" s="926"/>
      <c r="V130" s="926"/>
      <c r="W130" s="1055" t="s">
        <v>465</v>
      </c>
      <c r="X130" s="1056"/>
      <c r="Y130" s="1056"/>
      <c r="Z130" s="1057"/>
      <c r="AA130" s="953">
        <v>916971</v>
      </c>
      <c r="AB130" s="954"/>
      <c r="AC130" s="954"/>
      <c r="AD130" s="954"/>
      <c r="AE130" s="955"/>
      <c r="AF130" s="956">
        <v>888734</v>
      </c>
      <c r="AG130" s="954"/>
      <c r="AH130" s="954"/>
      <c r="AI130" s="954"/>
      <c r="AJ130" s="955"/>
      <c r="AK130" s="956">
        <v>855496</v>
      </c>
      <c r="AL130" s="954"/>
      <c r="AM130" s="954"/>
      <c r="AN130" s="954"/>
      <c r="AO130" s="955"/>
      <c r="AP130" s="1058"/>
      <c r="AQ130" s="1059"/>
      <c r="AR130" s="1059"/>
      <c r="AS130" s="1059"/>
      <c r="AT130" s="1060"/>
      <c r="AU130" s="235"/>
      <c r="AV130" s="235"/>
      <c r="AW130" s="235"/>
      <c r="AX130" s="1108" t="s">
        <v>466</v>
      </c>
      <c r="AY130" s="1040"/>
      <c r="AZ130" s="1040"/>
      <c r="BA130" s="1040"/>
      <c r="BB130" s="1040"/>
      <c r="BC130" s="1040"/>
      <c r="BD130" s="1040"/>
      <c r="BE130" s="1041"/>
      <c r="BF130" s="1070">
        <v>50.3</v>
      </c>
      <c r="BG130" s="1071"/>
      <c r="BH130" s="1071"/>
      <c r="BI130" s="1071"/>
      <c r="BJ130" s="1071"/>
      <c r="BK130" s="1071"/>
      <c r="BL130" s="1072"/>
      <c r="BM130" s="1070">
        <v>350</v>
      </c>
      <c r="BN130" s="1071"/>
      <c r="BO130" s="1071"/>
      <c r="BP130" s="1071"/>
      <c r="BQ130" s="1071"/>
      <c r="BR130" s="1071"/>
      <c r="BS130" s="1072"/>
      <c r="BT130" s="1073"/>
      <c r="BU130" s="1074"/>
      <c r="BV130" s="1074"/>
      <c r="BW130" s="1074"/>
      <c r="BX130" s="1074"/>
      <c r="BY130" s="1074"/>
      <c r="BZ130" s="107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6"/>
      <c r="B131" s="1077"/>
      <c r="C131" s="1077"/>
      <c r="D131" s="1077"/>
      <c r="E131" s="1077"/>
      <c r="F131" s="1077"/>
      <c r="G131" s="1077"/>
      <c r="H131" s="1077"/>
      <c r="I131" s="1077"/>
      <c r="J131" s="1077"/>
      <c r="K131" s="1077"/>
      <c r="L131" s="1077"/>
      <c r="M131" s="1077"/>
      <c r="N131" s="1077"/>
      <c r="O131" s="1077"/>
      <c r="P131" s="1077"/>
      <c r="Q131" s="1077"/>
      <c r="R131" s="1077"/>
      <c r="S131" s="1077"/>
      <c r="T131" s="1077"/>
      <c r="U131" s="1077"/>
      <c r="V131" s="1077"/>
      <c r="W131" s="1078" t="s">
        <v>467</v>
      </c>
      <c r="X131" s="1079"/>
      <c r="Y131" s="1079"/>
      <c r="Z131" s="1080"/>
      <c r="AA131" s="992">
        <v>4093607</v>
      </c>
      <c r="AB131" s="993"/>
      <c r="AC131" s="993"/>
      <c r="AD131" s="993"/>
      <c r="AE131" s="994"/>
      <c r="AF131" s="995">
        <v>4066593</v>
      </c>
      <c r="AG131" s="993"/>
      <c r="AH131" s="993"/>
      <c r="AI131" s="993"/>
      <c r="AJ131" s="994"/>
      <c r="AK131" s="995">
        <v>4058873</v>
      </c>
      <c r="AL131" s="993"/>
      <c r="AM131" s="993"/>
      <c r="AN131" s="993"/>
      <c r="AO131" s="994"/>
      <c r="AP131" s="1081"/>
      <c r="AQ131" s="1082"/>
      <c r="AR131" s="1082"/>
      <c r="AS131" s="1082"/>
      <c r="AT131" s="108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2" t="s">
        <v>468</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469</v>
      </c>
      <c r="W132" s="1096"/>
      <c r="X132" s="1096"/>
      <c r="Y132" s="1096"/>
      <c r="Z132" s="1097"/>
      <c r="AA132" s="1098">
        <v>15.171607829999999</v>
      </c>
      <c r="AB132" s="1099"/>
      <c r="AC132" s="1099"/>
      <c r="AD132" s="1099"/>
      <c r="AE132" s="1100"/>
      <c r="AF132" s="1101">
        <v>13.60325462</v>
      </c>
      <c r="AG132" s="1099"/>
      <c r="AH132" s="1099"/>
      <c r="AI132" s="1099"/>
      <c r="AJ132" s="1100"/>
      <c r="AK132" s="1101">
        <v>12.779483369999999</v>
      </c>
      <c r="AL132" s="1099"/>
      <c r="AM132" s="1099"/>
      <c r="AN132" s="1099"/>
      <c r="AO132" s="1100"/>
      <c r="AP132" s="982"/>
      <c r="AQ132" s="983"/>
      <c r="AR132" s="983"/>
      <c r="AS132" s="983"/>
      <c r="AT132" s="110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103" t="s">
        <v>470</v>
      </c>
      <c r="W133" s="1103"/>
      <c r="X133" s="1103"/>
      <c r="Y133" s="1103"/>
      <c r="Z133" s="1104"/>
      <c r="AA133" s="1105">
        <v>15.6</v>
      </c>
      <c r="AB133" s="1106"/>
      <c r="AC133" s="1106"/>
      <c r="AD133" s="1106"/>
      <c r="AE133" s="1107"/>
      <c r="AF133" s="1105">
        <v>14.4</v>
      </c>
      <c r="AG133" s="1106"/>
      <c r="AH133" s="1106"/>
      <c r="AI133" s="1106"/>
      <c r="AJ133" s="1107"/>
      <c r="AK133" s="1105">
        <v>13.8</v>
      </c>
      <c r="AL133" s="1106"/>
      <c r="AM133" s="1106"/>
      <c r="AN133" s="1106"/>
      <c r="AO133" s="1107"/>
      <c r="AP133" s="1023"/>
      <c r="AQ133" s="1024"/>
      <c r="AR133" s="1024"/>
      <c r="AS133" s="1024"/>
      <c r="AT133" s="109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2" t="s">
        <v>473</v>
      </c>
      <c r="L7" s="254"/>
      <c r="M7" s="255" t="s">
        <v>474</v>
      </c>
      <c r="N7" s="256"/>
    </row>
    <row r="8" spans="1:16">
      <c r="A8" s="248"/>
      <c r="B8" s="244"/>
      <c r="C8" s="244"/>
      <c r="D8" s="244"/>
      <c r="E8" s="244"/>
      <c r="F8" s="244"/>
      <c r="G8" s="257"/>
      <c r="H8" s="258"/>
      <c r="I8" s="258"/>
      <c r="J8" s="259"/>
      <c r="K8" s="1113"/>
      <c r="L8" s="260" t="s">
        <v>475</v>
      </c>
      <c r="M8" s="261" t="s">
        <v>476</v>
      </c>
      <c r="N8" s="262" t="s">
        <v>477</v>
      </c>
    </row>
    <row r="9" spans="1:16">
      <c r="A9" s="248"/>
      <c r="B9" s="244"/>
      <c r="C9" s="244"/>
      <c r="D9" s="244"/>
      <c r="E9" s="244"/>
      <c r="F9" s="244"/>
      <c r="G9" s="1114" t="s">
        <v>478</v>
      </c>
      <c r="H9" s="1115"/>
      <c r="I9" s="1115"/>
      <c r="J9" s="1116"/>
      <c r="K9" s="263">
        <v>1215622</v>
      </c>
      <c r="L9" s="264">
        <v>106699</v>
      </c>
      <c r="M9" s="265">
        <v>87341</v>
      </c>
      <c r="N9" s="266">
        <v>22.2</v>
      </c>
    </row>
    <row r="10" spans="1:16">
      <c r="A10" s="248"/>
      <c r="B10" s="244"/>
      <c r="C10" s="244"/>
      <c r="D10" s="244"/>
      <c r="E10" s="244"/>
      <c r="F10" s="244"/>
      <c r="G10" s="1114" t="s">
        <v>479</v>
      </c>
      <c r="H10" s="1115"/>
      <c r="I10" s="1115"/>
      <c r="J10" s="1116"/>
      <c r="K10" s="267">
        <v>54166</v>
      </c>
      <c r="L10" s="268">
        <v>4754</v>
      </c>
      <c r="M10" s="269">
        <v>8730</v>
      </c>
      <c r="N10" s="270">
        <v>-45.5</v>
      </c>
    </row>
    <row r="11" spans="1:16" ht="13.5" customHeight="1">
      <c r="A11" s="248"/>
      <c r="B11" s="244"/>
      <c r="C11" s="244"/>
      <c r="D11" s="244"/>
      <c r="E11" s="244"/>
      <c r="F11" s="244"/>
      <c r="G11" s="1114" t="s">
        <v>480</v>
      </c>
      <c r="H11" s="1115"/>
      <c r="I11" s="1115"/>
      <c r="J11" s="1116"/>
      <c r="K11" s="267">
        <v>237814</v>
      </c>
      <c r="L11" s="268">
        <v>20874</v>
      </c>
      <c r="M11" s="269">
        <v>12876</v>
      </c>
      <c r="N11" s="270">
        <v>62.1</v>
      </c>
    </row>
    <row r="12" spans="1:16" ht="13.5" customHeight="1">
      <c r="A12" s="248"/>
      <c r="B12" s="244"/>
      <c r="C12" s="244"/>
      <c r="D12" s="244"/>
      <c r="E12" s="244"/>
      <c r="F12" s="244"/>
      <c r="G12" s="1114" t="s">
        <v>481</v>
      </c>
      <c r="H12" s="1115"/>
      <c r="I12" s="1115"/>
      <c r="J12" s="1116"/>
      <c r="K12" s="267">
        <v>9681</v>
      </c>
      <c r="L12" s="268">
        <v>850</v>
      </c>
      <c r="M12" s="269">
        <v>1090</v>
      </c>
      <c r="N12" s="270">
        <v>-22</v>
      </c>
    </row>
    <row r="13" spans="1:16" ht="13.5" customHeight="1">
      <c r="A13" s="248"/>
      <c r="B13" s="244"/>
      <c r="C13" s="244"/>
      <c r="D13" s="244"/>
      <c r="E13" s="244"/>
      <c r="F13" s="244"/>
      <c r="G13" s="1114" t="s">
        <v>482</v>
      </c>
      <c r="H13" s="1115"/>
      <c r="I13" s="1115"/>
      <c r="J13" s="1116"/>
      <c r="K13" s="267" t="s">
        <v>483</v>
      </c>
      <c r="L13" s="268" t="s">
        <v>483</v>
      </c>
      <c r="M13" s="269">
        <v>18</v>
      </c>
      <c r="N13" s="270" t="s">
        <v>483</v>
      </c>
    </row>
    <row r="14" spans="1:16" ht="13.5" customHeight="1">
      <c r="A14" s="248"/>
      <c r="B14" s="244"/>
      <c r="C14" s="244"/>
      <c r="D14" s="244"/>
      <c r="E14" s="244"/>
      <c r="F14" s="244"/>
      <c r="G14" s="1114" t="s">
        <v>484</v>
      </c>
      <c r="H14" s="1115"/>
      <c r="I14" s="1115"/>
      <c r="J14" s="1116"/>
      <c r="K14" s="267">
        <v>82674</v>
      </c>
      <c r="L14" s="268">
        <v>7257</v>
      </c>
      <c r="M14" s="269">
        <v>4293</v>
      </c>
      <c r="N14" s="270">
        <v>69</v>
      </c>
    </row>
    <row r="15" spans="1:16" ht="13.5" customHeight="1">
      <c r="A15" s="248"/>
      <c r="B15" s="244"/>
      <c r="C15" s="244"/>
      <c r="D15" s="244"/>
      <c r="E15" s="244"/>
      <c r="F15" s="244"/>
      <c r="G15" s="1114" t="s">
        <v>485</v>
      </c>
      <c r="H15" s="1115"/>
      <c r="I15" s="1115"/>
      <c r="J15" s="1116"/>
      <c r="K15" s="267">
        <v>52219</v>
      </c>
      <c r="L15" s="268">
        <v>4583</v>
      </c>
      <c r="M15" s="269">
        <v>2010</v>
      </c>
      <c r="N15" s="270">
        <v>128</v>
      </c>
    </row>
    <row r="16" spans="1:16">
      <c r="A16" s="248"/>
      <c r="B16" s="244"/>
      <c r="C16" s="244"/>
      <c r="D16" s="244"/>
      <c r="E16" s="244"/>
      <c r="F16" s="244"/>
      <c r="G16" s="1117" t="s">
        <v>486</v>
      </c>
      <c r="H16" s="1118"/>
      <c r="I16" s="1118"/>
      <c r="J16" s="1119"/>
      <c r="K16" s="268">
        <v>-201916</v>
      </c>
      <c r="L16" s="268">
        <v>-17723</v>
      </c>
      <c r="M16" s="269">
        <v>-10218</v>
      </c>
      <c r="N16" s="270">
        <v>73.400000000000006</v>
      </c>
    </row>
    <row r="17" spans="1:16">
      <c r="A17" s="248"/>
      <c r="B17" s="244"/>
      <c r="C17" s="244"/>
      <c r="D17" s="244"/>
      <c r="E17" s="244"/>
      <c r="F17" s="244"/>
      <c r="G17" s="1117" t="s">
        <v>170</v>
      </c>
      <c r="H17" s="1118"/>
      <c r="I17" s="1118"/>
      <c r="J17" s="1119"/>
      <c r="K17" s="268">
        <v>1450260</v>
      </c>
      <c r="L17" s="268">
        <v>127294</v>
      </c>
      <c r="M17" s="269">
        <v>106139</v>
      </c>
      <c r="N17" s="270">
        <v>19.899999999999999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09" t="s">
        <v>491</v>
      </c>
      <c r="H21" s="1110"/>
      <c r="I21" s="1110"/>
      <c r="J21" s="1111"/>
      <c r="K21" s="280">
        <v>12.29</v>
      </c>
      <c r="L21" s="281">
        <v>10.27</v>
      </c>
      <c r="M21" s="282">
        <v>2.02</v>
      </c>
      <c r="N21" s="249"/>
      <c r="O21" s="283"/>
      <c r="P21" s="279"/>
    </row>
    <row r="22" spans="1:16" s="284" customFormat="1">
      <c r="A22" s="279"/>
      <c r="B22" s="249"/>
      <c r="C22" s="249"/>
      <c r="D22" s="249"/>
      <c r="E22" s="249"/>
      <c r="F22" s="249"/>
      <c r="G22" s="1109" t="s">
        <v>492</v>
      </c>
      <c r="H22" s="1110"/>
      <c r="I22" s="1110"/>
      <c r="J22" s="1111"/>
      <c r="K22" s="285">
        <v>91.5</v>
      </c>
      <c r="L22" s="286">
        <v>95.1</v>
      </c>
      <c r="M22" s="287">
        <v>-3.6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2" t="s">
        <v>473</v>
      </c>
      <c r="L30" s="254"/>
      <c r="M30" s="255" t="s">
        <v>474</v>
      </c>
      <c r="N30" s="256"/>
    </row>
    <row r="31" spans="1:16">
      <c r="A31" s="248"/>
      <c r="B31" s="244"/>
      <c r="C31" s="244"/>
      <c r="D31" s="244"/>
      <c r="E31" s="244"/>
      <c r="F31" s="244"/>
      <c r="G31" s="257"/>
      <c r="H31" s="258"/>
      <c r="I31" s="258"/>
      <c r="J31" s="259"/>
      <c r="K31" s="1113"/>
      <c r="L31" s="260" t="s">
        <v>475</v>
      </c>
      <c r="M31" s="261" t="s">
        <v>476</v>
      </c>
      <c r="N31" s="262" t="s">
        <v>477</v>
      </c>
    </row>
    <row r="32" spans="1:16" ht="27" customHeight="1">
      <c r="A32" s="248"/>
      <c r="B32" s="244"/>
      <c r="C32" s="244"/>
      <c r="D32" s="244"/>
      <c r="E32" s="244"/>
      <c r="F32" s="244"/>
      <c r="G32" s="1125" t="s">
        <v>496</v>
      </c>
      <c r="H32" s="1126"/>
      <c r="I32" s="1126"/>
      <c r="J32" s="1127"/>
      <c r="K32" s="294">
        <v>1051223</v>
      </c>
      <c r="L32" s="294">
        <v>92269</v>
      </c>
      <c r="M32" s="295">
        <v>57922</v>
      </c>
      <c r="N32" s="296">
        <v>59.3</v>
      </c>
    </row>
    <row r="33" spans="1:16" ht="13.5" customHeight="1">
      <c r="A33" s="248"/>
      <c r="B33" s="244"/>
      <c r="C33" s="244"/>
      <c r="D33" s="244"/>
      <c r="E33" s="244"/>
      <c r="F33" s="244"/>
      <c r="G33" s="1125" t="s">
        <v>497</v>
      </c>
      <c r="H33" s="1126"/>
      <c r="I33" s="1126"/>
      <c r="J33" s="1127"/>
      <c r="K33" s="294" t="s">
        <v>483</v>
      </c>
      <c r="L33" s="294" t="s">
        <v>483</v>
      </c>
      <c r="M33" s="295" t="s">
        <v>483</v>
      </c>
      <c r="N33" s="296" t="s">
        <v>483</v>
      </c>
    </row>
    <row r="34" spans="1:16" ht="27" customHeight="1">
      <c r="A34" s="248"/>
      <c r="B34" s="244"/>
      <c r="C34" s="244"/>
      <c r="D34" s="244"/>
      <c r="E34" s="244"/>
      <c r="F34" s="244"/>
      <c r="G34" s="1125" t="s">
        <v>498</v>
      </c>
      <c r="H34" s="1126"/>
      <c r="I34" s="1126"/>
      <c r="J34" s="1127"/>
      <c r="K34" s="294" t="s">
        <v>483</v>
      </c>
      <c r="L34" s="294" t="s">
        <v>483</v>
      </c>
      <c r="M34" s="295" t="s">
        <v>483</v>
      </c>
      <c r="N34" s="296" t="s">
        <v>483</v>
      </c>
    </row>
    <row r="35" spans="1:16" ht="27" customHeight="1">
      <c r="A35" s="248"/>
      <c r="B35" s="244"/>
      <c r="C35" s="244"/>
      <c r="D35" s="244"/>
      <c r="E35" s="244"/>
      <c r="F35" s="244"/>
      <c r="G35" s="1125" t="s">
        <v>499</v>
      </c>
      <c r="H35" s="1126"/>
      <c r="I35" s="1126"/>
      <c r="J35" s="1127"/>
      <c r="K35" s="294">
        <v>246059</v>
      </c>
      <c r="L35" s="294">
        <v>21597</v>
      </c>
      <c r="M35" s="295">
        <v>16698</v>
      </c>
      <c r="N35" s="296">
        <v>29.3</v>
      </c>
    </row>
    <row r="36" spans="1:16" ht="27" customHeight="1">
      <c r="A36" s="248"/>
      <c r="B36" s="244"/>
      <c r="C36" s="244"/>
      <c r="D36" s="244"/>
      <c r="E36" s="244"/>
      <c r="F36" s="244"/>
      <c r="G36" s="1125" t="s">
        <v>500</v>
      </c>
      <c r="H36" s="1126"/>
      <c r="I36" s="1126"/>
      <c r="J36" s="1127"/>
      <c r="K36" s="294">
        <v>93524</v>
      </c>
      <c r="L36" s="294">
        <v>8209</v>
      </c>
      <c r="M36" s="295">
        <v>4963</v>
      </c>
      <c r="N36" s="296">
        <v>65.400000000000006</v>
      </c>
    </row>
    <row r="37" spans="1:16" ht="13.5" customHeight="1">
      <c r="A37" s="248"/>
      <c r="B37" s="244"/>
      <c r="C37" s="244"/>
      <c r="D37" s="244"/>
      <c r="E37" s="244"/>
      <c r="F37" s="244"/>
      <c r="G37" s="1125" t="s">
        <v>501</v>
      </c>
      <c r="H37" s="1126"/>
      <c r="I37" s="1126"/>
      <c r="J37" s="1127"/>
      <c r="K37" s="294">
        <v>26500</v>
      </c>
      <c r="L37" s="294">
        <v>2326</v>
      </c>
      <c r="M37" s="295">
        <v>1334</v>
      </c>
      <c r="N37" s="296">
        <v>74.400000000000006</v>
      </c>
    </row>
    <row r="38" spans="1:16" ht="27" customHeight="1">
      <c r="A38" s="248"/>
      <c r="B38" s="244"/>
      <c r="C38" s="244"/>
      <c r="D38" s="244"/>
      <c r="E38" s="244"/>
      <c r="F38" s="244"/>
      <c r="G38" s="1128" t="s">
        <v>502</v>
      </c>
      <c r="H38" s="1129"/>
      <c r="I38" s="1129"/>
      <c r="J38" s="1130"/>
      <c r="K38" s="297" t="s">
        <v>483</v>
      </c>
      <c r="L38" s="297" t="s">
        <v>483</v>
      </c>
      <c r="M38" s="298">
        <v>8</v>
      </c>
      <c r="N38" s="299" t="s">
        <v>483</v>
      </c>
      <c r="O38" s="293"/>
    </row>
    <row r="39" spans="1:16">
      <c r="A39" s="248"/>
      <c r="B39" s="244"/>
      <c r="C39" s="244"/>
      <c r="D39" s="244"/>
      <c r="E39" s="244"/>
      <c r="F39" s="244"/>
      <c r="G39" s="1128" t="s">
        <v>503</v>
      </c>
      <c r="H39" s="1129"/>
      <c r="I39" s="1129"/>
      <c r="J39" s="1130"/>
      <c r="K39" s="300">
        <v>-43107</v>
      </c>
      <c r="L39" s="300">
        <v>-3784</v>
      </c>
      <c r="M39" s="301">
        <v>-2783</v>
      </c>
      <c r="N39" s="302">
        <v>36</v>
      </c>
      <c r="O39" s="293"/>
    </row>
    <row r="40" spans="1:16" ht="27" customHeight="1">
      <c r="A40" s="248"/>
      <c r="B40" s="244"/>
      <c r="C40" s="244"/>
      <c r="D40" s="244"/>
      <c r="E40" s="244"/>
      <c r="F40" s="244"/>
      <c r="G40" s="1125" t="s">
        <v>504</v>
      </c>
      <c r="H40" s="1126"/>
      <c r="I40" s="1126"/>
      <c r="J40" s="1127"/>
      <c r="K40" s="300">
        <v>-855496</v>
      </c>
      <c r="L40" s="300">
        <v>-75090</v>
      </c>
      <c r="M40" s="301">
        <v>-52415</v>
      </c>
      <c r="N40" s="302">
        <v>43.3</v>
      </c>
      <c r="O40" s="293"/>
    </row>
    <row r="41" spans="1:16">
      <c r="A41" s="248"/>
      <c r="B41" s="244"/>
      <c r="C41" s="244"/>
      <c r="D41" s="244"/>
      <c r="E41" s="244"/>
      <c r="F41" s="244"/>
      <c r="G41" s="1131" t="s">
        <v>280</v>
      </c>
      <c r="H41" s="1132"/>
      <c r="I41" s="1132"/>
      <c r="J41" s="1133"/>
      <c r="K41" s="294">
        <v>518703</v>
      </c>
      <c r="L41" s="300">
        <v>45528</v>
      </c>
      <c r="M41" s="301">
        <v>25727</v>
      </c>
      <c r="N41" s="302">
        <v>77</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0" t="s">
        <v>473</v>
      </c>
      <c r="J49" s="1122" t="s">
        <v>508</v>
      </c>
      <c r="K49" s="1123"/>
      <c r="L49" s="1123"/>
      <c r="M49" s="1123"/>
      <c r="N49" s="1124"/>
    </row>
    <row r="50" spans="1:14">
      <c r="A50" s="248"/>
      <c r="B50" s="244"/>
      <c r="C50" s="244"/>
      <c r="D50" s="244"/>
      <c r="E50" s="244"/>
      <c r="F50" s="244"/>
      <c r="G50" s="312"/>
      <c r="H50" s="313"/>
      <c r="I50" s="1121"/>
      <c r="J50" s="314" t="s">
        <v>509</v>
      </c>
      <c r="K50" s="315" t="s">
        <v>510</v>
      </c>
      <c r="L50" s="316" t="s">
        <v>511</v>
      </c>
      <c r="M50" s="317" t="s">
        <v>512</v>
      </c>
      <c r="N50" s="318" t="s">
        <v>513</v>
      </c>
    </row>
    <row r="51" spans="1:14">
      <c r="A51" s="248"/>
      <c r="B51" s="244"/>
      <c r="C51" s="244"/>
      <c r="D51" s="244"/>
      <c r="E51" s="244"/>
      <c r="F51" s="244"/>
      <c r="G51" s="310" t="s">
        <v>514</v>
      </c>
      <c r="H51" s="311"/>
      <c r="I51" s="319">
        <v>1417498</v>
      </c>
      <c r="J51" s="320">
        <v>118213</v>
      </c>
      <c r="K51" s="321">
        <v>136.30000000000001</v>
      </c>
      <c r="L51" s="322">
        <v>70254</v>
      </c>
      <c r="M51" s="323">
        <v>32.700000000000003</v>
      </c>
      <c r="N51" s="324">
        <v>103.6</v>
      </c>
    </row>
    <row r="52" spans="1:14">
      <c r="A52" s="248"/>
      <c r="B52" s="244"/>
      <c r="C52" s="244"/>
      <c r="D52" s="244"/>
      <c r="E52" s="244"/>
      <c r="F52" s="244"/>
      <c r="G52" s="325"/>
      <c r="H52" s="326" t="s">
        <v>515</v>
      </c>
      <c r="I52" s="327">
        <v>565227</v>
      </c>
      <c r="J52" s="328">
        <v>47138</v>
      </c>
      <c r="K52" s="329">
        <v>87</v>
      </c>
      <c r="L52" s="330">
        <v>41764</v>
      </c>
      <c r="M52" s="331">
        <v>46.6</v>
      </c>
      <c r="N52" s="332">
        <v>40.4</v>
      </c>
    </row>
    <row r="53" spans="1:14">
      <c r="A53" s="248"/>
      <c r="B53" s="244"/>
      <c r="C53" s="244"/>
      <c r="D53" s="244"/>
      <c r="E53" s="244"/>
      <c r="F53" s="244"/>
      <c r="G53" s="310" t="s">
        <v>516</v>
      </c>
      <c r="H53" s="311"/>
      <c r="I53" s="319">
        <v>3228912</v>
      </c>
      <c r="J53" s="320">
        <v>274031</v>
      </c>
      <c r="K53" s="321">
        <v>131.80000000000001</v>
      </c>
      <c r="L53" s="322">
        <v>89245</v>
      </c>
      <c r="M53" s="323">
        <v>27</v>
      </c>
      <c r="N53" s="324">
        <v>104.8</v>
      </c>
    </row>
    <row r="54" spans="1:14">
      <c r="A54" s="248"/>
      <c r="B54" s="244"/>
      <c r="C54" s="244"/>
      <c r="D54" s="244"/>
      <c r="E54" s="244"/>
      <c r="F54" s="244"/>
      <c r="G54" s="325"/>
      <c r="H54" s="326" t="s">
        <v>515</v>
      </c>
      <c r="I54" s="327">
        <v>577948</v>
      </c>
      <c r="J54" s="328">
        <v>49049</v>
      </c>
      <c r="K54" s="329">
        <v>4.0999999999999996</v>
      </c>
      <c r="L54" s="330">
        <v>42966</v>
      </c>
      <c r="M54" s="331">
        <v>2.9</v>
      </c>
      <c r="N54" s="332">
        <v>1.2</v>
      </c>
    </row>
    <row r="55" spans="1:14">
      <c r="A55" s="248"/>
      <c r="B55" s="244"/>
      <c r="C55" s="244"/>
      <c r="D55" s="244"/>
      <c r="E55" s="244"/>
      <c r="F55" s="244"/>
      <c r="G55" s="310" t="s">
        <v>517</v>
      </c>
      <c r="H55" s="311"/>
      <c r="I55" s="319">
        <v>789937</v>
      </c>
      <c r="J55" s="320">
        <v>68063</v>
      </c>
      <c r="K55" s="321">
        <v>-75.2</v>
      </c>
      <c r="L55" s="322">
        <v>70897</v>
      </c>
      <c r="M55" s="323">
        <v>-20.6</v>
      </c>
      <c r="N55" s="324">
        <v>-54.6</v>
      </c>
    </row>
    <row r="56" spans="1:14">
      <c r="A56" s="248"/>
      <c r="B56" s="244"/>
      <c r="C56" s="244"/>
      <c r="D56" s="244"/>
      <c r="E56" s="244"/>
      <c r="F56" s="244"/>
      <c r="G56" s="325"/>
      <c r="H56" s="326" t="s">
        <v>515</v>
      </c>
      <c r="I56" s="327">
        <v>478577</v>
      </c>
      <c r="J56" s="328">
        <v>41235</v>
      </c>
      <c r="K56" s="329">
        <v>-15.9</v>
      </c>
      <c r="L56" s="330">
        <v>39878</v>
      </c>
      <c r="M56" s="331">
        <v>-7.2</v>
      </c>
      <c r="N56" s="332">
        <v>-8.6999999999999993</v>
      </c>
    </row>
    <row r="57" spans="1:14">
      <c r="A57" s="248"/>
      <c r="B57" s="244"/>
      <c r="C57" s="244"/>
      <c r="D57" s="244"/>
      <c r="E57" s="244"/>
      <c r="F57" s="244"/>
      <c r="G57" s="310" t="s">
        <v>518</v>
      </c>
      <c r="H57" s="311"/>
      <c r="I57" s="319">
        <v>914045</v>
      </c>
      <c r="J57" s="320">
        <v>79461</v>
      </c>
      <c r="K57" s="321">
        <v>16.7</v>
      </c>
      <c r="L57" s="322">
        <v>66496</v>
      </c>
      <c r="M57" s="323">
        <v>-6.2</v>
      </c>
      <c r="N57" s="324">
        <v>22.9</v>
      </c>
    </row>
    <row r="58" spans="1:14">
      <c r="A58" s="248"/>
      <c r="B58" s="244"/>
      <c r="C58" s="244"/>
      <c r="D58" s="244"/>
      <c r="E58" s="244"/>
      <c r="F58" s="244"/>
      <c r="G58" s="325"/>
      <c r="H58" s="326" t="s">
        <v>515</v>
      </c>
      <c r="I58" s="327">
        <v>401792</v>
      </c>
      <c r="J58" s="328">
        <v>34929</v>
      </c>
      <c r="K58" s="329">
        <v>-15.3</v>
      </c>
      <c r="L58" s="330">
        <v>36530</v>
      </c>
      <c r="M58" s="331">
        <v>-8.4</v>
      </c>
      <c r="N58" s="332">
        <v>-6.9</v>
      </c>
    </row>
    <row r="59" spans="1:14">
      <c r="A59" s="248"/>
      <c r="B59" s="244"/>
      <c r="C59" s="244"/>
      <c r="D59" s="244"/>
      <c r="E59" s="244"/>
      <c r="F59" s="244"/>
      <c r="G59" s="310" t="s">
        <v>519</v>
      </c>
      <c r="H59" s="311"/>
      <c r="I59" s="319">
        <v>1326352</v>
      </c>
      <c r="J59" s="320">
        <v>116418</v>
      </c>
      <c r="K59" s="321">
        <v>46.5</v>
      </c>
      <c r="L59" s="322">
        <v>82748</v>
      </c>
      <c r="M59" s="323">
        <v>24.4</v>
      </c>
      <c r="N59" s="324">
        <v>22.1</v>
      </c>
    </row>
    <row r="60" spans="1:14">
      <c r="A60" s="248"/>
      <c r="B60" s="244"/>
      <c r="C60" s="244"/>
      <c r="D60" s="244"/>
      <c r="E60" s="244"/>
      <c r="F60" s="244"/>
      <c r="G60" s="325"/>
      <c r="H60" s="326" t="s">
        <v>515</v>
      </c>
      <c r="I60" s="333">
        <v>521328</v>
      </c>
      <c r="J60" s="328">
        <v>45759</v>
      </c>
      <c r="K60" s="329">
        <v>31</v>
      </c>
      <c r="L60" s="330">
        <v>44732</v>
      </c>
      <c r="M60" s="331">
        <v>22.5</v>
      </c>
      <c r="N60" s="332">
        <v>8.5</v>
      </c>
    </row>
    <row r="61" spans="1:14">
      <c r="A61" s="248"/>
      <c r="B61" s="244"/>
      <c r="C61" s="244"/>
      <c r="D61" s="244"/>
      <c r="E61" s="244"/>
      <c r="F61" s="244"/>
      <c r="G61" s="310" t="s">
        <v>520</v>
      </c>
      <c r="H61" s="334"/>
      <c r="I61" s="335">
        <v>1535349</v>
      </c>
      <c r="J61" s="336">
        <v>131237</v>
      </c>
      <c r="K61" s="337">
        <v>51.2</v>
      </c>
      <c r="L61" s="338">
        <v>75928</v>
      </c>
      <c r="M61" s="339">
        <v>11.5</v>
      </c>
      <c r="N61" s="324">
        <v>39.700000000000003</v>
      </c>
    </row>
    <row r="62" spans="1:14">
      <c r="A62" s="248"/>
      <c r="B62" s="244"/>
      <c r="C62" s="244"/>
      <c r="D62" s="244"/>
      <c r="E62" s="244"/>
      <c r="F62" s="244"/>
      <c r="G62" s="325"/>
      <c r="H62" s="326" t="s">
        <v>515</v>
      </c>
      <c r="I62" s="327">
        <v>508974</v>
      </c>
      <c r="J62" s="328">
        <v>43622</v>
      </c>
      <c r="K62" s="329">
        <v>18.2</v>
      </c>
      <c r="L62" s="330">
        <v>41174</v>
      </c>
      <c r="M62" s="331">
        <v>11.3</v>
      </c>
      <c r="N62" s="332">
        <v>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4" t="s">
        <v>3</v>
      </c>
      <c r="D47" s="1134"/>
      <c r="E47" s="1135"/>
      <c r="F47" s="11">
        <v>11.3</v>
      </c>
      <c r="G47" s="12">
        <v>17.09</v>
      </c>
      <c r="H47" s="12">
        <v>20.05</v>
      </c>
      <c r="I47" s="12">
        <v>22.32</v>
      </c>
      <c r="J47" s="13">
        <v>24.26</v>
      </c>
    </row>
    <row r="48" spans="2:10" ht="57.75" customHeight="1">
      <c r="B48" s="14"/>
      <c r="C48" s="1136" t="s">
        <v>4</v>
      </c>
      <c r="D48" s="1136"/>
      <c r="E48" s="1137"/>
      <c r="F48" s="15">
        <v>3.11</v>
      </c>
      <c r="G48" s="16">
        <v>4.01</v>
      </c>
      <c r="H48" s="16">
        <v>3.76</v>
      </c>
      <c r="I48" s="16">
        <v>3.29</v>
      </c>
      <c r="J48" s="17">
        <v>2.75</v>
      </c>
    </row>
    <row r="49" spans="2:10" ht="57.75" customHeight="1" thickBot="1">
      <c r="B49" s="18"/>
      <c r="C49" s="1138" t="s">
        <v>5</v>
      </c>
      <c r="D49" s="1138"/>
      <c r="E49" s="1139"/>
      <c r="F49" s="19">
        <v>2.86</v>
      </c>
      <c r="G49" s="20">
        <v>5.87</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6" t="s">
        <v>530</v>
      </c>
      <c r="D34" s="1146"/>
      <c r="E34" s="1147"/>
      <c r="F34" s="32" t="s">
        <v>483</v>
      </c>
      <c r="G34" s="33">
        <v>0</v>
      </c>
      <c r="H34" s="33">
        <v>0</v>
      </c>
      <c r="I34" s="33">
        <v>0</v>
      </c>
      <c r="J34" s="34" t="s">
        <v>531</v>
      </c>
      <c r="K34" s="22"/>
      <c r="L34" s="22"/>
      <c r="M34" s="22"/>
      <c r="N34" s="22"/>
      <c r="O34" s="22"/>
      <c r="P34" s="22"/>
    </row>
    <row r="35" spans="1:16" ht="39" customHeight="1">
      <c r="A35" s="22"/>
      <c r="B35" s="35"/>
      <c r="C35" s="1140" t="s">
        <v>532</v>
      </c>
      <c r="D35" s="1141"/>
      <c r="E35" s="1142"/>
      <c r="F35" s="36">
        <v>3.46</v>
      </c>
      <c r="G35" s="37">
        <v>3.2</v>
      </c>
      <c r="H35" s="37">
        <v>3.54</v>
      </c>
      <c r="I35" s="37">
        <v>3.77</v>
      </c>
      <c r="J35" s="38">
        <v>4.72</v>
      </c>
      <c r="K35" s="22"/>
      <c r="L35" s="22"/>
      <c r="M35" s="22"/>
      <c r="N35" s="22"/>
      <c r="O35" s="22"/>
      <c r="P35" s="22"/>
    </row>
    <row r="36" spans="1:16" ht="39" customHeight="1">
      <c r="A36" s="22"/>
      <c r="B36" s="35"/>
      <c r="C36" s="1140" t="s">
        <v>533</v>
      </c>
      <c r="D36" s="1141"/>
      <c r="E36" s="1142"/>
      <c r="F36" s="36">
        <v>2.87</v>
      </c>
      <c r="G36" s="37">
        <v>3.44</v>
      </c>
      <c r="H36" s="37">
        <v>4.16</v>
      </c>
      <c r="I36" s="37">
        <v>4.41</v>
      </c>
      <c r="J36" s="38">
        <v>3.61</v>
      </c>
      <c r="K36" s="22"/>
      <c r="L36" s="22"/>
      <c r="M36" s="22"/>
      <c r="N36" s="22"/>
      <c r="O36" s="22"/>
      <c r="P36" s="22"/>
    </row>
    <row r="37" spans="1:16" ht="39" customHeight="1">
      <c r="A37" s="22"/>
      <c r="B37" s="35"/>
      <c r="C37" s="1140" t="s">
        <v>534</v>
      </c>
      <c r="D37" s="1141"/>
      <c r="E37" s="1142"/>
      <c r="F37" s="36">
        <v>3.11</v>
      </c>
      <c r="G37" s="37">
        <v>4.01</v>
      </c>
      <c r="H37" s="37">
        <v>3.76</v>
      </c>
      <c r="I37" s="37">
        <v>3.29</v>
      </c>
      <c r="J37" s="38">
        <v>2.81</v>
      </c>
      <c r="K37" s="22"/>
      <c r="L37" s="22"/>
      <c r="M37" s="22"/>
      <c r="N37" s="22"/>
      <c r="O37" s="22"/>
      <c r="P37" s="22"/>
    </row>
    <row r="38" spans="1:16" ht="39" customHeight="1">
      <c r="A38" s="22"/>
      <c r="B38" s="35"/>
      <c r="C38" s="1140" t="s">
        <v>535</v>
      </c>
      <c r="D38" s="1141"/>
      <c r="E38" s="1142"/>
      <c r="F38" s="36">
        <v>2.06</v>
      </c>
      <c r="G38" s="37">
        <v>0.97</v>
      </c>
      <c r="H38" s="37">
        <v>0.74</v>
      </c>
      <c r="I38" s="37">
        <v>1.3</v>
      </c>
      <c r="J38" s="38">
        <v>1.72</v>
      </c>
      <c r="K38" s="22"/>
      <c r="L38" s="22"/>
      <c r="M38" s="22"/>
      <c r="N38" s="22"/>
      <c r="O38" s="22"/>
      <c r="P38" s="22"/>
    </row>
    <row r="39" spans="1:16" ht="39" customHeight="1">
      <c r="A39" s="22"/>
      <c r="B39" s="35"/>
      <c r="C39" s="1140" t="s">
        <v>536</v>
      </c>
      <c r="D39" s="1141"/>
      <c r="E39" s="1142"/>
      <c r="F39" s="36">
        <v>0</v>
      </c>
      <c r="G39" s="37">
        <v>0</v>
      </c>
      <c r="H39" s="37">
        <v>0</v>
      </c>
      <c r="I39" s="37">
        <v>0.48</v>
      </c>
      <c r="J39" s="38">
        <v>0.54</v>
      </c>
      <c r="K39" s="22"/>
      <c r="L39" s="22"/>
      <c r="M39" s="22"/>
      <c r="N39" s="22"/>
      <c r="O39" s="22"/>
      <c r="P39" s="22"/>
    </row>
    <row r="40" spans="1:16" ht="39" customHeight="1">
      <c r="A40" s="22"/>
      <c r="B40" s="35"/>
      <c r="C40" s="1140" t="s">
        <v>537</v>
      </c>
      <c r="D40" s="1141"/>
      <c r="E40" s="1142"/>
      <c r="F40" s="36">
        <v>7.0000000000000007E-2</v>
      </c>
      <c r="G40" s="37">
        <v>0.1</v>
      </c>
      <c r="H40" s="37">
        <v>7.0000000000000007E-2</v>
      </c>
      <c r="I40" s="37">
        <v>0.08</v>
      </c>
      <c r="J40" s="38">
        <v>7.0000000000000007E-2</v>
      </c>
      <c r="K40" s="22"/>
      <c r="L40" s="22"/>
      <c r="M40" s="22"/>
      <c r="N40" s="22"/>
      <c r="O40" s="22"/>
      <c r="P40" s="22"/>
    </row>
    <row r="41" spans="1:16" ht="39" customHeight="1">
      <c r="A41" s="22"/>
      <c r="B41" s="35"/>
      <c r="C41" s="1140" t="s">
        <v>538</v>
      </c>
      <c r="D41" s="1141"/>
      <c r="E41" s="1142"/>
      <c r="F41" s="36">
        <v>0</v>
      </c>
      <c r="G41" s="37">
        <v>0</v>
      </c>
      <c r="H41" s="37">
        <v>0</v>
      </c>
      <c r="I41" s="37">
        <v>0</v>
      </c>
      <c r="J41" s="38">
        <v>0</v>
      </c>
      <c r="K41" s="22"/>
      <c r="L41" s="22"/>
      <c r="M41" s="22"/>
      <c r="N41" s="22"/>
      <c r="O41" s="22"/>
      <c r="P41" s="22"/>
    </row>
    <row r="42" spans="1:16" ht="39" customHeight="1">
      <c r="A42" s="22"/>
      <c r="B42" s="39"/>
      <c r="C42" s="1140" t="s">
        <v>539</v>
      </c>
      <c r="D42" s="1141"/>
      <c r="E42" s="1142"/>
      <c r="F42" s="36" t="s">
        <v>483</v>
      </c>
      <c r="G42" s="37" t="s">
        <v>483</v>
      </c>
      <c r="H42" s="37" t="s">
        <v>483</v>
      </c>
      <c r="I42" s="37" t="s">
        <v>483</v>
      </c>
      <c r="J42" s="38" t="s">
        <v>483</v>
      </c>
      <c r="K42" s="22"/>
      <c r="L42" s="22"/>
      <c r="M42" s="22"/>
      <c r="N42" s="22"/>
      <c r="O42" s="22"/>
      <c r="P42" s="22"/>
    </row>
    <row r="43" spans="1:16" ht="39" customHeight="1" thickBot="1">
      <c r="A43" s="22"/>
      <c r="B43" s="40"/>
      <c r="C43" s="1143" t="s">
        <v>540</v>
      </c>
      <c r="D43" s="1144"/>
      <c r="E43" s="1145"/>
      <c r="F43" s="41">
        <v>0.01</v>
      </c>
      <c r="G43" s="42">
        <v>0.01</v>
      </c>
      <c r="H43" s="42">
        <v>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6" t="s">
        <v>10</v>
      </c>
      <c r="C45" s="1157"/>
      <c r="D45" s="58"/>
      <c r="E45" s="1162" t="s">
        <v>11</v>
      </c>
      <c r="F45" s="1162"/>
      <c r="G45" s="1162"/>
      <c r="H45" s="1162"/>
      <c r="I45" s="1162"/>
      <c r="J45" s="1163"/>
      <c r="K45" s="59">
        <v>1219</v>
      </c>
      <c r="L45" s="60">
        <v>1208</v>
      </c>
      <c r="M45" s="60">
        <v>1184</v>
      </c>
      <c r="N45" s="60">
        <v>1108</v>
      </c>
      <c r="O45" s="61">
        <v>1051</v>
      </c>
      <c r="P45" s="48"/>
      <c r="Q45" s="48"/>
      <c r="R45" s="48"/>
      <c r="S45" s="48"/>
      <c r="T45" s="48"/>
      <c r="U45" s="48"/>
    </row>
    <row r="46" spans="1:21" ht="30.75" customHeight="1">
      <c r="A46" s="48"/>
      <c r="B46" s="1158"/>
      <c r="C46" s="1159"/>
      <c r="D46" s="62"/>
      <c r="E46" s="1150" t="s">
        <v>12</v>
      </c>
      <c r="F46" s="1150"/>
      <c r="G46" s="1150"/>
      <c r="H46" s="1150"/>
      <c r="I46" s="1150"/>
      <c r="J46" s="1151"/>
      <c r="K46" s="63" t="s">
        <v>483</v>
      </c>
      <c r="L46" s="64" t="s">
        <v>483</v>
      </c>
      <c r="M46" s="64" t="s">
        <v>483</v>
      </c>
      <c r="N46" s="64" t="s">
        <v>483</v>
      </c>
      <c r="O46" s="65" t="s">
        <v>483</v>
      </c>
      <c r="P46" s="48"/>
      <c r="Q46" s="48"/>
      <c r="R46" s="48"/>
      <c r="S46" s="48"/>
      <c r="T46" s="48"/>
      <c r="U46" s="48"/>
    </row>
    <row r="47" spans="1:21" ht="30.75" customHeight="1">
      <c r="A47" s="48"/>
      <c r="B47" s="1158"/>
      <c r="C47" s="1159"/>
      <c r="D47" s="62"/>
      <c r="E47" s="1150" t="s">
        <v>13</v>
      </c>
      <c r="F47" s="1150"/>
      <c r="G47" s="1150"/>
      <c r="H47" s="1150"/>
      <c r="I47" s="1150"/>
      <c r="J47" s="1151"/>
      <c r="K47" s="63" t="s">
        <v>483</v>
      </c>
      <c r="L47" s="64" t="s">
        <v>483</v>
      </c>
      <c r="M47" s="64" t="s">
        <v>483</v>
      </c>
      <c r="N47" s="64" t="s">
        <v>483</v>
      </c>
      <c r="O47" s="65" t="s">
        <v>483</v>
      </c>
      <c r="P47" s="48"/>
      <c r="Q47" s="48"/>
      <c r="R47" s="48"/>
      <c r="S47" s="48"/>
      <c r="T47" s="48"/>
      <c r="U47" s="48"/>
    </row>
    <row r="48" spans="1:21" ht="30.75" customHeight="1">
      <c r="A48" s="48"/>
      <c r="B48" s="1158"/>
      <c r="C48" s="1159"/>
      <c r="D48" s="62"/>
      <c r="E48" s="1150" t="s">
        <v>14</v>
      </c>
      <c r="F48" s="1150"/>
      <c r="G48" s="1150"/>
      <c r="H48" s="1150"/>
      <c r="I48" s="1150"/>
      <c r="J48" s="1151"/>
      <c r="K48" s="63">
        <v>274</v>
      </c>
      <c r="L48" s="64">
        <v>267</v>
      </c>
      <c r="M48" s="64">
        <v>255</v>
      </c>
      <c r="N48" s="64">
        <v>250</v>
      </c>
      <c r="O48" s="65">
        <v>246</v>
      </c>
      <c r="P48" s="48"/>
      <c r="Q48" s="48"/>
      <c r="R48" s="48"/>
      <c r="S48" s="48"/>
      <c r="T48" s="48"/>
      <c r="U48" s="48"/>
    </row>
    <row r="49" spans="1:21" ht="30.75" customHeight="1">
      <c r="A49" s="48"/>
      <c r="B49" s="1158"/>
      <c r="C49" s="1159"/>
      <c r="D49" s="62"/>
      <c r="E49" s="1150" t="s">
        <v>15</v>
      </c>
      <c r="F49" s="1150"/>
      <c r="G49" s="1150"/>
      <c r="H49" s="1150"/>
      <c r="I49" s="1150"/>
      <c r="J49" s="1151"/>
      <c r="K49" s="63">
        <v>147</v>
      </c>
      <c r="L49" s="64">
        <v>126</v>
      </c>
      <c r="M49" s="64">
        <v>124</v>
      </c>
      <c r="N49" s="64">
        <v>107</v>
      </c>
      <c r="O49" s="65">
        <v>94</v>
      </c>
      <c r="P49" s="48"/>
      <c r="Q49" s="48"/>
      <c r="R49" s="48"/>
      <c r="S49" s="48"/>
      <c r="T49" s="48"/>
      <c r="U49" s="48"/>
    </row>
    <row r="50" spans="1:21" ht="30.75" customHeight="1">
      <c r="A50" s="48"/>
      <c r="B50" s="1158"/>
      <c r="C50" s="1159"/>
      <c r="D50" s="62"/>
      <c r="E50" s="1150" t="s">
        <v>16</v>
      </c>
      <c r="F50" s="1150"/>
      <c r="G50" s="1150"/>
      <c r="H50" s="1150"/>
      <c r="I50" s="1150"/>
      <c r="J50" s="1151"/>
      <c r="K50" s="63">
        <v>26</v>
      </c>
      <c r="L50" s="64">
        <v>26</v>
      </c>
      <c r="M50" s="64">
        <v>27</v>
      </c>
      <c r="N50" s="64">
        <v>26</v>
      </c>
      <c r="O50" s="65">
        <v>27</v>
      </c>
      <c r="P50" s="48"/>
      <c r="Q50" s="48"/>
      <c r="R50" s="48"/>
      <c r="S50" s="48"/>
      <c r="T50" s="48"/>
      <c r="U50" s="48"/>
    </row>
    <row r="51" spans="1:21" ht="30.75" customHeight="1">
      <c r="A51" s="48"/>
      <c r="B51" s="1160"/>
      <c r="C51" s="1161"/>
      <c r="D51" s="66"/>
      <c r="E51" s="1150" t="s">
        <v>17</v>
      </c>
      <c r="F51" s="1150"/>
      <c r="G51" s="1150"/>
      <c r="H51" s="1150"/>
      <c r="I51" s="1150"/>
      <c r="J51" s="1151"/>
      <c r="K51" s="63" t="s">
        <v>483</v>
      </c>
      <c r="L51" s="64" t="s">
        <v>483</v>
      </c>
      <c r="M51" s="64" t="s">
        <v>483</v>
      </c>
      <c r="N51" s="64" t="s">
        <v>483</v>
      </c>
      <c r="O51" s="65" t="s">
        <v>483</v>
      </c>
      <c r="P51" s="48"/>
      <c r="Q51" s="48"/>
      <c r="R51" s="48"/>
      <c r="S51" s="48"/>
      <c r="T51" s="48"/>
      <c r="U51" s="48"/>
    </row>
    <row r="52" spans="1:21" ht="30.75" customHeight="1">
      <c r="A52" s="48"/>
      <c r="B52" s="1148" t="s">
        <v>18</v>
      </c>
      <c r="C52" s="1149"/>
      <c r="D52" s="66"/>
      <c r="E52" s="1150" t="s">
        <v>19</v>
      </c>
      <c r="F52" s="1150"/>
      <c r="G52" s="1150"/>
      <c r="H52" s="1150"/>
      <c r="I52" s="1150"/>
      <c r="J52" s="1151"/>
      <c r="K52" s="63">
        <v>974</v>
      </c>
      <c r="L52" s="64">
        <v>1001</v>
      </c>
      <c r="M52" s="64">
        <v>969</v>
      </c>
      <c r="N52" s="64">
        <v>938</v>
      </c>
      <c r="O52" s="65">
        <v>899</v>
      </c>
      <c r="P52" s="48"/>
      <c r="Q52" s="48"/>
      <c r="R52" s="48"/>
      <c r="S52" s="48"/>
      <c r="T52" s="48"/>
      <c r="U52" s="48"/>
    </row>
    <row r="53" spans="1:21" ht="30.75" customHeight="1" thickBot="1">
      <c r="A53" s="48"/>
      <c r="B53" s="1152" t="s">
        <v>20</v>
      </c>
      <c r="C53" s="1153"/>
      <c r="D53" s="67"/>
      <c r="E53" s="1154" t="s">
        <v>21</v>
      </c>
      <c r="F53" s="1154"/>
      <c r="G53" s="1154"/>
      <c r="H53" s="1154"/>
      <c r="I53" s="1154"/>
      <c r="J53" s="1155"/>
      <c r="K53" s="68">
        <v>692</v>
      </c>
      <c r="L53" s="69">
        <v>626</v>
      </c>
      <c r="M53" s="69">
        <v>621</v>
      </c>
      <c r="N53" s="69">
        <v>553</v>
      </c>
      <c r="O53" s="70">
        <v>519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64" t="s">
        <v>23</v>
      </c>
      <c r="C41" s="1165"/>
      <c r="D41" s="81"/>
      <c r="E41" s="1170" t="s">
        <v>24</v>
      </c>
      <c r="F41" s="1170"/>
      <c r="G41" s="1170"/>
      <c r="H41" s="1171"/>
      <c r="I41" s="82">
        <v>8499</v>
      </c>
      <c r="J41" s="83">
        <v>8088</v>
      </c>
      <c r="K41" s="83">
        <v>7653</v>
      </c>
      <c r="L41" s="83">
        <v>7367</v>
      </c>
      <c r="M41" s="84">
        <v>7247</v>
      </c>
    </row>
    <row r="42" spans="2:13" ht="27.75" customHeight="1">
      <c r="B42" s="1166"/>
      <c r="C42" s="1167"/>
      <c r="D42" s="85"/>
      <c r="E42" s="1172" t="s">
        <v>25</v>
      </c>
      <c r="F42" s="1172"/>
      <c r="G42" s="1172"/>
      <c r="H42" s="1173"/>
      <c r="I42" s="86">
        <v>622</v>
      </c>
      <c r="J42" s="87">
        <v>525</v>
      </c>
      <c r="K42" s="87">
        <v>521</v>
      </c>
      <c r="L42" s="87">
        <v>494</v>
      </c>
      <c r="M42" s="88">
        <v>466</v>
      </c>
    </row>
    <row r="43" spans="2:13" ht="27.75" customHeight="1">
      <c r="B43" s="1166"/>
      <c r="C43" s="1167"/>
      <c r="D43" s="85"/>
      <c r="E43" s="1172" t="s">
        <v>26</v>
      </c>
      <c r="F43" s="1172"/>
      <c r="G43" s="1172"/>
      <c r="H43" s="1173"/>
      <c r="I43" s="86">
        <v>3020</v>
      </c>
      <c r="J43" s="87">
        <v>2849</v>
      </c>
      <c r="K43" s="87">
        <v>2609</v>
      </c>
      <c r="L43" s="87">
        <v>2360</v>
      </c>
      <c r="M43" s="88">
        <v>2293</v>
      </c>
    </row>
    <row r="44" spans="2:13" ht="27.75" customHeight="1">
      <c r="B44" s="1166"/>
      <c r="C44" s="1167"/>
      <c r="D44" s="85"/>
      <c r="E44" s="1172" t="s">
        <v>27</v>
      </c>
      <c r="F44" s="1172"/>
      <c r="G44" s="1172"/>
      <c r="H44" s="1173"/>
      <c r="I44" s="86">
        <v>801</v>
      </c>
      <c r="J44" s="87">
        <v>677</v>
      </c>
      <c r="K44" s="87">
        <v>550</v>
      </c>
      <c r="L44" s="87">
        <v>446</v>
      </c>
      <c r="M44" s="88">
        <v>359</v>
      </c>
    </row>
    <row r="45" spans="2:13" ht="27.75" customHeight="1">
      <c r="B45" s="1166"/>
      <c r="C45" s="1167"/>
      <c r="D45" s="85"/>
      <c r="E45" s="1172" t="s">
        <v>28</v>
      </c>
      <c r="F45" s="1172"/>
      <c r="G45" s="1172"/>
      <c r="H45" s="1173"/>
      <c r="I45" s="86">
        <v>2184</v>
      </c>
      <c r="J45" s="87">
        <v>2172</v>
      </c>
      <c r="K45" s="87">
        <v>2126</v>
      </c>
      <c r="L45" s="87">
        <v>2026</v>
      </c>
      <c r="M45" s="88">
        <v>1892</v>
      </c>
    </row>
    <row r="46" spans="2:13" ht="27.75" customHeight="1">
      <c r="B46" s="1166"/>
      <c r="C46" s="1167"/>
      <c r="D46" s="85"/>
      <c r="E46" s="1172" t="s">
        <v>29</v>
      </c>
      <c r="F46" s="1172"/>
      <c r="G46" s="1172"/>
      <c r="H46" s="1173"/>
      <c r="I46" s="86" t="s">
        <v>483</v>
      </c>
      <c r="J46" s="87" t="s">
        <v>483</v>
      </c>
      <c r="K46" s="87" t="s">
        <v>483</v>
      </c>
      <c r="L46" s="87" t="s">
        <v>483</v>
      </c>
      <c r="M46" s="88" t="s">
        <v>483</v>
      </c>
    </row>
    <row r="47" spans="2:13" ht="27.75" customHeight="1">
      <c r="B47" s="1166"/>
      <c r="C47" s="1167"/>
      <c r="D47" s="85"/>
      <c r="E47" s="1172" t="s">
        <v>30</v>
      </c>
      <c r="F47" s="1172"/>
      <c r="G47" s="1172"/>
      <c r="H47" s="1173"/>
      <c r="I47" s="86" t="s">
        <v>483</v>
      </c>
      <c r="J47" s="87" t="s">
        <v>483</v>
      </c>
      <c r="K47" s="87" t="s">
        <v>483</v>
      </c>
      <c r="L47" s="87" t="s">
        <v>483</v>
      </c>
      <c r="M47" s="88" t="s">
        <v>483</v>
      </c>
    </row>
    <row r="48" spans="2:13" ht="27.75" customHeight="1">
      <c r="B48" s="1168"/>
      <c r="C48" s="1169"/>
      <c r="D48" s="85"/>
      <c r="E48" s="1172" t="s">
        <v>31</v>
      </c>
      <c r="F48" s="1172"/>
      <c r="G48" s="1172"/>
      <c r="H48" s="1173"/>
      <c r="I48" s="86" t="s">
        <v>483</v>
      </c>
      <c r="J48" s="87" t="s">
        <v>483</v>
      </c>
      <c r="K48" s="87" t="s">
        <v>483</v>
      </c>
      <c r="L48" s="87" t="s">
        <v>483</v>
      </c>
      <c r="M48" s="88" t="s">
        <v>483</v>
      </c>
    </row>
    <row r="49" spans="2:13" ht="27.75" customHeight="1">
      <c r="B49" s="1174" t="s">
        <v>32</v>
      </c>
      <c r="C49" s="1175"/>
      <c r="D49" s="89"/>
      <c r="E49" s="1172" t="s">
        <v>33</v>
      </c>
      <c r="F49" s="1172"/>
      <c r="G49" s="1172"/>
      <c r="H49" s="1173"/>
      <c r="I49" s="86">
        <v>1618</v>
      </c>
      <c r="J49" s="87">
        <v>2229</v>
      </c>
      <c r="K49" s="87">
        <v>2488</v>
      </c>
      <c r="L49" s="87">
        <v>2711</v>
      </c>
      <c r="M49" s="88">
        <v>3178</v>
      </c>
    </row>
    <row r="50" spans="2:13" ht="27.75" customHeight="1">
      <c r="B50" s="1166"/>
      <c r="C50" s="1167"/>
      <c r="D50" s="85"/>
      <c r="E50" s="1172" t="s">
        <v>34</v>
      </c>
      <c r="F50" s="1172"/>
      <c r="G50" s="1172"/>
      <c r="H50" s="1173"/>
      <c r="I50" s="86">
        <v>512</v>
      </c>
      <c r="J50" s="87">
        <v>440</v>
      </c>
      <c r="K50" s="87">
        <v>374</v>
      </c>
      <c r="L50" s="87">
        <v>325</v>
      </c>
      <c r="M50" s="88">
        <v>291</v>
      </c>
    </row>
    <row r="51" spans="2:13" ht="27.75" customHeight="1">
      <c r="B51" s="1168"/>
      <c r="C51" s="1169"/>
      <c r="D51" s="85"/>
      <c r="E51" s="1172" t="s">
        <v>35</v>
      </c>
      <c r="F51" s="1172"/>
      <c r="G51" s="1172"/>
      <c r="H51" s="1173"/>
      <c r="I51" s="86">
        <v>7605</v>
      </c>
      <c r="J51" s="87">
        <v>7304</v>
      </c>
      <c r="K51" s="87">
        <v>7160</v>
      </c>
      <c r="L51" s="87">
        <v>6960</v>
      </c>
      <c r="M51" s="88">
        <v>6743</v>
      </c>
    </row>
    <row r="52" spans="2:13" ht="27.75" customHeight="1" thickBot="1">
      <c r="B52" s="1176" t="s">
        <v>36</v>
      </c>
      <c r="C52" s="1177"/>
      <c r="D52" s="90"/>
      <c r="E52" s="1178" t="s">
        <v>37</v>
      </c>
      <c r="F52" s="1178"/>
      <c r="G52" s="1178"/>
      <c r="H52" s="1179"/>
      <c r="I52" s="91">
        <v>5391</v>
      </c>
      <c r="J52" s="92">
        <v>4337</v>
      </c>
      <c r="K52" s="92">
        <v>3437</v>
      </c>
      <c r="L52" s="92">
        <v>2696</v>
      </c>
      <c r="M52" s="93">
        <v>2044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118213</v>
      </c>
      <c r="E3" s="116"/>
      <c r="F3" s="117">
        <v>70254</v>
      </c>
      <c r="G3" s="118"/>
      <c r="H3" s="119"/>
    </row>
    <row r="4" spans="1:8">
      <c r="A4" s="120"/>
      <c r="B4" s="121"/>
      <c r="C4" s="122"/>
      <c r="D4" s="123">
        <v>47138</v>
      </c>
      <c r="E4" s="124"/>
      <c r="F4" s="125">
        <v>41764</v>
      </c>
      <c r="G4" s="126"/>
      <c r="H4" s="127"/>
    </row>
    <row r="5" spans="1:8">
      <c r="A5" s="108" t="s">
        <v>516</v>
      </c>
      <c r="B5" s="113"/>
      <c r="C5" s="114"/>
      <c r="D5" s="115">
        <v>274031</v>
      </c>
      <c r="E5" s="116"/>
      <c r="F5" s="117">
        <v>89245</v>
      </c>
      <c r="G5" s="118"/>
      <c r="H5" s="119"/>
    </row>
    <row r="6" spans="1:8">
      <c r="A6" s="120"/>
      <c r="B6" s="121"/>
      <c r="C6" s="122"/>
      <c r="D6" s="123">
        <v>49049</v>
      </c>
      <c r="E6" s="124"/>
      <c r="F6" s="125">
        <v>42966</v>
      </c>
      <c r="G6" s="126"/>
      <c r="H6" s="127"/>
    </row>
    <row r="7" spans="1:8">
      <c r="A7" s="108" t="s">
        <v>517</v>
      </c>
      <c r="B7" s="113"/>
      <c r="C7" s="114"/>
      <c r="D7" s="115">
        <v>68063</v>
      </c>
      <c r="E7" s="116"/>
      <c r="F7" s="117">
        <v>70897</v>
      </c>
      <c r="G7" s="118"/>
      <c r="H7" s="119"/>
    </row>
    <row r="8" spans="1:8">
      <c r="A8" s="120"/>
      <c r="B8" s="121"/>
      <c r="C8" s="122"/>
      <c r="D8" s="123">
        <v>41235</v>
      </c>
      <c r="E8" s="124"/>
      <c r="F8" s="125">
        <v>39878</v>
      </c>
      <c r="G8" s="126"/>
      <c r="H8" s="127"/>
    </row>
    <row r="9" spans="1:8">
      <c r="A9" s="108" t="s">
        <v>518</v>
      </c>
      <c r="B9" s="113"/>
      <c r="C9" s="114"/>
      <c r="D9" s="115">
        <v>79461</v>
      </c>
      <c r="E9" s="116"/>
      <c r="F9" s="117">
        <v>66496</v>
      </c>
      <c r="G9" s="118"/>
      <c r="H9" s="119"/>
    </row>
    <row r="10" spans="1:8">
      <c r="A10" s="120"/>
      <c r="B10" s="121"/>
      <c r="C10" s="122"/>
      <c r="D10" s="123">
        <v>34929</v>
      </c>
      <c r="E10" s="124"/>
      <c r="F10" s="125">
        <v>36530</v>
      </c>
      <c r="G10" s="126"/>
      <c r="H10" s="127"/>
    </row>
    <row r="11" spans="1:8">
      <c r="A11" s="108" t="s">
        <v>519</v>
      </c>
      <c r="B11" s="113"/>
      <c r="C11" s="114"/>
      <c r="D11" s="115">
        <v>116418</v>
      </c>
      <c r="E11" s="116"/>
      <c r="F11" s="117">
        <v>82748</v>
      </c>
      <c r="G11" s="118"/>
      <c r="H11" s="119"/>
    </row>
    <row r="12" spans="1:8">
      <c r="A12" s="120"/>
      <c r="B12" s="121"/>
      <c r="C12" s="128"/>
      <c r="D12" s="123">
        <v>45759</v>
      </c>
      <c r="E12" s="124"/>
      <c r="F12" s="125">
        <v>44732</v>
      </c>
      <c r="G12" s="126"/>
      <c r="H12" s="127"/>
    </row>
    <row r="13" spans="1:8">
      <c r="A13" s="108"/>
      <c r="B13" s="113"/>
      <c r="C13" s="129"/>
      <c r="D13" s="130">
        <v>131237</v>
      </c>
      <c r="E13" s="131"/>
      <c r="F13" s="132">
        <v>75928</v>
      </c>
      <c r="G13" s="133"/>
      <c r="H13" s="119"/>
    </row>
    <row r="14" spans="1:8">
      <c r="A14" s="120"/>
      <c r="B14" s="121"/>
      <c r="C14" s="122"/>
      <c r="D14" s="123">
        <v>43622</v>
      </c>
      <c r="E14" s="124"/>
      <c r="F14" s="125">
        <v>41174</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3.11</v>
      </c>
      <c r="C19" s="134">
        <f>ROUND(VALUE(SUBSTITUTE(実質収支比率等に係る経年分析!G$48,"▲","-")),2)</f>
        <v>4.01</v>
      </c>
      <c r="D19" s="134">
        <f>ROUND(VALUE(SUBSTITUTE(実質収支比率等に係る経年分析!H$48,"▲","-")),2)</f>
        <v>3.76</v>
      </c>
      <c r="E19" s="134">
        <f>ROUND(VALUE(SUBSTITUTE(実質収支比率等に係る経年分析!I$48,"▲","-")),2)</f>
        <v>3.29</v>
      </c>
      <c r="F19" s="134">
        <f>ROUND(VALUE(SUBSTITUTE(実質収支比率等に係る経年分析!J$48,"▲","-")),2)</f>
        <v>2.75</v>
      </c>
    </row>
    <row r="20" spans="1:11">
      <c r="A20" s="134" t="s">
        <v>42</v>
      </c>
      <c r="B20" s="134">
        <f>ROUND(VALUE(SUBSTITUTE(実質収支比率等に係る経年分析!F$47,"▲","-")),2)</f>
        <v>11.3</v>
      </c>
      <c r="C20" s="134">
        <f>ROUND(VALUE(SUBSTITUTE(実質収支比率等に係る経年分析!G$47,"▲","-")),2)</f>
        <v>17.09</v>
      </c>
      <c r="D20" s="134">
        <f>ROUND(VALUE(SUBSTITUTE(実質収支比率等に係る経年分析!H$47,"▲","-")),2)</f>
        <v>20.05</v>
      </c>
      <c r="E20" s="134">
        <f>ROUND(VALUE(SUBSTITUTE(実質収支比率等に係る経年分析!I$47,"▲","-")),2)</f>
        <v>22.32</v>
      </c>
      <c r="F20" s="134">
        <f>ROUND(VALUE(SUBSTITUTE(実質収支比率等に係る経年分析!J$47,"▲","-")),2)</f>
        <v>24.26</v>
      </c>
    </row>
    <row r="21" spans="1:11">
      <c r="A21" s="134" t="s">
        <v>43</v>
      </c>
      <c r="B21" s="134">
        <f>IF(ISNUMBER(VALUE(SUBSTITUTE(実質収支比率等に係る経年分析!F$49,"▲","-"))),ROUND(VALUE(SUBSTITUTE(実質収支比率等に係る経年分析!F$49,"▲","-")),2),NA())</f>
        <v>2.86</v>
      </c>
      <c r="C21" s="134">
        <f>IF(ISNUMBER(VALUE(SUBSTITUTE(実質収支比率等に係る経年分析!G$49,"▲","-"))),ROUND(VALUE(SUBSTITUTE(実質収支比率等に係る経年分析!G$49,"▲","-")),2),NA())</f>
        <v>5.87</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-0.49</v>
      </c>
      <c r="F21" s="134">
        <f>IF(ISNUMBER(VALUE(SUBSTITUTE(実質収支比率等に係る経年分析!J$49,"▲","-"))),ROUND(VALUE(SUBSTITUTE(実質収支比率等に係る経年分析!J$49,"▲","-")),2),NA())</f>
        <v>-0.54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0.54</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1.72</v>
      </c>
    </row>
    <row r="33" spans="1:16">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4.01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3.76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2.81</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3.61</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4.72</v>
      </c>
    </row>
    <row r="36" spans="1:16">
      <c r="A36" s="135" t="str">
        <f>IF(連結実質赤字比率に係る赤字・黒字の構成分析!C$34="",NA(),連結実質赤字比率に係る赤字・黒字の構成分析!C$34)</f>
        <v>ニュータウン鬼北の里特別会計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7.0000000000000007E-2</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974</v>
      </c>
      <c r="E42" s="136"/>
      <c r="F42" s="136"/>
      <c r="G42" s="136">
        <f>'実質公債費比率（分子）の構造'!L$52</f>
        <v>1001</v>
      </c>
      <c r="H42" s="136"/>
      <c r="I42" s="136"/>
      <c r="J42" s="136">
        <f>'実質公債費比率（分子）の構造'!M$52</f>
        <v>969</v>
      </c>
      <c r="K42" s="136"/>
      <c r="L42" s="136"/>
      <c r="M42" s="136">
        <f>'実質公債費比率（分子）の構造'!N$52</f>
        <v>938</v>
      </c>
      <c r="N42" s="136"/>
      <c r="O42" s="136"/>
      <c r="P42" s="136">
        <f>'実質公債費比率（分子）の構造'!O$52</f>
        <v>899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26</v>
      </c>
      <c r="C44" s="136"/>
      <c r="D44" s="136"/>
      <c r="E44" s="136">
        <f>'実質公債費比率（分子）の構造'!L$50</f>
        <v>26</v>
      </c>
      <c r="F44" s="136"/>
      <c r="G44" s="136"/>
      <c r="H44" s="136">
        <f>'実質公債費比率（分子）の構造'!M$50</f>
        <v>27</v>
      </c>
      <c r="I44" s="136"/>
      <c r="J44" s="136"/>
      <c r="K44" s="136">
        <f>'実質公債費比率（分子）の構造'!N$50</f>
        <v>26</v>
      </c>
      <c r="L44" s="136"/>
      <c r="M44" s="136"/>
      <c r="N44" s="136">
        <f>'実質公債費比率（分子）の構造'!O$50</f>
        <v>27</v>
      </c>
      <c r="O44" s="136"/>
      <c r="P44" s="136"/>
    </row>
    <row r="45" spans="1:16">
      <c r="A45" s="136" t="s">
        <v>53</v>
      </c>
      <c r="B45" s="136">
        <f>'実質公債費比率（分子）の構造'!K$49</f>
        <v>147</v>
      </c>
      <c r="C45" s="136"/>
      <c r="D45" s="136"/>
      <c r="E45" s="136">
        <f>'実質公債費比率（分子）の構造'!L$49</f>
        <v>126</v>
      </c>
      <c r="F45" s="136"/>
      <c r="G45" s="136"/>
      <c r="H45" s="136">
        <f>'実質公債費比率（分子）の構造'!M$49</f>
        <v>124</v>
      </c>
      <c r="I45" s="136"/>
      <c r="J45" s="136"/>
      <c r="K45" s="136">
        <f>'実質公債費比率（分子）の構造'!N$49</f>
        <v>107</v>
      </c>
      <c r="L45" s="136"/>
      <c r="M45" s="136"/>
      <c r="N45" s="136">
        <f>'実質公債費比率（分子）の構造'!O$49</f>
        <v>94</v>
      </c>
      <c r="O45" s="136"/>
      <c r="P45" s="136"/>
    </row>
    <row r="46" spans="1:16">
      <c r="A46" s="136" t="s">
        <v>54</v>
      </c>
      <c r="B46" s="136">
        <f>'実質公債費比率（分子）の構造'!K$48</f>
        <v>274</v>
      </c>
      <c r="C46" s="136"/>
      <c r="D46" s="136"/>
      <c r="E46" s="136">
        <f>'実質公債費比率（分子）の構造'!L$48</f>
        <v>267</v>
      </c>
      <c r="F46" s="136"/>
      <c r="G46" s="136"/>
      <c r="H46" s="136">
        <f>'実質公債費比率（分子）の構造'!M$48</f>
        <v>255</v>
      </c>
      <c r="I46" s="136"/>
      <c r="J46" s="136"/>
      <c r="K46" s="136">
        <f>'実質公債費比率（分子）の構造'!N$48</f>
        <v>250</v>
      </c>
      <c r="L46" s="136"/>
      <c r="M46" s="136"/>
      <c r="N46" s="136">
        <f>'実質公債費比率（分子）の構造'!O$48</f>
        <v>246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1219</v>
      </c>
      <c r="C49" s="136"/>
      <c r="D49" s="136"/>
      <c r="E49" s="136">
        <f>'実質公債費比率（分子）の構造'!L$45</f>
        <v>1208</v>
      </c>
      <c r="F49" s="136"/>
      <c r="G49" s="136"/>
      <c r="H49" s="136">
        <f>'実質公債費比率（分子）の構造'!M$45</f>
        <v>1184</v>
      </c>
      <c r="I49" s="136"/>
      <c r="J49" s="136"/>
      <c r="K49" s="136">
        <f>'実質公債費比率（分子）の構造'!N$45</f>
        <v>1108</v>
      </c>
      <c r="L49" s="136"/>
      <c r="M49" s="136"/>
      <c r="N49" s="136">
        <f>'実質公債費比率（分子）の構造'!O$45</f>
        <v>1051</v>
      </c>
      <c r="O49" s="136"/>
      <c r="P49" s="136"/>
    </row>
    <row r="50" spans="1:16">
      <c r="A50" s="136" t="s">
        <v>58</v>
      </c>
      <c r="B50" s="136" t="e">
        <f>NA()</f>
        <v>#N/A</v>
      </c>
      <c r="C50" s="136">
        <f>IF(ISNUMBER('実質公債費比率（分子）の構造'!K$53),'実質公債費比率（分子）の構造'!K$53,NA())</f>
        <v>692</v>
      </c>
      <c r="D50" s="136" t="e">
        <f>NA()</f>
        <v>#N/A</v>
      </c>
      <c r="E50" s="136" t="e">
        <f>NA()</f>
        <v>#N/A</v>
      </c>
      <c r="F50" s="136">
        <f>IF(ISNUMBER('実質公債費比率（分子）の構造'!L$53),'実質公債費比率（分子）の構造'!L$53,NA())</f>
        <v>626</v>
      </c>
      <c r="G50" s="136" t="e">
        <f>NA()</f>
        <v>#N/A</v>
      </c>
      <c r="H50" s="136" t="e">
        <f>NA()</f>
        <v>#N/A</v>
      </c>
      <c r="I50" s="136">
        <f>IF(ISNUMBER('実質公債費比率（分子）の構造'!M$53),'実質公債費比率（分子）の構造'!M$53,NA())</f>
        <v>621</v>
      </c>
      <c r="J50" s="136" t="e">
        <f>NA()</f>
        <v>#N/A</v>
      </c>
      <c r="K50" s="136" t="e">
        <f>NA()</f>
        <v>#N/A</v>
      </c>
      <c r="L50" s="136">
        <f>IF(ISNUMBER('実質公債費比率（分子）の構造'!N$53),'実質公債費比率（分子）の構造'!N$53,NA())</f>
        <v>553</v>
      </c>
      <c r="M50" s="136" t="e">
        <f>NA()</f>
        <v>#N/A</v>
      </c>
      <c r="N50" s="136" t="e">
        <f>NA()</f>
        <v>#N/A</v>
      </c>
      <c r="O50" s="136">
        <f>IF(ISNUMBER('実質公債費比率（分子）の構造'!O$53),'実質公債費比率（分子）の構造'!O$53,NA())</f>
        <v>519</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7605</v>
      </c>
      <c r="E56" s="135"/>
      <c r="F56" s="135"/>
      <c r="G56" s="135">
        <f>'将来負担比率（分子）の構造'!J$51</f>
        <v>7304</v>
      </c>
      <c r="H56" s="135"/>
      <c r="I56" s="135"/>
      <c r="J56" s="135">
        <f>'将来負担比率（分子）の構造'!K$51</f>
        <v>7160</v>
      </c>
      <c r="K56" s="135"/>
      <c r="L56" s="135"/>
      <c r="M56" s="135">
        <f>'将来負担比率（分子）の構造'!L$51</f>
        <v>6960</v>
      </c>
      <c r="N56" s="135"/>
      <c r="O56" s="135"/>
      <c r="P56" s="135">
        <f>'将来負担比率（分子）の構造'!M$51</f>
        <v>6743</v>
      </c>
    </row>
    <row r="57" spans="1:16">
      <c r="A57" s="135" t="s">
        <v>34</v>
      </c>
      <c r="B57" s="135"/>
      <c r="C57" s="135"/>
      <c r="D57" s="135">
        <f>'将来負担比率（分子）の構造'!I$50</f>
        <v>512</v>
      </c>
      <c r="E57" s="135"/>
      <c r="F57" s="135"/>
      <c r="G57" s="135">
        <f>'将来負担比率（分子）の構造'!J$50</f>
        <v>440</v>
      </c>
      <c r="H57" s="135"/>
      <c r="I57" s="135"/>
      <c r="J57" s="135">
        <f>'将来負担比率（分子）の構造'!K$50</f>
        <v>374</v>
      </c>
      <c r="K57" s="135"/>
      <c r="L57" s="135"/>
      <c r="M57" s="135">
        <f>'将来負担比率（分子）の構造'!L$50</f>
        <v>325</v>
      </c>
      <c r="N57" s="135"/>
      <c r="O57" s="135"/>
      <c r="P57" s="135">
        <f>'将来負担比率（分子）の構造'!M$50</f>
        <v>291</v>
      </c>
    </row>
    <row r="58" spans="1:16">
      <c r="A58" s="135" t="s">
        <v>33</v>
      </c>
      <c r="B58" s="135"/>
      <c r="C58" s="135"/>
      <c r="D58" s="135">
        <f>'将来負担比率（分子）の構造'!I$49</f>
        <v>1618</v>
      </c>
      <c r="E58" s="135"/>
      <c r="F58" s="135"/>
      <c r="G58" s="135">
        <f>'将来負担比率（分子）の構造'!J$49</f>
        <v>2229</v>
      </c>
      <c r="H58" s="135"/>
      <c r="I58" s="135"/>
      <c r="J58" s="135">
        <f>'将来負担比率（分子）の構造'!K$49</f>
        <v>2488</v>
      </c>
      <c r="K58" s="135"/>
      <c r="L58" s="135"/>
      <c r="M58" s="135">
        <f>'将来負担比率（分子）の構造'!L$49</f>
        <v>2711</v>
      </c>
      <c r="N58" s="135"/>
      <c r="O58" s="135"/>
      <c r="P58" s="135">
        <f>'将来負担比率（分子）の構造'!M$49</f>
        <v>3178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2184</v>
      </c>
      <c r="C62" s="135"/>
      <c r="D62" s="135"/>
      <c r="E62" s="135">
        <f>'将来負担比率（分子）の構造'!J$45</f>
        <v>2172</v>
      </c>
      <c r="F62" s="135"/>
      <c r="G62" s="135"/>
      <c r="H62" s="135">
        <f>'将来負担比率（分子）の構造'!K$45</f>
        <v>2126</v>
      </c>
      <c r="I62" s="135"/>
      <c r="J62" s="135"/>
      <c r="K62" s="135">
        <f>'将来負担比率（分子）の構造'!L$45</f>
        <v>2026</v>
      </c>
      <c r="L62" s="135"/>
      <c r="M62" s="135"/>
      <c r="N62" s="135">
        <f>'将来負担比率（分子）の構造'!M$45</f>
        <v>1892</v>
      </c>
      <c r="O62" s="135"/>
      <c r="P62" s="135"/>
    </row>
    <row r="63" spans="1:16">
      <c r="A63" s="135" t="s">
        <v>27</v>
      </c>
      <c r="B63" s="135">
        <f>'将来負担比率（分子）の構造'!I$44</f>
        <v>801</v>
      </c>
      <c r="C63" s="135"/>
      <c r="D63" s="135"/>
      <c r="E63" s="135">
        <f>'将来負担比率（分子）の構造'!J$44</f>
        <v>677</v>
      </c>
      <c r="F63" s="135"/>
      <c r="G63" s="135"/>
      <c r="H63" s="135">
        <f>'将来負担比率（分子）の構造'!K$44</f>
        <v>550</v>
      </c>
      <c r="I63" s="135"/>
      <c r="J63" s="135"/>
      <c r="K63" s="135">
        <f>'将来負担比率（分子）の構造'!L$44</f>
        <v>446</v>
      </c>
      <c r="L63" s="135"/>
      <c r="M63" s="135"/>
      <c r="N63" s="135">
        <f>'将来負担比率（分子）の構造'!M$44</f>
        <v>359</v>
      </c>
      <c r="O63" s="135"/>
      <c r="P63" s="135"/>
    </row>
    <row r="64" spans="1:16">
      <c r="A64" s="135" t="s">
        <v>26</v>
      </c>
      <c r="B64" s="135">
        <f>'将来負担比率（分子）の構造'!I$43</f>
        <v>3020</v>
      </c>
      <c r="C64" s="135"/>
      <c r="D64" s="135"/>
      <c r="E64" s="135">
        <f>'将来負担比率（分子）の構造'!J$43</f>
        <v>2849</v>
      </c>
      <c r="F64" s="135"/>
      <c r="G64" s="135"/>
      <c r="H64" s="135">
        <f>'将来負担比率（分子）の構造'!K$43</f>
        <v>2609</v>
      </c>
      <c r="I64" s="135"/>
      <c r="J64" s="135"/>
      <c r="K64" s="135">
        <f>'将来負担比率（分子）の構造'!L$43</f>
        <v>2360</v>
      </c>
      <c r="L64" s="135"/>
      <c r="M64" s="135"/>
      <c r="N64" s="135">
        <f>'将来負担比率（分子）の構造'!M$43</f>
        <v>2293</v>
      </c>
      <c r="O64" s="135"/>
      <c r="P64" s="135"/>
    </row>
    <row r="65" spans="1:16">
      <c r="A65" s="135" t="s">
        <v>25</v>
      </c>
      <c r="B65" s="135">
        <f>'将来負担比率（分子）の構造'!I$42</f>
        <v>622</v>
      </c>
      <c r="C65" s="135"/>
      <c r="D65" s="135"/>
      <c r="E65" s="135">
        <f>'将来負担比率（分子）の構造'!J$42</f>
        <v>525</v>
      </c>
      <c r="F65" s="135"/>
      <c r="G65" s="135"/>
      <c r="H65" s="135">
        <f>'将来負担比率（分子）の構造'!K$42</f>
        <v>521</v>
      </c>
      <c r="I65" s="135"/>
      <c r="J65" s="135"/>
      <c r="K65" s="135">
        <f>'将来負担比率（分子）の構造'!L$42</f>
        <v>494</v>
      </c>
      <c r="L65" s="135"/>
      <c r="M65" s="135"/>
      <c r="N65" s="135">
        <f>'将来負担比率（分子）の構造'!M$42</f>
        <v>466</v>
      </c>
      <c r="O65" s="135"/>
      <c r="P65" s="135"/>
    </row>
    <row r="66" spans="1:16">
      <c r="A66" s="135" t="s">
        <v>24</v>
      </c>
      <c r="B66" s="135">
        <f>'将来負担比率（分子）の構造'!I$41</f>
        <v>8499</v>
      </c>
      <c r="C66" s="135"/>
      <c r="D66" s="135"/>
      <c r="E66" s="135">
        <f>'将来負担比率（分子）の構造'!J$41</f>
        <v>8088</v>
      </c>
      <c r="F66" s="135"/>
      <c r="G66" s="135"/>
      <c r="H66" s="135">
        <f>'将来負担比率（分子）の構造'!K$41</f>
        <v>7653</v>
      </c>
      <c r="I66" s="135"/>
      <c r="J66" s="135"/>
      <c r="K66" s="135">
        <f>'将来負担比率（分子）の構造'!L$41</f>
        <v>7367</v>
      </c>
      <c r="L66" s="135"/>
      <c r="M66" s="135"/>
      <c r="N66" s="135">
        <f>'将来負担比率（分子）の構造'!M$41</f>
        <v>7247</v>
      </c>
      <c r="O66" s="135"/>
      <c r="P66" s="135"/>
    </row>
    <row r="67" spans="1:16">
      <c r="A67" s="135" t="s">
        <v>62</v>
      </c>
      <c r="B67" s="135" t="e">
        <f>NA()</f>
        <v>#N/A</v>
      </c>
      <c r="C67" s="135">
        <f>IF(ISNUMBER('将来負担比率（分子）の構造'!I$52), IF('将来負担比率（分子）の構造'!I$52 &lt; 0, 0, '将来負担比率（分子）の構造'!I$52), NA())</f>
        <v>5391</v>
      </c>
      <c r="D67" s="135" t="e">
        <f>NA()</f>
        <v>#N/A</v>
      </c>
      <c r="E67" s="135" t="e">
        <f>NA()</f>
        <v>#N/A</v>
      </c>
      <c r="F67" s="135">
        <f>IF(ISNUMBER('将来負担比率（分子）の構造'!J$52), IF('将来負担比率（分子）の構造'!J$52 &lt; 0, 0, '将来負担比率（分子）の構造'!J$52), NA())</f>
        <v>4337</v>
      </c>
      <c r="G67" s="135" t="e">
        <f>NA()</f>
        <v>#N/A</v>
      </c>
      <c r="H67" s="135" t="e">
        <f>NA()</f>
        <v>#N/A</v>
      </c>
      <c r="I67" s="135">
        <f>IF(ISNUMBER('将来負担比率（分子）の構造'!K$52), IF('将来負担比率（分子）の構造'!K$52 &lt; 0, 0, '将来負担比率（分子）の構造'!K$52), NA())</f>
        <v>3437</v>
      </c>
      <c r="J67" s="135" t="e">
        <f>NA()</f>
        <v>#N/A</v>
      </c>
      <c r="K67" s="135" t="e">
        <f>NA()</f>
        <v>#N/A</v>
      </c>
      <c r="L67" s="135">
        <f>IF(ISNUMBER('将来負担比率（分子）の構造'!L$52), IF('将来負担比率（分子）の構造'!L$52 &lt; 0, 0, '将来負担比率（分子）の構造'!L$52), NA())</f>
        <v>2696</v>
      </c>
      <c r="M67" s="135" t="e">
        <f>NA()</f>
        <v>#N/A</v>
      </c>
      <c r="N67" s="135" t="e">
        <f>NA()</f>
        <v>#N/A</v>
      </c>
      <c r="O67" s="135">
        <f>IF(ISNUMBER('将来負担比率（分子）の構造'!M$52), IF('将来負担比率（分子）の構造'!M$52 &lt; 0, 0, '将来負担比率（分子）の構造'!M$52), NA())</f>
        <v>2044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2015-04-24T04:38:37Z</cp:lastPrinted>
  <dcterms:created xsi:type="dcterms:W3CDTF">2015-02-17T07:36:05Z</dcterms:created>
  <dcterms:modified xsi:type="dcterms:W3CDTF">2015-05-04T02:26:03Z</dcterms:modified>
  <cp:category/>
</cp:coreProperties>
</file>