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425" yWindow="15" windowWidth="10290" windowHeight="82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6"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C40" i="9"/>
  <c r="CO39" i="9"/>
  <c r="AM39" i="9"/>
  <c r="C39" i="9"/>
  <c r="CO38" i="9"/>
  <c r="AM38" i="9"/>
  <c r="C38" i="9"/>
  <c r="AM37" i="9"/>
  <c r="CO34" i="9"/>
  <c r="CO35" i="9" s="1"/>
  <c r="CO36" i="9" s="1"/>
  <c r="CO37" i="9" s="1"/>
  <c r="BW34" i="9"/>
  <c r="BW35" i="9" s="1"/>
  <c r="BW36" i="9" s="1"/>
  <c r="BW37" i="9" s="1"/>
  <c r="BW38" i="9" s="1"/>
  <c r="BW39" i="9" s="1"/>
  <c r="BW40" i="9" s="1"/>
  <c r="BW41" i="9" s="1"/>
  <c r="BW42" i="9" s="1"/>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AM34" i="9" l="1"/>
  <c r="AM35" i="9" s="1"/>
  <c r="AM36" i="9" s="1"/>
  <c r="BE34" i="9" l="1"/>
  <c r="BE35" i="9" s="1"/>
  <c r="BE36" i="9" s="1"/>
  <c r="BE37" i="9" s="1"/>
  <c r="BE38" i="9" s="1"/>
  <c r="BE39" i="9" s="1"/>
</calcChain>
</file>

<file path=xl/sharedStrings.xml><?xml version="1.0" encoding="utf-8"?>
<sst xmlns="http://schemas.openxmlformats.org/spreadsheetml/2006/main" count="1048" uniqueCount="564">
  <si>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</si>
  <si>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</si>
  <si>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</si>
  <si>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</si>
  <si>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</si>
  <si>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</si>
  <si>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</si>
  <si>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</si>
  <si>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</si>
  <si>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</si>
  <si>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</si>
  <si>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</si>
  <si>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</si>
  <si>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</si>
  <si>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</si>
  <si>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</si>
  <si>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</si>
  <si>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</si>
  <si>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</si>
  <si>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</si>
  <si>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</si>
  <si>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</si>
  <si>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</si>
  <si>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</si>
  <si>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</si>
  <si>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</si>
  <si>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</si>
  <si>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</si>
  <si>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</si>
  <si>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</si>
  <si>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</si>
  <si>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</si>
  <si>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</si>
  <si>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</si>
  <si>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</si>
  <si>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</si>
  <si>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</si>
  <si>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</si>
  <si>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</si>
  <si>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</si>
  <si>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</si>
  <si>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</si>
  <si>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</si>
  <si>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</si>
  <si>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</si>
  <si>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</si>
  <si>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</si>
  <si>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</si>
  <si>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</si>
  <si>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</si>
  <si>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</si>
  <si>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</si>
  <si>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</si>
  <si>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</si>
  <si>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</si>
  <si>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</si>
  <si>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</si>
  <si>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</si>
  <si>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</si>
  <si>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</si>
  <si>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</si>
  <si>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</si>
  <si>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</si>
  <si>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</si>
  <si>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</si>
  <si>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</si>
  <si>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</si>
  <si>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</si>
  <si>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</si>
  <si>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</si>
  <si>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</si>
  <si>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</si>
  <si>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</si>
  <si>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</si>
  <si>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</si>
  <si>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</si>
  <si>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</si>
  <si>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</si>
  <si>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</si>
  <si>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</si>
  <si>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</si>
  <si>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</si>
  <si>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</si>
  <si>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</si>
  <si>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</si>
  <si>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</si>
  <si>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</si>
  <si>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</si>
  <si>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</si>
  <si>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</si>
  <si>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</si>
  <si>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</si>
  <si>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</si>
  <si>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</si>
  <si>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</si>
  <si>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</si>
  <si>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</si>
  <si>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</si>
  <si>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</si>
  <si>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</si>
  <si>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</si>
  <si>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</si>
  <si>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</si>
  <si>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</si>
  <si>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</si>
  <si>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</si>
  <si>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</si>
  <si>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</si>
  <si>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</si>
  <si>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</si>
  <si>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</si>
  <si>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</si>
  <si>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</si>
  <si>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</si>
  <si>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</si>
  <si>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</si>
  <si>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</si>
  <si>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</si>
  <si>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</si>
  <si>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</si>
  <si>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</si>
  <si>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</si>
  <si>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</si>
  <si>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</si>
  <si>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</si>
  <si>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</si>
  <si>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</si>
  <si>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</si>
  <si>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</si>
  <si>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</si>
  <si>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</si>
  <si>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</si>
  <si>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</si>
  <si>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</si>
  <si>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</si>
  <si>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</si>
  <si>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</si>
  <si>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</si>
  <si>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</si>
  <si>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</si>
  <si>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</si>
  <si>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</si>
  <si>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</si>
  <si>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</si>
  <si>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</si>
  <si>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</si>
  <si>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</si>
  <si>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</si>
  <si>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</si>
  <si>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</si>
  <si>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</si>
  <si>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</si>
  <si>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</si>
  <si>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</si>
  <si>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</si>
  <si>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</si>
  <si>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</si>
  <si>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</si>
  <si>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</si>
  <si>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</si>
  <si>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</si>
  <si>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</si>
  <si>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</si>
  <si>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</si>
  <si>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</si>
  <si>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</si>
  <si>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</si>
  <si>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</si>
  <si>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</si>
  <si>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</si>
  <si>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</si>
  <si>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</si>
  <si>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</si>
  <si>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</si>
  <si>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</si>
  <si>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</si>
  <si>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</si>
  <si>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</si>
  <si>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</si>
  <si>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</si>
  <si>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</si>
  <si>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</si>
  <si>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</si>
  <si>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</si>
  <si>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</si>
  <si>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</si>
  <si>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</si>
  <si>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</si>
  <si>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</si>
  <si>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</si>
  <si>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</si>
  <si>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</si>
  <si>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</si>
  <si>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</si>
  <si>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愛媛県四国中央市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</si>
  <si>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</si>
  <si>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</si>
  <si>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</si>
  <si>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</si>
  <si>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</si>
  <si>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</si>
  <si>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</si>
  <si>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</si>
  <si>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</si>
  <si>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</si>
  <si>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</si>
  <si>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</si>
  <si>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</si>
  <si>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</si>
  <si>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</si>
  <si>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</si>
  <si>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</si>
  <si>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</si>
  <si>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</si>
  <si>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</si>
  <si>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</si>
  <si>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</si>
  <si>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</si>
  <si>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</si>
  <si>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</si>
  <si>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</si>
  <si>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</si>
  <si>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</si>
  <si>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</si>
  <si>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</si>
  <si>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</si>
  <si>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</si>
  <si>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</si>
  <si>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</si>
  <si>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</si>
  <si>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</si>
  <si>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</si>
  <si>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</si>
  <si>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</si>
  <si>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</si>
  <si>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</si>
  <si>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</si>
  <si>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</si>
  <si>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</si>
  <si>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</si>
  <si>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</si>
  <si>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</si>
  <si>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</si>
  <si>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</si>
  <si>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</si>
  <si>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</si>
  <si>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</si>
  <si>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</si>
  <si>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</si>
  <si>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</si>
  <si>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</si>
  <si>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</si>
  <si>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</si>
  <si>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</si>
  <si>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</si>
  <si>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</si>
  <si>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</si>
  <si>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</si>
  <si>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</si>
  <si>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</si>
  <si>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</si>
  <si>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</si>
  <si>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</si>
  <si>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</si>
  <si>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</si>
  <si>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</si>
  <si>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</si>
  <si>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</si>
  <si>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</si>
  <si>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</si>
  <si>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</si>
  <si>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</si>
  <si>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</si>
  <si>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</si>
  <si>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</si>
  <si>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</si>
  <si>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</si>
  <si>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</si>
  <si>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</si>
  <si>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</si>
  <si>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</si>
  <si>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</si>
  <si>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</si>
  <si>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</si>
  <si>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</si>
  <si>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</si>
  <si>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</si>
  <si>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</si>
  <si>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</si>
  <si>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</si>
  <si>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</si>
  <si>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</si>
  <si>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</si>
  <si>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</si>
  <si>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</si>
  <si>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</si>
  <si>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</si>
  <si>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</si>
  <si>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</si>
  <si>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</si>
  <si>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</si>
  <si>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</si>
  <si>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</si>
  <si>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</si>
  <si>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</si>
  <si>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</si>
  <si>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</si>
  <si>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</si>
  <si>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</si>
  <si>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</si>
  <si>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</si>
  <si>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</si>
  <si>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</si>
  <si>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</si>
  <si>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</si>
  <si>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</si>
  <si>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</si>
  <si>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</si>
  <si>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</si>
  <si>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</si>
  <si>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</si>
  <si>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</si>
  <si>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</si>
  <si>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</si>
  <si>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</si>
  <si>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</si>
  <si>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</si>
  <si>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</si>
  <si>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</si>
  <si>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</si>
  <si>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</si>
  <si>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</si>
  <si>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</si>
  <si>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</si>
  <si>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</si>
  <si>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</si>
  <si>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</si>
  <si>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</si>
  <si>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</si>
  <si>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</si>
  <si>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</si>
  <si>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</si>
  <si>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</si>
  <si>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愛媛県四国中央市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</si>
  <si>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</si>
  <si>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</si>
  <si>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</si>
  <si>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</si>
  <si>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</si>
  <si>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</si>
  <si>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</si>
  <si>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</si>
  <si>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</si>
  <si>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</si>
  <si>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</si>
  <si>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</si>
  <si>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</si>
  <si>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</si>
  <si>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</si>
  <si>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</si>
  <si>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</si>
  <si>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</si>
  <si>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</si>
  <si>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</si>
  <si>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</si>
  <si>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公共用地先行取得事業特別会計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</si>
  <si>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</si>
  <si>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</si>
  <si>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</si>
  <si>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</si>
  <si>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</si>
  <si>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</si>
  <si>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</si>
  <si>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</si>
  <si>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</si>
  <si>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</si>
  <si>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</si>
  <si>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</si>
  <si>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</si>
  <si>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</si>
  <si>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</si>
  <si>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</si>
  <si>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</si>
  <si>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</si>
  <si>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介護サービス事業特別会計</t>
    <phoneticPr fontId="5"/>
  </si>
  <si>
    <t>介護予防支援事業特別会計</t>
    <phoneticPr fontId="5"/>
  </si>
  <si>
    <t>後期高齢者医療保険事業特別会計</t>
    <phoneticPr fontId="5"/>
  </si>
  <si>
    <t>水道事業会計</t>
    <phoneticPr fontId="5"/>
  </si>
  <si>
    <t>法適用企業</t>
    <phoneticPr fontId="5"/>
  </si>
  <si>
    <t>簡易水道事業会計</t>
    <phoneticPr fontId="5"/>
  </si>
  <si>
    <t>工業用水道事業会計</t>
    <phoneticPr fontId="5"/>
  </si>
  <si>
    <t>簡易水道事業特別会計</t>
    <phoneticPr fontId="5"/>
  </si>
  <si>
    <t>法非適用企業</t>
    <phoneticPr fontId="5"/>
  </si>
  <si>
    <t>港湾上屋事業特別会計</t>
    <phoneticPr fontId="5"/>
  </si>
  <si>
    <t>下水道事業特別会計</t>
    <phoneticPr fontId="5"/>
  </si>
  <si>
    <t>西部臨海土地造成事業特別会計</t>
    <phoneticPr fontId="5"/>
  </si>
  <si>
    <t>金子地区臨海土地造成事業特別会計</t>
    <phoneticPr fontId="5"/>
  </si>
  <si>
    <t>寒川東部臨海土地造成事業特別会計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</si>
  <si>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</si>
  <si>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</si>
  <si>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</si>
  <si>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</si>
  <si>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</si>
  <si>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</si>
  <si>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</si>
  <si>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</si>
  <si>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</si>
  <si>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</si>
  <si>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</si>
  <si>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</si>
  <si>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</si>
  <si>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</si>
  <si>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</si>
  <si>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</si>
  <si>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</si>
  <si>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</si>
  <si>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</si>
  <si>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</si>
  <si>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</si>
  <si>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</si>
  <si>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</si>
  <si>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</si>
  <si>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</si>
  <si>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</si>
  <si>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</si>
  <si>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</si>
  <si>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</si>
  <si>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</si>
  <si>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</si>
  <si>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</si>
  <si>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</si>
  <si>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</si>
  <si>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</si>
  <si>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</si>
  <si>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</si>
  <si>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</si>
  <si>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</si>
  <si>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</si>
  <si>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</si>
  <si>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</si>
  <si>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</si>
  <si>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</si>
  <si>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</si>
  <si>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</si>
  <si>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</si>
  <si>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</si>
  <si>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</si>
  <si>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</si>
  <si>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</si>
  <si>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</si>
  <si>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</si>
  <si>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</si>
  <si>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</si>
  <si>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</si>
  <si>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</si>
  <si>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</si>
  <si>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</si>
  <si>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</si>
  <si>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</si>
  <si>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</si>
  <si>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</si>
  <si>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</si>
  <si>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</si>
  <si>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</si>
  <si>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</si>
  <si>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</si>
  <si>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</si>
  <si>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</si>
  <si>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</si>
  <si>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</si>
  <si>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</si>
  <si>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</si>
  <si>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</si>
  <si>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</si>
  <si>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</si>
  <si>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</si>
  <si>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</si>
  <si>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</si>
  <si>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</si>
  <si>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</si>
  <si>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</si>
  <si>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</si>
  <si>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</si>
  <si>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</si>
  <si>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</si>
  <si>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</si>
  <si>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</si>
  <si>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</si>
  <si>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</si>
  <si>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</si>
  <si>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</si>
  <si>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</si>
  <si>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</si>
  <si>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</si>
  <si>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</si>
  <si>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</si>
  <si>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</si>
  <si>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</si>
  <si>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</si>
  <si>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</si>
  <si>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</si>
  <si>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</si>
  <si>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</si>
  <si>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</si>
  <si>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</si>
  <si>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</si>
  <si>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</si>
  <si>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</si>
  <si>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</si>
  <si>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</si>
  <si>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</si>
  <si>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</si>
  <si>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</si>
  <si>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</si>
  <si>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</si>
  <si>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</si>
  <si>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</si>
  <si>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</si>
  <si>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</si>
  <si>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</si>
  <si>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</si>
  <si>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</si>
  <si>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</si>
  <si>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</si>
  <si>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</si>
  <si>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</si>
  <si>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</si>
  <si>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</si>
  <si>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</si>
  <si>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</si>
  <si>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</si>
  <si>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住宅新築資金等貸付事業特別会計</t>
  </si>
  <si>
    <t>▲ 0.18</t>
  </si>
  <si>
    <t>▲ 0.17</t>
  </si>
  <si>
    <t>▲ 0.16</t>
  </si>
  <si>
    <t>▲ 0.14</t>
  </si>
  <si>
    <t>▲ 0.12</t>
  </si>
  <si>
    <t>介護サービス事業特別会計</t>
  </si>
  <si>
    <t>▲ 0.06</t>
  </si>
  <si>
    <t>水道事業会計</t>
  </si>
  <si>
    <t>一般会計</t>
  </si>
  <si>
    <t>工業用水道事業会計</t>
  </si>
  <si>
    <t>国民健康保険事業特別会計</t>
  </si>
  <si>
    <t>簡易水道事業会計</t>
  </si>
  <si>
    <t>金子地区臨海土地造成事業特別会計</t>
  </si>
  <si>
    <t>その他会計（赤字）</t>
  </si>
  <si>
    <t>その他会計（黒字）</t>
  </si>
  <si>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</si>
  <si>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12" eb="14">
      <t>ショウボウ</t>
    </rPh>
    <rPh sb="14" eb="16">
      <t>ホショウ</t>
    </rPh>
    <rPh sb="16" eb="18">
      <t>ジギョウ</t>
    </rPh>
    <rPh sb="18" eb="19">
      <t>ブン</t>
    </rPh>
    <phoneticPr fontId="24"/>
  </si>
  <si>
    <t>愛媛県市町総合事務組合（交通災害事業分）</t>
    <rPh sb="12" eb="14">
      <t>コウツウ</t>
    </rPh>
    <rPh sb="14" eb="16">
      <t>サイガイ</t>
    </rPh>
    <rPh sb="16" eb="18">
      <t>ジギョウ</t>
    </rPh>
    <phoneticPr fontId="24"/>
  </si>
  <si>
    <t>愛媛県市町総合事務組合（自治会館事業分）</t>
    <rPh sb="12" eb="14">
      <t>ジチ</t>
    </rPh>
    <rPh sb="14" eb="16">
      <t>カイカン</t>
    </rPh>
    <phoneticPr fontId="24"/>
  </si>
  <si>
    <t>愛媛県市町総合事務組合（議員公務災害事業分）</t>
    <rPh sb="12" eb="14">
      <t>ギイン</t>
    </rPh>
    <rPh sb="14" eb="16">
      <t>コウム</t>
    </rPh>
    <rPh sb="16" eb="18">
      <t>サイガイ</t>
    </rPh>
    <phoneticPr fontId="24"/>
  </si>
  <si>
    <t>愛媛県市町総合事務組合（共通経費分）</t>
    <rPh sb="12" eb="14">
      <t>キョウツウ</t>
    </rPh>
    <rPh sb="14" eb="16">
      <t>ケイヒ</t>
    </rPh>
    <phoneticPr fontId="24"/>
  </si>
  <si>
    <t>愛媛地方税滞納整理機構</t>
    <rPh sb="0" eb="2">
      <t>エヒメ</t>
    </rPh>
    <rPh sb="2" eb="5">
      <t>チホウゼイ</t>
    </rPh>
    <rPh sb="5" eb="7">
      <t>タイノウ</t>
    </rPh>
    <rPh sb="7" eb="9">
      <t>セイリ</t>
    </rPh>
    <rPh sb="9" eb="11">
      <t>キコウ</t>
    </rPh>
    <phoneticPr fontId="24"/>
  </si>
  <si>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</si>
  <si>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15" eb="17">
      <t>コウキ</t>
    </rPh>
    <rPh sb="17" eb="20">
      <t>コウレイシャ</t>
    </rPh>
    <rPh sb="20" eb="22">
      <t>イリョウ</t>
    </rPh>
    <rPh sb="22" eb="24">
      <t>トクベツ</t>
    </rPh>
    <phoneticPr fontId="24"/>
  </si>
  <si>
    <t>株式会社やまびこ</t>
    <rPh sb="0" eb="2">
      <t>カブシキ</t>
    </rPh>
    <rPh sb="2" eb="4">
      <t>カイシャ</t>
    </rPh>
    <phoneticPr fontId="24"/>
  </si>
  <si>
    <t>公益財団法人四国中央市体育協会</t>
    <rPh sb="0" eb="2">
      <t>コウエキ</t>
    </rPh>
    <rPh sb="2" eb="4">
      <t>ザイダン</t>
    </rPh>
    <rPh sb="4" eb="6">
      <t>ホウジン</t>
    </rPh>
    <rPh sb="6" eb="11">
      <t>シ</t>
    </rPh>
    <rPh sb="11" eb="13">
      <t>タイイク</t>
    </rPh>
    <rPh sb="13" eb="15">
      <t>キョウカイ</t>
    </rPh>
    <phoneticPr fontId="24"/>
  </si>
  <si>
    <t>株式会社四国中央テレビ</t>
    <rPh sb="0" eb="2">
      <t>カブシキ</t>
    </rPh>
    <rPh sb="2" eb="4">
      <t>カイシャ</t>
    </rPh>
    <rPh sb="4" eb="8">
      <t>シコクチュウオウ</t>
    </rPh>
    <phoneticPr fontId="24"/>
  </si>
  <si>
    <t>株式会社四国中央市総合サービスセンター</t>
    <rPh sb="0" eb="2">
      <t>カブシキ</t>
    </rPh>
    <rPh sb="2" eb="4">
      <t>カイシャ</t>
    </rPh>
    <rPh sb="4" eb="9">
      <t>シ</t>
    </rPh>
    <rPh sb="9" eb="11">
      <t>ソウゴウ</t>
    </rPh>
    <phoneticPr fontId="24"/>
  </si>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</sst>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39412</c:v>
                </c:pt>
                <c:pt idx="1">
                  <c:v>55169</c:v>
                </c:pt>
                <c:pt idx="2">
                  <c:v>60183</c:v>
                </c:pt>
                <c:pt idx="3">
                  <c:v>69949</c:v>
                </c:pt>
                <c:pt idx="4">
                  <c:v>76859</c:v>
                </c:pt>
              </c:numCache>
            </c:numRef>
          </c:val>
          <c:smooth val="0"/>
        </c:ser>
        <c:dLbls>
          <c:showLegendKey val="0"/>
          <c:showVal val="0"/>
          <c:showCatName val="0"/>
          <c:showSerName val="0"/>
          <c:showPercent val="0"/>
          <c:showBubbleSize val="0"/>
        </c:dLbls>
        <c:marker val="1"/>
        <c:smooth val="0"/>
        <c:axId val="123846656"/>
        <c:axId val="123848576"/>
      </c:lineChart>
      <c:catAx>
        <c:axId val="123846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48576"/>
        <c:crosses val="autoZero"/>
        <c:auto val="1"/>
        <c:lblAlgn val="ctr"/>
        <c:lblOffset val="100"/>
        <c:tickLblSkip val="1"/>
        <c:tickMarkSkip val="1"/>
        <c:noMultiLvlLbl val="0"/>
      </c:catAx>
      <c:valAx>
        <c:axId val="1238485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4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6.74</c:v>
                </c:pt>
                <c:pt idx="1">
                  <c:v>9.67</c:v>
                </c:pt>
                <c:pt idx="2">
                  <c:v>6.46</c:v>
                </c:pt>
                <c:pt idx="3">
                  <c:v>4.84</c:v>
                </c:pt>
                <c:pt idx="4">
                  <c:v>6.37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3.09</c:v>
                </c:pt>
                <c:pt idx="1">
                  <c:v>8.99</c:v>
                </c:pt>
                <c:pt idx="2">
                  <c:v>15.81</c:v>
                </c:pt>
                <c:pt idx="3">
                  <c:v>22.73</c:v>
                </c:pt>
                <c:pt idx="4">
                  <c:v>27.93</c:v>
                </c:pt>
              </c:numCache>
            </c:numRef>
          </c:val>
        </c:ser>
        <c:dLbls>
          <c:showLegendKey val="0"/>
          <c:showVal val="0"/>
          <c:showCatName val="0"/>
          <c:showSerName val="0"/>
          <c:showPercent val="0"/>
          <c:showBubbleSize val="0"/>
        </c:dLbls>
        <c:gapWidth val="250"/>
        <c:overlap val="100"/>
        <c:axId val="140504064"/>
        <c:axId val="14050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6.64</c:v>
                </c:pt>
                <c:pt idx="1">
                  <c:v>9.1999999999999993</c:v>
                </c:pt>
                <c:pt idx="2">
                  <c:v>4.3</c:v>
                </c:pt>
                <c:pt idx="3">
                  <c:v>5.22</c:v>
                </c:pt>
                <c:pt idx="4">
                  <c:v>6.92</c:v>
                </c:pt>
              </c:numCache>
            </c:numRef>
          </c:val>
          <c:smooth val="0"/>
        </c:ser>
        <c:dLbls>
          <c:showLegendKey val="0"/>
          <c:showVal val="0"/>
          <c:showCatName val="0"/>
          <c:showSerName val="0"/>
          <c:showPercent val="0"/>
          <c:showBubbleSize val="0"/>
        </c:dLbls>
        <c:marker val="1"/>
        <c:smooth val="0"/>
        <c:axId val="140504064"/>
        <c:axId val="140506240"/>
      </c:lineChart>
      <c:catAx>
        <c:axId val="1405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506240"/>
        <c:crosses val="autoZero"/>
        <c:auto val="1"/>
        <c:lblAlgn val="ctr"/>
        <c:lblOffset val="100"/>
        <c:tickLblSkip val="1"/>
        <c:tickMarkSkip val="1"/>
        <c:noMultiLvlLbl val="0"/>
      </c:catAx>
      <c:valAx>
        <c:axId val="14050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0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3.34</c:v>
                </c:pt>
                <c:pt idx="2">
                  <c:v>#N/A</c:v>
                </c:pt>
                <c:pt idx="3">
                  <c:v>3.11</c:v>
                </c:pt>
                <c:pt idx="4">
                  <c:v>#N/A</c:v>
                </c:pt>
                <c:pt idx="5">
                  <c:v>1.5</c:v>
                </c:pt>
                <c:pt idx="6">
                  <c:v>#N/A</c:v>
                </c:pt>
                <c:pt idx="7">
                  <c:v>0.99</c:v>
                </c:pt>
                <c:pt idx="8">
                  <c:v>#N/A</c:v>
                </c:pt>
                <c:pt idx="9">
                  <c:v>0.59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金子地区臨海土地造成事業特別会計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2.04</c:v>
                </c:pt>
                <c:pt idx="2">
                  <c:v>#N/A</c:v>
                </c:pt>
                <c:pt idx="3">
                  <c:v>0.62</c:v>
                </c:pt>
                <c:pt idx="4">
                  <c:v>#N/A</c:v>
                </c:pt>
                <c:pt idx="5">
                  <c:v>0.56999999999999995</c:v>
                </c:pt>
                <c:pt idx="6">
                  <c:v>#N/A</c:v>
                </c:pt>
                <c:pt idx="7">
                  <c:v>0.51</c:v>
                </c:pt>
                <c:pt idx="8">
                  <c:v>#N/A</c:v>
                </c:pt>
                <c:pt idx="9">
                  <c:v>0.65</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#N/A</c:v>
                </c:pt>
                <c:pt idx="5">
                  <c:v>1.55</c:v>
                </c:pt>
                <c:pt idx="6">
                  <c:v>#N/A</c:v>
                </c:pt>
                <c:pt idx="7">
                  <c:v>1.63</c:v>
                </c:pt>
                <c:pt idx="8">
                  <c:v>#N/A</c:v>
                </c:pt>
                <c:pt idx="9">
                  <c:v>1.67</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0.66</c:v>
                </c:pt>
                <c:pt idx="4">
                  <c:v>#N/A</c:v>
                </c:pt>
                <c:pt idx="5">
                  <c:v>2.38</c:v>
                </c:pt>
                <c:pt idx="6">
                  <c:v>#N/A</c:v>
                </c:pt>
                <c:pt idx="7">
                  <c:v>1.71</c:v>
                </c:pt>
                <c:pt idx="8">
                  <c:v>#N/A</c:v>
                </c:pt>
                <c:pt idx="9">
                  <c:v>1.73</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3.34</c:v>
                </c:pt>
                <c:pt idx="2">
                  <c:v>#N/A</c:v>
                </c:pt>
                <c:pt idx="3">
                  <c:v>2.79</c:v>
                </c:pt>
                <c:pt idx="4">
                  <c:v>#N/A</c:v>
                </c:pt>
                <c:pt idx="5">
                  <c:v>2.74</c:v>
                </c:pt>
                <c:pt idx="6">
                  <c:v>#N/A</c:v>
                </c:pt>
                <c:pt idx="7">
                  <c:v>3.1</c:v>
                </c:pt>
                <c:pt idx="8">
                  <c:v>#N/A</c:v>
                </c:pt>
                <c:pt idx="9">
                  <c:v>3.2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6.92</c:v>
                </c:pt>
                <c:pt idx="2">
                  <c:v>#N/A</c:v>
                </c:pt>
                <c:pt idx="3">
                  <c:v>9.84</c:v>
                </c:pt>
                <c:pt idx="4">
                  <c:v>#N/A</c:v>
                </c:pt>
                <c:pt idx="5">
                  <c:v>6.62</c:v>
                </c:pt>
                <c:pt idx="6">
                  <c:v>#N/A</c:v>
                </c:pt>
                <c:pt idx="7">
                  <c:v>4.9800000000000004</c:v>
                </c:pt>
                <c:pt idx="8">
                  <c:v>#N/A</c:v>
                </c:pt>
                <c:pt idx="9">
                  <c:v>6.49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7.62</c:v>
                </c:pt>
                <c:pt idx="2">
                  <c:v>#N/A</c:v>
                </c:pt>
                <c:pt idx="3">
                  <c:v>7.87</c:v>
                </c:pt>
                <c:pt idx="4">
                  <c:v>#N/A</c:v>
                </c:pt>
                <c:pt idx="5">
                  <c:v>8.5500000000000007</c:v>
                </c:pt>
                <c:pt idx="6">
                  <c:v>#N/A</c:v>
                </c:pt>
                <c:pt idx="7">
                  <c:v>8.3699999999999992</c:v>
                </c:pt>
                <c:pt idx="8">
                  <c:v>#N/A</c:v>
                </c:pt>
                <c:pt idx="9">
                  <c:v>8.44</c:v>
                </c:pt>
              </c:numCache>
            </c:numRef>
          </c:val>
        </c:ser>
        <c:ser>
          <c:idx val="8"/>
          <c:order val="8"/>
          <c:tx>
            <c:strRef>
              <c:f>データシート!$A$35</c:f>
              <c:strCache>
                <c:ptCount val="1"/>
                <c:pt idx="0">
                  <c:v>介護サービス事業特別会計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0.01</c:v>
                </c:pt>
                <c:pt idx="4">
                  <c:v>#N/A</c:v>
                </c:pt>
                <c:pt idx="5">
                  <c:v>0.01</c:v>
                </c:pt>
                <c:pt idx="6">
                  <c:v>#N/A</c:v>
                </c:pt>
                <c:pt idx="7">
                  <c:v>0.01</c:v>
                </c:pt>
                <c:pt idx="8">
                  <c:v>0.06</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0.18</c:v>
                </c:pt>
                <c:pt idx="1">
                  <c:v>#N/A</c:v>
                </c:pt>
                <c:pt idx="2">
                  <c:v>0.17</c:v>
                </c:pt>
                <c:pt idx="3">
                  <c:v>#N/A</c:v>
                </c:pt>
                <c:pt idx="4">
                  <c:v>0.16</c:v>
                </c:pt>
                <c:pt idx="5">
                  <c:v>#N/A</c:v>
                </c:pt>
                <c:pt idx="6">
                  <c:v>0.14000000000000001</c:v>
                </c:pt>
                <c:pt idx="7">
                  <c:v>#N/A</c:v>
                </c:pt>
                <c:pt idx="8">
                  <c:v>0.12</c:v>
                </c:pt>
                <c:pt idx="9">
                  <c:v>#N/A</c:v>
                </c:pt>
              </c:numCache>
            </c:numRef>
          </c:val>
        </c:ser>
        <c:dLbls>
          <c:showLegendKey val="0"/>
          <c:showVal val="0"/>
          <c:showCatName val="0"/>
          <c:showSerName val="0"/>
          <c:showPercent val="0"/>
          <c:showBubbleSize val="0"/>
        </c:dLbls>
        <c:gapWidth val="150"/>
        <c:overlap val="100"/>
        <c:axId val="124032512"/>
        <c:axId val="124034048"/>
      </c:barChart>
      <c:catAx>
        <c:axId val="1240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34048"/>
        <c:crosses val="autoZero"/>
        <c:auto val="1"/>
        <c:lblAlgn val="ctr"/>
        <c:lblOffset val="100"/>
        <c:tickLblSkip val="1"/>
        <c:tickMarkSkip val="1"/>
        <c:noMultiLvlLbl val="0"/>
      </c:catAx>
      <c:valAx>
        <c:axId val="12403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32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3453</c:v>
                </c:pt>
                <c:pt idx="5">
                  <c:v>3645</c:v>
                </c:pt>
                <c:pt idx="8">
                  <c:v>3750</c:v>
                </c:pt>
                <c:pt idx="11">
                  <c:v>3774</c:v>
                </c:pt>
                <c:pt idx="14">
                  <c:v>3892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140</c:v>
                </c:pt>
                <c:pt idx="3">
                  <c:v>143</c:v>
                </c:pt>
                <c:pt idx="6">
                  <c:v>140</c:v>
                </c:pt>
                <c:pt idx="9">
                  <c:v>138</c:v>
                </c:pt>
                <c:pt idx="12">
                  <c:v>137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997</c:v>
                </c:pt>
                <c:pt idx="3">
                  <c:v>953</c:v>
                </c:pt>
                <c:pt idx="6">
                  <c:v>988</c:v>
                </c:pt>
                <c:pt idx="9">
                  <c:v>1050</c:v>
                </c:pt>
                <c:pt idx="12">
                  <c:v>1069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5619</c:v>
                </c:pt>
                <c:pt idx="3">
                  <c:v>5476</c:v>
                </c:pt>
                <c:pt idx="6">
                  <c:v>5317</c:v>
                </c:pt>
                <c:pt idx="9">
                  <c:v>5214</c:v>
                </c:pt>
                <c:pt idx="12">
                  <c:v>5212</c:v>
                </c:pt>
              </c:numCache>
            </c:numRef>
          </c:val>
        </c:ser>
        <c:dLbls>
          <c:showLegendKey val="0"/>
          <c:showVal val="0"/>
          <c:showCatName val="0"/>
          <c:showSerName val="0"/>
          <c:showPercent val="0"/>
          <c:showBubbleSize val="0"/>
        </c:dLbls>
        <c:gapWidth val="100"/>
        <c:overlap val="100"/>
        <c:axId val="140731136"/>
        <c:axId val="140733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3304</c:v>
                </c:pt>
                <c:pt idx="2">
                  <c:v>#N/A</c:v>
                </c:pt>
                <c:pt idx="3">
                  <c:v>#N/A</c:v>
                </c:pt>
                <c:pt idx="4">
                  <c:v>2927</c:v>
                </c:pt>
                <c:pt idx="5">
                  <c:v>#N/A</c:v>
                </c:pt>
                <c:pt idx="6">
                  <c:v>#N/A</c:v>
                </c:pt>
                <c:pt idx="7">
                  <c:v>2695</c:v>
                </c:pt>
                <c:pt idx="8">
                  <c:v>#N/A</c:v>
                </c:pt>
                <c:pt idx="9">
                  <c:v>#N/A</c:v>
                </c:pt>
                <c:pt idx="10">
                  <c:v>2628</c:v>
                </c:pt>
                <c:pt idx="11">
                  <c:v>#N/A</c:v>
                </c:pt>
                <c:pt idx="12">
                  <c:v>#N/A</c:v>
                </c:pt>
                <c:pt idx="13">
                  <c:v>2526</c:v>
                </c:pt>
                <c:pt idx="14">
                  <c:v>#N/A</c:v>
                </c:pt>
              </c:numCache>
            </c:numRef>
          </c:val>
          <c:smooth val="0"/>
        </c:ser>
        <c:dLbls>
          <c:showLegendKey val="0"/>
          <c:showVal val="0"/>
          <c:showCatName val="0"/>
          <c:showSerName val="0"/>
          <c:showPercent val="0"/>
          <c:showBubbleSize val="0"/>
        </c:dLbls>
        <c:marker val="1"/>
        <c:smooth val="0"/>
        <c:axId val="140731136"/>
        <c:axId val="140733056"/>
      </c:lineChart>
      <c:catAx>
        <c:axId val="14073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733056"/>
        <c:crosses val="autoZero"/>
        <c:auto val="1"/>
        <c:lblAlgn val="ctr"/>
        <c:lblOffset val="100"/>
        <c:tickLblSkip val="1"/>
        <c:tickMarkSkip val="1"/>
        <c:noMultiLvlLbl val="0"/>
      </c:catAx>
      <c:valAx>
        <c:axId val="14073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3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35473</c:v>
                </c:pt>
                <c:pt idx="5">
                  <c:v>36725</c:v>
                </c:pt>
                <c:pt idx="8">
                  <c:v>35705</c:v>
                </c:pt>
                <c:pt idx="11">
                  <c:v>36961</c:v>
                </c:pt>
                <c:pt idx="14">
                  <c:v>39823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1507</c:v>
                </c:pt>
                <c:pt idx="5">
                  <c:v>6004</c:v>
                </c:pt>
                <c:pt idx="8">
                  <c:v>5292</c:v>
                </c:pt>
                <c:pt idx="11">
                  <c:v>4172</c:v>
                </c:pt>
                <c:pt idx="14">
                  <c:v>3249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1961</c:v>
                </c:pt>
                <c:pt idx="5">
                  <c:v>3443</c:v>
                </c:pt>
                <c:pt idx="8">
                  <c:v>5345</c:v>
                </c:pt>
                <c:pt idx="11">
                  <c:v>7102</c:v>
                </c:pt>
                <c:pt idx="14">
                  <c:v>8491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1329</c:v>
                </c:pt>
                <c:pt idx="3">
                  <c:v>1340</c:v>
                </c:pt>
                <c:pt idx="6">
                  <c:v>1349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9070</c:v>
                </c:pt>
                <c:pt idx="3">
                  <c:v>8706</c:v>
                </c:pt>
                <c:pt idx="6">
                  <c:v>8204</c:v>
                </c:pt>
                <c:pt idx="9">
                  <c:v>7748</c:v>
                </c:pt>
                <c:pt idx="12">
                  <c:v>7279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27563</c:v>
                </c:pt>
                <c:pt idx="3">
                  <c:v>25816</c:v>
                </c:pt>
                <c:pt idx="6">
                  <c:v>22447</c:v>
                </c:pt>
                <c:pt idx="9">
                  <c:v>21036</c:v>
                </c:pt>
                <c:pt idx="12">
                  <c:v>19339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1188</c:v>
                </c:pt>
                <c:pt idx="3">
                  <c:v>1062</c:v>
                </c:pt>
                <c:pt idx="6">
                  <c:v>948</c:v>
                </c:pt>
                <c:pt idx="9">
                  <c:v>814</c:v>
                </c:pt>
                <c:pt idx="12">
                  <c:v>678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44788</c:v>
                </c:pt>
                <c:pt idx="3">
                  <c:v>44321</c:v>
                </c:pt>
                <c:pt idx="6">
                  <c:v>45063</c:v>
                </c:pt>
                <c:pt idx="9">
                  <c:v>48335</c:v>
                </c:pt>
                <c:pt idx="12">
                  <c:v>51300</c:v>
                </c:pt>
              </c:numCache>
            </c:numRef>
          </c:val>
        </c:ser>
        <c:dLbls>
          <c:showLegendKey val="0"/>
          <c:showVal val="0"/>
          <c:showCatName val="0"/>
          <c:showSerName val="0"/>
          <c:showPercent val="0"/>
          <c:showBubbleSize val="0"/>
        </c:dLbls>
        <c:gapWidth val="100"/>
        <c:overlap val="100"/>
        <c:axId val="139600256"/>
        <c:axId val="13960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44996</c:v>
                </c:pt>
                <c:pt idx="2">
                  <c:v>#N/A</c:v>
                </c:pt>
                <c:pt idx="3">
                  <c:v>#N/A</c:v>
                </c:pt>
                <c:pt idx="4">
                  <c:v>35073</c:v>
                </c:pt>
                <c:pt idx="5">
                  <c:v>#N/A</c:v>
                </c:pt>
                <c:pt idx="6">
                  <c:v>#N/A</c:v>
                </c:pt>
                <c:pt idx="7">
                  <c:v>31669</c:v>
                </c:pt>
                <c:pt idx="8">
                  <c:v>#N/A</c:v>
                </c:pt>
                <c:pt idx="9">
                  <c:v>#N/A</c:v>
                </c:pt>
                <c:pt idx="10">
                  <c:v>29697</c:v>
                </c:pt>
                <c:pt idx="11">
                  <c:v>#N/A</c:v>
                </c:pt>
                <c:pt idx="12">
                  <c:v>#N/A</c:v>
                </c:pt>
                <c:pt idx="13">
                  <c:v>27033</c:v>
                </c:pt>
                <c:pt idx="14">
                  <c:v>#N/A</c:v>
                </c:pt>
              </c:numCache>
            </c:numRef>
          </c:val>
          <c:smooth val="0"/>
        </c:ser>
        <c:dLbls>
          <c:showLegendKey val="0"/>
          <c:showVal val="0"/>
          <c:showCatName val="0"/>
          <c:showSerName val="0"/>
          <c:showPercent val="0"/>
          <c:showBubbleSize val="0"/>
        </c:dLbls>
        <c:marker val="1"/>
        <c:smooth val="0"/>
        <c:axId val="139600256"/>
        <c:axId val="139602176"/>
      </c:lineChart>
      <c:catAx>
        <c:axId val="13960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602176"/>
        <c:crosses val="autoZero"/>
        <c:auto val="1"/>
        <c:lblAlgn val="ctr"/>
        <c:lblOffset val="100"/>
        <c:tickLblSkip val="1"/>
        <c:tickMarkSkip val="1"/>
        <c:noMultiLvlLbl val="0"/>
      </c:catAx>
      <c:valAx>
        <c:axId val="13960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0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91,671
91,105
420.57
40,801,894
39,022,482
1,493,679
23,461,091
51,300,251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136.8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四国中央市は、全国有数の製紙工業都市として、紙加工業などの紙関連企業も多く、市民の大半が何らかの紙関係の仕事に従事しているまさに「紙のまち」である。活発な地場産業に支えられ歳入総額に占める市税の割合が</a:t>
          </a:r>
          <a:r>
            <a:rPr lang="ja-JP" altLang="en-US" sz="1100" b="0" i="0" baseline="0">
              <a:solidFill>
                <a:schemeClr val="dk1"/>
              </a:solidFill>
              <a:effectLst/>
              <a:latin typeface="+mn-lt"/>
              <a:ea typeface="+mn-ea"/>
              <a:cs typeface="+mn-cs"/>
            </a:rPr>
            <a:t>約</a:t>
          </a:r>
          <a:r>
            <a:rPr lang="ja-JP" altLang="ja-JP" sz="1100" b="0" i="0" baseline="0">
              <a:solidFill>
                <a:schemeClr val="dk1"/>
              </a:solidFill>
              <a:effectLst/>
              <a:latin typeface="+mn-lt"/>
              <a:ea typeface="+mn-ea"/>
              <a:cs typeface="+mn-cs"/>
            </a:rPr>
            <a:t>４割、自主財源の割合が約５割と比較的財政力に恵まれたまちと言え、このことは平成２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年度決算で財政力指数が０．８１と、類似団体の０．６６や愛媛県平均の０．４３より高いことからもうかがえる。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ただ、産業構造が「紙」に特化した単一構造のため、原油高や円安と言った外的要因を受けやすく脆さも併せ持っている。</a:t>
          </a:r>
          <a:r>
            <a:rPr lang="ja-JP" altLang="en-US" sz="1100" b="0" i="0" baseline="0">
              <a:solidFill>
                <a:schemeClr val="dk1"/>
              </a:solidFill>
              <a:effectLst/>
              <a:latin typeface="+mn-lt"/>
              <a:ea typeface="+mn-ea"/>
              <a:cs typeface="+mn-cs"/>
            </a:rPr>
            <a:t>そのため、第二次総合計画に沿った施策を重点的に実施することにより活力のあるまちづくりを展開しつつ、平成３０年度の実質公債費比率を１１．４％に改善するなどし市財政基盤の強化に努める。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8" name="直線コネクタ 67"/>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49389</xdr:rowOff>
    </xdr:from>
    <xdr:to>
      <xdr:col>4</xdr:col>
      <xdr:colOff>482600</xdr:colOff>
      <xdr:row>41</xdr:row>
      <xdr:rowOff>76200</xdr:rowOff>
    </xdr:to>
    <xdr:cxnSp macro="">
      <xdr:nvCxnSpPr>
        <xdr:cNvPr id="74" name="直線コネクタ 73"/>
        <xdr:cNvCxnSpPr/>
      </xdr:nvCxnSpPr>
      <xdr:spPr>
        <a:xfrm>
          <a:off x="2336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49389</xdr:rowOff>
    </xdr:to>
    <xdr:cxnSp macro="">
      <xdr:nvCxnSpPr>
        <xdr:cNvPr id="77" name="直線コネクタ 76"/>
        <xdr:cNvCxnSpPr/>
      </xdr:nvCxnSpPr>
      <xdr:spPr>
        <a:xfrm>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170039</xdr:rowOff>
    </xdr:from>
    <xdr:to>
      <xdr:col>3</xdr:col>
      <xdr:colOff>330200</xdr:colOff>
      <xdr:row>41</xdr:row>
      <xdr:rowOff>100189</xdr:rowOff>
    </xdr:to>
    <xdr:sp macro="" textlink="">
      <xdr:nvSpPr>
        <xdr:cNvPr id="93" name="円/楕円 92"/>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110366</xdr:rowOff>
    </xdr:from>
    <xdr:ext cx="762000" cy="259045"/>
    <xdr:sp macro="" textlink="">
      <xdr:nvSpPr>
        <xdr:cNvPr id="94" name="テキスト ボックス 93"/>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平成１９年度以降大幅な経常的経費の削減をすすめたことにより、平成２</a:t>
          </a:r>
          <a:r>
            <a:rPr lang="ja-JP" altLang="en-US" sz="1100" b="0" i="0" baseline="0">
              <a:solidFill>
                <a:schemeClr val="dk1"/>
              </a:solidFill>
              <a:effectLst/>
              <a:latin typeface="+mn-ea"/>
              <a:ea typeface="+mn-ea"/>
              <a:cs typeface="+mn-cs"/>
            </a:rPr>
            <a:t>５</a:t>
          </a:r>
          <a:r>
            <a:rPr lang="ja-JP" altLang="ja-JP" sz="1100" b="0" i="0" baseline="0">
              <a:solidFill>
                <a:schemeClr val="dk1"/>
              </a:solidFill>
              <a:effectLst/>
              <a:latin typeface="+mn-ea"/>
              <a:ea typeface="+mn-ea"/>
              <a:cs typeface="+mn-cs"/>
            </a:rPr>
            <a:t>年度決算で８</a:t>
          </a:r>
          <a:r>
            <a:rPr lang="ja-JP" altLang="en-US" sz="1100" b="0" i="0" baseline="0">
              <a:solidFill>
                <a:schemeClr val="dk1"/>
              </a:solidFill>
              <a:effectLst/>
              <a:latin typeface="+mn-ea"/>
              <a:ea typeface="+mn-ea"/>
              <a:cs typeface="+mn-cs"/>
            </a:rPr>
            <a:t>２</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７</a:t>
          </a:r>
          <a:r>
            <a:rPr lang="ja-JP" altLang="ja-JP" sz="1100" b="0" i="0" baseline="0">
              <a:solidFill>
                <a:schemeClr val="dk1"/>
              </a:solidFill>
              <a:effectLst/>
              <a:latin typeface="+mn-ea"/>
              <a:ea typeface="+mn-ea"/>
              <a:cs typeface="+mn-cs"/>
            </a:rPr>
            <a:t>％と</a:t>
          </a:r>
          <a:r>
            <a:rPr lang="ja-JP" altLang="en-US" sz="1100" b="0" i="0" baseline="0">
              <a:solidFill>
                <a:schemeClr val="dk1"/>
              </a:solidFill>
              <a:effectLst/>
              <a:latin typeface="+mn-ea"/>
              <a:ea typeface="+mn-ea"/>
              <a:cs typeface="+mn-cs"/>
            </a:rPr>
            <a:t>過去最高の数値となった。</a:t>
          </a:r>
          <a:r>
            <a:rPr lang="ja-JP" altLang="ja-JP" sz="1100" b="0" i="0" baseline="0">
              <a:solidFill>
                <a:schemeClr val="dk1"/>
              </a:solidFill>
              <a:effectLst/>
              <a:latin typeface="+mn-ea"/>
              <a:ea typeface="+mn-ea"/>
              <a:cs typeface="+mn-cs"/>
            </a:rPr>
            <a:t>最も数値が悪かった平成１８年度決算の９６．４％と比較すると大きく改善されてきたことが判る。類似団体の</a:t>
          </a:r>
          <a:r>
            <a:rPr lang="ja-JP" altLang="en-US" sz="1100" b="0" i="0" baseline="0">
              <a:solidFill>
                <a:schemeClr val="dk1"/>
              </a:solidFill>
              <a:effectLst/>
              <a:latin typeface="+mn-ea"/>
              <a:ea typeface="+mn-ea"/>
              <a:cs typeface="+mn-cs"/>
            </a:rPr>
            <a:t>８６</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６</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と比べても高い数値となっているが</a:t>
          </a:r>
          <a:r>
            <a:rPr lang="ja-JP" altLang="ja-JP" sz="1100" b="0" i="0" baseline="0">
              <a:solidFill>
                <a:schemeClr val="dk1"/>
              </a:solidFill>
              <a:effectLst/>
              <a:latin typeface="+mn-ea"/>
              <a:ea typeface="+mn-ea"/>
              <a:cs typeface="+mn-cs"/>
            </a:rPr>
            <a:t>、合併特例債の元金償還の本格化や、今後さらに扶助費等の増による義務的経費に圧迫され、財政の硬直化が進むことが予想される</a:t>
          </a:r>
          <a:r>
            <a:rPr lang="ja-JP" altLang="en-US" sz="1100" b="0" i="0" baseline="0">
              <a:solidFill>
                <a:schemeClr val="dk1"/>
              </a:solidFill>
              <a:effectLst/>
              <a:latin typeface="+mn-ea"/>
              <a:ea typeface="+mn-ea"/>
              <a:cs typeface="+mn-cs"/>
            </a:rPr>
            <a:t>。</a:t>
          </a:r>
          <a:endParaRPr lang="en-US" altLang="ja-JP" sz="11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ea"/>
              <a:ea typeface="+mn-ea"/>
              <a:cs typeface="+mn-cs"/>
            </a:rPr>
            <a:t>今後、選択と集中による経常経費の削減に努め、平成</a:t>
          </a:r>
          <a:r>
            <a:rPr lang="en-US" altLang="ja-JP" sz="1100" b="0" i="0" baseline="0">
              <a:solidFill>
                <a:schemeClr val="dk1"/>
              </a:solidFill>
              <a:effectLst/>
              <a:latin typeface="+mn-ea"/>
              <a:ea typeface="+mn-ea"/>
              <a:cs typeface="+mn-cs"/>
            </a:rPr>
            <a:t>30</a:t>
          </a:r>
          <a:r>
            <a:rPr lang="ja-JP" altLang="en-US" sz="1100" b="0" i="0" baseline="0">
              <a:solidFill>
                <a:schemeClr val="dk1"/>
              </a:solidFill>
              <a:effectLst/>
              <a:latin typeface="+mn-ea"/>
              <a:ea typeface="+mn-ea"/>
              <a:cs typeface="+mn-cs"/>
            </a:rPr>
            <a:t>年度の経常収支比率８３．１％を目標とする。</a:t>
          </a: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63</xdr:row>
      <xdr:rowOff>33867</xdr:rowOff>
    </xdr:to>
    <xdr:cxnSp macro="">
      <xdr:nvCxnSpPr>
        <xdr:cNvPr id="131" name="直線コネクタ 130"/>
        <xdr:cNvCxnSpPr/>
      </xdr:nvCxnSpPr>
      <xdr:spPr>
        <a:xfrm flipV="1">
          <a:off x="4114800" y="10610004"/>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63</xdr:row>
      <xdr:rowOff>33867</xdr:rowOff>
    </xdr:to>
    <xdr:cxnSp macro="">
      <xdr:nvCxnSpPr>
        <xdr:cNvPr id="134" name="直線コネクタ 133"/>
        <xdr:cNvCxnSpPr/>
      </xdr:nvCxnSpPr>
      <xdr:spPr>
        <a:xfrm>
          <a:off x="3225800" y="1075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6" name="テキスト ボックス 135"/>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62</xdr:row>
      <xdr:rowOff>124883</xdr:rowOff>
    </xdr:to>
    <xdr:cxnSp macro="">
      <xdr:nvCxnSpPr>
        <xdr:cNvPr id="137" name="直線コネクタ 136"/>
        <xdr:cNvCxnSpPr/>
      </xdr:nvCxnSpPr>
      <xdr:spPr>
        <a:xfrm>
          <a:off x="2336800" y="1073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39" name="テキスト ボックス 138"/>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65</xdr:row>
      <xdr:rowOff>36830</xdr:rowOff>
    </xdr:to>
    <xdr:cxnSp macro="">
      <xdr:nvCxnSpPr>
        <xdr:cNvPr id="140" name="直線コネクタ 139"/>
        <xdr:cNvCxnSpPr/>
      </xdr:nvCxnSpPr>
      <xdr:spPr>
        <a:xfrm flipV="1">
          <a:off x="1447800" y="10730654"/>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2" name="テキスト ボックス 141"/>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44" name="テキスト ボックス 143"/>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100754</xdr:rowOff>
    </xdr:from>
    <xdr:to>
      <xdr:col>7</xdr:col>
      <xdr:colOff>203200</xdr:colOff>
      <xdr:row>62</xdr:row>
      <xdr:rowOff>30904</xdr:rowOff>
    </xdr:to>
    <xdr:sp macro="" textlink="">
      <xdr:nvSpPr>
        <xdr:cNvPr id="150" name="円/楕円 149"/>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117281</xdr:rowOff>
    </xdr:from>
    <xdr:ext cx="762000" cy="259045"/>
    <xdr:sp macro="" textlink="">
      <xdr:nvSpPr>
        <xdr:cNvPr id="151"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2" name="円/楕円 151"/>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53" name="テキスト ボックス 152"/>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54" name="円/楕円 153"/>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55" name="テキスト ボックス 154"/>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7" name="テキスト ボックス 156"/>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8" name="円/楕円 157"/>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9" name="テキスト ボックス 158"/>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ほぼ同じ水準である。合併以降、物件費や維持補修費等について削減を重ねてきたたことが要因として挙げられるが、適正な市民サービスや施設の管理運営上はこれ以上の削減は困難であるため、施設の統廃合など行政のスリム化により抑制を図る。 </a:t>
          </a:r>
          <a:endParaRPr lang="ja-JP" altLang="ja-JP" sz="11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67149</xdr:rowOff>
    </xdr:from>
    <xdr:to>
      <xdr:col>7</xdr:col>
      <xdr:colOff>152400</xdr:colOff>
      <xdr:row>81</xdr:row>
      <xdr:rowOff>71295</xdr:rowOff>
    </xdr:to>
    <xdr:cxnSp macro="">
      <xdr:nvCxnSpPr>
        <xdr:cNvPr id="192" name="直線コネクタ 191"/>
        <xdr:cNvCxnSpPr/>
      </xdr:nvCxnSpPr>
      <xdr:spPr>
        <a:xfrm flipV="1">
          <a:off x="4114800" y="13954599"/>
          <a:ext cx="838200" cy="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71295</xdr:rowOff>
    </xdr:from>
    <xdr:to>
      <xdr:col>6</xdr:col>
      <xdr:colOff>0</xdr:colOff>
      <xdr:row>81</xdr:row>
      <xdr:rowOff>91912</xdr:rowOff>
    </xdr:to>
    <xdr:cxnSp macro="">
      <xdr:nvCxnSpPr>
        <xdr:cNvPr id="195" name="直線コネクタ 194"/>
        <xdr:cNvCxnSpPr/>
      </xdr:nvCxnSpPr>
      <xdr:spPr>
        <a:xfrm flipV="1">
          <a:off x="3225800" y="13958745"/>
          <a:ext cx="8890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87371</xdr:rowOff>
    </xdr:from>
    <xdr:to>
      <xdr:col>4</xdr:col>
      <xdr:colOff>482600</xdr:colOff>
      <xdr:row>81</xdr:row>
      <xdr:rowOff>91912</xdr:rowOff>
    </xdr:to>
    <xdr:cxnSp macro="">
      <xdr:nvCxnSpPr>
        <xdr:cNvPr id="198" name="直線コネクタ 197"/>
        <xdr:cNvCxnSpPr/>
      </xdr:nvCxnSpPr>
      <xdr:spPr>
        <a:xfrm>
          <a:off x="2336800" y="13974821"/>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84562</xdr:rowOff>
    </xdr:from>
    <xdr:to>
      <xdr:col>3</xdr:col>
      <xdr:colOff>279400</xdr:colOff>
      <xdr:row>81</xdr:row>
      <xdr:rowOff>87371</xdr:rowOff>
    </xdr:to>
    <xdr:cxnSp macro="">
      <xdr:nvCxnSpPr>
        <xdr:cNvPr id="201" name="直線コネクタ 200"/>
        <xdr:cNvCxnSpPr/>
      </xdr:nvCxnSpPr>
      <xdr:spPr>
        <a:xfrm>
          <a:off x="1447800" y="13972012"/>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16349</xdr:rowOff>
    </xdr:from>
    <xdr:to>
      <xdr:col>7</xdr:col>
      <xdr:colOff>203200</xdr:colOff>
      <xdr:row>81</xdr:row>
      <xdr:rowOff>117949</xdr:rowOff>
    </xdr:to>
    <xdr:sp macro="" textlink="">
      <xdr:nvSpPr>
        <xdr:cNvPr id="211" name="円/楕円 210"/>
        <xdr:cNvSpPr/>
      </xdr:nvSpPr>
      <xdr:spPr>
        <a:xfrm>
          <a:off x="4902200" y="139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32876</xdr:rowOff>
    </xdr:from>
    <xdr:ext cx="762000" cy="259045"/>
    <xdr:sp macro="" textlink="">
      <xdr:nvSpPr>
        <xdr:cNvPr id="212" name="人件費・物件費等の状況該当値テキスト"/>
        <xdr:cNvSpPr txBox="1"/>
      </xdr:nvSpPr>
      <xdr:spPr>
        <a:xfrm>
          <a:off x="5041900" y="1374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20495</xdr:rowOff>
    </xdr:from>
    <xdr:to>
      <xdr:col>6</xdr:col>
      <xdr:colOff>50800</xdr:colOff>
      <xdr:row>81</xdr:row>
      <xdr:rowOff>122095</xdr:rowOff>
    </xdr:to>
    <xdr:sp macro="" textlink="">
      <xdr:nvSpPr>
        <xdr:cNvPr id="213" name="円/楕円 212"/>
        <xdr:cNvSpPr/>
      </xdr:nvSpPr>
      <xdr:spPr>
        <a:xfrm>
          <a:off x="4064000" y="139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132272</xdr:rowOff>
    </xdr:from>
    <xdr:ext cx="736600" cy="259045"/>
    <xdr:sp macro="" textlink="">
      <xdr:nvSpPr>
        <xdr:cNvPr id="214" name="テキスト ボックス 213"/>
        <xdr:cNvSpPr txBox="1"/>
      </xdr:nvSpPr>
      <xdr:spPr>
        <a:xfrm>
          <a:off x="3733800" y="136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41112</xdr:rowOff>
    </xdr:from>
    <xdr:to>
      <xdr:col>4</xdr:col>
      <xdr:colOff>533400</xdr:colOff>
      <xdr:row>81</xdr:row>
      <xdr:rowOff>142712</xdr:rowOff>
    </xdr:to>
    <xdr:sp macro="" textlink="">
      <xdr:nvSpPr>
        <xdr:cNvPr id="215" name="円/楕円 214"/>
        <xdr:cNvSpPr/>
      </xdr:nvSpPr>
      <xdr:spPr>
        <a:xfrm>
          <a:off x="3175000" y="139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152889</xdr:rowOff>
    </xdr:from>
    <xdr:ext cx="762000" cy="259045"/>
    <xdr:sp macro="" textlink="">
      <xdr:nvSpPr>
        <xdr:cNvPr id="216" name="テキスト ボックス 215"/>
        <xdr:cNvSpPr txBox="1"/>
      </xdr:nvSpPr>
      <xdr:spPr>
        <a:xfrm>
          <a:off x="2844800" y="1369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36571</xdr:rowOff>
    </xdr:from>
    <xdr:to>
      <xdr:col>3</xdr:col>
      <xdr:colOff>330200</xdr:colOff>
      <xdr:row>81</xdr:row>
      <xdr:rowOff>138171</xdr:rowOff>
    </xdr:to>
    <xdr:sp macro="" textlink="">
      <xdr:nvSpPr>
        <xdr:cNvPr id="217" name="円/楕円 216"/>
        <xdr:cNvSpPr/>
      </xdr:nvSpPr>
      <xdr:spPr>
        <a:xfrm>
          <a:off x="2286000" y="139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148348</xdr:rowOff>
    </xdr:from>
    <xdr:ext cx="762000" cy="259045"/>
    <xdr:sp macro="" textlink="">
      <xdr:nvSpPr>
        <xdr:cNvPr id="218" name="テキスト ボックス 217"/>
        <xdr:cNvSpPr txBox="1"/>
      </xdr:nvSpPr>
      <xdr:spPr>
        <a:xfrm>
          <a:off x="1955800" y="136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33762</xdr:rowOff>
    </xdr:from>
    <xdr:to>
      <xdr:col>2</xdr:col>
      <xdr:colOff>127000</xdr:colOff>
      <xdr:row>81</xdr:row>
      <xdr:rowOff>135362</xdr:rowOff>
    </xdr:to>
    <xdr:sp macro="" textlink="">
      <xdr:nvSpPr>
        <xdr:cNvPr id="219" name="円/楕円 218"/>
        <xdr:cNvSpPr/>
      </xdr:nvSpPr>
      <xdr:spPr>
        <a:xfrm>
          <a:off x="1397000" y="139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145539</xdr:rowOff>
    </xdr:from>
    <xdr:ext cx="762000" cy="259045"/>
    <xdr:sp macro="" textlink="">
      <xdr:nvSpPr>
        <xdr:cNvPr id="220" name="テキスト ボックス 219"/>
        <xdr:cNvSpPr txBox="1"/>
      </xdr:nvSpPr>
      <xdr:spPr>
        <a:xfrm>
          <a:off x="1066800" y="136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a:t>
          </a:r>
          <a:r>
            <a:rPr lang="ja-JP" altLang="en-US" sz="1100" b="0" i="0" baseline="0">
              <a:solidFill>
                <a:schemeClr val="dk1"/>
              </a:solidFill>
              <a:effectLst/>
              <a:latin typeface="+mn-lt"/>
              <a:ea typeface="+mn-ea"/>
              <a:cs typeface="+mn-cs"/>
            </a:rPr>
            <a:t>９７</a:t>
          </a:r>
          <a:r>
            <a:rPr lang="ja-JP" altLang="ja-JP" sz="1100" b="0" i="0" baseline="0">
              <a:solidFill>
                <a:schemeClr val="dk1"/>
              </a:solidFill>
              <a:effectLst/>
              <a:latin typeface="+mn-lt"/>
              <a:ea typeface="+mn-ea"/>
              <a:cs typeface="+mn-cs"/>
            </a:rPr>
            <a:t>．３に比べ平成２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９８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ポイント上回っている。平成２４年人事院勧告を受け、５０歳代後半層における給与水準の上昇を抑制するため、昇給・昇格制度の見直しを図ったが、今後も</a:t>
          </a:r>
          <a:r>
            <a:rPr lang="ja-JP" altLang="en-US" sz="1100" b="0" i="0" baseline="0">
              <a:solidFill>
                <a:schemeClr val="dk1"/>
              </a:solidFill>
              <a:effectLst/>
              <a:latin typeface="+mn-lt"/>
              <a:ea typeface="+mn-ea"/>
              <a:cs typeface="+mn-cs"/>
            </a:rPr>
            <a:t>給与表の減額改訂（各級平均２％減）を行うなど、</a:t>
          </a:r>
          <a:r>
            <a:rPr lang="ja-JP" altLang="ja-JP" sz="1100" b="0" i="0" baseline="0">
              <a:solidFill>
                <a:schemeClr val="dk1"/>
              </a:solidFill>
              <a:effectLst/>
              <a:latin typeface="+mn-lt"/>
              <a:ea typeface="+mn-ea"/>
              <a:cs typeface="+mn-cs"/>
            </a:rPr>
            <a:t>引き続き人件費の抑制に努め給与の適正化を図っていく必要がある。 </a:t>
          </a:r>
          <a:endParaRPr lang="ja-JP" altLang="ja-JP" sz="11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158145</xdr:rowOff>
    </xdr:to>
    <xdr:cxnSp macro="">
      <xdr:nvCxnSpPr>
        <xdr:cNvPr id="251" name="直線コネクタ 250"/>
        <xdr:cNvCxnSpPr/>
      </xdr:nvCxnSpPr>
      <xdr:spPr>
        <a:xfrm flipV="1">
          <a:off x="17018000" y="13754705"/>
          <a:ext cx="0" cy="976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130222</xdr:rowOff>
    </xdr:from>
    <xdr:ext cx="762000" cy="259045"/>
    <xdr:sp macro="" textlink="">
      <xdr:nvSpPr>
        <xdr:cNvPr id="252" name="給与水準   （国との比較）最小値テキスト"/>
        <xdr:cNvSpPr txBox="1"/>
      </xdr:nvSpPr>
      <xdr:spPr>
        <a:xfrm>
          <a:off x="17106900" y="1470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158145</xdr:rowOff>
    </xdr:from>
    <xdr:to>
      <xdr:col>24</xdr:col>
      <xdr:colOff>647700</xdr:colOff>
      <xdr:row>85</xdr:row>
      <xdr:rowOff>158145</xdr:rowOff>
    </xdr:to>
    <xdr:cxnSp macro="">
      <xdr:nvCxnSpPr>
        <xdr:cNvPr id="253" name="直線コネクタ 252"/>
        <xdr:cNvCxnSpPr/>
      </xdr:nvCxnSpPr>
      <xdr:spPr>
        <a:xfrm>
          <a:off x="16929100" y="1473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4"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5" name="直線コネクタ 254"/>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88</xdr:row>
      <xdr:rowOff>160866</xdr:rowOff>
    </xdr:to>
    <xdr:cxnSp macro="">
      <xdr:nvCxnSpPr>
        <xdr:cNvPr id="256" name="直線コネクタ 255"/>
        <xdr:cNvCxnSpPr/>
      </xdr:nvCxnSpPr>
      <xdr:spPr>
        <a:xfrm flipV="1">
          <a:off x="16179800" y="14352209"/>
          <a:ext cx="8382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144132</xdr:rowOff>
    </xdr:from>
    <xdr:ext cx="762000" cy="259045"/>
    <xdr:sp macro="" textlink="">
      <xdr:nvSpPr>
        <xdr:cNvPr id="257" name="給与水準   （国との比較）平均値テキスト"/>
        <xdr:cNvSpPr txBox="1"/>
      </xdr:nvSpPr>
      <xdr:spPr>
        <a:xfrm>
          <a:off x="17106900" y="1403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58" name="フローチャート : 判断 257"/>
        <xdr:cNvSpPr/>
      </xdr:nvSpPr>
      <xdr:spPr>
        <a:xfrm>
          <a:off x="169672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88</xdr:row>
      <xdr:rowOff>160866</xdr:rowOff>
    </xdr:to>
    <xdr:cxnSp macro="">
      <xdr:nvCxnSpPr>
        <xdr:cNvPr id="259" name="直線コネクタ 258"/>
        <xdr:cNvCxnSpPr/>
      </xdr:nvCxnSpPr>
      <xdr:spPr>
        <a:xfrm>
          <a:off x="15290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60" name="フローチャート : 判断 259"/>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1" name="テキスト ボックス 260"/>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88</xdr:row>
      <xdr:rowOff>160866</xdr:rowOff>
    </xdr:to>
    <xdr:cxnSp macro="">
      <xdr:nvCxnSpPr>
        <xdr:cNvPr id="262" name="直線コネクタ 261"/>
        <xdr:cNvCxnSpPr/>
      </xdr:nvCxnSpPr>
      <xdr:spPr>
        <a:xfrm>
          <a:off x="14401800" y="14386682"/>
          <a:ext cx="889000" cy="8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6652</xdr:rowOff>
    </xdr:from>
    <xdr:to>
      <xdr:col>22</xdr:col>
      <xdr:colOff>254000</xdr:colOff>
      <xdr:row>88</xdr:row>
      <xdr:rowOff>108252</xdr:rowOff>
    </xdr:to>
    <xdr:sp macro="" textlink="">
      <xdr:nvSpPr>
        <xdr:cNvPr id="263" name="フローチャート : 判断 262"/>
        <xdr:cNvSpPr/>
      </xdr:nvSpPr>
      <xdr:spPr>
        <a:xfrm>
          <a:off x="15240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64" name="テキスト ボックス 263"/>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83</xdr:row>
      <xdr:rowOff>156332</xdr:rowOff>
    </xdr:to>
    <xdr:cxnSp macro="">
      <xdr:nvCxnSpPr>
        <xdr:cNvPr id="265" name="直線コネクタ 264"/>
        <xdr:cNvCxnSpPr/>
      </xdr:nvCxnSpPr>
      <xdr:spPr>
        <a:xfrm>
          <a:off x="13512800" y="143751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8" name="フローチャート : 判断 267"/>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69" name="テキスト ボックス 268"/>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5" name="円/楕円 274"/>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6"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7" name="円/楕円 276"/>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78" name="テキスト ボックス 277"/>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9" name="円/楕円 278"/>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80" name="テキスト ボックス 279"/>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1" name="円/楕円 280"/>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20459</xdr:rowOff>
    </xdr:from>
    <xdr:ext cx="762000" cy="259045"/>
    <xdr:sp macro="" textlink="">
      <xdr:nvSpPr>
        <xdr:cNvPr id="282" name="テキスト ボックス 281"/>
        <xdr:cNvSpPr txBox="1"/>
      </xdr:nvSpPr>
      <xdr:spPr>
        <a:xfrm>
          <a:off x="14020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83" name="円/楕円 282"/>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8968</xdr:rowOff>
    </xdr:from>
    <xdr:ext cx="762000" cy="259045"/>
    <xdr:sp macro="" textlink="">
      <xdr:nvSpPr>
        <xdr:cNvPr id="284" name="テキスト ボックス 283"/>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合併に伴い一部事務組合職員の身分を新市に引き継いだため、平成１６年度は職員数が１，２７０人と類似団体に比べ約２００人超過していた。その後定数適正化計画に沿って人員の削減を進めてきたが、人口千人当たりの職員数は類似団体と比較しても依然高く推移しており、経常収支比率を押し上げ、財政硬直化の要因と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施設の統廃合</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アウトソーシングによる職員数の純減、人件費総額の削減が重要課題となっている。</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4" name="直線コネクタ 313"/>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5"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6" name="直線コネクタ 315"/>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7"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8" name="直線コネクタ 317"/>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116311</xdr:rowOff>
    </xdr:from>
    <xdr:to>
      <xdr:col>24</xdr:col>
      <xdr:colOff>558800</xdr:colOff>
      <xdr:row>63</xdr:row>
      <xdr:rowOff>120332</xdr:rowOff>
    </xdr:to>
    <xdr:cxnSp macro="">
      <xdr:nvCxnSpPr>
        <xdr:cNvPr id="319" name="直線コネクタ 318"/>
        <xdr:cNvCxnSpPr/>
      </xdr:nvCxnSpPr>
      <xdr:spPr>
        <a:xfrm flipV="1">
          <a:off x="16179800" y="1091766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20"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21" name="フローチャート : 判断 320"/>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120332</xdr:rowOff>
    </xdr:from>
    <xdr:to>
      <xdr:col>23</xdr:col>
      <xdr:colOff>406400</xdr:colOff>
      <xdr:row>63</xdr:row>
      <xdr:rowOff>170604</xdr:rowOff>
    </xdr:to>
    <xdr:cxnSp macro="">
      <xdr:nvCxnSpPr>
        <xdr:cNvPr id="322" name="直線コネクタ 321"/>
        <xdr:cNvCxnSpPr/>
      </xdr:nvCxnSpPr>
      <xdr:spPr>
        <a:xfrm flipV="1">
          <a:off x="15290800" y="1092168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3" name="フローチャート : 判断 322"/>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4" name="テキスト ボックス 323"/>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170604</xdr:rowOff>
    </xdr:from>
    <xdr:to>
      <xdr:col>22</xdr:col>
      <xdr:colOff>203200</xdr:colOff>
      <xdr:row>64</xdr:row>
      <xdr:rowOff>53446</xdr:rowOff>
    </xdr:to>
    <xdr:cxnSp macro="">
      <xdr:nvCxnSpPr>
        <xdr:cNvPr id="325" name="直線コネクタ 324"/>
        <xdr:cNvCxnSpPr/>
      </xdr:nvCxnSpPr>
      <xdr:spPr>
        <a:xfrm flipV="1">
          <a:off x="14401800" y="1097195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6" name="フローチャート : 判断 325"/>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7" name="テキスト ボックス 326"/>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53446</xdr:rowOff>
    </xdr:from>
    <xdr:to>
      <xdr:col>21</xdr:col>
      <xdr:colOff>0</xdr:colOff>
      <xdr:row>64</xdr:row>
      <xdr:rowOff>95673</xdr:rowOff>
    </xdr:to>
    <xdr:cxnSp macro="">
      <xdr:nvCxnSpPr>
        <xdr:cNvPr id="328" name="直線コネクタ 327"/>
        <xdr:cNvCxnSpPr/>
      </xdr:nvCxnSpPr>
      <xdr:spPr>
        <a:xfrm flipV="1">
          <a:off x="13512800" y="1102624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9" name="フローチャート : 判断 328"/>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21924</xdr:rowOff>
    </xdr:from>
    <xdr:ext cx="762000" cy="259045"/>
    <xdr:sp macro="" textlink="">
      <xdr:nvSpPr>
        <xdr:cNvPr id="330" name="テキスト ボックス 329"/>
        <xdr:cNvSpPr txBox="1"/>
      </xdr:nvSpPr>
      <xdr:spPr>
        <a:xfrm>
          <a:off x="14020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31" name="フローチャート : 判断 330"/>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17903</xdr:rowOff>
    </xdr:from>
    <xdr:ext cx="762000" cy="259045"/>
    <xdr:sp macro="" textlink="">
      <xdr:nvSpPr>
        <xdr:cNvPr id="332" name="テキスト ボックス 331"/>
        <xdr:cNvSpPr txBox="1"/>
      </xdr:nvSpPr>
      <xdr:spPr>
        <a:xfrm>
          <a:off x="13131800" y="1064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65511</xdr:rowOff>
    </xdr:from>
    <xdr:to>
      <xdr:col>24</xdr:col>
      <xdr:colOff>609600</xdr:colOff>
      <xdr:row>63</xdr:row>
      <xdr:rowOff>167111</xdr:rowOff>
    </xdr:to>
    <xdr:sp macro="" textlink="">
      <xdr:nvSpPr>
        <xdr:cNvPr id="338" name="円/楕円 337"/>
        <xdr:cNvSpPr/>
      </xdr:nvSpPr>
      <xdr:spPr>
        <a:xfrm>
          <a:off x="169672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37588</xdr:rowOff>
    </xdr:from>
    <xdr:ext cx="762000" cy="259045"/>
    <xdr:sp macro="" textlink="">
      <xdr:nvSpPr>
        <xdr:cNvPr id="339" name="定員管理の状況該当値テキスト"/>
        <xdr:cNvSpPr txBox="1"/>
      </xdr:nvSpPr>
      <xdr:spPr>
        <a:xfrm>
          <a:off x="17106900" y="108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69532</xdr:rowOff>
    </xdr:from>
    <xdr:to>
      <xdr:col>23</xdr:col>
      <xdr:colOff>457200</xdr:colOff>
      <xdr:row>63</xdr:row>
      <xdr:rowOff>171132</xdr:rowOff>
    </xdr:to>
    <xdr:sp macro="" textlink="">
      <xdr:nvSpPr>
        <xdr:cNvPr id="340" name="円/楕円 339"/>
        <xdr:cNvSpPr/>
      </xdr:nvSpPr>
      <xdr:spPr>
        <a:xfrm>
          <a:off x="16129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155909</xdr:rowOff>
    </xdr:from>
    <xdr:ext cx="736600" cy="259045"/>
    <xdr:sp macro="" textlink="">
      <xdr:nvSpPr>
        <xdr:cNvPr id="341" name="テキスト ボックス 340"/>
        <xdr:cNvSpPr txBox="1"/>
      </xdr:nvSpPr>
      <xdr:spPr>
        <a:xfrm>
          <a:off x="15798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119804</xdr:rowOff>
    </xdr:from>
    <xdr:to>
      <xdr:col>22</xdr:col>
      <xdr:colOff>254000</xdr:colOff>
      <xdr:row>64</xdr:row>
      <xdr:rowOff>49954</xdr:rowOff>
    </xdr:to>
    <xdr:sp macro="" textlink="">
      <xdr:nvSpPr>
        <xdr:cNvPr id="342" name="円/楕円 341"/>
        <xdr:cNvSpPr/>
      </xdr:nvSpPr>
      <xdr:spPr>
        <a:xfrm>
          <a:off x="15240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34731</xdr:rowOff>
    </xdr:from>
    <xdr:ext cx="762000" cy="259045"/>
    <xdr:sp macro="" textlink="">
      <xdr:nvSpPr>
        <xdr:cNvPr id="343" name="テキスト ボックス 342"/>
        <xdr:cNvSpPr txBox="1"/>
      </xdr:nvSpPr>
      <xdr:spPr>
        <a:xfrm>
          <a:off x="14909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2646</xdr:rowOff>
    </xdr:from>
    <xdr:to>
      <xdr:col>21</xdr:col>
      <xdr:colOff>50800</xdr:colOff>
      <xdr:row>64</xdr:row>
      <xdr:rowOff>104246</xdr:rowOff>
    </xdr:to>
    <xdr:sp macro="" textlink="">
      <xdr:nvSpPr>
        <xdr:cNvPr id="344" name="円/楕円 343"/>
        <xdr:cNvSpPr/>
      </xdr:nvSpPr>
      <xdr:spPr>
        <a:xfrm>
          <a:off x="14351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89023</xdr:rowOff>
    </xdr:from>
    <xdr:ext cx="762000" cy="259045"/>
    <xdr:sp macro="" textlink="">
      <xdr:nvSpPr>
        <xdr:cNvPr id="345" name="テキスト ボックス 344"/>
        <xdr:cNvSpPr txBox="1"/>
      </xdr:nvSpPr>
      <xdr:spPr>
        <a:xfrm>
          <a:off x="14020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44873</xdr:rowOff>
    </xdr:from>
    <xdr:to>
      <xdr:col>19</xdr:col>
      <xdr:colOff>533400</xdr:colOff>
      <xdr:row>64</xdr:row>
      <xdr:rowOff>146473</xdr:rowOff>
    </xdr:to>
    <xdr:sp macro="" textlink="">
      <xdr:nvSpPr>
        <xdr:cNvPr id="346" name="円/楕円 345"/>
        <xdr:cNvSpPr/>
      </xdr:nvSpPr>
      <xdr:spPr>
        <a:xfrm>
          <a:off x="13462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131250</xdr:rowOff>
    </xdr:from>
    <xdr:ext cx="762000" cy="259045"/>
    <xdr:sp macro="" textlink="">
      <xdr:nvSpPr>
        <xdr:cNvPr id="347" name="テキスト ボックス 346"/>
        <xdr:cNvSpPr txBox="1"/>
      </xdr:nvSpPr>
      <xdr:spPr>
        <a:xfrm>
          <a:off x="13131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最も数値が悪かった平成１９年度決算における実質公債費比率２０．７％から平成２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年度１３．</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ポイント減少し確実に改善されてきている。しかしながら類似団体の</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％に比べて依然高い数値となっている。今後も新市建設計画に基づく大型事業が予定されており、事業実施に際しては一層慎重に行わざるを得ない。</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継続事業については容易に市債に頼ることなく適正な事業量を執行していくよう努め実質公債費比率の低減を図</a:t>
          </a:r>
          <a:r>
            <a:rPr lang="ja-JP" altLang="en-US" sz="1100" b="0" i="0" baseline="0">
              <a:solidFill>
                <a:schemeClr val="dk1"/>
              </a:solidFill>
              <a:effectLst/>
              <a:latin typeface="+mn-lt"/>
              <a:ea typeface="+mn-ea"/>
              <a:cs typeface="+mn-cs"/>
            </a:rPr>
            <a:t>り、平成３０年度における実質公債費比率１１．４％を目指す</a:t>
          </a:r>
          <a:r>
            <a:rPr lang="ja-JP" altLang="ja-JP" sz="1100" b="0" i="0" baseline="0">
              <a:solidFill>
                <a:schemeClr val="dk1"/>
              </a:solidFill>
              <a:effectLst/>
              <a:latin typeface="+mn-lt"/>
              <a:ea typeface="+mn-ea"/>
              <a:cs typeface="+mn-cs"/>
            </a:rPr>
            <a:t>。 </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42</xdr:row>
      <xdr:rowOff>85725</xdr:rowOff>
    </xdr:to>
    <xdr:cxnSp macro="">
      <xdr:nvCxnSpPr>
        <xdr:cNvPr id="372" name="直線コネクタ 371"/>
        <xdr:cNvCxnSpPr/>
      </xdr:nvCxnSpPr>
      <xdr:spPr>
        <a:xfrm flipV="1">
          <a:off x="17018000" y="6285230"/>
          <a:ext cx="0" cy="1001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57802</xdr:rowOff>
    </xdr:from>
    <xdr:ext cx="762000" cy="259045"/>
    <xdr:sp macro="" textlink="">
      <xdr:nvSpPr>
        <xdr:cNvPr id="373" name="公債費負担の状況最小値テキスト"/>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42</xdr:row>
      <xdr:rowOff>85725</xdr:rowOff>
    </xdr:from>
    <xdr:to>
      <xdr:col>24</xdr:col>
      <xdr:colOff>647700</xdr:colOff>
      <xdr:row>42</xdr:row>
      <xdr:rowOff>85725</xdr:rowOff>
    </xdr:to>
    <xdr:cxnSp macro="">
      <xdr:nvCxnSpPr>
        <xdr:cNvPr id="374" name="直線コネクタ 373"/>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5"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6" name="直線コネクタ 375"/>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13335</xdr:rowOff>
    </xdr:to>
    <xdr:cxnSp macro="">
      <xdr:nvCxnSpPr>
        <xdr:cNvPr id="377" name="直線コネクタ 376"/>
        <xdr:cNvCxnSpPr/>
      </xdr:nvCxnSpPr>
      <xdr:spPr>
        <a:xfrm flipV="1">
          <a:off x="16179800" y="71780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8"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9" name="フローチャート : 判断 37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13335</xdr:rowOff>
    </xdr:from>
    <xdr:to>
      <xdr:col>23</xdr:col>
      <xdr:colOff>406400</xdr:colOff>
      <xdr:row>42</xdr:row>
      <xdr:rowOff>91757</xdr:rowOff>
    </xdr:to>
    <xdr:cxnSp macro="">
      <xdr:nvCxnSpPr>
        <xdr:cNvPr id="380" name="直線コネクタ 379"/>
        <xdr:cNvCxnSpPr/>
      </xdr:nvCxnSpPr>
      <xdr:spPr>
        <a:xfrm flipV="1">
          <a:off x="15290800" y="721423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2" name="テキスト ボックス 38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91757</xdr:rowOff>
    </xdr:from>
    <xdr:to>
      <xdr:col>22</xdr:col>
      <xdr:colOff>203200</xdr:colOff>
      <xdr:row>43</xdr:row>
      <xdr:rowOff>28893</xdr:rowOff>
    </xdr:to>
    <xdr:cxnSp macro="">
      <xdr:nvCxnSpPr>
        <xdr:cNvPr id="383" name="直線コネクタ 382"/>
        <xdr:cNvCxnSpPr/>
      </xdr:nvCxnSpPr>
      <xdr:spPr>
        <a:xfrm flipV="1">
          <a:off x="14401800" y="729265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4" name="フローチャート : 判断 383"/>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5" name="テキスト ボックス 384"/>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28893</xdr:rowOff>
    </xdr:from>
    <xdr:to>
      <xdr:col>21</xdr:col>
      <xdr:colOff>0</xdr:colOff>
      <xdr:row>43</xdr:row>
      <xdr:rowOff>143510</xdr:rowOff>
    </xdr:to>
    <xdr:cxnSp macro="">
      <xdr:nvCxnSpPr>
        <xdr:cNvPr id="386" name="直線コネクタ 385"/>
        <xdr:cNvCxnSpPr/>
      </xdr:nvCxnSpPr>
      <xdr:spPr>
        <a:xfrm flipV="1">
          <a:off x="13512800" y="740124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87" name="フローチャート : 判断 386"/>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88" name="テキスト ボックス 387"/>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89" name="フローチャート : 判断 388"/>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90" name="テキスト ボックス 389"/>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6" name="円/楕円 39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165117</xdr:rowOff>
    </xdr:from>
    <xdr:ext cx="762000" cy="259045"/>
    <xdr:sp macro="" textlink="">
      <xdr:nvSpPr>
        <xdr:cNvPr id="397" name="公債費負担の状況該当値テキスト"/>
        <xdr:cNvSpPr txBox="1"/>
      </xdr:nvSpPr>
      <xdr:spPr>
        <a:xfrm>
          <a:off x="17106900" y="702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133985</xdr:rowOff>
    </xdr:from>
    <xdr:to>
      <xdr:col>23</xdr:col>
      <xdr:colOff>457200</xdr:colOff>
      <xdr:row>42</xdr:row>
      <xdr:rowOff>64135</xdr:rowOff>
    </xdr:to>
    <xdr:sp macro="" textlink="">
      <xdr:nvSpPr>
        <xdr:cNvPr id="398" name="円/楕円 397"/>
        <xdr:cNvSpPr/>
      </xdr:nvSpPr>
      <xdr:spPr>
        <a:xfrm>
          <a:off x="16129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48912</xdr:rowOff>
    </xdr:from>
    <xdr:ext cx="736600" cy="259045"/>
    <xdr:sp macro="" textlink="">
      <xdr:nvSpPr>
        <xdr:cNvPr id="399" name="テキスト ボックス 398"/>
        <xdr:cNvSpPr txBox="1"/>
      </xdr:nvSpPr>
      <xdr:spPr>
        <a:xfrm>
          <a:off x="15798800" y="724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40957</xdr:rowOff>
    </xdr:from>
    <xdr:to>
      <xdr:col>22</xdr:col>
      <xdr:colOff>254000</xdr:colOff>
      <xdr:row>42</xdr:row>
      <xdr:rowOff>142557</xdr:rowOff>
    </xdr:to>
    <xdr:sp macro="" textlink="">
      <xdr:nvSpPr>
        <xdr:cNvPr id="400" name="円/楕円 399"/>
        <xdr:cNvSpPr/>
      </xdr:nvSpPr>
      <xdr:spPr>
        <a:xfrm>
          <a:off x="15240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127334</xdr:rowOff>
    </xdr:from>
    <xdr:ext cx="762000" cy="259045"/>
    <xdr:sp macro="" textlink="">
      <xdr:nvSpPr>
        <xdr:cNvPr id="401" name="テキスト ボックス 400"/>
        <xdr:cNvSpPr txBox="1"/>
      </xdr:nvSpPr>
      <xdr:spPr>
        <a:xfrm>
          <a:off x="14909800" y="73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149543</xdr:rowOff>
    </xdr:from>
    <xdr:to>
      <xdr:col>21</xdr:col>
      <xdr:colOff>50800</xdr:colOff>
      <xdr:row>43</xdr:row>
      <xdr:rowOff>79693</xdr:rowOff>
    </xdr:to>
    <xdr:sp macro="" textlink="">
      <xdr:nvSpPr>
        <xdr:cNvPr id="402" name="円/楕円 401"/>
        <xdr:cNvSpPr/>
      </xdr:nvSpPr>
      <xdr:spPr>
        <a:xfrm>
          <a:off x="14351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64470</xdr:rowOff>
    </xdr:from>
    <xdr:ext cx="762000" cy="259045"/>
    <xdr:sp macro="" textlink="">
      <xdr:nvSpPr>
        <xdr:cNvPr id="403" name="テキスト ボックス 402"/>
        <xdr:cNvSpPr txBox="1"/>
      </xdr:nvSpPr>
      <xdr:spPr>
        <a:xfrm>
          <a:off x="14020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4" name="円/楕円 403"/>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5" name="テキスト ボックス 404"/>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平成２４年度には三セク債を活用し土地開発公社を解散。財政調整基金も</a:t>
          </a:r>
          <a:r>
            <a:rPr lang="ja-JP" altLang="en-US" sz="1100" b="0" i="0" baseline="0">
              <a:solidFill>
                <a:schemeClr val="dk1"/>
              </a:solidFill>
              <a:effectLst/>
              <a:latin typeface="+mn-lt"/>
              <a:ea typeface="+mn-ea"/>
              <a:cs typeface="+mn-cs"/>
            </a:rPr>
            <a:t>６，５５２</a:t>
          </a:r>
          <a:r>
            <a:rPr lang="ja-JP" altLang="ja-JP" sz="1100" b="0" i="0" baseline="0">
              <a:solidFill>
                <a:schemeClr val="dk1"/>
              </a:solidFill>
              <a:effectLst/>
              <a:latin typeface="+mn-lt"/>
              <a:ea typeface="+mn-ea"/>
              <a:cs typeface="+mn-cs"/>
            </a:rPr>
            <a:t>百万円へと積み増しを行った。平成１９年度決算においては２６７．２％であった将来負担比率は、１</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１３６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％となったが、依然として類似団体の</a:t>
          </a:r>
          <a:r>
            <a:rPr lang="ja-JP" altLang="en-US" sz="1100" b="0" i="0" baseline="0">
              <a:solidFill>
                <a:schemeClr val="dk1"/>
              </a:solidFill>
              <a:effectLst/>
              <a:latin typeface="+mn-lt"/>
              <a:ea typeface="+mn-ea"/>
              <a:cs typeface="+mn-cs"/>
            </a:rPr>
            <a:t>４１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％に比べて非常に高いものとなっている。 これは臨海土地造成事業や下水道事業の地方債</a:t>
          </a:r>
          <a:r>
            <a:rPr lang="ja-JP" altLang="ja-JP" sz="1100" b="0" i="0" baseline="0">
              <a:solidFill>
                <a:schemeClr val="dk1"/>
              </a:solidFill>
              <a:effectLst/>
              <a:latin typeface="+mn-ea"/>
              <a:ea typeface="+mn-ea"/>
              <a:cs typeface="+mn-cs"/>
            </a:rPr>
            <a:t>残高が大きく影響しているものであるが、</a:t>
          </a:r>
          <a:r>
            <a:rPr lang="ja-JP" altLang="en-US" sz="1100" b="0" i="0" baseline="0">
              <a:solidFill>
                <a:schemeClr val="dk1"/>
              </a:solidFill>
              <a:effectLst/>
              <a:latin typeface="+mn-ea"/>
              <a:ea typeface="+mn-ea"/>
              <a:cs typeface="+mn-cs"/>
            </a:rPr>
            <a:t>昨年度と比べ</a:t>
          </a:r>
          <a:r>
            <a:rPr lang="en-US" altLang="ja-JP" sz="1100" b="0" i="0" baseline="0">
              <a:solidFill>
                <a:schemeClr val="dk1"/>
              </a:solidFill>
              <a:effectLst/>
              <a:latin typeface="+mn-ea"/>
              <a:ea typeface="+mn-ea"/>
              <a:cs typeface="+mn-cs"/>
            </a:rPr>
            <a:t>1,822</a:t>
          </a:r>
          <a:r>
            <a:rPr lang="ja-JP" altLang="en-US" sz="1100" b="0" i="0" baseline="0">
              <a:solidFill>
                <a:schemeClr val="dk1"/>
              </a:solidFill>
              <a:effectLst/>
              <a:latin typeface="+mn-ea"/>
              <a:ea typeface="+mn-ea"/>
              <a:cs typeface="+mn-cs"/>
            </a:rPr>
            <a:t>百万円減少するなど、着実に減少している。</a:t>
          </a:r>
          <a:endParaRPr lang="en-US" altLang="ja-JP" sz="1100" b="0" i="0" baseline="0">
            <a:solidFill>
              <a:schemeClr val="dk1"/>
            </a:solidFill>
            <a:effectLst/>
            <a:latin typeface="+mn-ea"/>
            <a:ea typeface="+mn-ea"/>
            <a:cs typeface="+mn-cs"/>
          </a:endParaRPr>
        </a:p>
        <a:p>
          <a:pPr rtl="0"/>
          <a:r>
            <a:rPr lang="ja-JP" altLang="ja-JP" sz="1100" b="0" i="0" baseline="0">
              <a:solidFill>
                <a:schemeClr val="dk1"/>
              </a:solidFill>
              <a:effectLst/>
              <a:latin typeface="+mn-lt"/>
              <a:ea typeface="+mn-ea"/>
              <a:cs typeface="+mn-cs"/>
            </a:rPr>
            <a:t>今後も借入</a:t>
          </a:r>
          <a:r>
            <a:rPr lang="ja-JP" altLang="ja-JP" sz="1100" b="0" i="0" baseline="0">
              <a:solidFill>
                <a:schemeClr val="dk1"/>
              </a:solidFill>
              <a:effectLst/>
              <a:latin typeface="+mn-ea"/>
              <a:ea typeface="+mn-ea"/>
              <a:cs typeface="+mn-cs"/>
            </a:rPr>
            <a:t>額の抑制や地方債残高の更なる低減を図るとともに</a:t>
          </a:r>
          <a:r>
            <a:rPr lang="ja-JP" altLang="en-US"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30</a:t>
          </a:r>
          <a:r>
            <a:rPr lang="ja-JP" altLang="en-US" sz="1100" b="0" i="0" baseline="0">
              <a:solidFill>
                <a:schemeClr val="dk1"/>
              </a:solidFill>
              <a:effectLst/>
              <a:latin typeface="+mn-ea"/>
              <a:ea typeface="+mn-ea"/>
              <a:cs typeface="+mn-cs"/>
            </a:rPr>
            <a:t>年度末基金残高が</a:t>
          </a:r>
          <a:r>
            <a:rPr lang="en-US" altLang="ja-JP" sz="1100" b="0" i="0" baseline="0">
              <a:solidFill>
                <a:schemeClr val="dk1"/>
              </a:solidFill>
              <a:effectLst/>
              <a:latin typeface="+mn-ea"/>
              <a:ea typeface="+mn-ea"/>
              <a:cs typeface="+mn-cs"/>
            </a:rPr>
            <a:t>93</a:t>
          </a:r>
          <a:r>
            <a:rPr lang="ja-JP" altLang="en-US" sz="1100" b="0" i="0" baseline="0">
              <a:solidFill>
                <a:schemeClr val="dk1"/>
              </a:solidFill>
              <a:effectLst/>
              <a:latin typeface="+mn-lt"/>
              <a:ea typeface="+mn-ea"/>
              <a:cs typeface="+mn-cs"/>
            </a:rPr>
            <a:t>億円となるよう</a:t>
          </a:r>
          <a:r>
            <a:rPr lang="ja-JP" altLang="ja-JP" sz="1100" b="0" i="0" baseline="0">
              <a:solidFill>
                <a:schemeClr val="dk1"/>
              </a:solidFill>
              <a:effectLst/>
              <a:latin typeface="+mn-lt"/>
              <a:ea typeface="+mn-ea"/>
              <a:cs typeface="+mn-cs"/>
            </a:rPr>
            <a:t>積み増しを行い、類似団体並の負担率を目標とする。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73000</xdr:rowOff>
    </xdr:from>
    <xdr:to>
      <xdr:col>24</xdr:col>
      <xdr:colOff>558800</xdr:colOff>
      <xdr:row>18</xdr:row>
      <xdr:rowOff>25197</xdr:rowOff>
    </xdr:to>
    <xdr:cxnSp macro="">
      <xdr:nvCxnSpPr>
        <xdr:cNvPr id="432" name="直線コネクタ 431"/>
        <xdr:cNvCxnSpPr/>
      </xdr:nvCxnSpPr>
      <xdr:spPr>
        <a:xfrm flipV="1">
          <a:off x="17018000" y="2473300"/>
          <a:ext cx="0" cy="637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168724</xdr:rowOff>
    </xdr:from>
    <xdr:ext cx="762000" cy="259045"/>
    <xdr:sp macro="" textlink="">
      <xdr:nvSpPr>
        <xdr:cNvPr id="433" name="将来負担の状況最小値テキスト"/>
        <xdr:cNvSpPr txBox="1"/>
      </xdr:nvSpPr>
      <xdr:spPr>
        <a:xfrm>
          <a:off x="17106900" y="308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18</xdr:row>
      <xdr:rowOff>25197</xdr:rowOff>
    </xdr:from>
    <xdr:to>
      <xdr:col>24</xdr:col>
      <xdr:colOff>647700</xdr:colOff>
      <xdr:row>18</xdr:row>
      <xdr:rowOff>25197</xdr:rowOff>
    </xdr:to>
    <xdr:cxnSp macro="">
      <xdr:nvCxnSpPr>
        <xdr:cNvPr id="434" name="直線コネクタ 433"/>
        <xdr:cNvCxnSpPr/>
      </xdr:nvCxnSpPr>
      <xdr:spPr>
        <a:xfrm>
          <a:off x="16929100" y="311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159377</xdr:rowOff>
    </xdr:from>
    <xdr:ext cx="762000" cy="259045"/>
    <xdr:sp macro="" textlink="">
      <xdr:nvSpPr>
        <xdr:cNvPr id="435" name="将来負担の状況最大値テキスト"/>
        <xdr:cNvSpPr txBox="1"/>
      </xdr:nvSpPr>
      <xdr:spPr>
        <a:xfrm>
          <a:off x="17106900" y="22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14</xdr:row>
      <xdr:rowOff>73000</xdr:rowOff>
    </xdr:from>
    <xdr:to>
      <xdr:col>24</xdr:col>
      <xdr:colOff>647700</xdr:colOff>
      <xdr:row>14</xdr:row>
      <xdr:rowOff>73000</xdr:rowOff>
    </xdr:to>
    <xdr:cxnSp macro="">
      <xdr:nvCxnSpPr>
        <xdr:cNvPr id="436" name="直線コネクタ 435"/>
        <xdr:cNvCxnSpPr/>
      </xdr:nvCxnSpPr>
      <xdr:spPr>
        <a:xfrm>
          <a:off x="16929100" y="24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25197</xdr:rowOff>
    </xdr:from>
    <xdr:to>
      <xdr:col>24</xdr:col>
      <xdr:colOff>558800</xdr:colOff>
      <xdr:row>18</xdr:row>
      <xdr:rowOff>92278</xdr:rowOff>
    </xdr:to>
    <xdr:cxnSp macro="">
      <xdr:nvCxnSpPr>
        <xdr:cNvPr id="437" name="直線コネクタ 436"/>
        <xdr:cNvCxnSpPr/>
      </xdr:nvCxnSpPr>
      <xdr:spPr>
        <a:xfrm flipV="1">
          <a:off x="16179800" y="3111297"/>
          <a:ext cx="8382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44391</xdr:rowOff>
    </xdr:from>
    <xdr:ext cx="762000" cy="259045"/>
    <xdr:sp macro="" textlink="">
      <xdr:nvSpPr>
        <xdr:cNvPr id="438" name="将来負担の状況平均値テキスト"/>
        <xdr:cNvSpPr txBox="1"/>
      </xdr:nvSpPr>
      <xdr:spPr>
        <a:xfrm>
          <a:off x="17106900" y="2444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27864</xdr:rowOff>
    </xdr:from>
    <xdr:to>
      <xdr:col>24</xdr:col>
      <xdr:colOff>609600</xdr:colOff>
      <xdr:row>15</xdr:row>
      <xdr:rowOff>129464</xdr:rowOff>
    </xdr:to>
    <xdr:sp macro="" textlink="">
      <xdr:nvSpPr>
        <xdr:cNvPr id="439" name="フローチャート : 判断 438"/>
        <xdr:cNvSpPr/>
      </xdr:nvSpPr>
      <xdr:spPr>
        <a:xfrm>
          <a:off x="16967200" y="259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92278</xdr:rowOff>
    </xdr:from>
    <xdr:to>
      <xdr:col>23</xdr:col>
      <xdr:colOff>406400</xdr:colOff>
      <xdr:row>18</xdr:row>
      <xdr:rowOff>136195</xdr:rowOff>
    </xdr:to>
    <xdr:cxnSp macro="">
      <xdr:nvCxnSpPr>
        <xdr:cNvPr id="440" name="直線コネクタ 439"/>
        <xdr:cNvCxnSpPr/>
      </xdr:nvCxnSpPr>
      <xdr:spPr>
        <a:xfrm flipV="1">
          <a:off x="15290800" y="3178378"/>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82398</xdr:rowOff>
    </xdr:from>
    <xdr:to>
      <xdr:col>23</xdr:col>
      <xdr:colOff>457200</xdr:colOff>
      <xdr:row>16</xdr:row>
      <xdr:rowOff>12548</xdr:rowOff>
    </xdr:to>
    <xdr:sp macro="" textlink="">
      <xdr:nvSpPr>
        <xdr:cNvPr id="441" name="フローチャート : 判断 440"/>
        <xdr:cNvSpPr/>
      </xdr:nvSpPr>
      <xdr:spPr>
        <a:xfrm>
          <a:off x="16129000" y="265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22725</xdr:rowOff>
    </xdr:from>
    <xdr:ext cx="736600" cy="259045"/>
    <xdr:sp macro="" textlink="">
      <xdr:nvSpPr>
        <xdr:cNvPr id="442" name="テキスト ボックス 441"/>
        <xdr:cNvSpPr txBox="1"/>
      </xdr:nvSpPr>
      <xdr:spPr>
        <a:xfrm>
          <a:off x="15798800" y="242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136195</xdr:rowOff>
    </xdr:from>
    <xdr:to>
      <xdr:col>22</xdr:col>
      <xdr:colOff>203200</xdr:colOff>
      <xdr:row>19</xdr:row>
      <xdr:rowOff>46304</xdr:rowOff>
    </xdr:to>
    <xdr:cxnSp macro="">
      <xdr:nvCxnSpPr>
        <xdr:cNvPr id="443" name="直線コネクタ 442"/>
        <xdr:cNvCxnSpPr/>
      </xdr:nvCxnSpPr>
      <xdr:spPr>
        <a:xfrm flipV="1">
          <a:off x="14401800" y="3222295"/>
          <a:ext cx="889000" cy="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111354</xdr:rowOff>
    </xdr:from>
    <xdr:to>
      <xdr:col>22</xdr:col>
      <xdr:colOff>254000</xdr:colOff>
      <xdr:row>16</xdr:row>
      <xdr:rowOff>41504</xdr:rowOff>
    </xdr:to>
    <xdr:sp macro="" textlink="">
      <xdr:nvSpPr>
        <xdr:cNvPr id="444" name="フローチャート : 判断 443"/>
        <xdr:cNvSpPr/>
      </xdr:nvSpPr>
      <xdr:spPr>
        <a:xfrm>
          <a:off x="15240000" y="26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51681</xdr:rowOff>
    </xdr:from>
    <xdr:ext cx="762000" cy="259045"/>
    <xdr:sp macro="" textlink="">
      <xdr:nvSpPr>
        <xdr:cNvPr id="445" name="テキスト ボックス 444"/>
        <xdr:cNvSpPr txBox="1"/>
      </xdr:nvSpPr>
      <xdr:spPr>
        <a:xfrm>
          <a:off x="14909800" y="24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46304</xdr:rowOff>
    </xdr:from>
    <xdr:to>
      <xdr:col>21</xdr:col>
      <xdr:colOff>0</xdr:colOff>
      <xdr:row>20</xdr:row>
      <xdr:rowOff>153797</xdr:rowOff>
    </xdr:to>
    <xdr:cxnSp macro="">
      <xdr:nvCxnSpPr>
        <xdr:cNvPr id="446" name="直線コネクタ 445"/>
        <xdr:cNvCxnSpPr/>
      </xdr:nvCxnSpPr>
      <xdr:spPr>
        <a:xfrm flipV="1">
          <a:off x="13512800" y="3303854"/>
          <a:ext cx="889000" cy="2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103505</xdr:rowOff>
    </xdr:from>
    <xdr:to>
      <xdr:col>21</xdr:col>
      <xdr:colOff>50800</xdr:colOff>
      <xdr:row>17</xdr:row>
      <xdr:rowOff>33655</xdr:rowOff>
    </xdr:to>
    <xdr:sp macro="" textlink="">
      <xdr:nvSpPr>
        <xdr:cNvPr id="447" name="フローチャート : 判断 446"/>
        <xdr:cNvSpPr/>
      </xdr:nvSpPr>
      <xdr:spPr>
        <a:xfrm>
          <a:off x="14351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43832</xdr:rowOff>
    </xdr:from>
    <xdr:ext cx="762000" cy="259045"/>
    <xdr:sp macro="" textlink="">
      <xdr:nvSpPr>
        <xdr:cNvPr id="448" name="テキスト ボックス 447"/>
        <xdr:cNvSpPr txBox="1"/>
      </xdr:nvSpPr>
      <xdr:spPr>
        <a:xfrm>
          <a:off x="14020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27610</xdr:rowOff>
    </xdr:from>
    <xdr:to>
      <xdr:col>19</xdr:col>
      <xdr:colOff>533400</xdr:colOff>
      <xdr:row>17</xdr:row>
      <xdr:rowOff>129210</xdr:rowOff>
    </xdr:to>
    <xdr:sp macro="" textlink="">
      <xdr:nvSpPr>
        <xdr:cNvPr id="449" name="フローチャート : 判断 448"/>
        <xdr:cNvSpPr/>
      </xdr:nvSpPr>
      <xdr:spPr>
        <a:xfrm>
          <a:off x="13462000" y="29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139387</xdr:rowOff>
    </xdr:from>
    <xdr:ext cx="762000" cy="259045"/>
    <xdr:sp macro="" textlink="">
      <xdr:nvSpPr>
        <xdr:cNvPr id="450" name="テキスト ボックス 449"/>
        <xdr:cNvSpPr txBox="1"/>
      </xdr:nvSpPr>
      <xdr:spPr>
        <a:xfrm>
          <a:off x="13131800" y="27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145847</xdr:rowOff>
    </xdr:from>
    <xdr:to>
      <xdr:col>24</xdr:col>
      <xdr:colOff>609600</xdr:colOff>
      <xdr:row>18</xdr:row>
      <xdr:rowOff>75997</xdr:rowOff>
    </xdr:to>
    <xdr:sp macro="" textlink="">
      <xdr:nvSpPr>
        <xdr:cNvPr id="456" name="円/楕円 455"/>
        <xdr:cNvSpPr/>
      </xdr:nvSpPr>
      <xdr:spPr>
        <a:xfrm>
          <a:off x="16967200" y="30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41724</xdr:rowOff>
    </xdr:from>
    <xdr:ext cx="762000" cy="259045"/>
    <xdr:sp macro="" textlink="">
      <xdr:nvSpPr>
        <xdr:cNvPr id="457" name="将来負担の状況該当値テキスト"/>
        <xdr:cNvSpPr txBox="1"/>
      </xdr:nvSpPr>
      <xdr:spPr>
        <a:xfrm>
          <a:off x="17106900" y="295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41478</xdr:rowOff>
    </xdr:from>
    <xdr:to>
      <xdr:col>23</xdr:col>
      <xdr:colOff>457200</xdr:colOff>
      <xdr:row>18</xdr:row>
      <xdr:rowOff>143078</xdr:rowOff>
    </xdr:to>
    <xdr:sp macro="" textlink="">
      <xdr:nvSpPr>
        <xdr:cNvPr id="458" name="円/楕円 457"/>
        <xdr:cNvSpPr/>
      </xdr:nvSpPr>
      <xdr:spPr>
        <a:xfrm>
          <a:off x="16129000" y="31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127855</xdr:rowOff>
    </xdr:from>
    <xdr:ext cx="736600" cy="259045"/>
    <xdr:sp macro="" textlink="">
      <xdr:nvSpPr>
        <xdr:cNvPr id="459" name="テキスト ボックス 458"/>
        <xdr:cNvSpPr txBox="1"/>
      </xdr:nvSpPr>
      <xdr:spPr>
        <a:xfrm>
          <a:off x="15798800" y="3213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85395</xdr:rowOff>
    </xdr:from>
    <xdr:to>
      <xdr:col>22</xdr:col>
      <xdr:colOff>254000</xdr:colOff>
      <xdr:row>19</xdr:row>
      <xdr:rowOff>15545</xdr:rowOff>
    </xdr:to>
    <xdr:sp macro="" textlink="">
      <xdr:nvSpPr>
        <xdr:cNvPr id="460" name="円/楕円 459"/>
        <xdr:cNvSpPr/>
      </xdr:nvSpPr>
      <xdr:spPr>
        <a:xfrm>
          <a:off x="15240000" y="31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322</xdr:rowOff>
    </xdr:from>
    <xdr:ext cx="762000" cy="259045"/>
    <xdr:sp macro="" textlink="">
      <xdr:nvSpPr>
        <xdr:cNvPr id="461" name="テキスト ボックス 460"/>
        <xdr:cNvSpPr txBox="1"/>
      </xdr:nvSpPr>
      <xdr:spPr>
        <a:xfrm>
          <a:off x="14909800" y="32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166954</xdr:rowOff>
    </xdr:from>
    <xdr:to>
      <xdr:col>21</xdr:col>
      <xdr:colOff>50800</xdr:colOff>
      <xdr:row>19</xdr:row>
      <xdr:rowOff>97104</xdr:rowOff>
    </xdr:to>
    <xdr:sp macro="" textlink="">
      <xdr:nvSpPr>
        <xdr:cNvPr id="462" name="円/楕円 461"/>
        <xdr:cNvSpPr/>
      </xdr:nvSpPr>
      <xdr:spPr>
        <a:xfrm>
          <a:off x="14351000" y="32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81881</xdr:rowOff>
    </xdr:from>
    <xdr:ext cx="762000" cy="259045"/>
    <xdr:sp macro="" textlink="">
      <xdr:nvSpPr>
        <xdr:cNvPr id="463" name="テキスト ボックス 462"/>
        <xdr:cNvSpPr txBox="1"/>
      </xdr:nvSpPr>
      <xdr:spPr>
        <a:xfrm>
          <a:off x="14020800" y="333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102997</xdr:rowOff>
    </xdr:from>
    <xdr:to>
      <xdr:col>19</xdr:col>
      <xdr:colOff>533400</xdr:colOff>
      <xdr:row>21</xdr:row>
      <xdr:rowOff>33147</xdr:rowOff>
    </xdr:to>
    <xdr:sp macro="" textlink="">
      <xdr:nvSpPr>
        <xdr:cNvPr id="464" name="円/楕円 463"/>
        <xdr:cNvSpPr/>
      </xdr:nvSpPr>
      <xdr:spPr>
        <a:xfrm>
          <a:off x="13462000" y="35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17924</xdr:rowOff>
    </xdr:from>
    <xdr:ext cx="762000" cy="259045"/>
    <xdr:sp macro="" textlink="">
      <xdr:nvSpPr>
        <xdr:cNvPr id="465" name="テキスト ボックス 464"/>
        <xdr:cNvSpPr txBox="1"/>
      </xdr:nvSpPr>
      <xdr:spPr>
        <a:xfrm>
          <a:off x="13131800" y="361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91,671
91,105
420.57
40,801,894
39,022,482
1,493,679
23,461,091
51,300,251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136.8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人件費については、定員適正化計画により職員数が減少していることから前年度比で</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を下回り</a:t>
          </a:r>
          <a:r>
            <a:rPr lang="ja-JP" altLang="ja-JP" sz="1100" b="0" i="0" baseline="0">
              <a:solidFill>
                <a:schemeClr val="dk1"/>
              </a:solidFill>
              <a:effectLst/>
              <a:latin typeface="+mn-lt"/>
              <a:ea typeface="+mn-ea"/>
              <a:cs typeface="+mn-cs"/>
            </a:rPr>
            <a:t>類似団体平均と</a:t>
          </a:r>
          <a:r>
            <a:rPr lang="ja-JP" altLang="en-US" sz="1100" b="0" i="0" baseline="0">
              <a:solidFill>
                <a:schemeClr val="dk1"/>
              </a:solidFill>
              <a:effectLst/>
              <a:latin typeface="+mn-lt"/>
              <a:ea typeface="+mn-ea"/>
              <a:cs typeface="+mn-cs"/>
            </a:rPr>
            <a:t>同程度の数値となった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施設の統廃合やアウトソーシング、事務事業評価等による事務量の把握と精査による効率的な人員配置を行いながら、給与水準の適正化</a:t>
          </a:r>
          <a:r>
            <a:rPr lang="ja-JP" altLang="en-US" sz="1100" b="0" i="0" baseline="0">
              <a:solidFill>
                <a:schemeClr val="dk1"/>
              </a:solidFill>
              <a:effectLst/>
              <a:latin typeface="+mn-lt"/>
              <a:ea typeface="+mn-ea"/>
              <a:cs typeface="+mn-cs"/>
            </a:rPr>
            <a:t>（給与表の減額改訂。平均２％減）</a:t>
          </a:r>
          <a:r>
            <a:rPr lang="ja-JP" altLang="ja-JP" sz="1100" b="0" i="0" baseline="0">
              <a:solidFill>
                <a:schemeClr val="dk1"/>
              </a:solidFill>
              <a:effectLst/>
              <a:latin typeface="+mn-lt"/>
              <a:ea typeface="+mn-ea"/>
              <a:cs typeface="+mn-cs"/>
            </a:rPr>
            <a:t>に努め人件費の抑制を図る。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38</xdr:row>
      <xdr:rowOff>137885</xdr:rowOff>
    </xdr:to>
    <xdr:cxnSp macro="">
      <xdr:nvCxnSpPr>
        <xdr:cNvPr id="67" name="直線コネクタ 66"/>
        <xdr:cNvCxnSpPr/>
      </xdr:nvCxnSpPr>
      <xdr:spPr>
        <a:xfrm flipV="1">
          <a:off x="3987800" y="6435272"/>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137885</xdr:rowOff>
    </xdr:from>
    <xdr:to>
      <xdr:col>5</xdr:col>
      <xdr:colOff>549275</xdr:colOff>
      <xdr:row>39</xdr:row>
      <xdr:rowOff>64407</xdr:rowOff>
    </xdr:to>
    <xdr:cxnSp macro="">
      <xdr:nvCxnSpPr>
        <xdr:cNvPr id="70" name="直線コネクタ 69"/>
        <xdr:cNvCxnSpPr/>
      </xdr:nvCxnSpPr>
      <xdr:spPr>
        <a:xfrm flipV="1">
          <a:off x="3098800" y="6652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64407</xdr:rowOff>
    </xdr:from>
    <xdr:to>
      <xdr:col>4</xdr:col>
      <xdr:colOff>346075</xdr:colOff>
      <xdr:row>39</xdr:row>
      <xdr:rowOff>86178</xdr:rowOff>
    </xdr:to>
    <xdr:cxnSp macro="">
      <xdr:nvCxnSpPr>
        <xdr:cNvPr id="73" name="直線コネクタ 72"/>
        <xdr:cNvCxnSpPr/>
      </xdr:nvCxnSpPr>
      <xdr:spPr>
        <a:xfrm flipV="1">
          <a:off x="2209800" y="6750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41</xdr:row>
      <xdr:rowOff>58965</xdr:rowOff>
    </xdr:to>
    <xdr:cxnSp macro="">
      <xdr:nvCxnSpPr>
        <xdr:cNvPr id="76" name="直線コネクタ 75"/>
        <xdr:cNvCxnSpPr/>
      </xdr:nvCxnSpPr>
      <xdr:spPr>
        <a:xfrm flipV="1">
          <a:off x="1320800" y="6772728"/>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78" name="テキスト ボックス 77"/>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80" name="テキスト ボックス 79"/>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86" name="円/楕円 85"/>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12899</xdr:rowOff>
    </xdr:from>
    <xdr:ext cx="762000" cy="259045"/>
    <xdr:sp macro="" textlink="">
      <xdr:nvSpPr>
        <xdr:cNvPr id="87" name="人件費該当値テキスト"/>
        <xdr:cNvSpPr txBox="1"/>
      </xdr:nvSpPr>
      <xdr:spPr>
        <a:xfrm>
          <a:off x="4914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87085</xdr:rowOff>
    </xdr:from>
    <xdr:to>
      <xdr:col>5</xdr:col>
      <xdr:colOff>600075</xdr:colOff>
      <xdr:row>39</xdr:row>
      <xdr:rowOff>17235</xdr:rowOff>
    </xdr:to>
    <xdr:sp macro="" textlink="">
      <xdr:nvSpPr>
        <xdr:cNvPr id="88" name="円/楕円 87"/>
        <xdr:cNvSpPr/>
      </xdr:nvSpPr>
      <xdr:spPr>
        <a:xfrm>
          <a:off x="3937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2012</xdr:rowOff>
    </xdr:from>
    <xdr:ext cx="736600" cy="259045"/>
    <xdr:sp macro="" textlink="">
      <xdr:nvSpPr>
        <xdr:cNvPr id="89" name="テキスト ボックス 88"/>
        <xdr:cNvSpPr txBox="1"/>
      </xdr:nvSpPr>
      <xdr:spPr>
        <a:xfrm>
          <a:off x="3606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13607</xdr:rowOff>
    </xdr:from>
    <xdr:to>
      <xdr:col>4</xdr:col>
      <xdr:colOff>396875</xdr:colOff>
      <xdr:row>39</xdr:row>
      <xdr:rowOff>115207</xdr:rowOff>
    </xdr:to>
    <xdr:sp macro="" textlink="">
      <xdr:nvSpPr>
        <xdr:cNvPr id="90" name="円/楕円 89"/>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99984</xdr:rowOff>
    </xdr:from>
    <xdr:ext cx="762000" cy="259045"/>
    <xdr:sp macro="" textlink="">
      <xdr:nvSpPr>
        <xdr:cNvPr id="91" name="テキスト ボックス 90"/>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35378</xdr:rowOff>
    </xdr:from>
    <xdr:to>
      <xdr:col>3</xdr:col>
      <xdr:colOff>193675</xdr:colOff>
      <xdr:row>39</xdr:row>
      <xdr:rowOff>136978</xdr:rowOff>
    </xdr:to>
    <xdr:sp macro="" textlink="">
      <xdr:nvSpPr>
        <xdr:cNvPr id="92" name="円/楕円 91"/>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121755</xdr:rowOff>
    </xdr:from>
    <xdr:ext cx="762000" cy="259045"/>
    <xdr:sp macro="" textlink="">
      <xdr:nvSpPr>
        <xdr:cNvPr id="93" name="テキスト ボックス 92"/>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8165</xdr:rowOff>
    </xdr:from>
    <xdr:to>
      <xdr:col>1</xdr:col>
      <xdr:colOff>676275</xdr:colOff>
      <xdr:row>41</xdr:row>
      <xdr:rowOff>109765</xdr:rowOff>
    </xdr:to>
    <xdr:sp macro="" textlink="">
      <xdr:nvSpPr>
        <xdr:cNvPr id="94" name="円/楕円 93"/>
        <xdr:cNvSpPr/>
      </xdr:nvSpPr>
      <xdr:spPr>
        <a:xfrm>
          <a:off x="127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94542</xdr:rowOff>
    </xdr:from>
    <xdr:ext cx="762000" cy="259045"/>
    <xdr:sp macro="" textlink="">
      <xdr:nvSpPr>
        <xdr:cNvPr id="95" name="テキスト ボックス 94"/>
        <xdr:cNvSpPr txBox="1"/>
      </xdr:nvSpPr>
      <xdr:spPr>
        <a:xfrm>
          <a:off x="93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比較においては概ね中間に位置しており、横ばいで推移している。合併に伴って公共施設が増えており多額の維持管理費を削減するためにも施設の統廃合を進めることが肝要である。また、今後は人件費抑制のためのアウトソーシングに伴う経費の増加が見込まれることなどから、計画的な財政運営を図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15</xdr:row>
      <xdr:rowOff>151493</xdr:rowOff>
    </xdr:to>
    <xdr:cxnSp macro="">
      <xdr:nvCxnSpPr>
        <xdr:cNvPr id="130" name="直線コネクタ 129"/>
        <xdr:cNvCxnSpPr/>
      </xdr:nvCxnSpPr>
      <xdr:spPr>
        <a:xfrm>
          <a:off x="15671800" y="27014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129721</xdr:rowOff>
    </xdr:to>
    <xdr:cxnSp macro="">
      <xdr:nvCxnSpPr>
        <xdr:cNvPr id="133" name="直線コネクタ 132"/>
        <xdr:cNvCxnSpPr/>
      </xdr:nvCxnSpPr>
      <xdr:spPr>
        <a:xfrm>
          <a:off x="14782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15</xdr:row>
      <xdr:rowOff>97064</xdr:rowOff>
    </xdr:to>
    <xdr:cxnSp macro="">
      <xdr:nvCxnSpPr>
        <xdr:cNvPr id="136" name="直線コネクタ 135"/>
        <xdr:cNvCxnSpPr/>
      </xdr:nvCxnSpPr>
      <xdr:spPr>
        <a:xfrm>
          <a:off x="13893800" y="266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118836</xdr:rowOff>
    </xdr:to>
    <xdr:cxnSp macro="">
      <xdr:nvCxnSpPr>
        <xdr:cNvPr id="139" name="直線コネクタ 138"/>
        <xdr:cNvCxnSpPr/>
      </xdr:nvCxnSpPr>
      <xdr:spPr>
        <a:xfrm flipV="1">
          <a:off x="13004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41" name="テキスト ボックス 140"/>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43" name="テキスト ボックス 142"/>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49" name="円/楕円 148"/>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50"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51" name="円/楕円 150"/>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52" name="テキスト ボックス 151"/>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3" name="円/楕円 152"/>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4" name="テキスト ボックス 153"/>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5" name="円/楕円 154"/>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132641</xdr:rowOff>
    </xdr:from>
    <xdr:ext cx="762000" cy="259045"/>
    <xdr:sp macro="" textlink="">
      <xdr:nvSpPr>
        <xdr:cNvPr id="156" name="テキスト ボックス 155"/>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7" name="円/楕円 156"/>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8" name="テキスト ボックス 157"/>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と同じ数値を維持しているが、</a:t>
          </a:r>
          <a:r>
            <a:rPr lang="ja-JP" altLang="ja-JP" sz="1100" b="0" i="0" baseline="0">
              <a:solidFill>
                <a:schemeClr val="dk1"/>
              </a:solidFill>
              <a:effectLst/>
              <a:latin typeface="+mn-lt"/>
              <a:ea typeface="+mn-ea"/>
              <a:cs typeface="+mn-cs"/>
            </a:rPr>
            <a:t>類似団体平均値８．</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と比較すると</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ポイント下回る。</a:t>
          </a:r>
          <a:r>
            <a:rPr lang="ja-JP" altLang="en-US" sz="1100" b="0" i="0" baseline="0">
              <a:solidFill>
                <a:schemeClr val="dk1"/>
              </a:solidFill>
              <a:effectLst/>
              <a:latin typeface="+mn-lt"/>
              <a:ea typeface="+mn-ea"/>
              <a:cs typeface="+mn-cs"/>
            </a:rPr>
            <a:t>子ども医療費の完全無償化などにより、</a:t>
          </a:r>
          <a:r>
            <a:rPr lang="ja-JP" altLang="ja-JP" sz="1100" b="0" i="0" baseline="0">
              <a:solidFill>
                <a:schemeClr val="dk1"/>
              </a:solidFill>
              <a:effectLst/>
              <a:latin typeface="+mn-lt"/>
              <a:ea typeface="+mn-ea"/>
              <a:cs typeface="+mn-cs"/>
            </a:rPr>
            <a:t>今後も社会保障関係の経費が増加していくことが予想されるため、財政バランスを崩すことのないよう抑制に努める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110672</xdr:rowOff>
    </xdr:to>
    <xdr:cxnSp macro="">
      <xdr:nvCxnSpPr>
        <xdr:cNvPr id="193" name="直線コネクタ 192"/>
        <xdr:cNvCxnSpPr/>
      </xdr:nvCxnSpPr>
      <xdr:spPr>
        <a:xfrm>
          <a:off x="3987800" y="971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4"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56</xdr:row>
      <xdr:rowOff>110672</xdr:rowOff>
    </xdr:to>
    <xdr:cxnSp macro="">
      <xdr:nvCxnSpPr>
        <xdr:cNvPr id="196" name="直線コネクタ 195"/>
        <xdr:cNvCxnSpPr/>
      </xdr:nvCxnSpPr>
      <xdr:spPr>
        <a:xfrm>
          <a:off x="3098800" y="957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8" name="テキスト ボックス 197"/>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55</xdr:row>
      <xdr:rowOff>140607</xdr:rowOff>
    </xdr:to>
    <xdr:cxnSp macro="">
      <xdr:nvCxnSpPr>
        <xdr:cNvPr id="199" name="直線コネクタ 198"/>
        <xdr:cNvCxnSpPr/>
      </xdr:nvCxnSpPr>
      <xdr:spPr>
        <a:xfrm>
          <a:off x="2209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01" name="テキスト ボックス 200"/>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140607</xdr:rowOff>
    </xdr:to>
    <xdr:cxnSp macro="">
      <xdr:nvCxnSpPr>
        <xdr:cNvPr id="202" name="直線コネクタ 201"/>
        <xdr:cNvCxnSpPr/>
      </xdr:nvCxnSpPr>
      <xdr:spPr>
        <a:xfrm>
          <a:off x="1320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04" name="テキスト ボックス 20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12" name="円/楕円 211"/>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3"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4" name="円/楕円 213"/>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5" name="テキスト ボックス 214"/>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6" name="円/楕円 215"/>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7" name="テキスト ボックス 216"/>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8" name="円/楕円 217"/>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9" name="テキスト ボックス 218"/>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20" name="円/楕円 219"/>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21" name="テキスト ボックス 22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維持補修費が</a:t>
          </a:r>
          <a:r>
            <a:rPr lang="ja-JP" altLang="en-US" sz="1100">
              <a:solidFill>
                <a:schemeClr val="dk1"/>
              </a:solidFill>
              <a:effectLst/>
              <a:latin typeface="+mn-lt"/>
              <a:ea typeface="+mn-ea"/>
              <a:cs typeface="+mn-cs"/>
            </a:rPr>
            <a:t>０．６</a:t>
          </a:r>
          <a:r>
            <a:rPr lang="ja-JP" altLang="ja-JP" sz="1100">
              <a:solidFill>
                <a:schemeClr val="dk1"/>
              </a:solidFill>
              <a:effectLst/>
              <a:latin typeface="+mn-lt"/>
              <a:ea typeface="+mn-ea"/>
              <a:cs typeface="+mn-cs"/>
            </a:rPr>
            <a:t>％、繰出金が</a:t>
          </a:r>
          <a:r>
            <a:rPr lang="ja-JP" altLang="en-US" sz="1100">
              <a:solidFill>
                <a:schemeClr val="dk1"/>
              </a:solidFill>
              <a:effectLst/>
              <a:latin typeface="+mn-lt"/>
              <a:ea typeface="+mn-ea"/>
              <a:cs typeface="+mn-cs"/>
            </a:rPr>
            <a:t>１２．５</a:t>
          </a:r>
          <a:r>
            <a:rPr lang="ja-JP" altLang="ja-JP" sz="1100">
              <a:solidFill>
                <a:schemeClr val="dk1"/>
              </a:solidFill>
              <a:effectLst/>
              <a:latin typeface="+mn-lt"/>
              <a:ea typeface="+mn-ea"/>
              <a:cs typeface="+mn-cs"/>
            </a:rPr>
            <a:t>％の内訳となっている。それぞれ前年度比で維持補修費</a:t>
          </a:r>
          <a:r>
            <a:rPr lang="ja-JP" altLang="en-US" sz="1100">
              <a:solidFill>
                <a:schemeClr val="dk1"/>
              </a:solidFill>
              <a:effectLst/>
              <a:latin typeface="+mn-lt"/>
              <a:ea typeface="+mn-ea"/>
              <a:cs typeface="+mn-cs"/>
            </a:rPr>
            <a:t>０．１ポイント減</a:t>
          </a:r>
          <a:r>
            <a:rPr lang="ja-JP" altLang="ja-JP" sz="1100">
              <a:solidFill>
                <a:schemeClr val="dk1"/>
              </a:solidFill>
              <a:effectLst/>
              <a:latin typeface="+mn-lt"/>
              <a:ea typeface="+mn-ea"/>
              <a:cs typeface="+mn-cs"/>
            </a:rPr>
            <a:t>、繰出金が</a:t>
          </a:r>
          <a:r>
            <a:rPr lang="ja-JP" altLang="en-US" sz="1100">
              <a:solidFill>
                <a:schemeClr val="dk1"/>
              </a:solidFill>
              <a:effectLst/>
              <a:latin typeface="+mn-lt"/>
              <a:ea typeface="+mn-ea"/>
              <a:cs typeface="+mn-cs"/>
            </a:rPr>
            <a:t>０．２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今後、介護保険事業や後期高齢者医療事業特別会計の給付費増や、国民健康保険事業の加入者の高齢化、医療技術の高度化などに伴う医療費増によって国民健康保険事業特別会計の財政悪化も想定しておかなければならないことから、歳入歳出の適正化を図ることにより普通会計の負担増加を抑制す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38100</xdr:rowOff>
    </xdr:from>
    <xdr:to>
      <xdr:col>24</xdr:col>
      <xdr:colOff>31750</xdr:colOff>
      <xdr:row>58</xdr:row>
      <xdr:rowOff>76200</xdr:rowOff>
    </xdr:to>
    <xdr:cxnSp macro="">
      <xdr:nvCxnSpPr>
        <xdr:cNvPr id="254" name="直線コネクタ 253"/>
        <xdr:cNvCxnSpPr/>
      </xdr:nvCxnSpPr>
      <xdr:spPr>
        <a:xfrm flipV="1">
          <a:off x="156718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0</xdr:rowOff>
    </xdr:from>
    <xdr:to>
      <xdr:col>22</xdr:col>
      <xdr:colOff>565150</xdr:colOff>
      <xdr:row>58</xdr:row>
      <xdr:rowOff>76200</xdr:rowOff>
    </xdr:to>
    <xdr:cxnSp macro="">
      <xdr:nvCxnSpPr>
        <xdr:cNvPr id="257" name="直線コネクタ 256"/>
        <xdr:cNvCxnSpPr/>
      </xdr:nvCxnSpPr>
      <xdr:spPr>
        <a:xfrm>
          <a:off x="14782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95250</xdr:rowOff>
    </xdr:from>
    <xdr:to>
      <xdr:col>21</xdr:col>
      <xdr:colOff>361950</xdr:colOff>
      <xdr:row>58</xdr:row>
      <xdr:rowOff>0</xdr:rowOff>
    </xdr:to>
    <xdr:cxnSp macro="">
      <xdr:nvCxnSpPr>
        <xdr:cNvPr id="260" name="直線コネクタ 259"/>
        <xdr:cNvCxnSpPr/>
      </xdr:nvCxnSpPr>
      <xdr:spPr>
        <a:xfrm>
          <a:off x="13893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2" name="テキスト ボックス 261"/>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95250</xdr:rowOff>
    </xdr:from>
    <xdr:to>
      <xdr:col>20</xdr:col>
      <xdr:colOff>158750</xdr:colOff>
      <xdr:row>58</xdr:row>
      <xdr:rowOff>139700</xdr:rowOff>
    </xdr:to>
    <xdr:cxnSp macro="">
      <xdr:nvCxnSpPr>
        <xdr:cNvPr id="263" name="直線コネクタ 262"/>
        <xdr:cNvCxnSpPr/>
      </xdr:nvCxnSpPr>
      <xdr:spPr>
        <a:xfrm flipV="1">
          <a:off x="13004800" y="9867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7" name="テキスト ボックス 26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158750</xdr:rowOff>
    </xdr:from>
    <xdr:to>
      <xdr:col>24</xdr:col>
      <xdr:colOff>82550</xdr:colOff>
      <xdr:row>58</xdr:row>
      <xdr:rowOff>88900</xdr:rowOff>
    </xdr:to>
    <xdr:sp macro="" textlink="">
      <xdr:nvSpPr>
        <xdr:cNvPr id="273" name="円/楕円 272"/>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130827</xdr:rowOff>
    </xdr:from>
    <xdr:ext cx="762000" cy="259045"/>
    <xdr:sp macro="" textlink="">
      <xdr:nvSpPr>
        <xdr:cNvPr id="274"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25400</xdr:rowOff>
    </xdr:from>
    <xdr:to>
      <xdr:col>22</xdr:col>
      <xdr:colOff>615950</xdr:colOff>
      <xdr:row>58</xdr:row>
      <xdr:rowOff>127000</xdr:rowOff>
    </xdr:to>
    <xdr:sp macro="" textlink="">
      <xdr:nvSpPr>
        <xdr:cNvPr id="275" name="円/楕円 274"/>
        <xdr:cNvSpPr/>
      </xdr:nvSpPr>
      <xdr:spPr>
        <a:xfrm>
          <a:off x="15621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76" name="テキスト ボックス 27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120650</xdr:rowOff>
    </xdr:from>
    <xdr:to>
      <xdr:col>21</xdr:col>
      <xdr:colOff>412750</xdr:colOff>
      <xdr:row>58</xdr:row>
      <xdr:rowOff>50800</xdr:rowOff>
    </xdr:to>
    <xdr:sp macro="" textlink="">
      <xdr:nvSpPr>
        <xdr:cNvPr id="277" name="円/楕円 276"/>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35577</xdr:rowOff>
    </xdr:from>
    <xdr:ext cx="762000" cy="259045"/>
    <xdr:sp macro="" textlink="">
      <xdr:nvSpPr>
        <xdr:cNvPr id="278" name="テキスト ボックス 277"/>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44450</xdr:rowOff>
    </xdr:from>
    <xdr:to>
      <xdr:col>20</xdr:col>
      <xdr:colOff>209550</xdr:colOff>
      <xdr:row>57</xdr:row>
      <xdr:rowOff>146050</xdr:rowOff>
    </xdr:to>
    <xdr:sp macro="" textlink="">
      <xdr:nvSpPr>
        <xdr:cNvPr id="279" name="円/楕円 278"/>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156227</xdr:rowOff>
    </xdr:from>
    <xdr:ext cx="762000" cy="259045"/>
    <xdr:sp macro="" textlink="">
      <xdr:nvSpPr>
        <xdr:cNvPr id="280" name="テキスト ボックス 279"/>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88900</xdr:rowOff>
    </xdr:from>
    <xdr:to>
      <xdr:col>19</xdr:col>
      <xdr:colOff>6350</xdr:colOff>
      <xdr:row>59</xdr:row>
      <xdr:rowOff>19050</xdr:rowOff>
    </xdr:to>
    <xdr:sp macro="" textlink="">
      <xdr:nvSpPr>
        <xdr:cNvPr id="281" name="円/楕円 280"/>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3827</xdr:rowOff>
    </xdr:from>
    <xdr:ext cx="762000" cy="259045"/>
    <xdr:sp macro="" textlink="">
      <xdr:nvSpPr>
        <xdr:cNvPr id="282" name="テキスト ボックス 281"/>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類似団体との比較では大きく平均を下回っており、毎年同じ水準で移行している。これは平成１６年度に</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市町村が合併し、構成していた一部事務組合負担金等、多額の負担金が不要となったことが挙げられる。一方、商工関係の単独補助が類似団体平均値を上回っているが、今後も適正な執行に努める。</a:t>
          </a: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17272</xdr:rowOff>
    </xdr:from>
    <xdr:to>
      <xdr:col>24</xdr:col>
      <xdr:colOff>31750</xdr:colOff>
      <xdr:row>34</xdr:row>
      <xdr:rowOff>17272</xdr:rowOff>
    </xdr:to>
    <xdr:cxnSp macro="">
      <xdr:nvCxnSpPr>
        <xdr:cNvPr id="312" name="直線コネクタ 311"/>
        <xdr:cNvCxnSpPr/>
      </xdr:nvCxnSpPr>
      <xdr:spPr>
        <a:xfrm>
          <a:off x="15671800" y="5846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3"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17272</xdr:rowOff>
    </xdr:from>
    <xdr:to>
      <xdr:col>22</xdr:col>
      <xdr:colOff>565150</xdr:colOff>
      <xdr:row>34</xdr:row>
      <xdr:rowOff>30988</xdr:rowOff>
    </xdr:to>
    <xdr:cxnSp macro="">
      <xdr:nvCxnSpPr>
        <xdr:cNvPr id="315" name="直線コネクタ 314"/>
        <xdr:cNvCxnSpPr/>
      </xdr:nvCxnSpPr>
      <xdr:spPr>
        <a:xfrm flipV="1">
          <a:off x="14782800" y="58465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17" name="テキスト ボックス 31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30988</xdr:rowOff>
    </xdr:to>
    <xdr:cxnSp macro="">
      <xdr:nvCxnSpPr>
        <xdr:cNvPr id="318" name="直線コネクタ 317"/>
        <xdr:cNvCxnSpPr/>
      </xdr:nvCxnSpPr>
      <xdr:spPr>
        <a:xfrm>
          <a:off x="13893800" y="5855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0" name="テキスト ボックス 31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17272</xdr:rowOff>
    </xdr:from>
    <xdr:to>
      <xdr:col>20</xdr:col>
      <xdr:colOff>158750</xdr:colOff>
      <xdr:row>34</xdr:row>
      <xdr:rowOff>26416</xdr:rowOff>
    </xdr:to>
    <xdr:cxnSp macro="">
      <xdr:nvCxnSpPr>
        <xdr:cNvPr id="321" name="直線コネクタ 320"/>
        <xdr:cNvCxnSpPr/>
      </xdr:nvCxnSpPr>
      <xdr:spPr>
        <a:xfrm>
          <a:off x="13004800" y="5846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23" name="テキスト ボックス 32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5" name="テキスト ボックス 324"/>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137922</xdr:rowOff>
    </xdr:from>
    <xdr:to>
      <xdr:col>24</xdr:col>
      <xdr:colOff>82550</xdr:colOff>
      <xdr:row>34</xdr:row>
      <xdr:rowOff>68072</xdr:rowOff>
    </xdr:to>
    <xdr:sp macro="" textlink="">
      <xdr:nvSpPr>
        <xdr:cNvPr id="331" name="円/楕円 330"/>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46499</xdr:rowOff>
    </xdr:from>
    <xdr:ext cx="762000" cy="259045"/>
    <xdr:sp macro="" textlink="">
      <xdr:nvSpPr>
        <xdr:cNvPr id="332" name="補助費等該当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137922</xdr:rowOff>
    </xdr:from>
    <xdr:to>
      <xdr:col>22</xdr:col>
      <xdr:colOff>615950</xdr:colOff>
      <xdr:row>34</xdr:row>
      <xdr:rowOff>68072</xdr:rowOff>
    </xdr:to>
    <xdr:sp macro="" textlink="">
      <xdr:nvSpPr>
        <xdr:cNvPr id="333" name="円/楕円 332"/>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78249</xdr:rowOff>
    </xdr:from>
    <xdr:ext cx="736600" cy="259045"/>
    <xdr:sp macro="" textlink="">
      <xdr:nvSpPr>
        <xdr:cNvPr id="334" name="テキスト ボックス 333"/>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151638</xdr:rowOff>
    </xdr:from>
    <xdr:to>
      <xdr:col>21</xdr:col>
      <xdr:colOff>412750</xdr:colOff>
      <xdr:row>34</xdr:row>
      <xdr:rowOff>81788</xdr:rowOff>
    </xdr:to>
    <xdr:sp macro="" textlink="">
      <xdr:nvSpPr>
        <xdr:cNvPr id="335" name="円/楕円 334"/>
        <xdr:cNvSpPr/>
      </xdr:nvSpPr>
      <xdr:spPr>
        <a:xfrm>
          <a:off x="14732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91965</xdr:rowOff>
    </xdr:from>
    <xdr:ext cx="762000" cy="259045"/>
    <xdr:sp macro="" textlink="">
      <xdr:nvSpPr>
        <xdr:cNvPr id="336" name="テキスト ボックス 335"/>
        <xdr:cNvSpPr txBox="1"/>
      </xdr:nvSpPr>
      <xdr:spPr>
        <a:xfrm>
          <a:off x="14401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37" name="円/楕円 336"/>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38" name="テキスト ボックス 337"/>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137922</xdr:rowOff>
    </xdr:from>
    <xdr:to>
      <xdr:col>19</xdr:col>
      <xdr:colOff>6350</xdr:colOff>
      <xdr:row>34</xdr:row>
      <xdr:rowOff>68072</xdr:rowOff>
    </xdr:to>
    <xdr:sp macro="" textlink="">
      <xdr:nvSpPr>
        <xdr:cNvPr id="339" name="円/楕円 338"/>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78249</xdr:rowOff>
    </xdr:from>
    <xdr:ext cx="762000" cy="259045"/>
    <xdr:sp macro="" textlink="">
      <xdr:nvSpPr>
        <xdr:cNvPr id="340" name="テキスト ボックス 339"/>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公債費については２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やや改善されたが</a:t>
          </a:r>
          <a:r>
            <a:rPr lang="ja-JP" altLang="ja-JP" sz="1100" b="0" i="0" baseline="0">
              <a:solidFill>
                <a:schemeClr val="dk1"/>
              </a:solidFill>
              <a:effectLst/>
              <a:latin typeface="+mn-lt"/>
              <a:ea typeface="+mn-ea"/>
              <a:cs typeface="+mn-cs"/>
            </a:rPr>
            <a:t>、類似団体の１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％に比べて依然高い状況にある。今後も</a:t>
          </a:r>
          <a:r>
            <a:rPr lang="ja-JP" altLang="en-US" sz="1100" b="0" i="0" baseline="0">
              <a:solidFill>
                <a:schemeClr val="dk1"/>
              </a:solidFill>
              <a:effectLst/>
              <a:latin typeface="+mn-lt"/>
              <a:ea typeface="+mn-ea"/>
              <a:cs typeface="+mn-cs"/>
            </a:rPr>
            <a:t>新庁舎建設をはじめ</a:t>
          </a:r>
          <a:r>
            <a:rPr lang="ja-JP" altLang="ja-JP" sz="1100" b="0" i="0" baseline="0">
              <a:solidFill>
                <a:schemeClr val="dk1"/>
              </a:solidFill>
              <a:effectLst/>
              <a:latin typeface="+mn-lt"/>
              <a:ea typeface="+mn-ea"/>
              <a:cs typeface="+mn-cs"/>
            </a:rPr>
            <a:t>新市建設計画に基づく大型事業が予定されており、継続事業については容易に市債に頼ることなく適正な事業量を執行していくよう努め、公債費の低減を図る。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5080</xdr:rowOff>
    </xdr:from>
    <xdr:to>
      <xdr:col>7</xdr:col>
      <xdr:colOff>15875</xdr:colOff>
      <xdr:row>80</xdr:row>
      <xdr:rowOff>58420</xdr:rowOff>
    </xdr:to>
    <xdr:cxnSp macro="">
      <xdr:nvCxnSpPr>
        <xdr:cNvPr id="373" name="直線コネクタ 372"/>
        <xdr:cNvCxnSpPr/>
      </xdr:nvCxnSpPr>
      <xdr:spPr>
        <a:xfrm flipV="1">
          <a:off x="3987800" y="1372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80</xdr:row>
      <xdr:rowOff>58420</xdr:rowOff>
    </xdr:to>
    <xdr:cxnSp macro="">
      <xdr:nvCxnSpPr>
        <xdr:cNvPr id="376" name="直線コネクタ 375"/>
        <xdr:cNvCxnSpPr/>
      </xdr:nvCxnSpPr>
      <xdr:spPr>
        <a:xfrm>
          <a:off x="3098800" y="1377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80</xdr:row>
      <xdr:rowOff>73661</xdr:rowOff>
    </xdr:to>
    <xdr:cxnSp macro="">
      <xdr:nvCxnSpPr>
        <xdr:cNvPr id="379" name="直線コネクタ 378"/>
        <xdr:cNvCxnSpPr/>
      </xdr:nvCxnSpPr>
      <xdr:spPr>
        <a:xfrm flipV="1">
          <a:off x="2209800" y="13774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73661</xdr:rowOff>
    </xdr:from>
    <xdr:to>
      <xdr:col>3</xdr:col>
      <xdr:colOff>142875</xdr:colOff>
      <xdr:row>81</xdr:row>
      <xdr:rowOff>24130</xdr:rowOff>
    </xdr:to>
    <xdr:cxnSp macro="">
      <xdr:nvCxnSpPr>
        <xdr:cNvPr id="382" name="直線コネクタ 381"/>
        <xdr:cNvCxnSpPr/>
      </xdr:nvCxnSpPr>
      <xdr:spPr>
        <a:xfrm flipV="1">
          <a:off x="1320800" y="137896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4" name="テキスト ボックス 38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125730</xdr:rowOff>
    </xdr:from>
    <xdr:to>
      <xdr:col>7</xdr:col>
      <xdr:colOff>66675</xdr:colOff>
      <xdr:row>80</xdr:row>
      <xdr:rowOff>55880</xdr:rowOff>
    </xdr:to>
    <xdr:sp macro="" textlink="">
      <xdr:nvSpPr>
        <xdr:cNvPr id="392" name="円/楕円 391"/>
        <xdr:cNvSpPr/>
      </xdr:nvSpPr>
      <xdr:spPr>
        <a:xfrm>
          <a:off x="4775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97807</xdr:rowOff>
    </xdr:from>
    <xdr:ext cx="762000" cy="259045"/>
    <xdr:sp macro="" textlink="">
      <xdr:nvSpPr>
        <xdr:cNvPr id="393" name="公債費該当値テキスト"/>
        <xdr:cNvSpPr txBox="1"/>
      </xdr:nvSpPr>
      <xdr:spPr>
        <a:xfrm>
          <a:off x="4914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xdr:rowOff>
    </xdr:from>
    <xdr:to>
      <xdr:col>5</xdr:col>
      <xdr:colOff>600075</xdr:colOff>
      <xdr:row>80</xdr:row>
      <xdr:rowOff>109220</xdr:rowOff>
    </xdr:to>
    <xdr:sp macro="" textlink="">
      <xdr:nvSpPr>
        <xdr:cNvPr id="394" name="円/楕円 393"/>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93997</xdr:rowOff>
    </xdr:from>
    <xdr:ext cx="736600" cy="259045"/>
    <xdr:sp macro="" textlink="">
      <xdr:nvSpPr>
        <xdr:cNvPr id="395" name="テキスト ボックス 394"/>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96" name="円/楕円 395"/>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97" name="テキスト ボックス 396"/>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22861</xdr:rowOff>
    </xdr:from>
    <xdr:to>
      <xdr:col>3</xdr:col>
      <xdr:colOff>193675</xdr:colOff>
      <xdr:row>80</xdr:row>
      <xdr:rowOff>124461</xdr:rowOff>
    </xdr:to>
    <xdr:sp macro="" textlink="">
      <xdr:nvSpPr>
        <xdr:cNvPr id="398" name="円/楕円 397"/>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109238</xdr:rowOff>
    </xdr:from>
    <xdr:ext cx="762000" cy="259045"/>
    <xdr:sp macro="" textlink="">
      <xdr:nvSpPr>
        <xdr:cNvPr id="399" name="テキスト ボックス 398"/>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400" name="円/楕円 399"/>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401" name="テキスト ボックス 400"/>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年度に比べ</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類似団体平均との比較では</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ポイントと大きく下回っている。経常収支比率が８</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％であることから公債費が占める割合が非常に高いことが判る。これまで経費削減のため恒常的に削減を行ってきたたが、施設の老朽化等に伴い今後は継続的に増加していくことも想定される。</a:t>
          </a:r>
          <a:r>
            <a:rPr lang="ja-JP" altLang="en-US" sz="1100" b="0" i="0" baseline="0">
              <a:solidFill>
                <a:schemeClr val="dk1"/>
              </a:solidFill>
              <a:effectLst/>
              <a:latin typeface="+mn-lt"/>
              <a:ea typeface="+mn-ea"/>
              <a:cs typeface="+mn-cs"/>
            </a:rPr>
            <a:t>人件費など経常経費の削減に努め、</a:t>
          </a:r>
          <a:r>
            <a:rPr lang="ja-JP" altLang="ja-JP" sz="1100" b="0" i="0" baseline="0">
              <a:solidFill>
                <a:schemeClr val="dk1"/>
              </a:solidFill>
              <a:effectLst/>
              <a:latin typeface="+mn-lt"/>
              <a:ea typeface="+mn-ea"/>
              <a:cs typeface="+mn-cs"/>
            </a:rPr>
            <a:t>現在の水準を維持できるよう努める。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152146</xdr:rowOff>
    </xdr:from>
    <xdr:to>
      <xdr:col>24</xdr:col>
      <xdr:colOff>31750</xdr:colOff>
      <xdr:row>74</xdr:row>
      <xdr:rowOff>76708</xdr:rowOff>
    </xdr:to>
    <xdr:cxnSp macro="">
      <xdr:nvCxnSpPr>
        <xdr:cNvPr id="432" name="直線コネクタ 431"/>
        <xdr:cNvCxnSpPr/>
      </xdr:nvCxnSpPr>
      <xdr:spPr>
        <a:xfrm flipV="1">
          <a:off x="15671800" y="126679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30988</xdr:rowOff>
    </xdr:from>
    <xdr:to>
      <xdr:col>22</xdr:col>
      <xdr:colOff>565150</xdr:colOff>
      <xdr:row>74</xdr:row>
      <xdr:rowOff>76708</xdr:rowOff>
    </xdr:to>
    <xdr:cxnSp macro="">
      <xdr:nvCxnSpPr>
        <xdr:cNvPr id="435" name="直線コネクタ 434"/>
        <xdr:cNvCxnSpPr/>
      </xdr:nvCxnSpPr>
      <xdr:spPr>
        <a:xfrm>
          <a:off x="14782800" y="127182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xdr:rowOff>
    </xdr:from>
    <xdr:to>
      <xdr:col>21</xdr:col>
      <xdr:colOff>361950</xdr:colOff>
      <xdr:row>74</xdr:row>
      <xdr:rowOff>30988</xdr:rowOff>
    </xdr:to>
    <xdr:cxnSp macro="">
      <xdr:nvCxnSpPr>
        <xdr:cNvPr id="438" name="直線コネクタ 437"/>
        <xdr:cNvCxnSpPr/>
      </xdr:nvCxnSpPr>
      <xdr:spPr>
        <a:xfrm>
          <a:off x="13893800" y="126954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xdr:rowOff>
    </xdr:from>
    <xdr:to>
      <xdr:col>20</xdr:col>
      <xdr:colOff>158750</xdr:colOff>
      <xdr:row>75</xdr:row>
      <xdr:rowOff>19558</xdr:rowOff>
    </xdr:to>
    <xdr:cxnSp macro="">
      <xdr:nvCxnSpPr>
        <xdr:cNvPr id="441" name="直線コネクタ 440"/>
        <xdr:cNvCxnSpPr/>
      </xdr:nvCxnSpPr>
      <xdr:spPr>
        <a:xfrm flipV="1">
          <a:off x="13004800" y="126954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27703</xdr:rowOff>
    </xdr:from>
    <xdr:ext cx="762000" cy="259045"/>
    <xdr:sp macro="" textlink="">
      <xdr:nvSpPr>
        <xdr:cNvPr id="443" name="テキスト ボックス 442"/>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142003</xdr:rowOff>
    </xdr:from>
    <xdr:ext cx="762000" cy="259045"/>
    <xdr:sp macro="" textlink="">
      <xdr:nvSpPr>
        <xdr:cNvPr id="445" name="テキスト ボックス 444"/>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101346</xdr:rowOff>
    </xdr:from>
    <xdr:to>
      <xdr:col>24</xdr:col>
      <xdr:colOff>82550</xdr:colOff>
      <xdr:row>74</xdr:row>
      <xdr:rowOff>31496</xdr:rowOff>
    </xdr:to>
    <xdr:sp macro="" textlink="">
      <xdr:nvSpPr>
        <xdr:cNvPr id="451" name="円/楕円 450"/>
        <xdr:cNvSpPr/>
      </xdr:nvSpPr>
      <xdr:spPr>
        <a:xfrm>
          <a:off x="164592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117873</xdr:rowOff>
    </xdr:from>
    <xdr:ext cx="762000" cy="259045"/>
    <xdr:sp macro="" textlink="">
      <xdr:nvSpPr>
        <xdr:cNvPr id="452" name="公債費以外該当値テキスト"/>
        <xdr:cNvSpPr txBox="1"/>
      </xdr:nvSpPr>
      <xdr:spPr>
        <a:xfrm>
          <a:off x="16598900" y="124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25908</xdr:rowOff>
    </xdr:from>
    <xdr:to>
      <xdr:col>22</xdr:col>
      <xdr:colOff>615950</xdr:colOff>
      <xdr:row>74</xdr:row>
      <xdr:rowOff>127508</xdr:rowOff>
    </xdr:to>
    <xdr:sp macro="" textlink="">
      <xdr:nvSpPr>
        <xdr:cNvPr id="453" name="円/楕円 452"/>
        <xdr:cNvSpPr/>
      </xdr:nvSpPr>
      <xdr:spPr>
        <a:xfrm>
          <a:off x="15621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137685</xdr:rowOff>
    </xdr:from>
    <xdr:ext cx="736600" cy="259045"/>
    <xdr:sp macro="" textlink="">
      <xdr:nvSpPr>
        <xdr:cNvPr id="454" name="テキスト ボックス 453"/>
        <xdr:cNvSpPr txBox="1"/>
      </xdr:nvSpPr>
      <xdr:spPr>
        <a:xfrm>
          <a:off x="15290800" y="1248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151638</xdr:rowOff>
    </xdr:from>
    <xdr:to>
      <xdr:col>21</xdr:col>
      <xdr:colOff>412750</xdr:colOff>
      <xdr:row>74</xdr:row>
      <xdr:rowOff>81788</xdr:rowOff>
    </xdr:to>
    <xdr:sp macro="" textlink="">
      <xdr:nvSpPr>
        <xdr:cNvPr id="455" name="円/楕円 454"/>
        <xdr:cNvSpPr/>
      </xdr:nvSpPr>
      <xdr:spPr>
        <a:xfrm>
          <a:off x="14732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91965</xdr:rowOff>
    </xdr:from>
    <xdr:ext cx="762000" cy="259045"/>
    <xdr:sp macro="" textlink="">
      <xdr:nvSpPr>
        <xdr:cNvPr id="456" name="テキスト ボックス 455"/>
        <xdr:cNvSpPr txBox="1"/>
      </xdr:nvSpPr>
      <xdr:spPr>
        <a:xfrm>
          <a:off x="14401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128778</xdr:rowOff>
    </xdr:from>
    <xdr:to>
      <xdr:col>20</xdr:col>
      <xdr:colOff>209550</xdr:colOff>
      <xdr:row>74</xdr:row>
      <xdr:rowOff>58928</xdr:rowOff>
    </xdr:to>
    <xdr:sp macro="" textlink="">
      <xdr:nvSpPr>
        <xdr:cNvPr id="457" name="円/楕円 456"/>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69105</xdr:rowOff>
    </xdr:from>
    <xdr:ext cx="762000" cy="259045"/>
    <xdr:sp macro="" textlink="">
      <xdr:nvSpPr>
        <xdr:cNvPr id="458" name="テキスト ボックス 457"/>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140208</xdr:rowOff>
    </xdr:from>
    <xdr:to>
      <xdr:col>19</xdr:col>
      <xdr:colOff>6350</xdr:colOff>
      <xdr:row>75</xdr:row>
      <xdr:rowOff>70358</xdr:rowOff>
    </xdr:to>
    <xdr:sp macro="" textlink="">
      <xdr:nvSpPr>
        <xdr:cNvPr id="459" name="円/楕円 458"/>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80535</xdr:rowOff>
    </xdr:from>
    <xdr:ext cx="762000" cy="259045"/>
    <xdr:sp macro="" textlink="">
      <xdr:nvSpPr>
        <xdr:cNvPr id="460" name="テキスト ボックス 459"/>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愛媛県四国中央市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117361</xdr:rowOff>
    </xdr:from>
    <xdr:to>
      <xdr:col>4</xdr:col>
      <xdr:colOff>1117600</xdr:colOff>
      <xdr:row>17</xdr:row>
      <xdr:rowOff>163538</xdr:rowOff>
    </xdr:to>
    <xdr:cxnSp macro="">
      <xdr:nvCxnSpPr>
        <xdr:cNvPr id="48" name="直線コネクタ 47"/>
        <xdr:cNvCxnSpPr/>
      </xdr:nvCxnSpPr>
      <xdr:spPr bwMode="auto">
        <a:xfrm>
          <a:off x="5003800" y="3079636"/>
          <a:ext cx="6477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46335</xdr:rowOff>
    </xdr:from>
    <xdr:to>
      <xdr:col>4</xdr:col>
      <xdr:colOff>469900</xdr:colOff>
      <xdr:row>17</xdr:row>
      <xdr:rowOff>117361</xdr:rowOff>
    </xdr:to>
    <xdr:cxnSp macro="">
      <xdr:nvCxnSpPr>
        <xdr:cNvPr id="51" name="直線コネクタ 50"/>
        <xdr:cNvCxnSpPr/>
      </xdr:nvCxnSpPr>
      <xdr:spPr bwMode="auto">
        <a:xfrm>
          <a:off x="4305300" y="3008610"/>
          <a:ext cx="698500" cy="7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45603</xdr:rowOff>
    </xdr:from>
    <xdr:to>
      <xdr:col>3</xdr:col>
      <xdr:colOff>904875</xdr:colOff>
      <xdr:row>17</xdr:row>
      <xdr:rowOff>46335</xdr:rowOff>
    </xdr:to>
    <xdr:cxnSp macro="">
      <xdr:nvCxnSpPr>
        <xdr:cNvPr id="54" name="直線コネクタ 53"/>
        <xdr:cNvCxnSpPr/>
      </xdr:nvCxnSpPr>
      <xdr:spPr bwMode="auto">
        <a:xfrm>
          <a:off x="3606800" y="3007878"/>
          <a:ext cx="698500" cy="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14354</xdr:rowOff>
    </xdr:from>
    <xdr:to>
      <xdr:col>3</xdr:col>
      <xdr:colOff>206375</xdr:colOff>
      <xdr:row>17</xdr:row>
      <xdr:rowOff>45603</xdr:rowOff>
    </xdr:to>
    <xdr:cxnSp macro="">
      <xdr:nvCxnSpPr>
        <xdr:cNvPr id="57" name="直線コネクタ 56"/>
        <xdr:cNvCxnSpPr/>
      </xdr:nvCxnSpPr>
      <xdr:spPr bwMode="auto">
        <a:xfrm>
          <a:off x="2908300" y="2976629"/>
          <a:ext cx="698500" cy="3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112738</xdr:rowOff>
    </xdr:from>
    <xdr:to>
      <xdr:col>5</xdr:col>
      <xdr:colOff>34925</xdr:colOff>
      <xdr:row>18</xdr:row>
      <xdr:rowOff>42888</xdr:rowOff>
    </xdr:to>
    <xdr:sp macro="" textlink="">
      <xdr:nvSpPr>
        <xdr:cNvPr id="67" name="円/楕円 66"/>
        <xdr:cNvSpPr/>
      </xdr:nvSpPr>
      <xdr:spPr bwMode="auto">
        <a:xfrm>
          <a:off x="5600700" y="307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84815</xdr:rowOff>
    </xdr:from>
    <xdr:ext cx="762000" cy="259045"/>
    <xdr:sp macro="" textlink="">
      <xdr:nvSpPr>
        <xdr:cNvPr id="68" name="人口1人当たり決算額の推移該当値テキスト130"/>
        <xdr:cNvSpPr txBox="1"/>
      </xdr:nvSpPr>
      <xdr:spPr>
        <a:xfrm>
          <a:off x="5740400" y="304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66561</xdr:rowOff>
    </xdr:from>
    <xdr:to>
      <xdr:col>4</xdr:col>
      <xdr:colOff>520700</xdr:colOff>
      <xdr:row>17</xdr:row>
      <xdr:rowOff>168161</xdr:rowOff>
    </xdr:to>
    <xdr:sp macro="" textlink="">
      <xdr:nvSpPr>
        <xdr:cNvPr id="69" name="円/楕円 68"/>
        <xdr:cNvSpPr/>
      </xdr:nvSpPr>
      <xdr:spPr bwMode="auto">
        <a:xfrm>
          <a:off x="4953000" y="3028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152938</xdr:rowOff>
    </xdr:from>
    <xdr:ext cx="736600" cy="259045"/>
    <xdr:sp macro="" textlink="">
      <xdr:nvSpPr>
        <xdr:cNvPr id="70" name="テキスト ボックス 69"/>
        <xdr:cNvSpPr txBox="1"/>
      </xdr:nvSpPr>
      <xdr:spPr>
        <a:xfrm>
          <a:off x="4622800" y="311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77,505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166985</xdr:rowOff>
    </xdr:from>
    <xdr:to>
      <xdr:col>3</xdr:col>
      <xdr:colOff>955675</xdr:colOff>
      <xdr:row>17</xdr:row>
      <xdr:rowOff>97135</xdr:rowOff>
    </xdr:to>
    <xdr:sp macro="" textlink="">
      <xdr:nvSpPr>
        <xdr:cNvPr id="71" name="円/楕円 70"/>
        <xdr:cNvSpPr/>
      </xdr:nvSpPr>
      <xdr:spPr bwMode="auto">
        <a:xfrm>
          <a:off x="4254500" y="295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81912</xdr:rowOff>
    </xdr:from>
    <xdr:ext cx="762000" cy="259045"/>
    <xdr:sp macro="" textlink="">
      <xdr:nvSpPr>
        <xdr:cNvPr id="72" name="テキスト ボックス 71"/>
        <xdr:cNvSpPr txBox="1"/>
      </xdr:nvSpPr>
      <xdr:spPr>
        <a:xfrm>
          <a:off x="3924300" y="304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80,612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166253</xdr:rowOff>
    </xdr:from>
    <xdr:to>
      <xdr:col>3</xdr:col>
      <xdr:colOff>257175</xdr:colOff>
      <xdr:row>17</xdr:row>
      <xdr:rowOff>96403</xdr:rowOff>
    </xdr:to>
    <xdr:sp macro="" textlink="">
      <xdr:nvSpPr>
        <xdr:cNvPr id="73" name="円/楕円 72"/>
        <xdr:cNvSpPr/>
      </xdr:nvSpPr>
      <xdr:spPr bwMode="auto">
        <a:xfrm>
          <a:off x="3556000" y="295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81180</xdr:rowOff>
    </xdr:from>
    <xdr:ext cx="762000" cy="259045"/>
    <xdr:sp macro="" textlink="">
      <xdr:nvSpPr>
        <xdr:cNvPr id="74" name="テキスト ボックス 73"/>
        <xdr:cNvSpPr txBox="1"/>
      </xdr:nvSpPr>
      <xdr:spPr>
        <a:xfrm>
          <a:off x="3225800" y="304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80,644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135004</xdr:rowOff>
    </xdr:from>
    <xdr:to>
      <xdr:col>2</xdr:col>
      <xdr:colOff>692150</xdr:colOff>
      <xdr:row>17</xdr:row>
      <xdr:rowOff>65154</xdr:rowOff>
    </xdr:to>
    <xdr:sp macro="" textlink="">
      <xdr:nvSpPr>
        <xdr:cNvPr id="75" name="円/楕円 74"/>
        <xdr:cNvSpPr/>
      </xdr:nvSpPr>
      <xdr:spPr bwMode="auto">
        <a:xfrm>
          <a:off x="2857500" y="292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49931</xdr:rowOff>
    </xdr:from>
    <xdr:ext cx="762000" cy="259045"/>
    <xdr:sp macro="" textlink="">
      <xdr:nvSpPr>
        <xdr:cNvPr id="76" name="テキスト ボックス 75"/>
        <xdr:cNvSpPr txBox="1"/>
      </xdr:nvSpPr>
      <xdr:spPr>
        <a:xfrm>
          <a:off x="2527300" y="301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85395</xdr:rowOff>
    </xdr:from>
    <xdr:to>
      <xdr:col>4</xdr:col>
      <xdr:colOff>1117600</xdr:colOff>
      <xdr:row>34</xdr:row>
      <xdr:rowOff>117007</xdr:rowOff>
    </xdr:to>
    <xdr:cxnSp macro="">
      <xdr:nvCxnSpPr>
        <xdr:cNvPr id="111" name="直線コネクタ 110"/>
        <xdr:cNvCxnSpPr/>
      </xdr:nvCxnSpPr>
      <xdr:spPr bwMode="auto">
        <a:xfrm>
          <a:off x="5003800" y="6352845"/>
          <a:ext cx="6477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302186</xdr:rowOff>
    </xdr:from>
    <xdr:ext cx="762000" cy="259045"/>
    <xdr:sp macro="" textlink="">
      <xdr:nvSpPr>
        <xdr:cNvPr id="112" name="人口1人当たり決算額の推移平均値テキスト445"/>
        <xdr:cNvSpPr txBox="1"/>
      </xdr:nvSpPr>
      <xdr:spPr>
        <a:xfrm>
          <a:off x="5740400" y="6569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60445</xdr:rowOff>
    </xdr:from>
    <xdr:to>
      <xdr:col>4</xdr:col>
      <xdr:colOff>469900</xdr:colOff>
      <xdr:row>34</xdr:row>
      <xdr:rowOff>85395</xdr:rowOff>
    </xdr:to>
    <xdr:cxnSp macro="">
      <xdr:nvCxnSpPr>
        <xdr:cNvPr id="114" name="直線コネクタ 113"/>
        <xdr:cNvCxnSpPr/>
      </xdr:nvCxnSpPr>
      <xdr:spPr bwMode="auto">
        <a:xfrm>
          <a:off x="4305300" y="6327895"/>
          <a:ext cx="698500" cy="2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327449</xdr:rowOff>
    </xdr:from>
    <xdr:to>
      <xdr:col>3</xdr:col>
      <xdr:colOff>904875</xdr:colOff>
      <xdr:row>34</xdr:row>
      <xdr:rowOff>60445</xdr:rowOff>
    </xdr:to>
    <xdr:cxnSp macro="">
      <xdr:nvCxnSpPr>
        <xdr:cNvPr id="117" name="直線コネクタ 116"/>
        <xdr:cNvCxnSpPr/>
      </xdr:nvCxnSpPr>
      <xdr:spPr bwMode="auto">
        <a:xfrm>
          <a:off x="3606800" y="6251999"/>
          <a:ext cx="698500" cy="75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200119</xdr:rowOff>
    </xdr:from>
    <xdr:to>
      <xdr:col>3</xdr:col>
      <xdr:colOff>206375</xdr:colOff>
      <xdr:row>33</xdr:row>
      <xdr:rowOff>327449</xdr:rowOff>
    </xdr:to>
    <xdr:cxnSp macro="">
      <xdr:nvCxnSpPr>
        <xdr:cNvPr id="120" name="直線コネクタ 119"/>
        <xdr:cNvCxnSpPr/>
      </xdr:nvCxnSpPr>
      <xdr:spPr bwMode="auto">
        <a:xfrm>
          <a:off x="2908300" y="6124669"/>
          <a:ext cx="698500" cy="12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55102</xdr:rowOff>
    </xdr:from>
    <xdr:ext cx="762000" cy="259045"/>
    <xdr:sp macro="" textlink="">
      <xdr:nvSpPr>
        <xdr:cNvPr id="122" name="テキスト ボックス 121"/>
        <xdr:cNvSpPr txBox="1"/>
      </xdr:nvSpPr>
      <xdr:spPr>
        <a:xfrm>
          <a:off x="32258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19473</xdr:rowOff>
    </xdr:from>
    <xdr:ext cx="762000" cy="259045"/>
    <xdr:sp macro="" textlink="">
      <xdr:nvSpPr>
        <xdr:cNvPr id="124" name="テキスト ボックス 123"/>
        <xdr:cNvSpPr txBox="1"/>
      </xdr:nvSpPr>
      <xdr:spPr>
        <a:xfrm>
          <a:off x="2527300" y="62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66207</xdr:rowOff>
    </xdr:from>
    <xdr:to>
      <xdr:col>5</xdr:col>
      <xdr:colOff>34925</xdr:colOff>
      <xdr:row>34</xdr:row>
      <xdr:rowOff>167807</xdr:rowOff>
    </xdr:to>
    <xdr:sp macro="" textlink="">
      <xdr:nvSpPr>
        <xdr:cNvPr id="130" name="円/楕円 129"/>
        <xdr:cNvSpPr/>
      </xdr:nvSpPr>
      <xdr:spPr bwMode="auto">
        <a:xfrm>
          <a:off x="5600700" y="63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254184</xdr:rowOff>
    </xdr:from>
    <xdr:ext cx="762000" cy="259045"/>
    <xdr:sp macro="" textlink="">
      <xdr:nvSpPr>
        <xdr:cNvPr id="131" name="人口1人当たり決算額の推移該当値テキスト445"/>
        <xdr:cNvSpPr txBox="1"/>
      </xdr:nvSpPr>
      <xdr:spPr>
        <a:xfrm>
          <a:off x="5740400" y="617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27,556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34595</xdr:rowOff>
    </xdr:from>
    <xdr:to>
      <xdr:col>4</xdr:col>
      <xdr:colOff>520700</xdr:colOff>
      <xdr:row>34</xdr:row>
      <xdr:rowOff>136195</xdr:rowOff>
    </xdr:to>
    <xdr:sp macro="" textlink="">
      <xdr:nvSpPr>
        <xdr:cNvPr id="132" name="円/楕円 131"/>
        <xdr:cNvSpPr/>
      </xdr:nvSpPr>
      <xdr:spPr bwMode="auto">
        <a:xfrm>
          <a:off x="4953000" y="6302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146372</xdr:rowOff>
    </xdr:from>
    <xdr:ext cx="736600" cy="259045"/>
    <xdr:sp macro="" textlink="">
      <xdr:nvSpPr>
        <xdr:cNvPr id="133" name="テキスト ボックス 132"/>
        <xdr:cNvSpPr txBox="1"/>
      </xdr:nvSpPr>
      <xdr:spPr>
        <a:xfrm>
          <a:off x="4622800" y="607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28,524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9645</xdr:rowOff>
    </xdr:from>
    <xdr:to>
      <xdr:col>3</xdr:col>
      <xdr:colOff>955675</xdr:colOff>
      <xdr:row>34</xdr:row>
      <xdr:rowOff>111245</xdr:rowOff>
    </xdr:to>
    <xdr:sp macro="" textlink="">
      <xdr:nvSpPr>
        <xdr:cNvPr id="134" name="円/楕円 133"/>
        <xdr:cNvSpPr/>
      </xdr:nvSpPr>
      <xdr:spPr bwMode="auto">
        <a:xfrm>
          <a:off x="4254500" y="627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121422</xdr:rowOff>
    </xdr:from>
    <xdr:ext cx="762000" cy="259045"/>
    <xdr:sp macro="" textlink="">
      <xdr:nvSpPr>
        <xdr:cNvPr id="135" name="テキスト ボックス 134"/>
        <xdr:cNvSpPr txBox="1"/>
      </xdr:nvSpPr>
      <xdr:spPr>
        <a:xfrm>
          <a:off x="3924300" y="604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29,288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276649</xdr:rowOff>
    </xdr:from>
    <xdr:to>
      <xdr:col>3</xdr:col>
      <xdr:colOff>257175</xdr:colOff>
      <xdr:row>34</xdr:row>
      <xdr:rowOff>35349</xdr:rowOff>
    </xdr:to>
    <xdr:sp macro="" textlink="">
      <xdr:nvSpPr>
        <xdr:cNvPr id="136" name="円/楕円 135"/>
        <xdr:cNvSpPr/>
      </xdr:nvSpPr>
      <xdr:spPr bwMode="auto">
        <a:xfrm>
          <a:off x="3556000" y="620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45526</xdr:rowOff>
    </xdr:from>
    <xdr:ext cx="762000" cy="259045"/>
    <xdr:sp macro="" textlink="">
      <xdr:nvSpPr>
        <xdr:cNvPr id="137" name="テキスト ボックス 136"/>
        <xdr:cNvSpPr txBox="1"/>
      </xdr:nvSpPr>
      <xdr:spPr>
        <a:xfrm>
          <a:off x="3225800" y="597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149319</xdr:rowOff>
    </xdr:from>
    <xdr:to>
      <xdr:col>2</xdr:col>
      <xdr:colOff>692150</xdr:colOff>
      <xdr:row>33</xdr:row>
      <xdr:rowOff>250919</xdr:rowOff>
    </xdr:to>
    <xdr:sp macro="" textlink="">
      <xdr:nvSpPr>
        <xdr:cNvPr id="138" name="円/楕円 137"/>
        <xdr:cNvSpPr/>
      </xdr:nvSpPr>
      <xdr:spPr bwMode="auto">
        <a:xfrm>
          <a:off x="2857500" y="6073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89646</xdr:rowOff>
    </xdr:from>
    <xdr:ext cx="762000" cy="259045"/>
    <xdr:sp macro="" textlink="">
      <xdr:nvSpPr>
        <xdr:cNvPr id="139" name="テキスト ボックス 138"/>
        <xdr:cNvSpPr txBox="1"/>
      </xdr:nvSpPr>
      <xdr:spPr>
        <a:xfrm>
          <a:off x="2527300" y="584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合併に伴う一部事務組合の正規雇用等による人件費の大幅な増加や合併前の大型事業による公債費の増加により平成１８年度の経常収支比率は９６．４％と硬直した財政状況であった。財政調整基金は平成１７年度に４２０百万円、平成１８年度に８８０百万円を取崩す等、経費削減による財政改革が急務であったため、平成１９年度には決算額で約１０％を削減、平成２０年度以降も引き続き経費削減を図った。</a:t>
          </a:r>
          <a:r>
            <a:rPr lang="ja-JP" altLang="en-US" sz="1050" b="0" i="0" baseline="0">
              <a:solidFill>
                <a:schemeClr val="dk1"/>
              </a:solidFill>
              <a:effectLst/>
              <a:latin typeface="+mn-lt"/>
              <a:ea typeface="+mn-ea"/>
              <a:cs typeface="+mn-cs"/>
            </a:rPr>
            <a:t>平成１７年度に策定した</a:t>
          </a:r>
          <a:r>
            <a:rPr lang="ja-JP" altLang="ja-JP" sz="1050" b="0" i="0" baseline="0">
              <a:solidFill>
                <a:schemeClr val="dk1"/>
              </a:solidFill>
              <a:effectLst/>
              <a:latin typeface="+mn-lt"/>
              <a:ea typeface="+mn-ea"/>
              <a:cs typeface="+mn-cs"/>
            </a:rPr>
            <a:t>定員適正化計画</a:t>
          </a:r>
          <a:r>
            <a:rPr lang="ja-JP" altLang="en-US" sz="1050" b="0" i="0" baseline="0">
              <a:solidFill>
                <a:schemeClr val="dk1"/>
              </a:solidFill>
              <a:effectLst/>
              <a:latin typeface="+mn-lt"/>
              <a:ea typeface="+mn-ea"/>
              <a:cs typeface="+mn-cs"/>
            </a:rPr>
            <a:t>が目標を上回る１７０名の減を達成し、大幅に</a:t>
          </a:r>
          <a:r>
            <a:rPr lang="ja-JP" altLang="ja-JP" sz="1050" b="0" i="0" baseline="0">
              <a:solidFill>
                <a:schemeClr val="dk1"/>
              </a:solidFill>
              <a:effectLst/>
              <a:latin typeface="+mn-lt"/>
              <a:ea typeface="+mn-ea"/>
              <a:cs typeface="+mn-cs"/>
            </a:rPr>
            <a:t>職員を削減できたことなどから、平成２０年度以降は経常収支比率も徐々に改善され、ここ数年、財政調整基金（平成２</a:t>
          </a:r>
          <a:r>
            <a:rPr lang="ja-JP" altLang="en-US" sz="1050" b="0" i="0" baseline="0">
              <a:solidFill>
                <a:schemeClr val="dk1"/>
              </a:solidFill>
              <a:effectLst/>
              <a:latin typeface="+mn-lt"/>
              <a:ea typeface="+mn-ea"/>
              <a:cs typeface="+mn-cs"/>
            </a:rPr>
            <a:t>５</a:t>
          </a:r>
          <a:r>
            <a:rPr lang="ja-JP" altLang="ja-JP" sz="1050" b="0" i="0" baseline="0">
              <a:solidFill>
                <a:schemeClr val="dk1"/>
              </a:solidFill>
              <a:effectLst/>
              <a:latin typeface="+mn-lt"/>
              <a:ea typeface="+mn-ea"/>
              <a:cs typeface="+mn-cs"/>
            </a:rPr>
            <a:t>年度末現在高</a:t>
          </a:r>
          <a:r>
            <a:rPr lang="ja-JP" altLang="en-US" sz="1050" b="0" i="0" baseline="0">
              <a:solidFill>
                <a:schemeClr val="dk1"/>
              </a:solidFill>
              <a:effectLst/>
              <a:latin typeface="+mn-lt"/>
              <a:ea typeface="+mn-ea"/>
              <a:cs typeface="+mn-cs"/>
            </a:rPr>
            <a:t>６</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５５２</a:t>
          </a:r>
          <a:r>
            <a:rPr lang="ja-JP" altLang="ja-JP" sz="1050" b="0" i="0" baseline="0">
              <a:solidFill>
                <a:schemeClr val="dk1"/>
              </a:solidFill>
              <a:effectLst/>
              <a:latin typeface="+mn-lt"/>
              <a:ea typeface="+mn-ea"/>
              <a:cs typeface="+mn-cs"/>
            </a:rPr>
            <a:t>百万円）も着実に積み増しが出来ている。実質収支についても平成２０年度以降は黒字決算が続いており、改善の傾向が見られる</a:t>
          </a:r>
          <a:r>
            <a:rPr lang="ja-JP" altLang="en-US" sz="1050" b="0" i="0" baseline="0">
              <a:solidFill>
                <a:schemeClr val="dk1"/>
              </a:solidFill>
              <a:effectLst/>
              <a:latin typeface="+mn-lt"/>
              <a:ea typeface="+mn-ea"/>
              <a:cs typeface="+mn-cs"/>
            </a:rPr>
            <a:t>が、</a:t>
          </a:r>
          <a:endParaRPr lang="en-US" altLang="ja-JP" sz="1050" b="0" i="0" baseline="0">
            <a:solidFill>
              <a:schemeClr val="dk1"/>
            </a:solidFill>
            <a:effectLst/>
            <a:latin typeface="+mn-lt"/>
            <a:ea typeface="+mn-ea"/>
            <a:cs typeface="+mn-cs"/>
          </a:endParaRPr>
        </a:p>
        <a:p>
          <a:pPr rtl="0"/>
          <a:r>
            <a:rPr lang="ja-JP" altLang="ja-JP" sz="1050" b="0" i="0" baseline="0">
              <a:solidFill>
                <a:schemeClr val="dk1"/>
              </a:solidFill>
              <a:effectLst/>
              <a:latin typeface="+mn-lt"/>
              <a:ea typeface="+mn-ea"/>
              <a:cs typeface="+mn-cs"/>
            </a:rPr>
            <a:t>平成２７年度以降</a:t>
          </a:r>
          <a:r>
            <a:rPr lang="ja-JP" altLang="en-US" sz="1050" b="0" i="0" baseline="0">
              <a:solidFill>
                <a:schemeClr val="dk1"/>
              </a:solidFill>
              <a:effectLst/>
              <a:latin typeface="+mn-lt"/>
              <a:ea typeface="+mn-ea"/>
              <a:cs typeface="+mn-cs"/>
            </a:rPr>
            <a:t>の</a:t>
          </a:r>
          <a:r>
            <a:rPr lang="ja-JP" altLang="ja-JP" sz="1050" b="0" i="0" baseline="0">
              <a:solidFill>
                <a:schemeClr val="dk1"/>
              </a:solidFill>
              <a:effectLst/>
              <a:latin typeface="+mn-lt"/>
              <a:ea typeface="+mn-ea"/>
              <a:cs typeface="+mn-cs"/>
            </a:rPr>
            <a:t>合併算定替</a:t>
          </a:r>
          <a:r>
            <a:rPr lang="ja-JP" altLang="en-US" sz="1050" b="0" i="0" baseline="0">
              <a:solidFill>
                <a:schemeClr val="dk1"/>
              </a:solidFill>
              <a:effectLst/>
              <a:latin typeface="+mn-lt"/>
              <a:ea typeface="+mn-ea"/>
              <a:cs typeface="+mn-cs"/>
            </a:rPr>
            <a:t>の終了に向け、より効果的な財政運営が求められる。</a:t>
          </a:r>
          <a:endParaRPr lang="en-US" altLang="ja-JP" sz="105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金子地区臨海土地造成事業特別会計については、造成事業が終了。起債償還が終了すれば会計を閉鎖する見込み。また、平成１９、２０年度と赤字となった国民健康保険事業特別会計については、保険料の改定を重ねたことにより平成２１年度以降は改善の傾向にある。 住宅新築資金等貸付事業特別会計については、これまでの収入未済の積み重ねにより、前年度繰上充用で会計を運営している状況であるが、貸付事業は終了していることから、収入未済額の確保に努めることがもっとも重要な事業となっている。 一般会計を含めたその他の会計についても、合併後６年間の経費削減効果もあり合併当初に比べて改善は見られるものの、今後も健全な財政運営が必要である。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合併前に一部事務組合において実施したごみ処理施設の整備や旧団体で実施した大型事業により地方債の元利償還金が増え続ける状態であったが、平成１９年度以降は政府資金の公的免除繰上償還や平成２１年度に実施した減債基金による繰上償還、高利率の起債については積極的に借換を行ったこと。また、</a:t>
          </a:r>
          <a:r>
            <a:rPr lang="ja-JP" altLang="en-US" sz="1100" b="0" i="0" baseline="0">
              <a:solidFill>
                <a:schemeClr val="dk1"/>
              </a:solidFill>
              <a:effectLst/>
              <a:latin typeface="+mn-lt"/>
              <a:ea typeface="+mn-ea"/>
              <a:cs typeface="+mn-cs"/>
            </a:rPr>
            <a:t>平成１８年から平成２４年にかけて実施した</a:t>
          </a:r>
          <a:r>
            <a:rPr lang="ja-JP" altLang="ja-JP" sz="1100" b="0" i="0" baseline="0">
              <a:solidFill>
                <a:schemeClr val="dk1"/>
              </a:solidFill>
              <a:effectLst/>
              <a:latin typeface="+mn-lt"/>
              <a:ea typeface="+mn-ea"/>
              <a:cs typeface="+mn-cs"/>
            </a:rPr>
            <a:t>公債費負担適正化計画等により公債費の低減を図ったことにより着実に改善されてきている。今後も選択と集中により事業費の抑制を図るとともに、合併特例債の活用により財政運営を安定したものにするためにも実質公債費比率の低減</a:t>
          </a:r>
          <a:r>
            <a:rPr lang="ja-JP" altLang="en-US" sz="1100" b="0" i="0" baseline="0">
              <a:solidFill>
                <a:schemeClr val="dk1"/>
              </a:solidFill>
              <a:effectLst/>
              <a:latin typeface="+mn-lt"/>
              <a:ea typeface="+mn-ea"/>
              <a:cs typeface="+mn-cs"/>
            </a:rPr>
            <a:t>（平成３０年度１１．４％目標）</a:t>
          </a:r>
          <a:r>
            <a:rPr lang="ja-JP" altLang="ja-JP" sz="1100" b="0" i="0" baseline="0">
              <a:solidFill>
                <a:schemeClr val="dk1"/>
              </a:solidFill>
              <a:effectLst/>
              <a:latin typeface="+mn-lt"/>
              <a:ea typeface="+mn-ea"/>
              <a:cs typeface="+mn-cs"/>
            </a:rPr>
            <a:t>を図っていく必要がある。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将来負担比率は、平成１９年度２６７．２％から平成２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年度１</a:t>
          </a:r>
          <a:r>
            <a:rPr lang="ja-JP" altLang="en-US" sz="1100" b="0" i="0" baseline="0">
              <a:solidFill>
                <a:schemeClr val="dk1"/>
              </a:solidFill>
              <a:effectLst/>
              <a:latin typeface="+mn-lt"/>
              <a:ea typeface="+mn-ea"/>
              <a:cs typeface="+mn-cs"/>
            </a:rPr>
            <a:t>３６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年々着実に改善されてきている。しかしながら依然として他市町に比べて非常に高い数値となっている。一般会計地方債残高が高く、また、下水道事業特別会計や臨海土地造成事業特別会計の将来負担額が大きいことが将来負担比率の分子を大きくする要因となっている。</a:t>
          </a:r>
          <a:endParaRPr lang="ja-JP" altLang="ja-JP" sz="1400">
            <a:effectLst/>
          </a:endParaRPr>
        </a:p>
        <a:p>
          <a:pPr rtl="0"/>
          <a:r>
            <a:rPr lang="ja-JP" altLang="ja-JP" sz="1100" b="0" i="0" baseline="0">
              <a:solidFill>
                <a:schemeClr val="dk1"/>
              </a:solidFill>
              <a:effectLst/>
              <a:latin typeface="+mn-lt"/>
              <a:ea typeface="+mn-ea"/>
              <a:cs typeface="+mn-cs"/>
            </a:rPr>
            <a:t>　平成２４年度には土地開発公社を三セク債を活用し解散。財政調整基金も平成２０年度末残高４９３百万円から平成２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年度末残高</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５５２</a:t>
          </a:r>
          <a:r>
            <a:rPr lang="ja-JP" altLang="ja-JP" sz="1100" b="0" i="0" baseline="0">
              <a:solidFill>
                <a:schemeClr val="dk1"/>
              </a:solidFill>
              <a:effectLst/>
              <a:latin typeface="+mn-lt"/>
              <a:ea typeface="+mn-ea"/>
              <a:cs typeface="+mn-cs"/>
            </a:rPr>
            <a:t>百万円へ積み増しを行った。今後数年、</a:t>
          </a:r>
          <a:r>
            <a:rPr lang="ja-JP" altLang="en-US" sz="1100" b="0" i="0" baseline="0">
              <a:solidFill>
                <a:schemeClr val="dk1"/>
              </a:solidFill>
              <a:effectLst/>
              <a:latin typeface="+mn-lt"/>
              <a:ea typeface="+mn-ea"/>
              <a:cs typeface="+mn-cs"/>
            </a:rPr>
            <a:t>市民文化ホール建設事業</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新庁舎建設事業</a:t>
          </a:r>
          <a:r>
            <a:rPr lang="ja-JP" altLang="ja-JP" sz="1100" b="0" i="0" baseline="0">
              <a:solidFill>
                <a:schemeClr val="dk1"/>
              </a:solidFill>
              <a:effectLst/>
              <a:latin typeface="+mn-lt"/>
              <a:ea typeface="+mn-ea"/>
              <a:cs typeface="+mn-cs"/>
            </a:rPr>
            <a:t>等合併特例事業が一時的に公債費比率を押し上げることが予想されるが、将来負担解消には長期的な視点で財政の硬直化を招かないよう取り組む必要がある。新規事業採択、施設の更新等にあたっては統廃合を含め長期的に判断することが肝要である。事業内容及び経費の精査と最適化により地方債への依存を最小限に抑制するとともに、普交合併算定替え終了が指標の分子・分母双方の悪化要因となることにも留意しつつ、一般財源の確保及び充当可能基金の計画的な積立て</a:t>
          </a:r>
          <a:r>
            <a:rPr lang="ja-JP" altLang="en-US" sz="1100" b="0" i="0" baseline="0">
              <a:solidFill>
                <a:schemeClr val="dk1"/>
              </a:solidFill>
              <a:effectLst/>
              <a:latin typeface="+mn-lt"/>
              <a:ea typeface="+mn-ea"/>
              <a:cs typeface="+mn-cs"/>
            </a:rPr>
            <a:t>（平成３０年度９３億円目標）</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40801894</v>
      </c>
      <c r="BO4" s="349"/>
      <c r="BP4" s="349"/>
      <c r="BQ4" s="349"/>
      <c r="BR4" s="349"/>
      <c r="BS4" s="349"/>
      <c r="BT4" s="349"/>
      <c r="BU4" s="350"/>
      <c r="BV4" s="348">
        <v>40933105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6.4</v>
      </c>
      <c r="CU4" s="355"/>
      <c r="CV4" s="355"/>
      <c r="CW4" s="355"/>
      <c r="CX4" s="355"/>
      <c r="CY4" s="355"/>
      <c r="CZ4" s="355"/>
      <c r="DA4" s="356"/>
      <c r="DB4" s="354">
        <v>4.8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39022482</v>
      </c>
      <c r="BO5" s="386"/>
      <c r="BP5" s="386"/>
      <c r="BQ5" s="386"/>
      <c r="BR5" s="386"/>
      <c r="BS5" s="386"/>
      <c r="BT5" s="386"/>
      <c r="BU5" s="387"/>
      <c r="BV5" s="385">
        <v>39607877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82.7</v>
      </c>
      <c r="CU5" s="383"/>
      <c r="CV5" s="383"/>
      <c r="CW5" s="383"/>
      <c r="CX5" s="383"/>
      <c r="CY5" s="383"/>
      <c r="CZ5" s="383"/>
      <c r="DA5" s="384"/>
      <c r="DB5" s="382">
        <v>85.5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1779412</v>
      </c>
      <c r="BO6" s="386"/>
      <c r="BP6" s="386"/>
      <c r="BQ6" s="386"/>
      <c r="BR6" s="386"/>
      <c r="BS6" s="386"/>
      <c r="BT6" s="386"/>
      <c r="BU6" s="387"/>
      <c r="BV6" s="385">
        <v>1325228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v>
      </c>
      <c r="CU6" s="423"/>
      <c r="CV6" s="423"/>
      <c r="CW6" s="423"/>
      <c r="CX6" s="423"/>
      <c r="CY6" s="423"/>
      <c r="CZ6" s="423"/>
      <c r="DA6" s="424"/>
      <c r="DB6" s="422">
        <v>92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285733</v>
      </c>
      <c r="BO7" s="386"/>
      <c r="BP7" s="386"/>
      <c r="BQ7" s="386"/>
      <c r="BR7" s="386"/>
      <c r="BS7" s="386"/>
      <c r="BT7" s="386"/>
      <c r="BU7" s="387"/>
      <c r="BV7" s="385">
        <v>198784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23461091</v>
      </c>
      <c r="CU7" s="386"/>
      <c r="CV7" s="386"/>
      <c r="CW7" s="386"/>
      <c r="CX7" s="386"/>
      <c r="CY7" s="386"/>
      <c r="CZ7" s="386"/>
      <c r="DA7" s="387"/>
      <c r="DB7" s="385">
        <v>23292038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1493679</v>
      </c>
      <c r="BO8" s="386"/>
      <c r="BP8" s="386"/>
      <c r="BQ8" s="386"/>
      <c r="BR8" s="386"/>
      <c r="BS8" s="386"/>
      <c r="BT8" s="386"/>
      <c r="BU8" s="387"/>
      <c r="BV8" s="385">
        <v>1126444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90187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367235</v>
      </c>
      <c r="BO9" s="386"/>
      <c r="BP9" s="386"/>
      <c r="BQ9" s="386"/>
      <c r="BR9" s="386"/>
      <c r="BS9" s="386"/>
      <c r="BT9" s="386"/>
      <c r="BU9" s="387"/>
      <c r="BV9" s="385">
        <v>-383958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18.899999999999999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92854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1256984</v>
      </c>
      <c r="BO10" s="386"/>
      <c r="BP10" s="386"/>
      <c r="BQ10" s="386"/>
      <c r="BR10" s="386"/>
      <c r="BS10" s="386"/>
      <c r="BT10" s="386"/>
      <c r="BU10" s="387"/>
      <c r="BV10" s="385">
        <v>1600659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91671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91105</v>
      </c>
      <c r="S13" s="467"/>
      <c r="T13" s="467"/>
      <c r="U13" s="467"/>
      <c r="V13" s="468"/>
      <c r="W13" s="401" t="s">
        <v>123</v>
      </c>
      <c r="X13" s="402"/>
      <c r="Y13" s="402"/>
      <c r="Z13" s="402"/>
      <c r="AA13" s="402"/>
      <c r="AB13" s="392"/>
      <c r="AC13" s="436">
        <v>1975</v>
      </c>
      <c r="AD13" s="437"/>
      <c r="AE13" s="437"/>
      <c r="AF13" s="437"/>
      <c r="AG13" s="476"/>
      <c r="AH13" s="436">
        <v>2494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1624219</v>
      </c>
      <c r="BO13" s="386"/>
      <c r="BP13" s="386"/>
      <c r="BQ13" s="386"/>
      <c r="BR13" s="386"/>
      <c r="BS13" s="386"/>
      <c r="BT13" s="386"/>
      <c r="BU13" s="387"/>
      <c r="BV13" s="385">
        <v>1216701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13.2</v>
      </c>
      <c r="CU13" s="383"/>
      <c r="CV13" s="383"/>
      <c r="CW13" s="383"/>
      <c r="CX13" s="383"/>
      <c r="CY13" s="383"/>
      <c r="CZ13" s="383"/>
      <c r="DA13" s="384"/>
      <c r="DB13" s="382">
        <v>13.8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92130</v>
      </c>
      <c r="S14" s="467"/>
      <c r="T14" s="467"/>
      <c r="U14" s="467"/>
      <c r="V14" s="468"/>
      <c r="W14" s="375"/>
      <c r="X14" s="376"/>
      <c r="Y14" s="376"/>
      <c r="Z14" s="376"/>
      <c r="AA14" s="376"/>
      <c r="AB14" s="365"/>
      <c r="AC14" s="469">
        <v>4.8</v>
      </c>
      <c r="AD14" s="470"/>
      <c r="AE14" s="470"/>
      <c r="AF14" s="470"/>
      <c r="AG14" s="471"/>
      <c r="AH14" s="469">
        <v>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136.80000000000001</v>
      </c>
      <c r="CU14" s="481"/>
      <c r="CV14" s="481"/>
      <c r="CW14" s="481"/>
      <c r="CX14" s="481"/>
      <c r="CY14" s="481"/>
      <c r="CZ14" s="481"/>
      <c r="DA14" s="482"/>
      <c r="DB14" s="480">
        <v>150.69999999999999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91538</v>
      </c>
      <c r="S15" s="467"/>
      <c r="T15" s="467"/>
      <c r="U15" s="467"/>
      <c r="V15" s="468"/>
      <c r="W15" s="401" t="s">
        <v>130</v>
      </c>
      <c r="X15" s="402"/>
      <c r="Y15" s="402"/>
      <c r="Z15" s="402"/>
      <c r="AA15" s="402"/>
      <c r="AB15" s="392"/>
      <c r="AC15" s="436">
        <v>16447</v>
      </c>
      <c r="AD15" s="437"/>
      <c r="AE15" s="437"/>
      <c r="AF15" s="437"/>
      <c r="AG15" s="476"/>
      <c r="AH15" s="436">
        <v>18386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12336716</v>
      </c>
      <c r="BO15" s="349"/>
      <c r="BP15" s="349"/>
      <c r="BQ15" s="349"/>
      <c r="BR15" s="349"/>
      <c r="BS15" s="349"/>
      <c r="BT15" s="349"/>
      <c r="BU15" s="350"/>
      <c r="BV15" s="348">
        <v>12754026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39.799999999999997</v>
      </c>
      <c r="AD16" s="470"/>
      <c r="AE16" s="470"/>
      <c r="AF16" s="470"/>
      <c r="AG16" s="471"/>
      <c r="AH16" s="469">
        <v>40.4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15486966</v>
      </c>
      <c r="BO16" s="386"/>
      <c r="BP16" s="386"/>
      <c r="BQ16" s="386"/>
      <c r="BR16" s="386"/>
      <c r="BS16" s="386"/>
      <c r="BT16" s="386"/>
      <c r="BU16" s="387"/>
      <c r="BV16" s="385">
        <v>15666417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22922</v>
      </c>
      <c r="AD17" s="437"/>
      <c r="AE17" s="437"/>
      <c r="AF17" s="437"/>
      <c r="AG17" s="476"/>
      <c r="AH17" s="436">
        <v>24114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16036058</v>
      </c>
      <c r="BO17" s="386"/>
      <c r="BP17" s="386"/>
      <c r="BQ17" s="386"/>
      <c r="BR17" s="386"/>
      <c r="BS17" s="386"/>
      <c r="BT17" s="386"/>
      <c r="BU17" s="387"/>
      <c r="BV17" s="385">
        <v>16593212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420.57</v>
      </c>
      <c r="M18" s="498"/>
      <c r="N18" s="498"/>
      <c r="O18" s="498"/>
      <c r="P18" s="498"/>
      <c r="Q18" s="498"/>
      <c r="R18" s="499"/>
      <c r="S18" s="499"/>
      <c r="T18" s="499"/>
      <c r="U18" s="499"/>
      <c r="V18" s="500"/>
      <c r="W18" s="403"/>
      <c r="X18" s="404"/>
      <c r="Y18" s="404"/>
      <c r="Z18" s="404"/>
      <c r="AA18" s="404"/>
      <c r="AB18" s="395"/>
      <c r="AC18" s="501">
        <v>55.4</v>
      </c>
      <c r="AD18" s="502"/>
      <c r="AE18" s="502"/>
      <c r="AF18" s="502"/>
      <c r="AG18" s="503"/>
      <c r="AH18" s="501">
        <v>52.9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19851117</v>
      </c>
      <c r="BO18" s="386"/>
      <c r="BP18" s="386"/>
      <c r="BQ18" s="386"/>
      <c r="BR18" s="386"/>
      <c r="BS18" s="386"/>
      <c r="BT18" s="386"/>
      <c r="BU18" s="387"/>
      <c r="BV18" s="385">
        <v>19921412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27009571</v>
      </c>
      <c r="BO19" s="386"/>
      <c r="BP19" s="386"/>
      <c r="BQ19" s="386"/>
      <c r="BR19" s="386"/>
      <c r="BS19" s="386"/>
      <c r="BT19" s="386"/>
      <c r="BU19" s="387"/>
      <c r="BV19" s="385">
        <v>26668717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34951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51300251</v>
      </c>
      <c r="BO23" s="386"/>
      <c r="BP23" s="386"/>
      <c r="BQ23" s="386"/>
      <c r="BR23" s="386"/>
      <c r="BS23" s="386"/>
      <c r="BT23" s="386"/>
      <c r="BU23" s="387"/>
      <c r="BV23" s="385">
        <v>48334742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9500</v>
      </c>
      <c r="R24" s="437"/>
      <c r="S24" s="437"/>
      <c r="T24" s="437"/>
      <c r="U24" s="437"/>
      <c r="V24" s="476"/>
      <c r="W24" s="531"/>
      <c r="X24" s="519"/>
      <c r="Y24" s="520"/>
      <c r="Z24" s="435" t="s">
        <v>153</v>
      </c>
      <c r="AA24" s="415"/>
      <c r="AB24" s="415"/>
      <c r="AC24" s="415"/>
      <c r="AD24" s="415"/>
      <c r="AE24" s="415"/>
      <c r="AF24" s="415"/>
      <c r="AG24" s="416"/>
      <c r="AH24" s="436">
        <v>759</v>
      </c>
      <c r="AI24" s="437"/>
      <c r="AJ24" s="437"/>
      <c r="AK24" s="437"/>
      <c r="AL24" s="476"/>
      <c r="AM24" s="436">
        <v>2489520</v>
      </c>
      <c r="AN24" s="437"/>
      <c r="AO24" s="437"/>
      <c r="AP24" s="437"/>
      <c r="AQ24" s="437"/>
      <c r="AR24" s="476"/>
      <c r="AS24" s="436">
        <v>3280</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31264308</v>
      </c>
      <c r="BO24" s="386"/>
      <c r="BP24" s="386"/>
      <c r="BQ24" s="386"/>
      <c r="BR24" s="386"/>
      <c r="BS24" s="386"/>
      <c r="BT24" s="386"/>
      <c r="BU24" s="387"/>
      <c r="BV24" s="385">
        <v>29604540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7000</v>
      </c>
      <c r="R25" s="437"/>
      <c r="S25" s="437"/>
      <c r="T25" s="437"/>
      <c r="U25" s="437"/>
      <c r="V25" s="476"/>
      <c r="W25" s="531"/>
      <c r="X25" s="519"/>
      <c r="Y25" s="520"/>
      <c r="Z25" s="435" t="s">
        <v>156</v>
      </c>
      <c r="AA25" s="415"/>
      <c r="AB25" s="415"/>
      <c r="AC25" s="415"/>
      <c r="AD25" s="415"/>
      <c r="AE25" s="415"/>
      <c r="AF25" s="415"/>
      <c r="AG25" s="416"/>
      <c r="AH25" s="436">
        <v>122</v>
      </c>
      <c r="AI25" s="437"/>
      <c r="AJ25" s="437"/>
      <c r="AK25" s="437"/>
      <c r="AL25" s="476"/>
      <c r="AM25" s="436">
        <v>398940</v>
      </c>
      <c r="AN25" s="437"/>
      <c r="AO25" s="437"/>
      <c r="AP25" s="437"/>
      <c r="AQ25" s="437"/>
      <c r="AR25" s="476"/>
      <c r="AS25" s="436">
        <v>3270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4190785</v>
      </c>
      <c r="BO25" s="349"/>
      <c r="BP25" s="349"/>
      <c r="BQ25" s="349"/>
      <c r="BR25" s="349"/>
      <c r="BS25" s="349"/>
      <c r="BT25" s="349"/>
      <c r="BU25" s="350"/>
      <c r="BV25" s="348">
        <v>2235651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6170</v>
      </c>
      <c r="R26" s="437"/>
      <c r="S26" s="437"/>
      <c r="T26" s="437"/>
      <c r="U26" s="437"/>
      <c r="V26" s="476"/>
      <c r="W26" s="531"/>
      <c r="X26" s="519"/>
      <c r="Y26" s="520"/>
      <c r="Z26" s="435" t="s">
        <v>159</v>
      </c>
      <c r="AA26" s="539"/>
      <c r="AB26" s="539"/>
      <c r="AC26" s="539"/>
      <c r="AD26" s="539"/>
      <c r="AE26" s="539"/>
      <c r="AF26" s="539"/>
      <c r="AG26" s="540"/>
      <c r="AH26" s="436">
        <v>5</v>
      </c>
      <c r="AI26" s="437"/>
      <c r="AJ26" s="437"/>
      <c r="AK26" s="437"/>
      <c r="AL26" s="476"/>
      <c r="AM26" s="436">
        <v>15545</v>
      </c>
      <c r="AN26" s="437"/>
      <c r="AO26" s="437"/>
      <c r="AP26" s="437"/>
      <c r="AQ26" s="437"/>
      <c r="AR26" s="476"/>
      <c r="AS26" s="436">
        <v>3109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4540</v>
      </c>
      <c r="R27" s="437"/>
      <c r="S27" s="437"/>
      <c r="T27" s="437"/>
      <c r="U27" s="437"/>
      <c r="V27" s="476"/>
      <c r="W27" s="531"/>
      <c r="X27" s="519"/>
      <c r="Y27" s="520"/>
      <c r="Z27" s="435" t="s">
        <v>162</v>
      </c>
      <c r="AA27" s="415"/>
      <c r="AB27" s="415"/>
      <c r="AC27" s="415"/>
      <c r="AD27" s="415"/>
      <c r="AE27" s="415"/>
      <c r="AF27" s="415"/>
      <c r="AG27" s="416"/>
      <c r="AH27" s="436">
        <v>30</v>
      </c>
      <c r="AI27" s="437"/>
      <c r="AJ27" s="437"/>
      <c r="AK27" s="437"/>
      <c r="AL27" s="476"/>
      <c r="AM27" s="436">
        <v>95250</v>
      </c>
      <c r="AN27" s="437"/>
      <c r="AO27" s="437"/>
      <c r="AP27" s="437"/>
      <c r="AQ27" s="437"/>
      <c r="AR27" s="476"/>
      <c r="AS27" s="436">
        <v>3175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200000</v>
      </c>
      <c r="BO27" s="553"/>
      <c r="BP27" s="553"/>
      <c r="BQ27" s="553"/>
      <c r="BR27" s="553"/>
      <c r="BS27" s="553"/>
      <c r="BT27" s="553"/>
      <c r="BU27" s="554"/>
      <c r="BV27" s="552">
        <v>200000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3740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6552168</v>
      </c>
      <c r="BO28" s="349"/>
      <c r="BP28" s="349"/>
      <c r="BQ28" s="349"/>
      <c r="BR28" s="349"/>
      <c r="BS28" s="349"/>
      <c r="BT28" s="349"/>
      <c r="BU28" s="350"/>
      <c r="BV28" s="348">
        <v>5295184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24</v>
      </c>
      <c r="M29" s="437"/>
      <c r="N29" s="437"/>
      <c r="O29" s="437"/>
      <c r="P29" s="476"/>
      <c r="Q29" s="436">
        <v>3410</v>
      </c>
      <c r="R29" s="437"/>
      <c r="S29" s="437"/>
      <c r="T29" s="437"/>
      <c r="U29" s="437"/>
      <c r="V29" s="476"/>
      <c r="W29" s="531"/>
      <c r="X29" s="519"/>
      <c r="Y29" s="520"/>
      <c r="Z29" s="435" t="s">
        <v>169</v>
      </c>
      <c r="AA29" s="415"/>
      <c r="AB29" s="415"/>
      <c r="AC29" s="415"/>
      <c r="AD29" s="415"/>
      <c r="AE29" s="415"/>
      <c r="AF29" s="415"/>
      <c r="AG29" s="416"/>
      <c r="AH29" s="436">
        <v>789</v>
      </c>
      <c r="AI29" s="437"/>
      <c r="AJ29" s="437"/>
      <c r="AK29" s="437"/>
      <c r="AL29" s="476"/>
      <c r="AM29" s="436">
        <v>2584770</v>
      </c>
      <c r="AN29" s="437"/>
      <c r="AO29" s="437"/>
      <c r="AP29" s="437"/>
      <c r="AQ29" s="437"/>
      <c r="AR29" s="476"/>
      <c r="AS29" s="436">
        <v>3276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324628</v>
      </c>
      <c r="BO29" s="386"/>
      <c r="BP29" s="386"/>
      <c r="BQ29" s="386"/>
      <c r="BR29" s="386"/>
      <c r="BS29" s="386"/>
      <c r="BT29" s="386"/>
      <c r="BU29" s="387"/>
      <c r="BV29" s="385">
        <v>324483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4479767</v>
      </c>
      <c r="BO30" s="553"/>
      <c r="BP30" s="553"/>
      <c r="BQ30" s="553"/>
      <c r="BR30" s="553"/>
      <c r="BS30" s="553"/>
      <c r="BT30" s="553"/>
      <c r="BU30" s="554"/>
      <c r="BV30" s="552">
        <v>2850736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12</v>
      </c>
      <c r="AN34" s="564"/>
      <c r="AO34" s="565" t="str">
        <f>IF('各会計、関係団体の財政状況及び健全化判断比率'!B35="","",'各会計、関係団体の財政状況及び健全化判断比率'!B35)</f>
        <v>水道事業会計</v>
      </c>
      <c r="AP34" s="565"/>
      <c r="AQ34" s="565"/>
      <c r="AR34" s="565"/>
      <c r="AS34" s="565"/>
      <c r="AT34" s="565"/>
      <c r="AU34" s="565"/>
      <c r="AV34" s="565"/>
      <c r="AW34" s="565"/>
      <c r="AX34" s="565"/>
      <c r="AY34" s="565"/>
      <c r="AZ34" s="565"/>
      <c r="BA34" s="565"/>
      <c r="BB34" s="565"/>
      <c r="BC34" s="565"/>
      <c r="BD34" s="165"/>
      <c r="BE34" s="564">
        <f>IF(BG34="","",MAX(C34:D43,U34:V43,AM34:AN43)+1)</f>
        <v>15</v>
      </c>
      <c r="BF34" s="564"/>
      <c r="BG34" s="565" t="str">
        <f>IF('各会計、関係団体の財政状況及び健全化判断比率'!B38="","",'各会計、関係団体の財政状況及び健全化判断比率'!B38)</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21</v>
      </c>
      <c r="BX34" s="564"/>
      <c r="BY34" s="565" t="str">
        <f>IF('各会計、関係団体の財政状況及び健全化判断比率'!B68="","",'各会計、関係団体の財政状況及び健全化判断比率'!B68)</f>
        <v>愛媛県市町総合事務組合（退職手当事業分）</v>
      </c>
      <c r="BZ34" s="565"/>
      <c r="CA34" s="565"/>
      <c r="CB34" s="565"/>
      <c r="CC34" s="565"/>
      <c r="CD34" s="565"/>
      <c r="CE34" s="565"/>
      <c r="CF34" s="565"/>
      <c r="CG34" s="565"/>
      <c r="CH34" s="565"/>
      <c r="CI34" s="565"/>
      <c r="CJ34" s="565"/>
      <c r="CK34" s="565"/>
      <c r="CL34" s="565"/>
      <c r="CM34" s="565"/>
      <c r="CN34" s="165"/>
      <c r="CO34" s="564">
        <f>IF(CQ34="","",MAX(C34:D43,U34:V43,AM34:AN43,BE34:BF43,BW34:BX43)+1)</f>
        <v>30</v>
      </c>
      <c r="CP34" s="564"/>
      <c r="CQ34" s="565" t="str">
        <f>IF('各会計、関係団体の財政状況及び健全化判断比率'!BS7="","",'各会計、関係団体の財政状況及び健全化判断比率'!BS7)</f>
        <v>株式会社やまびこ</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国民健康保険診療所事業特別会計</v>
      </c>
      <c r="X35" s="565"/>
      <c r="Y35" s="565"/>
      <c r="Z35" s="565"/>
      <c r="AA35" s="565"/>
      <c r="AB35" s="565"/>
      <c r="AC35" s="565"/>
      <c r="AD35" s="565"/>
      <c r="AE35" s="565"/>
      <c r="AF35" s="565"/>
      <c r="AG35" s="565"/>
      <c r="AH35" s="565"/>
      <c r="AI35" s="565"/>
      <c r="AJ35" s="565"/>
      <c r="AK35" s="565"/>
      <c r="AL35" s="165"/>
      <c r="AM35" s="564">
        <f t="shared" ref="AM35:AM43" si="0">IF(AO35="","",AM34+1)</f>
        <v>13</v>
      </c>
      <c r="AN35" s="564"/>
      <c r="AO35" s="565" t="str">
        <f>IF('各会計、関係団体の財政状況及び健全化判断比率'!B36="","",'各会計、関係団体の財政状況及び健全化判断比率'!B36)</f>
        <v>簡易水道事業会計</v>
      </c>
      <c r="AP35" s="565"/>
      <c r="AQ35" s="565"/>
      <c r="AR35" s="565"/>
      <c r="AS35" s="565"/>
      <c r="AT35" s="565"/>
      <c r="AU35" s="565"/>
      <c r="AV35" s="565"/>
      <c r="AW35" s="565"/>
      <c r="AX35" s="565"/>
      <c r="AY35" s="565"/>
      <c r="AZ35" s="565"/>
      <c r="BA35" s="565"/>
      <c r="BB35" s="565"/>
      <c r="BC35" s="565"/>
      <c r="BD35" s="165"/>
      <c r="BE35" s="564">
        <f t="shared" ref="BE35:BE43" si="1">IF(BG35="","",BE34+1)</f>
        <v>16</v>
      </c>
      <c r="BF35" s="564"/>
      <c r="BG35" s="565" t="str">
        <f>IF('各会計、関係団体の財政状況及び健全化判断比率'!B39="","",'各会計、関係団体の財政状況及び健全化判断比率'!B39)</f>
        <v>港湾上屋事業特別会計</v>
      </c>
      <c r="BH35" s="565"/>
      <c r="BI35" s="565"/>
      <c r="BJ35" s="565"/>
      <c r="BK35" s="565"/>
      <c r="BL35" s="565"/>
      <c r="BM35" s="565"/>
      <c r="BN35" s="565"/>
      <c r="BO35" s="565"/>
      <c r="BP35" s="565"/>
      <c r="BQ35" s="565"/>
      <c r="BR35" s="565"/>
      <c r="BS35" s="565"/>
      <c r="BT35" s="565"/>
      <c r="BU35" s="565"/>
      <c r="BV35" s="165"/>
      <c r="BW35" s="564">
        <f t="shared" ref="BW35:BW43" si="2">IF(BY35="","",BW34+1)</f>
        <v>22</v>
      </c>
      <c r="BX35" s="564"/>
      <c r="BY35" s="565" t="str">
        <f>IF('各会計、関係団体の財政状況及び健全化判断比率'!B69="","",'各会計、関係団体の財政状況及び健全化判断比率'!B69)</f>
        <v>愛媛県市町総合事務組合（消防補償事業分）</v>
      </c>
      <c r="BZ35" s="565"/>
      <c r="CA35" s="565"/>
      <c r="CB35" s="565"/>
      <c r="CC35" s="565"/>
      <c r="CD35" s="565"/>
      <c r="CE35" s="565"/>
      <c r="CF35" s="565"/>
      <c r="CG35" s="565"/>
      <c r="CH35" s="565"/>
      <c r="CI35" s="565"/>
      <c r="CJ35" s="565"/>
      <c r="CK35" s="565"/>
      <c r="CL35" s="565"/>
      <c r="CM35" s="565"/>
      <c r="CN35" s="165"/>
      <c r="CO35" s="564">
        <f t="shared" ref="CO35:CO43" si="3">IF(CQ35="","",CO34+1)</f>
        <v>31</v>
      </c>
      <c r="CP35" s="564"/>
      <c r="CQ35" s="565" t="str">
        <f>IF('各会計、関係団体の財政状況及び健全化判断比率'!BS8="","",'各会計、関係団体の財政状況及び健全化判断比率'!BS8)</f>
        <v>公益財団法人四国中央市体育協会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公共用地先行取得事業特別会計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f t="shared" si="0"/>
        <v>14</v>
      </c>
      <c r="AN36" s="564"/>
      <c r="AO36" s="565" t="str">
        <f>IF('各会計、関係団体の財政状況及び健全化判断比率'!B37="","",'各会計、関係団体の財政状況及び健全化判断比率'!B37)</f>
        <v>工業用水道事業会計</v>
      </c>
      <c r="AP36" s="565"/>
      <c r="AQ36" s="565"/>
      <c r="AR36" s="565"/>
      <c r="AS36" s="565"/>
      <c r="AT36" s="565"/>
      <c r="AU36" s="565"/>
      <c r="AV36" s="565"/>
      <c r="AW36" s="565"/>
      <c r="AX36" s="565"/>
      <c r="AY36" s="565"/>
      <c r="AZ36" s="565"/>
      <c r="BA36" s="565"/>
      <c r="BB36" s="565"/>
      <c r="BC36" s="565"/>
      <c r="BD36" s="165"/>
      <c r="BE36" s="564">
        <f t="shared" si="1"/>
        <v>17</v>
      </c>
      <c r="BF36" s="564"/>
      <c r="BG36" s="565" t="str">
        <f>IF('各会計、関係団体の財政状況及び健全化判断比率'!B40="","",'各会計、関係団体の財政状況及び健全化判断比率'!B40)</f>
        <v>下水道事業特別会計</v>
      </c>
      <c r="BH36" s="565"/>
      <c r="BI36" s="565"/>
      <c r="BJ36" s="565"/>
      <c r="BK36" s="565"/>
      <c r="BL36" s="565"/>
      <c r="BM36" s="565"/>
      <c r="BN36" s="565"/>
      <c r="BO36" s="565"/>
      <c r="BP36" s="565"/>
      <c r="BQ36" s="565"/>
      <c r="BR36" s="565"/>
      <c r="BS36" s="565"/>
      <c r="BT36" s="565"/>
      <c r="BU36" s="565"/>
      <c r="BV36" s="165"/>
      <c r="BW36" s="564">
        <f t="shared" si="2"/>
        <v>23</v>
      </c>
      <c r="BX36" s="564"/>
      <c r="BY36" s="565" t="str">
        <f>IF('各会計、関係団体の財政状況及び健全化判断比率'!B70="","",'各会計、関係団体の財政状況及び健全化判断比率'!B70)</f>
        <v>愛媛県市町総合事務組合（交通災害事業分）</v>
      </c>
      <c r="BZ36" s="565"/>
      <c r="CA36" s="565"/>
      <c r="CB36" s="565"/>
      <c r="CC36" s="565"/>
      <c r="CD36" s="565"/>
      <c r="CE36" s="565"/>
      <c r="CF36" s="565"/>
      <c r="CG36" s="565"/>
      <c r="CH36" s="565"/>
      <c r="CI36" s="565"/>
      <c r="CJ36" s="565"/>
      <c r="CK36" s="565"/>
      <c r="CL36" s="565"/>
      <c r="CM36" s="565"/>
      <c r="CN36" s="165"/>
      <c r="CO36" s="564">
        <f t="shared" si="3"/>
        <v>32</v>
      </c>
      <c r="CP36" s="564"/>
      <c r="CQ36" s="565" t="str">
        <f>IF('各会計、関係団体の財政状況及び健全化判断比率'!BS9="","",'各会計、関係団体の財政状況及び健全化判断比率'!BS9)</f>
        <v>株式会社四国中央テレビ</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福祉バス事業特別会計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18</v>
      </c>
      <c r="BF37" s="564"/>
      <c r="BG37" s="565" t="str">
        <f>IF('各会計、関係団体の財政状況及び健全化判断比率'!B41="","",'各会計、関係団体の財政状況及び健全化判断比率'!B41)</f>
        <v>西部臨海土地造成事業特別会計</v>
      </c>
      <c r="BH37" s="565"/>
      <c r="BI37" s="565"/>
      <c r="BJ37" s="565"/>
      <c r="BK37" s="565"/>
      <c r="BL37" s="565"/>
      <c r="BM37" s="565"/>
      <c r="BN37" s="565"/>
      <c r="BO37" s="565"/>
      <c r="BP37" s="565"/>
      <c r="BQ37" s="565"/>
      <c r="BR37" s="565"/>
      <c r="BS37" s="565"/>
      <c r="BT37" s="565"/>
      <c r="BU37" s="565"/>
      <c r="BV37" s="165"/>
      <c r="BW37" s="564">
        <f t="shared" si="2"/>
        <v>24</v>
      </c>
      <c r="BX37" s="564"/>
      <c r="BY37" s="565" t="str">
        <f>IF('各会計、関係団体の財政状況及び健全化判断比率'!B71="","",'各会計、関係団体の財政状況及び健全化判断比率'!B71)</f>
        <v>愛媛県市町総合事務組合（自治会館事業分）</v>
      </c>
      <c r="BZ37" s="565"/>
      <c r="CA37" s="565"/>
      <c r="CB37" s="565"/>
      <c r="CC37" s="565"/>
      <c r="CD37" s="565"/>
      <c r="CE37" s="565"/>
      <c r="CF37" s="565"/>
      <c r="CG37" s="565"/>
      <c r="CH37" s="565"/>
      <c r="CI37" s="565"/>
      <c r="CJ37" s="565"/>
      <c r="CK37" s="565"/>
      <c r="CL37" s="565"/>
      <c r="CM37" s="565"/>
      <c r="CN37" s="165"/>
      <c r="CO37" s="564">
        <f t="shared" si="3"/>
        <v>33</v>
      </c>
      <c r="CP37" s="564"/>
      <c r="CQ37" s="565" t="str">
        <f>IF('各会計、関係団体の財政状況及び健全化判断比率'!BS10="","",'各会計、関係団体の財政状況及び健全化判断比率'!BS10)</f>
        <v>株式会社四国中央市総合サービスセンター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介護サービス事業特別会計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19</v>
      </c>
      <c r="BF38" s="564"/>
      <c r="BG38" s="565" t="str">
        <f>IF('各会計、関係団体の財政状況及び健全化判断比率'!B42="","",'各会計、関係団体の財政状況及び健全化判断比率'!B42)</f>
        <v>金子地区臨海土地造成事業特別会計</v>
      </c>
      <c r="BH38" s="565"/>
      <c r="BI38" s="565"/>
      <c r="BJ38" s="565"/>
      <c r="BK38" s="565"/>
      <c r="BL38" s="565"/>
      <c r="BM38" s="565"/>
      <c r="BN38" s="565"/>
      <c r="BO38" s="565"/>
      <c r="BP38" s="565"/>
      <c r="BQ38" s="565"/>
      <c r="BR38" s="565"/>
      <c r="BS38" s="565"/>
      <c r="BT38" s="565"/>
      <c r="BU38" s="565"/>
      <c r="BV38" s="165"/>
      <c r="BW38" s="564">
        <f t="shared" si="2"/>
        <v>25</v>
      </c>
      <c r="BX38" s="564"/>
      <c r="BY38" s="565" t="str">
        <f>IF('各会計、関係団体の財政状況及び健全化判断比率'!B72="","",'各会計、関係団体の財政状況及び健全化判断比率'!B72)</f>
        <v>愛媛県市町総合事務組合（議員公務災害事業分）</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10</v>
      </c>
      <c r="V39" s="564"/>
      <c r="W39" s="565" t="str">
        <f>IF('各会計、関係団体の財政状況及び健全化判断比率'!B33="","",'各会計、関係団体の財政状況及び健全化判断比率'!B33)</f>
        <v>介護予防支援事業特別会計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20</v>
      </c>
      <c r="BF39" s="564"/>
      <c r="BG39" s="565" t="str">
        <f>IF('各会計、関係団体の財政状況及び健全化判断比率'!B43="","",'各会計、関係団体の財政状況及び健全化判断比率'!B43)</f>
        <v>寒川東部臨海土地造成事業特別会計</v>
      </c>
      <c r="BH39" s="565"/>
      <c r="BI39" s="565"/>
      <c r="BJ39" s="565"/>
      <c r="BK39" s="565"/>
      <c r="BL39" s="565"/>
      <c r="BM39" s="565"/>
      <c r="BN39" s="565"/>
      <c r="BO39" s="565"/>
      <c r="BP39" s="565"/>
      <c r="BQ39" s="565"/>
      <c r="BR39" s="565"/>
      <c r="BS39" s="565"/>
      <c r="BT39" s="565"/>
      <c r="BU39" s="565"/>
      <c r="BV39" s="165"/>
      <c r="BW39" s="564">
        <f t="shared" si="2"/>
        <v>26</v>
      </c>
      <c r="BX39" s="564"/>
      <c r="BY39" s="565" t="str">
        <f>IF('各会計、関係団体の財政状況及び健全化判断比率'!B73="","",'各会計、関係団体の財政状況及び健全化判断比率'!B73)</f>
        <v>愛媛県市町総合事務組合（共通経費分）</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f t="shared" si="4"/>
        <v>11</v>
      </c>
      <c r="V40" s="564"/>
      <c r="W40" s="565" t="str">
        <f>IF('各会計、関係団体の財政状況及び健全化判断比率'!B34="","",'各会計、関係団体の財政状況及び健全化判断比率'!B34)</f>
        <v>後期高齢者医療保険事業特別会計</v>
      </c>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27</v>
      </c>
      <c r="BX40" s="564"/>
      <c r="BY40" s="565" t="str">
        <f>IF('各会計、関係団体の財政状況及び健全化判断比率'!B74="","",'各会計、関係団体の財政状況及び健全化判断比率'!B74)</f>
        <v>愛媛地方税滞納整理機構</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28</v>
      </c>
      <c r="BX41" s="564"/>
      <c r="BY41" s="565" t="str">
        <f>IF('各会計、関係団体の財政状況及び健全化判断比率'!B75="","",'各会計、関係団体の財政状況及び健全化判断比率'!B75)</f>
        <v>愛媛県後期高齢者医療広域連合（一般会計）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29</v>
      </c>
      <c r="BX42" s="564"/>
      <c r="BY42" s="565" t="str">
        <f>IF('各会計、関係団体の財政状況及び健全化判断比率'!B76="","",'各会計、関係団体の財政状況及び健全化判断比率'!B76)</f>
        <v>愛媛県後期高齢者医療広域連合（後期高齢者医療特別会計）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7" t="s">
        <v>24</v>
      </c>
      <c r="C41" s="1168"/>
      <c r="D41" s="81"/>
      <c r="E41" s="1173" t="s">
        <v>25</v>
      </c>
      <c r="F41" s="1173"/>
      <c r="G41" s="1173"/>
      <c r="H41" s="1174"/>
      <c r="I41" s="82">
        <v>44788</v>
      </c>
      <c r="J41" s="83">
        <v>44321</v>
      </c>
      <c r="K41" s="83">
        <v>45063</v>
      </c>
      <c r="L41" s="83">
        <v>48335</v>
      </c>
      <c r="M41" s="84">
        <v>51300</v>
      </c>
    </row>
    <row r="42" spans="2:13" ht="27.75" customHeight="1">
      <c r="B42" s="1169"/>
      <c r="C42" s="1170"/>
      <c r="D42" s="85"/>
      <c r="E42" s="1175" t="s">
        <v>26</v>
      </c>
      <c r="F42" s="1175"/>
      <c r="G42" s="1175"/>
      <c r="H42" s="1176"/>
      <c r="I42" s="86">
        <v>1188</v>
      </c>
      <c r="J42" s="87">
        <v>1062</v>
      </c>
      <c r="K42" s="87">
        <v>948</v>
      </c>
      <c r="L42" s="87">
        <v>814</v>
      </c>
      <c r="M42" s="88">
        <v>678</v>
      </c>
    </row>
    <row r="43" spans="2:13" ht="27.75" customHeight="1">
      <c r="B43" s="1169"/>
      <c r="C43" s="1170"/>
      <c r="D43" s="85"/>
      <c r="E43" s="1175" t="s">
        <v>27</v>
      </c>
      <c r="F43" s="1175"/>
      <c r="G43" s="1175"/>
      <c r="H43" s="1176"/>
      <c r="I43" s="86">
        <v>27563</v>
      </c>
      <c r="J43" s="87">
        <v>25816</v>
      </c>
      <c r="K43" s="87">
        <v>22447</v>
      </c>
      <c r="L43" s="87">
        <v>21036</v>
      </c>
      <c r="M43" s="88">
        <v>19339</v>
      </c>
    </row>
    <row r="44" spans="2:13" ht="27.75" customHeight="1">
      <c r="B44" s="1169"/>
      <c r="C44" s="1170"/>
      <c r="D44" s="85"/>
      <c r="E44" s="1175" t="s">
        <v>28</v>
      </c>
      <c r="F44" s="1175"/>
      <c r="G44" s="1175"/>
      <c r="H44" s="1176"/>
      <c r="I44" s="86" t="s">
        <v>486</v>
      </c>
      <c r="J44" s="87" t="s">
        <v>486</v>
      </c>
      <c r="K44" s="87" t="s">
        <v>486</v>
      </c>
      <c r="L44" s="87" t="s">
        <v>486</v>
      </c>
      <c r="M44" s="88" t="s">
        <v>486</v>
      </c>
    </row>
    <row r="45" spans="2:13" ht="27.75" customHeight="1">
      <c r="B45" s="1169"/>
      <c r="C45" s="1170"/>
      <c r="D45" s="85"/>
      <c r="E45" s="1175" t="s">
        <v>29</v>
      </c>
      <c r="F45" s="1175"/>
      <c r="G45" s="1175"/>
      <c r="H45" s="1176"/>
      <c r="I45" s="86">
        <v>9070</v>
      </c>
      <c r="J45" s="87">
        <v>8706</v>
      </c>
      <c r="K45" s="87">
        <v>8204</v>
      </c>
      <c r="L45" s="87">
        <v>7748</v>
      </c>
      <c r="M45" s="88">
        <v>7279</v>
      </c>
    </row>
    <row r="46" spans="2:13" ht="27.75" customHeight="1">
      <c r="B46" s="1169"/>
      <c r="C46" s="1170"/>
      <c r="D46" s="85"/>
      <c r="E46" s="1175" t="s">
        <v>30</v>
      </c>
      <c r="F46" s="1175"/>
      <c r="G46" s="1175"/>
      <c r="H46" s="1176"/>
      <c r="I46" s="86">
        <v>1329</v>
      </c>
      <c r="J46" s="87">
        <v>1340</v>
      </c>
      <c r="K46" s="87">
        <v>1349</v>
      </c>
      <c r="L46" s="87" t="s">
        <v>486</v>
      </c>
      <c r="M46" s="88" t="s">
        <v>486</v>
      </c>
    </row>
    <row r="47" spans="2:13" ht="27.75" customHeight="1">
      <c r="B47" s="1169"/>
      <c r="C47" s="1170"/>
      <c r="D47" s="85"/>
      <c r="E47" s="1175" t="s">
        <v>31</v>
      </c>
      <c r="F47" s="1175"/>
      <c r="G47" s="1175"/>
      <c r="H47" s="1176"/>
      <c r="I47" s="86" t="s">
        <v>486</v>
      </c>
      <c r="J47" s="87" t="s">
        <v>486</v>
      </c>
      <c r="K47" s="87" t="s">
        <v>486</v>
      </c>
      <c r="L47" s="87" t="s">
        <v>486</v>
      </c>
      <c r="M47" s="88" t="s">
        <v>486</v>
      </c>
    </row>
    <row r="48" spans="2:13" ht="27.75" customHeight="1">
      <c r="B48" s="1171"/>
      <c r="C48" s="1172"/>
      <c r="D48" s="85"/>
      <c r="E48" s="1175" t="s">
        <v>32</v>
      </c>
      <c r="F48" s="1175"/>
      <c r="G48" s="1175"/>
      <c r="H48" s="1176"/>
      <c r="I48" s="86" t="s">
        <v>486</v>
      </c>
      <c r="J48" s="87" t="s">
        <v>486</v>
      </c>
      <c r="K48" s="87" t="s">
        <v>486</v>
      </c>
      <c r="L48" s="87" t="s">
        <v>486</v>
      </c>
      <c r="M48" s="88" t="s">
        <v>486</v>
      </c>
    </row>
    <row r="49" spans="2:13" ht="27.75" customHeight="1">
      <c r="B49" s="1177" t="s">
        <v>33</v>
      </c>
      <c r="C49" s="1178"/>
      <c r="D49" s="89"/>
      <c r="E49" s="1175" t="s">
        <v>34</v>
      </c>
      <c r="F49" s="1175"/>
      <c r="G49" s="1175"/>
      <c r="H49" s="1176"/>
      <c r="I49" s="86">
        <v>1961</v>
      </c>
      <c r="J49" s="87">
        <v>3443</v>
      </c>
      <c r="K49" s="87">
        <v>5345</v>
      </c>
      <c r="L49" s="87">
        <v>7102</v>
      </c>
      <c r="M49" s="88">
        <v>8491</v>
      </c>
    </row>
    <row r="50" spans="2:13" ht="27.75" customHeight="1">
      <c r="B50" s="1169"/>
      <c r="C50" s="1170"/>
      <c r="D50" s="85"/>
      <c r="E50" s="1175" t="s">
        <v>35</v>
      </c>
      <c r="F50" s="1175"/>
      <c r="G50" s="1175"/>
      <c r="H50" s="1176"/>
      <c r="I50" s="86">
        <v>1507</v>
      </c>
      <c r="J50" s="87">
        <v>6004</v>
      </c>
      <c r="K50" s="87">
        <v>5292</v>
      </c>
      <c r="L50" s="87">
        <v>4172</v>
      </c>
      <c r="M50" s="88">
        <v>3249</v>
      </c>
    </row>
    <row r="51" spans="2:13" ht="27.75" customHeight="1">
      <c r="B51" s="1171"/>
      <c r="C51" s="1172"/>
      <c r="D51" s="85"/>
      <c r="E51" s="1175" t="s">
        <v>36</v>
      </c>
      <c r="F51" s="1175"/>
      <c r="G51" s="1175"/>
      <c r="H51" s="1176"/>
      <c r="I51" s="86">
        <v>35473</v>
      </c>
      <c r="J51" s="87">
        <v>36725</v>
      </c>
      <c r="K51" s="87">
        <v>35705</v>
      </c>
      <c r="L51" s="87">
        <v>36961</v>
      </c>
      <c r="M51" s="88">
        <v>39823</v>
      </c>
    </row>
    <row r="52" spans="2:13" ht="27.75" customHeight="1" thickBot="1">
      <c r="B52" s="1179" t="s">
        <v>37</v>
      </c>
      <c r="C52" s="1180"/>
      <c r="D52" s="90"/>
      <c r="E52" s="1181" t="s">
        <v>38</v>
      </c>
      <c r="F52" s="1181"/>
      <c r="G52" s="1181"/>
      <c r="H52" s="1182"/>
      <c r="I52" s="91">
        <v>44996</v>
      </c>
      <c r="J52" s="92">
        <v>35073</v>
      </c>
      <c r="K52" s="92">
        <v>31669</v>
      </c>
      <c r="L52" s="92">
        <v>29697</v>
      </c>
      <c r="M52" s="93">
        <v>27033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39412</v>
      </c>
      <c r="E3" s="116"/>
      <c r="F3" s="117">
        <v>70789</v>
      </c>
      <c r="G3" s="118"/>
      <c r="H3" s="119"/>
    </row>
    <row r="4" spans="1:8">
      <c r="A4" s="120"/>
      <c r="B4" s="121"/>
      <c r="C4" s="122"/>
      <c r="D4" s="123">
        <v>26503</v>
      </c>
      <c r="E4" s="124"/>
      <c r="F4" s="125">
        <v>40880</v>
      </c>
      <c r="G4" s="126"/>
      <c r="H4" s="127"/>
    </row>
    <row r="5" spans="1:8">
      <c r="A5" s="108" t="s">
        <v>520</v>
      </c>
      <c r="B5" s="113"/>
      <c r="C5" s="114"/>
      <c r="D5" s="115">
        <v>55169</v>
      </c>
      <c r="E5" s="116"/>
      <c r="F5" s="117">
        <v>66876</v>
      </c>
      <c r="G5" s="118"/>
      <c r="H5" s="119"/>
    </row>
    <row r="6" spans="1:8">
      <c r="A6" s="120"/>
      <c r="B6" s="121"/>
      <c r="C6" s="122"/>
      <c r="D6" s="123">
        <v>30147</v>
      </c>
      <c r="E6" s="124"/>
      <c r="F6" s="125">
        <v>36310</v>
      </c>
      <c r="G6" s="126"/>
      <c r="H6" s="127"/>
    </row>
    <row r="7" spans="1:8">
      <c r="A7" s="108" t="s">
        <v>521</v>
      </c>
      <c r="B7" s="113"/>
      <c r="C7" s="114"/>
      <c r="D7" s="115">
        <v>60183</v>
      </c>
      <c r="E7" s="116"/>
      <c r="F7" s="117">
        <v>51704</v>
      </c>
      <c r="G7" s="118"/>
      <c r="H7" s="119"/>
    </row>
    <row r="8" spans="1:8">
      <c r="A8" s="120"/>
      <c r="B8" s="121"/>
      <c r="C8" s="122"/>
      <c r="D8" s="123">
        <v>22082</v>
      </c>
      <c r="E8" s="124"/>
      <c r="F8" s="125">
        <v>26896</v>
      </c>
      <c r="G8" s="126"/>
      <c r="H8" s="127"/>
    </row>
    <row r="9" spans="1:8">
      <c r="A9" s="108" t="s">
        <v>522</v>
      </c>
      <c r="B9" s="113"/>
      <c r="C9" s="114"/>
      <c r="D9" s="115">
        <v>69949</v>
      </c>
      <c r="E9" s="116"/>
      <c r="F9" s="117">
        <v>52678</v>
      </c>
      <c r="G9" s="118"/>
      <c r="H9" s="119"/>
    </row>
    <row r="10" spans="1:8">
      <c r="A10" s="120"/>
      <c r="B10" s="121"/>
      <c r="C10" s="122"/>
      <c r="D10" s="123">
        <v>35747</v>
      </c>
      <c r="E10" s="124"/>
      <c r="F10" s="125">
        <v>30185</v>
      </c>
      <c r="G10" s="126"/>
      <c r="H10" s="127"/>
    </row>
    <row r="11" spans="1:8">
      <c r="A11" s="108" t="s">
        <v>523</v>
      </c>
      <c r="B11" s="113"/>
      <c r="C11" s="114"/>
      <c r="D11" s="115">
        <v>76859</v>
      </c>
      <c r="E11" s="116"/>
      <c r="F11" s="117">
        <v>69560</v>
      </c>
      <c r="G11" s="118"/>
      <c r="H11" s="119"/>
    </row>
    <row r="12" spans="1:8">
      <c r="A12" s="120"/>
      <c r="B12" s="121"/>
      <c r="C12" s="128"/>
      <c r="D12" s="123">
        <v>47086</v>
      </c>
      <c r="E12" s="124"/>
      <c r="F12" s="125">
        <v>35305</v>
      </c>
      <c r="G12" s="126"/>
      <c r="H12" s="127"/>
    </row>
    <row r="13" spans="1:8">
      <c r="A13" s="108"/>
      <c r="B13" s="113"/>
      <c r="C13" s="129"/>
      <c r="D13" s="130">
        <v>60314</v>
      </c>
      <c r="E13" s="131"/>
      <c r="F13" s="132">
        <v>62321</v>
      </c>
      <c r="G13" s="133"/>
      <c r="H13" s="119"/>
    </row>
    <row r="14" spans="1:8">
      <c r="A14" s="120"/>
      <c r="B14" s="121"/>
      <c r="C14" s="122"/>
      <c r="D14" s="123">
        <v>32313</v>
      </c>
      <c r="E14" s="124"/>
      <c r="F14" s="125">
        <v>33915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6.74</v>
      </c>
      <c r="C19" s="134">
        <f>ROUND(VALUE(SUBSTITUTE(実質収支比率等に係る経年分析!G$48,"▲","-")),2)</f>
        <v>9.67</v>
      </c>
      <c r="D19" s="134">
        <f>ROUND(VALUE(SUBSTITUTE(実質収支比率等に係る経年分析!H$48,"▲","-")),2)</f>
        <v>6.46</v>
      </c>
      <c r="E19" s="134">
        <f>ROUND(VALUE(SUBSTITUTE(実質収支比率等に係る経年分析!I$48,"▲","-")),2)</f>
        <v>4.84</v>
      </c>
      <c r="F19" s="134">
        <f>ROUND(VALUE(SUBSTITUTE(実質収支比率等に係る経年分析!J$48,"▲","-")),2)</f>
        <v>6.37</v>
      </c>
    </row>
    <row r="20" spans="1:11">
      <c r="A20" s="134" t="s">
        <v>43</v>
      </c>
      <c r="B20" s="134">
        <f>ROUND(VALUE(SUBSTITUTE(実質収支比率等に係る経年分析!F$47,"▲","-")),2)</f>
        <v>3.09</v>
      </c>
      <c r="C20" s="134">
        <f>ROUND(VALUE(SUBSTITUTE(実質収支比率等に係る経年分析!G$47,"▲","-")),2)</f>
        <v>8.99</v>
      </c>
      <c r="D20" s="134">
        <f>ROUND(VALUE(SUBSTITUTE(実質収支比率等に係る経年分析!H$47,"▲","-")),2)</f>
        <v>15.81</v>
      </c>
      <c r="E20" s="134">
        <f>ROUND(VALUE(SUBSTITUTE(実質収支比率等に係る経年分析!I$47,"▲","-")),2)</f>
        <v>22.73</v>
      </c>
      <c r="F20" s="134">
        <f>ROUND(VALUE(SUBSTITUTE(実質収支比率等に係る経年分析!J$47,"▲","-")),2)</f>
        <v>27.93</v>
      </c>
    </row>
    <row r="21" spans="1:11">
      <c r="A21" s="134" t="s">
        <v>44</v>
      </c>
      <c r="B21" s="134">
        <f>IF(ISNUMBER(VALUE(SUBSTITUTE(実質収支比率等に係る経年分析!F$49,"▲","-"))),ROUND(VALUE(SUBSTITUTE(実質収支比率等に係る経年分析!F$49,"▲","-")),2),NA())</f>
        <v>6.64</v>
      </c>
      <c r="C21" s="134">
        <f>IF(ISNUMBER(VALUE(SUBSTITUTE(実質収支比率等に係る経年分析!G$49,"▲","-"))),ROUND(VALUE(SUBSTITUTE(実質収支比率等に係る経年分析!G$49,"▲","-")),2),NA())</f>
        <v>9.1999999999999993</v>
      </c>
      <c r="D21" s="134">
        <f>IF(ISNUMBER(VALUE(SUBSTITUTE(実質収支比率等に係る経年分析!H$49,"▲","-"))),ROUND(VALUE(SUBSTITUTE(実質収支比率等に係る経年分析!H$49,"▲","-")),2),NA())</f>
        <v>4.3</v>
      </c>
      <c r="E21" s="134">
        <f>IF(ISNUMBER(VALUE(SUBSTITUTE(実質収支比率等に係る経年分析!I$49,"▲","-"))),ROUND(VALUE(SUBSTITUTE(実質収支比率等に係る経年分析!I$49,"▲","-")),2),NA())</f>
        <v>5.22</v>
      </c>
      <c r="F21" s="134">
        <f>IF(ISNUMBER(VALUE(SUBSTITUTE(実質収支比率等に係る経年分析!J$49,"▲","-"))),ROUND(VALUE(SUBSTITUTE(実質収支比率等に係る経年分析!J$49,"▲","-")),2),NA())</f>
        <v>6.92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金子地区臨海土地造成事業特別会計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0.56999999999999995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0.65</v>
      </c>
    </row>
    <row r="30" spans="1:11">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1.55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1.63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1.67</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1.73</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9.84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4.9800000000000004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6.49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8.5500000000000007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8.3699999999999992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8.44</v>
      </c>
    </row>
    <row r="35" spans="1:16">
      <c r="A35" s="135" t="str">
        <f>IF(連結実質赤字比率に係る赤字・黒字の構成分析!C$35="",NA(),連結実質赤字比率に係る赤字・黒字の構成分析!C$35)</f>
        <v>介護サービス事業特別会計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0.01</v>
      </c>
      <c r="J35" s="135">
        <f>IF(ROUND(VALUE(SUBSTITUTE(連結実質赤字比率に係る赤字・黒字の構成分析!J$35,"▲", "-")), 2) &lt; 0, ABS(ROUND(VALUE(SUBSTITUTE(連結実質赤字比率に係る赤字・黒字の構成分析!J$35,"▲", "-")), 2)), NA())</f>
        <v>0.06</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0.18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0.14000000000000001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3453</v>
      </c>
      <c r="E42" s="136"/>
      <c r="F42" s="136"/>
      <c r="G42" s="136">
        <f>'実質公債費比率（分子）の構造'!L$52</f>
        <v>3645</v>
      </c>
      <c r="H42" s="136"/>
      <c r="I42" s="136"/>
      <c r="J42" s="136">
        <f>'実質公債費比率（分子）の構造'!M$52</f>
        <v>3750</v>
      </c>
      <c r="K42" s="136"/>
      <c r="L42" s="136"/>
      <c r="M42" s="136">
        <f>'実質公債費比率（分子）の構造'!N$52</f>
        <v>3774</v>
      </c>
      <c r="N42" s="136"/>
      <c r="O42" s="136"/>
      <c r="P42" s="136">
        <f>'実質公債費比率（分子）の構造'!O$52</f>
        <v>3892</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140</v>
      </c>
      <c r="C44" s="136"/>
      <c r="D44" s="136"/>
      <c r="E44" s="136">
        <f>'実質公債費比率（分子）の構造'!L$50</f>
        <v>143</v>
      </c>
      <c r="F44" s="136"/>
      <c r="G44" s="136"/>
      <c r="H44" s="136">
        <f>'実質公債費比率（分子）の構造'!M$50</f>
        <v>140</v>
      </c>
      <c r="I44" s="136"/>
      <c r="J44" s="136"/>
      <c r="K44" s="136">
        <f>'実質公債費比率（分子）の構造'!N$50</f>
        <v>138</v>
      </c>
      <c r="L44" s="136"/>
      <c r="M44" s="136"/>
      <c r="N44" s="136">
        <f>'実質公債費比率（分子）の構造'!O$50</f>
        <v>137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997</v>
      </c>
      <c r="C46" s="136"/>
      <c r="D46" s="136"/>
      <c r="E46" s="136">
        <f>'実質公債費比率（分子）の構造'!L$48</f>
        <v>953</v>
      </c>
      <c r="F46" s="136"/>
      <c r="G46" s="136"/>
      <c r="H46" s="136">
        <f>'実質公債費比率（分子）の構造'!M$48</f>
        <v>988</v>
      </c>
      <c r="I46" s="136"/>
      <c r="J46" s="136"/>
      <c r="K46" s="136">
        <f>'実質公債費比率（分子）の構造'!N$48</f>
        <v>1050</v>
      </c>
      <c r="L46" s="136"/>
      <c r="M46" s="136"/>
      <c r="N46" s="136">
        <f>'実質公債費比率（分子）の構造'!O$48</f>
        <v>1069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5619</v>
      </c>
      <c r="C49" s="136"/>
      <c r="D49" s="136"/>
      <c r="E49" s="136">
        <f>'実質公債費比率（分子）の構造'!L$45</f>
        <v>5476</v>
      </c>
      <c r="F49" s="136"/>
      <c r="G49" s="136"/>
      <c r="H49" s="136">
        <f>'実質公債費比率（分子）の構造'!M$45</f>
        <v>5317</v>
      </c>
      <c r="I49" s="136"/>
      <c r="J49" s="136"/>
      <c r="K49" s="136">
        <f>'実質公債費比率（分子）の構造'!N$45</f>
        <v>5214</v>
      </c>
      <c r="L49" s="136"/>
      <c r="M49" s="136"/>
      <c r="N49" s="136">
        <f>'実質公債費比率（分子）の構造'!O$45</f>
        <v>5212</v>
      </c>
      <c r="O49" s="136"/>
      <c r="P49" s="136"/>
    </row>
    <row r="50" spans="1:16">
      <c r="A50" s="136" t="s">
        <v>58</v>
      </c>
      <c r="B50" s="136" t="e">
        <f>NA()</f>
        <v>#N/A</v>
      </c>
      <c r="C50" s="136">
        <f>IF(ISNUMBER('実質公債費比率（分子）の構造'!K$53),'実質公債費比率（分子）の構造'!K$53,NA())</f>
        <v>3304</v>
      </c>
      <c r="D50" s="136" t="e">
        <f>NA()</f>
        <v>#N/A</v>
      </c>
      <c r="E50" s="136" t="e">
        <f>NA()</f>
        <v>#N/A</v>
      </c>
      <c r="F50" s="136">
        <f>IF(ISNUMBER('実質公債費比率（分子）の構造'!L$53),'実質公債費比率（分子）の構造'!L$53,NA())</f>
        <v>2927</v>
      </c>
      <c r="G50" s="136" t="e">
        <f>NA()</f>
        <v>#N/A</v>
      </c>
      <c r="H50" s="136" t="e">
        <f>NA()</f>
        <v>#N/A</v>
      </c>
      <c r="I50" s="136">
        <f>IF(ISNUMBER('実質公債費比率（分子）の構造'!M$53),'実質公債費比率（分子）の構造'!M$53,NA())</f>
        <v>2695</v>
      </c>
      <c r="J50" s="136" t="e">
        <f>NA()</f>
        <v>#N/A</v>
      </c>
      <c r="K50" s="136" t="e">
        <f>NA()</f>
        <v>#N/A</v>
      </c>
      <c r="L50" s="136">
        <f>IF(ISNUMBER('実質公債費比率（分子）の構造'!N$53),'実質公債費比率（分子）の構造'!N$53,NA())</f>
        <v>2628</v>
      </c>
      <c r="M50" s="136" t="e">
        <f>NA()</f>
        <v>#N/A</v>
      </c>
      <c r="N50" s="136" t="e">
        <f>NA()</f>
        <v>#N/A</v>
      </c>
      <c r="O50" s="136">
        <f>IF(ISNUMBER('実質公債費比率（分子）の構造'!O$53),'実質公債費比率（分子）の構造'!O$53,NA())</f>
        <v>2526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35473</v>
      </c>
      <c r="E56" s="135"/>
      <c r="F56" s="135"/>
      <c r="G56" s="135">
        <f>'将来負担比率（分子）の構造'!J$51</f>
        <v>36725</v>
      </c>
      <c r="H56" s="135"/>
      <c r="I56" s="135"/>
      <c r="J56" s="135">
        <f>'将来負担比率（分子）の構造'!K$51</f>
        <v>35705</v>
      </c>
      <c r="K56" s="135"/>
      <c r="L56" s="135"/>
      <c r="M56" s="135">
        <f>'将来負担比率（分子）の構造'!L$51</f>
        <v>36961</v>
      </c>
      <c r="N56" s="135"/>
      <c r="O56" s="135"/>
      <c r="P56" s="135">
        <f>'将来負担比率（分子）の構造'!M$51</f>
        <v>39823</v>
      </c>
    </row>
    <row r="57" spans="1:16">
      <c r="A57" s="135" t="s">
        <v>35</v>
      </c>
      <c r="B57" s="135"/>
      <c r="C57" s="135"/>
      <c r="D57" s="135">
        <f>'将来負担比率（分子）の構造'!I$50</f>
        <v>1507</v>
      </c>
      <c r="E57" s="135"/>
      <c r="F57" s="135"/>
      <c r="G57" s="135">
        <f>'将来負担比率（分子）の構造'!J$50</f>
        <v>6004</v>
      </c>
      <c r="H57" s="135"/>
      <c r="I57" s="135"/>
      <c r="J57" s="135">
        <f>'将来負担比率（分子）の構造'!K$50</f>
        <v>5292</v>
      </c>
      <c r="K57" s="135"/>
      <c r="L57" s="135"/>
      <c r="M57" s="135">
        <f>'将来負担比率（分子）の構造'!L$50</f>
        <v>4172</v>
      </c>
      <c r="N57" s="135"/>
      <c r="O57" s="135"/>
      <c r="P57" s="135">
        <f>'将来負担比率（分子）の構造'!M$50</f>
        <v>3249</v>
      </c>
    </row>
    <row r="58" spans="1:16">
      <c r="A58" s="135" t="s">
        <v>34</v>
      </c>
      <c r="B58" s="135"/>
      <c r="C58" s="135"/>
      <c r="D58" s="135">
        <f>'将来負担比率（分子）の構造'!I$49</f>
        <v>1961</v>
      </c>
      <c r="E58" s="135"/>
      <c r="F58" s="135"/>
      <c r="G58" s="135">
        <f>'将来負担比率（分子）の構造'!J$49</f>
        <v>3443</v>
      </c>
      <c r="H58" s="135"/>
      <c r="I58" s="135"/>
      <c r="J58" s="135">
        <f>'将来負担比率（分子）の構造'!K$49</f>
        <v>5345</v>
      </c>
      <c r="K58" s="135"/>
      <c r="L58" s="135"/>
      <c r="M58" s="135">
        <f>'将来負担比率（分子）の構造'!L$49</f>
        <v>7102</v>
      </c>
      <c r="N58" s="135"/>
      <c r="O58" s="135"/>
      <c r="P58" s="135">
        <f>'将来負担比率（分子）の構造'!M$49</f>
        <v>8491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1329</v>
      </c>
      <c r="C61" s="135"/>
      <c r="D61" s="135"/>
      <c r="E61" s="135">
        <f>'将来負担比率（分子）の構造'!J$46</f>
        <v>1340</v>
      </c>
      <c r="F61" s="135"/>
      <c r="G61" s="135"/>
      <c r="H61" s="135">
        <f>'将来負担比率（分子）の構造'!K$46</f>
        <v>1349</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9070</v>
      </c>
      <c r="C62" s="135"/>
      <c r="D62" s="135"/>
      <c r="E62" s="135">
        <f>'将来負担比率（分子）の構造'!J$45</f>
        <v>8706</v>
      </c>
      <c r="F62" s="135"/>
      <c r="G62" s="135"/>
      <c r="H62" s="135">
        <f>'将来負担比率（分子）の構造'!K$45</f>
        <v>8204</v>
      </c>
      <c r="I62" s="135"/>
      <c r="J62" s="135"/>
      <c r="K62" s="135">
        <f>'将来負担比率（分子）の構造'!L$45</f>
        <v>7748</v>
      </c>
      <c r="L62" s="135"/>
      <c r="M62" s="135"/>
      <c r="N62" s="135">
        <f>'将来負担比率（分子）の構造'!M$45</f>
        <v>7279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27563</v>
      </c>
      <c r="C64" s="135"/>
      <c r="D64" s="135"/>
      <c r="E64" s="135">
        <f>'将来負担比率（分子）の構造'!J$43</f>
        <v>25816</v>
      </c>
      <c r="F64" s="135"/>
      <c r="G64" s="135"/>
      <c r="H64" s="135">
        <f>'将来負担比率（分子）の構造'!K$43</f>
        <v>22447</v>
      </c>
      <c r="I64" s="135"/>
      <c r="J64" s="135"/>
      <c r="K64" s="135">
        <f>'将来負担比率（分子）の構造'!L$43</f>
        <v>21036</v>
      </c>
      <c r="L64" s="135"/>
      <c r="M64" s="135"/>
      <c r="N64" s="135">
        <f>'将来負担比率（分子）の構造'!M$43</f>
        <v>19339</v>
      </c>
      <c r="O64" s="135"/>
      <c r="P64" s="135"/>
    </row>
    <row r="65" spans="1:16">
      <c r="A65" s="135" t="s">
        <v>26</v>
      </c>
      <c r="B65" s="135">
        <f>'将来負担比率（分子）の構造'!I$42</f>
        <v>1188</v>
      </c>
      <c r="C65" s="135"/>
      <c r="D65" s="135"/>
      <c r="E65" s="135">
        <f>'将来負担比率（分子）の構造'!J$42</f>
        <v>1062</v>
      </c>
      <c r="F65" s="135"/>
      <c r="G65" s="135"/>
      <c r="H65" s="135">
        <f>'将来負担比率（分子）の構造'!K$42</f>
        <v>948</v>
      </c>
      <c r="I65" s="135"/>
      <c r="J65" s="135"/>
      <c r="K65" s="135">
        <f>'将来負担比率（分子）の構造'!L$42</f>
        <v>814</v>
      </c>
      <c r="L65" s="135"/>
      <c r="M65" s="135"/>
      <c r="N65" s="135">
        <f>'将来負担比率（分子）の構造'!M$42</f>
        <v>678</v>
      </c>
      <c r="O65" s="135"/>
      <c r="P65" s="135"/>
    </row>
    <row r="66" spans="1:16">
      <c r="A66" s="135" t="s">
        <v>25</v>
      </c>
      <c r="B66" s="135">
        <f>'将来負担比率（分子）の構造'!I$41</f>
        <v>44788</v>
      </c>
      <c r="C66" s="135"/>
      <c r="D66" s="135"/>
      <c r="E66" s="135">
        <f>'将来負担比率（分子）の構造'!J$41</f>
        <v>44321</v>
      </c>
      <c r="F66" s="135"/>
      <c r="G66" s="135"/>
      <c r="H66" s="135">
        <f>'将来負担比率（分子）の構造'!K$41</f>
        <v>45063</v>
      </c>
      <c r="I66" s="135"/>
      <c r="J66" s="135"/>
      <c r="K66" s="135">
        <f>'将来負担比率（分子）の構造'!L$41</f>
        <v>48335</v>
      </c>
      <c r="L66" s="135"/>
      <c r="M66" s="135"/>
      <c r="N66" s="135">
        <f>'将来負担比率（分子）の構造'!M$41</f>
        <v>51300</v>
      </c>
      <c r="O66" s="135"/>
      <c r="P66" s="135"/>
    </row>
    <row r="67" spans="1:16">
      <c r="A67" s="135" t="s">
        <v>62</v>
      </c>
      <c r="B67" s="135" t="e">
        <f>NA()</f>
        <v>#N/A</v>
      </c>
      <c r="C67" s="135">
        <f>IF(ISNUMBER('将来負担比率（分子）の構造'!I$52), IF('将来負担比率（分子）の構造'!I$52 &lt; 0, 0, '将来負担比率（分子）の構造'!I$52), NA())</f>
        <v>44996</v>
      </c>
      <c r="D67" s="135" t="e">
        <f>NA()</f>
        <v>#N/A</v>
      </c>
      <c r="E67" s="135" t="e">
        <f>NA()</f>
        <v>#N/A</v>
      </c>
      <c r="F67" s="135">
        <f>IF(ISNUMBER('将来負担比率（分子）の構造'!J$52), IF('将来負担比率（分子）の構造'!J$52 &lt; 0, 0, '将来負担比率（分子）の構造'!J$52), NA())</f>
        <v>35073</v>
      </c>
      <c r="G67" s="135" t="e">
        <f>NA()</f>
        <v>#N/A</v>
      </c>
      <c r="H67" s="135" t="e">
        <f>NA()</f>
        <v>#N/A</v>
      </c>
      <c r="I67" s="135">
        <f>IF(ISNUMBER('将来負担比率（分子）の構造'!K$52), IF('将来負担比率（分子）の構造'!K$52 &lt; 0, 0, '将来負担比率（分子）の構造'!K$52), NA())</f>
        <v>31669</v>
      </c>
      <c r="J67" s="135" t="e">
        <f>NA()</f>
        <v>#N/A</v>
      </c>
      <c r="K67" s="135" t="e">
        <f>NA()</f>
        <v>#N/A</v>
      </c>
      <c r="L67" s="135">
        <f>IF(ISNUMBER('将来負担比率（分子）の構造'!L$52), IF('将来負担比率（分子）の構造'!L$52 &lt; 0, 0, '将来負担比率（分子）の構造'!L$52), NA())</f>
        <v>29697</v>
      </c>
      <c r="M67" s="135" t="e">
        <f>NA()</f>
        <v>#N/A</v>
      </c>
      <c r="N67" s="135" t="e">
        <f>NA()</f>
        <v>#N/A</v>
      </c>
      <c r="O67" s="135">
        <f>IF(ISNUMBER('将来負担比率（分子）の構造'!M$52), IF('将来負担比率（分子）の構造'!M$52 &lt; 0, 0, '将来負担比率（分子）の構造'!M$52), NA())</f>
        <v>27033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14938618</v>
      </c>
      <c r="S5" s="581"/>
      <c r="T5" s="581"/>
      <c r="U5" s="581"/>
      <c r="V5" s="581"/>
      <c r="W5" s="581"/>
      <c r="X5" s="581"/>
      <c r="Y5" s="582"/>
      <c r="Z5" s="583">
        <v>36.6</v>
      </c>
      <c r="AA5" s="583"/>
      <c r="AB5" s="583"/>
      <c r="AC5" s="583"/>
      <c r="AD5" s="584">
        <v>14938618</v>
      </c>
      <c r="AE5" s="584"/>
      <c r="AF5" s="584"/>
      <c r="AG5" s="584"/>
      <c r="AH5" s="584"/>
      <c r="AI5" s="584"/>
      <c r="AJ5" s="584"/>
      <c r="AK5" s="584"/>
      <c r="AL5" s="585">
        <v>68.5</v>
      </c>
      <c r="AM5" s="586"/>
      <c r="AN5" s="586"/>
      <c r="AO5" s="587"/>
      <c r="AP5" s="577" t="s">
        <v>207</v>
      </c>
      <c r="AQ5" s="578"/>
      <c r="AR5" s="578"/>
      <c r="AS5" s="578"/>
      <c r="AT5" s="578"/>
      <c r="AU5" s="578"/>
      <c r="AV5" s="578"/>
      <c r="AW5" s="578"/>
      <c r="AX5" s="578"/>
      <c r="AY5" s="578"/>
      <c r="AZ5" s="578"/>
      <c r="BA5" s="578"/>
      <c r="BB5" s="578"/>
      <c r="BC5" s="578"/>
      <c r="BD5" s="578"/>
      <c r="BE5" s="578"/>
      <c r="BF5" s="579"/>
      <c r="BG5" s="591">
        <v>14937723</v>
      </c>
      <c r="BH5" s="592"/>
      <c r="BI5" s="592"/>
      <c r="BJ5" s="592"/>
      <c r="BK5" s="592"/>
      <c r="BL5" s="592"/>
      <c r="BM5" s="592"/>
      <c r="BN5" s="593"/>
      <c r="BO5" s="594">
        <v>100</v>
      </c>
      <c r="BP5" s="594"/>
      <c r="BQ5" s="594"/>
      <c r="BR5" s="594"/>
      <c r="BS5" s="595">
        <v>191683</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341844</v>
      </c>
      <c r="S6" s="592"/>
      <c r="T6" s="592"/>
      <c r="U6" s="592"/>
      <c r="V6" s="592"/>
      <c r="W6" s="592"/>
      <c r="X6" s="592"/>
      <c r="Y6" s="593"/>
      <c r="Z6" s="594">
        <v>0.8</v>
      </c>
      <c r="AA6" s="594"/>
      <c r="AB6" s="594"/>
      <c r="AC6" s="594"/>
      <c r="AD6" s="595">
        <v>341844</v>
      </c>
      <c r="AE6" s="595"/>
      <c r="AF6" s="595"/>
      <c r="AG6" s="595"/>
      <c r="AH6" s="595"/>
      <c r="AI6" s="595"/>
      <c r="AJ6" s="595"/>
      <c r="AK6" s="595"/>
      <c r="AL6" s="596">
        <v>1.6</v>
      </c>
      <c r="AM6" s="597"/>
      <c r="AN6" s="597"/>
      <c r="AO6" s="598"/>
      <c r="AP6" s="588" t="s">
        <v>212</v>
      </c>
      <c r="AQ6" s="589"/>
      <c r="AR6" s="589"/>
      <c r="AS6" s="589"/>
      <c r="AT6" s="589"/>
      <c r="AU6" s="589"/>
      <c r="AV6" s="589"/>
      <c r="AW6" s="589"/>
      <c r="AX6" s="589"/>
      <c r="AY6" s="589"/>
      <c r="AZ6" s="589"/>
      <c r="BA6" s="589"/>
      <c r="BB6" s="589"/>
      <c r="BC6" s="589"/>
      <c r="BD6" s="589"/>
      <c r="BE6" s="589"/>
      <c r="BF6" s="590"/>
      <c r="BG6" s="591">
        <v>14937723</v>
      </c>
      <c r="BH6" s="592"/>
      <c r="BI6" s="592"/>
      <c r="BJ6" s="592"/>
      <c r="BK6" s="592"/>
      <c r="BL6" s="592"/>
      <c r="BM6" s="592"/>
      <c r="BN6" s="593"/>
      <c r="BO6" s="594">
        <v>100</v>
      </c>
      <c r="BP6" s="594"/>
      <c r="BQ6" s="594"/>
      <c r="BR6" s="594"/>
      <c r="BS6" s="595">
        <v>191683</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253312</v>
      </c>
      <c r="CS6" s="592"/>
      <c r="CT6" s="592"/>
      <c r="CU6" s="592"/>
      <c r="CV6" s="592"/>
      <c r="CW6" s="592"/>
      <c r="CX6" s="592"/>
      <c r="CY6" s="593"/>
      <c r="CZ6" s="594">
        <v>0.6</v>
      </c>
      <c r="DA6" s="594"/>
      <c r="DB6" s="594"/>
      <c r="DC6" s="594"/>
      <c r="DD6" s="600" t="s">
        <v>214</v>
      </c>
      <c r="DE6" s="592"/>
      <c r="DF6" s="592"/>
      <c r="DG6" s="592"/>
      <c r="DH6" s="592"/>
      <c r="DI6" s="592"/>
      <c r="DJ6" s="592"/>
      <c r="DK6" s="592"/>
      <c r="DL6" s="592"/>
      <c r="DM6" s="592"/>
      <c r="DN6" s="592"/>
      <c r="DO6" s="592"/>
      <c r="DP6" s="593"/>
      <c r="DQ6" s="600">
        <v>253312</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41033</v>
      </c>
      <c r="S7" s="592"/>
      <c r="T7" s="592"/>
      <c r="U7" s="592"/>
      <c r="V7" s="592"/>
      <c r="W7" s="592"/>
      <c r="X7" s="592"/>
      <c r="Y7" s="593"/>
      <c r="Z7" s="594">
        <v>0.1</v>
      </c>
      <c r="AA7" s="594"/>
      <c r="AB7" s="594"/>
      <c r="AC7" s="594"/>
      <c r="AD7" s="595">
        <v>41033</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5511753</v>
      </c>
      <c r="BH7" s="592"/>
      <c r="BI7" s="592"/>
      <c r="BJ7" s="592"/>
      <c r="BK7" s="592"/>
      <c r="BL7" s="592"/>
      <c r="BM7" s="592"/>
      <c r="BN7" s="593"/>
      <c r="BO7" s="594">
        <v>36.9</v>
      </c>
      <c r="BP7" s="594"/>
      <c r="BQ7" s="594"/>
      <c r="BR7" s="594"/>
      <c r="BS7" s="595">
        <v>191683</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6668510</v>
      </c>
      <c r="CS7" s="592"/>
      <c r="CT7" s="592"/>
      <c r="CU7" s="592"/>
      <c r="CV7" s="592"/>
      <c r="CW7" s="592"/>
      <c r="CX7" s="592"/>
      <c r="CY7" s="593"/>
      <c r="CZ7" s="594">
        <v>17.100000000000001</v>
      </c>
      <c r="DA7" s="594"/>
      <c r="DB7" s="594"/>
      <c r="DC7" s="594"/>
      <c r="DD7" s="600">
        <v>384997</v>
      </c>
      <c r="DE7" s="592"/>
      <c r="DF7" s="592"/>
      <c r="DG7" s="592"/>
      <c r="DH7" s="592"/>
      <c r="DI7" s="592"/>
      <c r="DJ7" s="592"/>
      <c r="DK7" s="592"/>
      <c r="DL7" s="592"/>
      <c r="DM7" s="592"/>
      <c r="DN7" s="592"/>
      <c r="DO7" s="592"/>
      <c r="DP7" s="593"/>
      <c r="DQ7" s="600">
        <v>4582516</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44921</v>
      </c>
      <c r="S8" s="592"/>
      <c r="T8" s="592"/>
      <c r="U8" s="592"/>
      <c r="V8" s="592"/>
      <c r="W8" s="592"/>
      <c r="X8" s="592"/>
      <c r="Y8" s="593"/>
      <c r="Z8" s="594">
        <v>0.1</v>
      </c>
      <c r="AA8" s="594"/>
      <c r="AB8" s="594"/>
      <c r="AC8" s="594"/>
      <c r="AD8" s="595">
        <v>44921</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132134</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12171546</v>
      </c>
      <c r="CS8" s="592"/>
      <c r="CT8" s="592"/>
      <c r="CU8" s="592"/>
      <c r="CV8" s="592"/>
      <c r="CW8" s="592"/>
      <c r="CX8" s="592"/>
      <c r="CY8" s="593"/>
      <c r="CZ8" s="594">
        <v>31.2</v>
      </c>
      <c r="DA8" s="594"/>
      <c r="DB8" s="594"/>
      <c r="DC8" s="594"/>
      <c r="DD8" s="600">
        <v>390723</v>
      </c>
      <c r="DE8" s="592"/>
      <c r="DF8" s="592"/>
      <c r="DG8" s="592"/>
      <c r="DH8" s="592"/>
      <c r="DI8" s="592"/>
      <c r="DJ8" s="592"/>
      <c r="DK8" s="592"/>
      <c r="DL8" s="592"/>
      <c r="DM8" s="592"/>
      <c r="DN8" s="592"/>
      <c r="DO8" s="592"/>
      <c r="DP8" s="593"/>
      <c r="DQ8" s="600">
        <v>6660963</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71184</v>
      </c>
      <c r="S9" s="592"/>
      <c r="T9" s="592"/>
      <c r="U9" s="592"/>
      <c r="V9" s="592"/>
      <c r="W9" s="592"/>
      <c r="X9" s="592"/>
      <c r="Y9" s="593"/>
      <c r="Z9" s="594">
        <v>0.2</v>
      </c>
      <c r="AA9" s="594"/>
      <c r="AB9" s="594"/>
      <c r="AC9" s="594"/>
      <c r="AD9" s="595">
        <v>71184</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3966877</v>
      </c>
      <c r="BH9" s="592"/>
      <c r="BI9" s="592"/>
      <c r="BJ9" s="592"/>
      <c r="BK9" s="592"/>
      <c r="BL9" s="592"/>
      <c r="BM9" s="592"/>
      <c r="BN9" s="593"/>
      <c r="BO9" s="594">
        <v>26.6</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2753190</v>
      </c>
      <c r="CS9" s="592"/>
      <c r="CT9" s="592"/>
      <c r="CU9" s="592"/>
      <c r="CV9" s="592"/>
      <c r="CW9" s="592"/>
      <c r="CX9" s="592"/>
      <c r="CY9" s="593"/>
      <c r="CZ9" s="594">
        <v>7.1</v>
      </c>
      <c r="DA9" s="594"/>
      <c r="DB9" s="594"/>
      <c r="DC9" s="594"/>
      <c r="DD9" s="600">
        <v>456422</v>
      </c>
      <c r="DE9" s="592"/>
      <c r="DF9" s="592"/>
      <c r="DG9" s="592"/>
      <c r="DH9" s="592"/>
      <c r="DI9" s="592"/>
      <c r="DJ9" s="592"/>
      <c r="DK9" s="592"/>
      <c r="DL9" s="592"/>
      <c r="DM9" s="592"/>
      <c r="DN9" s="592"/>
      <c r="DO9" s="592"/>
      <c r="DP9" s="593"/>
      <c r="DQ9" s="600">
        <v>2201505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847186</v>
      </c>
      <c r="S10" s="592"/>
      <c r="T10" s="592"/>
      <c r="U10" s="592"/>
      <c r="V10" s="592"/>
      <c r="W10" s="592"/>
      <c r="X10" s="592"/>
      <c r="Y10" s="593"/>
      <c r="Z10" s="594">
        <v>2.1</v>
      </c>
      <c r="AA10" s="594"/>
      <c r="AB10" s="594"/>
      <c r="AC10" s="594"/>
      <c r="AD10" s="595">
        <v>847186</v>
      </c>
      <c r="AE10" s="595"/>
      <c r="AF10" s="595"/>
      <c r="AG10" s="595"/>
      <c r="AH10" s="595"/>
      <c r="AI10" s="595"/>
      <c r="AJ10" s="595"/>
      <c r="AK10" s="595"/>
      <c r="AL10" s="596">
        <v>3.9</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238188</v>
      </c>
      <c r="BH10" s="592"/>
      <c r="BI10" s="592"/>
      <c r="BJ10" s="592"/>
      <c r="BK10" s="592"/>
      <c r="BL10" s="592"/>
      <c r="BM10" s="592"/>
      <c r="BN10" s="593"/>
      <c r="BO10" s="594">
        <v>1.6</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95667</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1046</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15603</v>
      </c>
      <c r="S11" s="592"/>
      <c r="T11" s="592"/>
      <c r="U11" s="592"/>
      <c r="V11" s="592"/>
      <c r="W11" s="592"/>
      <c r="X11" s="592"/>
      <c r="Y11" s="593"/>
      <c r="Z11" s="594">
        <v>0</v>
      </c>
      <c r="AA11" s="594"/>
      <c r="AB11" s="594"/>
      <c r="AC11" s="594"/>
      <c r="AD11" s="595">
        <v>15603</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1174554</v>
      </c>
      <c r="BH11" s="592"/>
      <c r="BI11" s="592"/>
      <c r="BJ11" s="592"/>
      <c r="BK11" s="592"/>
      <c r="BL11" s="592"/>
      <c r="BM11" s="592"/>
      <c r="BN11" s="593"/>
      <c r="BO11" s="594">
        <v>7.9</v>
      </c>
      <c r="BP11" s="594"/>
      <c r="BQ11" s="594"/>
      <c r="BR11" s="594"/>
      <c r="BS11" s="600">
        <v>191683</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499212</v>
      </c>
      <c r="CS11" s="592"/>
      <c r="CT11" s="592"/>
      <c r="CU11" s="592"/>
      <c r="CV11" s="592"/>
      <c r="CW11" s="592"/>
      <c r="CX11" s="592"/>
      <c r="CY11" s="593"/>
      <c r="CZ11" s="594">
        <v>1.3</v>
      </c>
      <c r="DA11" s="594"/>
      <c r="DB11" s="594"/>
      <c r="DC11" s="594"/>
      <c r="DD11" s="600">
        <v>150772</v>
      </c>
      <c r="DE11" s="592"/>
      <c r="DF11" s="592"/>
      <c r="DG11" s="592"/>
      <c r="DH11" s="592"/>
      <c r="DI11" s="592"/>
      <c r="DJ11" s="592"/>
      <c r="DK11" s="592"/>
      <c r="DL11" s="592"/>
      <c r="DM11" s="592"/>
      <c r="DN11" s="592"/>
      <c r="DO11" s="592"/>
      <c r="DP11" s="593"/>
      <c r="DQ11" s="600">
        <v>433710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8524123</v>
      </c>
      <c r="BH12" s="592"/>
      <c r="BI12" s="592"/>
      <c r="BJ12" s="592"/>
      <c r="BK12" s="592"/>
      <c r="BL12" s="592"/>
      <c r="BM12" s="592"/>
      <c r="BN12" s="593"/>
      <c r="BO12" s="594">
        <v>57.1</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765726</v>
      </c>
      <c r="CS12" s="592"/>
      <c r="CT12" s="592"/>
      <c r="CU12" s="592"/>
      <c r="CV12" s="592"/>
      <c r="CW12" s="592"/>
      <c r="CX12" s="592"/>
      <c r="CY12" s="593"/>
      <c r="CZ12" s="594">
        <v>2</v>
      </c>
      <c r="DA12" s="594"/>
      <c r="DB12" s="594"/>
      <c r="DC12" s="594"/>
      <c r="DD12" s="600">
        <v>35247</v>
      </c>
      <c r="DE12" s="592"/>
      <c r="DF12" s="592"/>
      <c r="DG12" s="592"/>
      <c r="DH12" s="592"/>
      <c r="DI12" s="592"/>
      <c r="DJ12" s="592"/>
      <c r="DK12" s="592"/>
      <c r="DL12" s="592"/>
      <c r="DM12" s="592"/>
      <c r="DN12" s="592"/>
      <c r="DO12" s="592"/>
      <c r="DP12" s="593"/>
      <c r="DQ12" s="600">
        <v>453120</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70294</v>
      </c>
      <c r="S13" s="592"/>
      <c r="T13" s="592"/>
      <c r="U13" s="592"/>
      <c r="V13" s="592"/>
      <c r="W13" s="592"/>
      <c r="X13" s="592"/>
      <c r="Y13" s="593"/>
      <c r="Z13" s="594">
        <v>0.2</v>
      </c>
      <c r="AA13" s="594"/>
      <c r="AB13" s="594"/>
      <c r="AC13" s="594"/>
      <c r="AD13" s="595">
        <v>70294</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8418041</v>
      </c>
      <c r="BH13" s="592"/>
      <c r="BI13" s="592"/>
      <c r="BJ13" s="592"/>
      <c r="BK13" s="592"/>
      <c r="BL13" s="592"/>
      <c r="BM13" s="592"/>
      <c r="BN13" s="593"/>
      <c r="BO13" s="594">
        <v>56.4</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3485644</v>
      </c>
      <c r="CS13" s="592"/>
      <c r="CT13" s="592"/>
      <c r="CU13" s="592"/>
      <c r="CV13" s="592"/>
      <c r="CW13" s="592"/>
      <c r="CX13" s="592"/>
      <c r="CY13" s="593"/>
      <c r="CZ13" s="594">
        <v>8.9</v>
      </c>
      <c r="DA13" s="594"/>
      <c r="DB13" s="594"/>
      <c r="DC13" s="594"/>
      <c r="DD13" s="600">
        <v>2212993</v>
      </c>
      <c r="DE13" s="592"/>
      <c r="DF13" s="592"/>
      <c r="DG13" s="592"/>
      <c r="DH13" s="592"/>
      <c r="DI13" s="592"/>
      <c r="DJ13" s="592"/>
      <c r="DK13" s="592"/>
      <c r="DL13" s="592"/>
      <c r="DM13" s="592"/>
      <c r="DN13" s="592"/>
      <c r="DO13" s="592"/>
      <c r="DP13" s="593"/>
      <c r="DQ13" s="600">
        <v>1505542</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224960</v>
      </c>
      <c r="BH14" s="592"/>
      <c r="BI14" s="592"/>
      <c r="BJ14" s="592"/>
      <c r="BK14" s="592"/>
      <c r="BL14" s="592"/>
      <c r="BM14" s="592"/>
      <c r="BN14" s="593"/>
      <c r="BO14" s="594">
        <v>1.5</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2927752</v>
      </c>
      <c r="CS14" s="592"/>
      <c r="CT14" s="592"/>
      <c r="CU14" s="592"/>
      <c r="CV14" s="592"/>
      <c r="CW14" s="592"/>
      <c r="CX14" s="592"/>
      <c r="CY14" s="593"/>
      <c r="CZ14" s="594">
        <v>7.5</v>
      </c>
      <c r="DA14" s="594"/>
      <c r="DB14" s="594"/>
      <c r="DC14" s="594"/>
      <c r="DD14" s="600">
        <v>1749167</v>
      </c>
      <c r="DE14" s="592"/>
      <c r="DF14" s="592"/>
      <c r="DG14" s="592"/>
      <c r="DH14" s="592"/>
      <c r="DI14" s="592"/>
      <c r="DJ14" s="592"/>
      <c r="DK14" s="592"/>
      <c r="DL14" s="592"/>
      <c r="DM14" s="592"/>
      <c r="DN14" s="592"/>
      <c r="DO14" s="592"/>
      <c r="DP14" s="593"/>
      <c r="DQ14" s="600">
        <v>1281505</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50918</v>
      </c>
      <c r="S15" s="592"/>
      <c r="T15" s="592"/>
      <c r="U15" s="592"/>
      <c r="V15" s="592"/>
      <c r="W15" s="592"/>
      <c r="X15" s="592"/>
      <c r="Y15" s="593"/>
      <c r="Z15" s="594">
        <v>0.1</v>
      </c>
      <c r="AA15" s="594"/>
      <c r="AB15" s="594"/>
      <c r="AC15" s="594"/>
      <c r="AD15" s="595">
        <v>50918</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676887</v>
      </c>
      <c r="BH15" s="592"/>
      <c r="BI15" s="592"/>
      <c r="BJ15" s="592"/>
      <c r="BK15" s="592"/>
      <c r="BL15" s="592"/>
      <c r="BM15" s="592"/>
      <c r="BN15" s="593"/>
      <c r="BO15" s="594">
        <v>4.5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4081533</v>
      </c>
      <c r="CS15" s="592"/>
      <c r="CT15" s="592"/>
      <c r="CU15" s="592"/>
      <c r="CV15" s="592"/>
      <c r="CW15" s="592"/>
      <c r="CX15" s="592"/>
      <c r="CY15" s="593"/>
      <c r="CZ15" s="594">
        <v>10.5</v>
      </c>
      <c r="DA15" s="594"/>
      <c r="DB15" s="594"/>
      <c r="DC15" s="594"/>
      <c r="DD15" s="600">
        <v>1665415</v>
      </c>
      <c r="DE15" s="592"/>
      <c r="DF15" s="592"/>
      <c r="DG15" s="592"/>
      <c r="DH15" s="592"/>
      <c r="DI15" s="592"/>
      <c r="DJ15" s="592"/>
      <c r="DK15" s="592"/>
      <c r="DL15" s="592"/>
      <c r="DM15" s="592"/>
      <c r="DN15" s="592"/>
      <c r="DO15" s="592"/>
      <c r="DP15" s="593"/>
      <c r="DQ15" s="600">
        <v>2784543</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6409631</v>
      </c>
      <c r="S16" s="592"/>
      <c r="T16" s="592"/>
      <c r="U16" s="592"/>
      <c r="V16" s="592"/>
      <c r="W16" s="592"/>
      <c r="X16" s="592"/>
      <c r="Y16" s="593"/>
      <c r="Z16" s="594">
        <v>15.7</v>
      </c>
      <c r="AA16" s="594"/>
      <c r="AB16" s="594"/>
      <c r="AC16" s="594"/>
      <c r="AD16" s="595">
        <v>5229395</v>
      </c>
      <c r="AE16" s="595"/>
      <c r="AF16" s="595"/>
      <c r="AG16" s="595"/>
      <c r="AH16" s="595"/>
      <c r="AI16" s="595"/>
      <c r="AJ16" s="595"/>
      <c r="AK16" s="595"/>
      <c r="AL16" s="596">
        <v>24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107827</v>
      </c>
      <c r="CS16" s="592"/>
      <c r="CT16" s="592"/>
      <c r="CU16" s="592"/>
      <c r="CV16" s="592"/>
      <c r="CW16" s="592"/>
      <c r="CX16" s="592"/>
      <c r="CY16" s="593"/>
      <c r="CZ16" s="594">
        <v>0.3</v>
      </c>
      <c r="DA16" s="594"/>
      <c r="DB16" s="594"/>
      <c r="DC16" s="594"/>
      <c r="DD16" s="600" t="s">
        <v>111</v>
      </c>
      <c r="DE16" s="592"/>
      <c r="DF16" s="592"/>
      <c r="DG16" s="592"/>
      <c r="DH16" s="592"/>
      <c r="DI16" s="592"/>
      <c r="DJ16" s="592"/>
      <c r="DK16" s="592"/>
      <c r="DL16" s="592"/>
      <c r="DM16" s="592"/>
      <c r="DN16" s="592"/>
      <c r="DO16" s="592"/>
      <c r="DP16" s="593"/>
      <c r="DQ16" s="600">
        <v>50591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5229395</v>
      </c>
      <c r="S17" s="592"/>
      <c r="T17" s="592"/>
      <c r="U17" s="592"/>
      <c r="V17" s="592"/>
      <c r="W17" s="592"/>
      <c r="X17" s="592"/>
      <c r="Y17" s="593"/>
      <c r="Z17" s="594">
        <v>12.8</v>
      </c>
      <c r="AA17" s="594"/>
      <c r="AB17" s="594"/>
      <c r="AC17" s="594"/>
      <c r="AD17" s="595">
        <v>5229395</v>
      </c>
      <c r="AE17" s="595"/>
      <c r="AF17" s="595"/>
      <c r="AG17" s="595"/>
      <c r="AH17" s="595"/>
      <c r="AI17" s="595"/>
      <c r="AJ17" s="595"/>
      <c r="AK17" s="595"/>
      <c r="AL17" s="596">
        <v>24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5212563</v>
      </c>
      <c r="CS17" s="592"/>
      <c r="CT17" s="592"/>
      <c r="CU17" s="592"/>
      <c r="CV17" s="592"/>
      <c r="CW17" s="592"/>
      <c r="CX17" s="592"/>
      <c r="CY17" s="593"/>
      <c r="CZ17" s="594">
        <v>13.4</v>
      </c>
      <c r="DA17" s="594"/>
      <c r="DB17" s="594"/>
      <c r="DC17" s="594"/>
      <c r="DD17" s="600" t="s">
        <v>111</v>
      </c>
      <c r="DE17" s="592"/>
      <c r="DF17" s="592"/>
      <c r="DG17" s="592"/>
      <c r="DH17" s="592"/>
      <c r="DI17" s="592"/>
      <c r="DJ17" s="592"/>
      <c r="DK17" s="592"/>
      <c r="DL17" s="592"/>
      <c r="DM17" s="592"/>
      <c r="DN17" s="592"/>
      <c r="DO17" s="592"/>
      <c r="DP17" s="593"/>
      <c r="DQ17" s="600">
        <v>5021806</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1180235</v>
      </c>
      <c r="S18" s="592"/>
      <c r="T18" s="592"/>
      <c r="U18" s="592"/>
      <c r="V18" s="592"/>
      <c r="W18" s="592"/>
      <c r="X18" s="592"/>
      <c r="Y18" s="593"/>
      <c r="Z18" s="594">
        <v>2.9</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895</v>
      </c>
      <c r="BH19" s="592"/>
      <c r="BI19" s="592"/>
      <c r="BJ19" s="592"/>
      <c r="BK19" s="592"/>
      <c r="BL19" s="592"/>
      <c r="BM19" s="592"/>
      <c r="BN19" s="593"/>
      <c r="BO19" s="594">
        <v>0</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22831232</v>
      </c>
      <c r="S20" s="592"/>
      <c r="T20" s="592"/>
      <c r="U20" s="592"/>
      <c r="V20" s="592"/>
      <c r="W20" s="592"/>
      <c r="X20" s="592"/>
      <c r="Y20" s="593"/>
      <c r="Z20" s="594">
        <v>56</v>
      </c>
      <c r="AA20" s="594"/>
      <c r="AB20" s="594"/>
      <c r="AC20" s="594"/>
      <c r="AD20" s="595">
        <v>21650996</v>
      </c>
      <c r="AE20" s="595"/>
      <c r="AF20" s="595"/>
      <c r="AG20" s="595"/>
      <c r="AH20" s="595"/>
      <c r="AI20" s="595"/>
      <c r="AJ20" s="595"/>
      <c r="AK20" s="595"/>
      <c r="AL20" s="596">
        <v>99.3</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895</v>
      </c>
      <c r="BH20" s="592"/>
      <c r="BI20" s="592"/>
      <c r="BJ20" s="592"/>
      <c r="BK20" s="592"/>
      <c r="BL20" s="592"/>
      <c r="BM20" s="592"/>
      <c r="BN20" s="593"/>
      <c r="BO20" s="594">
        <v>0</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39022482</v>
      </c>
      <c r="CS20" s="592"/>
      <c r="CT20" s="592"/>
      <c r="CU20" s="592"/>
      <c r="CV20" s="592"/>
      <c r="CW20" s="592"/>
      <c r="CX20" s="592"/>
      <c r="CY20" s="593"/>
      <c r="CZ20" s="594">
        <v>100</v>
      </c>
      <c r="DA20" s="594"/>
      <c r="DB20" s="594"/>
      <c r="DC20" s="594"/>
      <c r="DD20" s="600">
        <v>7045736</v>
      </c>
      <c r="DE20" s="592"/>
      <c r="DF20" s="592"/>
      <c r="DG20" s="592"/>
      <c r="DH20" s="592"/>
      <c r="DI20" s="592"/>
      <c r="DJ20" s="592"/>
      <c r="DK20" s="592"/>
      <c r="DL20" s="592"/>
      <c r="DM20" s="592"/>
      <c r="DN20" s="592"/>
      <c r="DO20" s="592"/>
      <c r="DP20" s="593"/>
      <c r="DQ20" s="600">
        <v>25230159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14353</v>
      </c>
      <c r="S21" s="592"/>
      <c r="T21" s="592"/>
      <c r="U21" s="592"/>
      <c r="V21" s="592"/>
      <c r="W21" s="592"/>
      <c r="X21" s="592"/>
      <c r="Y21" s="593"/>
      <c r="Z21" s="594">
        <v>0</v>
      </c>
      <c r="AA21" s="594"/>
      <c r="AB21" s="594"/>
      <c r="AC21" s="594"/>
      <c r="AD21" s="595">
        <v>14353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895</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510766</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791221</v>
      </c>
      <c r="S23" s="592"/>
      <c r="T23" s="592"/>
      <c r="U23" s="592"/>
      <c r="V23" s="592"/>
      <c r="W23" s="592"/>
      <c r="X23" s="592"/>
      <c r="Y23" s="593"/>
      <c r="Z23" s="594">
        <v>1.9</v>
      </c>
      <c r="AA23" s="594"/>
      <c r="AB23" s="594"/>
      <c r="AC23" s="594"/>
      <c r="AD23" s="595">
        <v>86067</v>
      </c>
      <c r="AE23" s="595"/>
      <c r="AF23" s="595"/>
      <c r="AG23" s="595"/>
      <c r="AH23" s="595"/>
      <c r="AI23" s="595"/>
      <c r="AJ23" s="595"/>
      <c r="AK23" s="595"/>
      <c r="AL23" s="596">
        <v>0.4</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136946</v>
      </c>
      <c r="S24" s="592"/>
      <c r="T24" s="592"/>
      <c r="U24" s="592"/>
      <c r="V24" s="592"/>
      <c r="W24" s="592"/>
      <c r="X24" s="592"/>
      <c r="Y24" s="593"/>
      <c r="Z24" s="594">
        <v>0.3</v>
      </c>
      <c r="AA24" s="594"/>
      <c r="AB24" s="594"/>
      <c r="AC24" s="594"/>
      <c r="AD24" s="595">
        <v>23</v>
      </c>
      <c r="AE24" s="595"/>
      <c r="AF24" s="595"/>
      <c r="AG24" s="595"/>
      <c r="AH24" s="595"/>
      <c r="AI24" s="595"/>
      <c r="AJ24" s="595"/>
      <c r="AK24" s="595"/>
      <c r="AL24" s="596">
        <v>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18196111</v>
      </c>
      <c r="CS24" s="581"/>
      <c r="CT24" s="581"/>
      <c r="CU24" s="581"/>
      <c r="CV24" s="581"/>
      <c r="CW24" s="581"/>
      <c r="CX24" s="581"/>
      <c r="CY24" s="582"/>
      <c r="CZ24" s="618">
        <v>46.6</v>
      </c>
      <c r="DA24" s="619"/>
      <c r="DB24" s="619"/>
      <c r="DC24" s="620"/>
      <c r="DD24" s="617">
        <v>13058424</v>
      </c>
      <c r="DE24" s="581"/>
      <c r="DF24" s="581"/>
      <c r="DG24" s="581"/>
      <c r="DH24" s="581"/>
      <c r="DI24" s="581"/>
      <c r="DJ24" s="581"/>
      <c r="DK24" s="582"/>
      <c r="DL24" s="617">
        <v>12698095</v>
      </c>
      <c r="DM24" s="581"/>
      <c r="DN24" s="581"/>
      <c r="DO24" s="581"/>
      <c r="DP24" s="581"/>
      <c r="DQ24" s="581"/>
      <c r="DR24" s="581"/>
      <c r="DS24" s="581"/>
      <c r="DT24" s="581"/>
      <c r="DU24" s="581"/>
      <c r="DV24" s="582"/>
      <c r="DW24" s="585">
        <v>52.9</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4209355</v>
      </c>
      <c r="S25" s="592"/>
      <c r="T25" s="592"/>
      <c r="U25" s="592"/>
      <c r="V25" s="592"/>
      <c r="W25" s="592"/>
      <c r="X25" s="592"/>
      <c r="Y25" s="593"/>
      <c r="Z25" s="594">
        <v>10.3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6595930</v>
      </c>
      <c r="CS25" s="623"/>
      <c r="CT25" s="623"/>
      <c r="CU25" s="623"/>
      <c r="CV25" s="623"/>
      <c r="CW25" s="623"/>
      <c r="CX25" s="623"/>
      <c r="CY25" s="624"/>
      <c r="CZ25" s="625">
        <v>16.899999999999999</v>
      </c>
      <c r="DA25" s="626"/>
      <c r="DB25" s="626"/>
      <c r="DC25" s="627"/>
      <c r="DD25" s="600">
        <v>5794625</v>
      </c>
      <c r="DE25" s="623"/>
      <c r="DF25" s="623"/>
      <c r="DG25" s="623"/>
      <c r="DH25" s="623"/>
      <c r="DI25" s="623"/>
      <c r="DJ25" s="623"/>
      <c r="DK25" s="624"/>
      <c r="DL25" s="600">
        <v>5453433</v>
      </c>
      <c r="DM25" s="623"/>
      <c r="DN25" s="623"/>
      <c r="DO25" s="623"/>
      <c r="DP25" s="623"/>
      <c r="DQ25" s="623"/>
      <c r="DR25" s="623"/>
      <c r="DS25" s="623"/>
      <c r="DT25" s="623"/>
      <c r="DU25" s="623"/>
      <c r="DV25" s="624"/>
      <c r="DW25" s="596">
        <v>22.7</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4207774</v>
      </c>
      <c r="CS26" s="592"/>
      <c r="CT26" s="592"/>
      <c r="CU26" s="592"/>
      <c r="CV26" s="592"/>
      <c r="CW26" s="592"/>
      <c r="CX26" s="592"/>
      <c r="CY26" s="593"/>
      <c r="CZ26" s="625">
        <v>10.8</v>
      </c>
      <c r="DA26" s="626"/>
      <c r="DB26" s="626"/>
      <c r="DC26" s="627"/>
      <c r="DD26" s="600">
        <v>3473214</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2205669</v>
      </c>
      <c r="S27" s="592"/>
      <c r="T27" s="592"/>
      <c r="U27" s="592"/>
      <c r="V27" s="592"/>
      <c r="W27" s="592"/>
      <c r="X27" s="592"/>
      <c r="Y27" s="593"/>
      <c r="Z27" s="594">
        <v>5.4</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14938618</v>
      </c>
      <c r="BH27" s="592"/>
      <c r="BI27" s="592"/>
      <c r="BJ27" s="592"/>
      <c r="BK27" s="592"/>
      <c r="BL27" s="592"/>
      <c r="BM27" s="592"/>
      <c r="BN27" s="593"/>
      <c r="BO27" s="594">
        <v>100</v>
      </c>
      <c r="BP27" s="594"/>
      <c r="BQ27" s="594"/>
      <c r="BR27" s="594"/>
      <c r="BS27" s="600">
        <v>191683</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6387618</v>
      </c>
      <c r="CS27" s="623"/>
      <c r="CT27" s="623"/>
      <c r="CU27" s="623"/>
      <c r="CV27" s="623"/>
      <c r="CW27" s="623"/>
      <c r="CX27" s="623"/>
      <c r="CY27" s="624"/>
      <c r="CZ27" s="625">
        <v>16.399999999999999</v>
      </c>
      <c r="DA27" s="626"/>
      <c r="DB27" s="626"/>
      <c r="DC27" s="627"/>
      <c r="DD27" s="600">
        <v>2241993</v>
      </c>
      <c r="DE27" s="623"/>
      <c r="DF27" s="623"/>
      <c r="DG27" s="623"/>
      <c r="DH27" s="623"/>
      <c r="DI27" s="623"/>
      <c r="DJ27" s="623"/>
      <c r="DK27" s="624"/>
      <c r="DL27" s="600">
        <v>2222856</v>
      </c>
      <c r="DM27" s="623"/>
      <c r="DN27" s="623"/>
      <c r="DO27" s="623"/>
      <c r="DP27" s="623"/>
      <c r="DQ27" s="623"/>
      <c r="DR27" s="623"/>
      <c r="DS27" s="623"/>
      <c r="DT27" s="623"/>
      <c r="DU27" s="623"/>
      <c r="DV27" s="624"/>
      <c r="DW27" s="596">
        <v>9.3000000000000007</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49664</v>
      </c>
      <c r="S28" s="592"/>
      <c r="T28" s="592"/>
      <c r="U28" s="592"/>
      <c r="V28" s="592"/>
      <c r="W28" s="592"/>
      <c r="X28" s="592"/>
      <c r="Y28" s="593"/>
      <c r="Z28" s="594">
        <v>0.1</v>
      </c>
      <c r="AA28" s="594"/>
      <c r="AB28" s="594"/>
      <c r="AC28" s="594"/>
      <c r="AD28" s="595">
        <v>11322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5212563</v>
      </c>
      <c r="CS28" s="592"/>
      <c r="CT28" s="592"/>
      <c r="CU28" s="592"/>
      <c r="CV28" s="592"/>
      <c r="CW28" s="592"/>
      <c r="CX28" s="592"/>
      <c r="CY28" s="593"/>
      <c r="CZ28" s="625">
        <v>13.4</v>
      </c>
      <c r="DA28" s="626"/>
      <c r="DB28" s="626"/>
      <c r="DC28" s="627"/>
      <c r="DD28" s="600">
        <v>5021806</v>
      </c>
      <c r="DE28" s="592"/>
      <c r="DF28" s="592"/>
      <c r="DG28" s="592"/>
      <c r="DH28" s="592"/>
      <c r="DI28" s="592"/>
      <c r="DJ28" s="592"/>
      <c r="DK28" s="593"/>
      <c r="DL28" s="600">
        <v>5021806</v>
      </c>
      <c r="DM28" s="592"/>
      <c r="DN28" s="592"/>
      <c r="DO28" s="592"/>
      <c r="DP28" s="592"/>
      <c r="DQ28" s="592"/>
      <c r="DR28" s="592"/>
      <c r="DS28" s="592"/>
      <c r="DT28" s="592"/>
      <c r="DU28" s="592"/>
      <c r="DV28" s="593"/>
      <c r="DW28" s="596">
        <v>20.9</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53672</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5212220</v>
      </c>
      <c r="CS29" s="623"/>
      <c r="CT29" s="623"/>
      <c r="CU29" s="623"/>
      <c r="CV29" s="623"/>
      <c r="CW29" s="623"/>
      <c r="CX29" s="623"/>
      <c r="CY29" s="624"/>
      <c r="CZ29" s="625">
        <v>13.4</v>
      </c>
      <c r="DA29" s="626"/>
      <c r="DB29" s="626"/>
      <c r="DC29" s="627"/>
      <c r="DD29" s="600">
        <v>5021463</v>
      </c>
      <c r="DE29" s="623"/>
      <c r="DF29" s="623"/>
      <c r="DG29" s="623"/>
      <c r="DH29" s="623"/>
      <c r="DI29" s="623"/>
      <c r="DJ29" s="623"/>
      <c r="DK29" s="624"/>
      <c r="DL29" s="600">
        <v>5021463</v>
      </c>
      <c r="DM29" s="623"/>
      <c r="DN29" s="623"/>
      <c r="DO29" s="623"/>
      <c r="DP29" s="623"/>
      <c r="DQ29" s="623"/>
      <c r="DR29" s="623"/>
      <c r="DS29" s="623"/>
      <c r="DT29" s="623"/>
      <c r="DU29" s="623"/>
      <c r="DV29" s="624"/>
      <c r="DW29" s="596">
        <v>20.9</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511459</v>
      </c>
      <c r="S30" s="592"/>
      <c r="T30" s="592"/>
      <c r="U30" s="592"/>
      <c r="V30" s="592"/>
      <c r="W30" s="592"/>
      <c r="X30" s="592"/>
      <c r="Y30" s="593"/>
      <c r="Z30" s="594">
        <v>1.3</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98.7</v>
      </c>
      <c r="BH30" s="650"/>
      <c r="BI30" s="650"/>
      <c r="BJ30" s="650"/>
      <c r="BK30" s="650"/>
      <c r="BL30" s="650"/>
      <c r="BM30" s="586">
        <v>95.3</v>
      </c>
      <c r="BN30" s="650"/>
      <c r="BO30" s="650"/>
      <c r="BP30" s="650"/>
      <c r="BQ30" s="651"/>
      <c r="BR30" s="649">
        <v>98.7</v>
      </c>
      <c r="BS30" s="650"/>
      <c r="BT30" s="650"/>
      <c r="BU30" s="650"/>
      <c r="BV30" s="650"/>
      <c r="BW30" s="650"/>
      <c r="BX30" s="586">
        <v>95.2</v>
      </c>
      <c r="BY30" s="650"/>
      <c r="BZ30" s="650"/>
      <c r="CA30" s="650"/>
      <c r="CB30" s="651"/>
      <c r="CD30" s="654"/>
      <c r="CE30" s="655"/>
      <c r="CF30" s="605" t="s">
        <v>290</v>
      </c>
      <c r="CG30" s="606"/>
      <c r="CH30" s="606"/>
      <c r="CI30" s="606"/>
      <c r="CJ30" s="606"/>
      <c r="CK30" s="606"/>
      <c r="CL30" s="606"/>
      <c r="CM30" s="606"/>
      <c r="CN30" s="606"/>
      <c r="CO30" s="606"/>
      <c r="CP30" s="606"/>
      <c r="CQ30" s="607"/>
      <c r="CR30" s="591">
        <v>4550491</v>
      </c>
      <c r="CS30" s="592"/>
      <c r="CT30" s="592"/>
      <c r="CU30" s="592"/>
      <c r="CV30" s="592"/>
      <c r="CW30" s="592"/>
      <c r="CX30" s="592"/>
      <c r="CY30" s="593"/>
      <c r="CZ30" s="625">
        <v>11.7</v>
      </c>
      <c r="DA30" s="626"/>
      <c r="DB30" s="626"/>
      <c r="DC30" s="627"/>
      <c r="DD30" s="600">
        <v>4382492</v>
      </c>
      <c r="DE30" s="592"/>
      <c r="DF30" s="592"/>
      <c r="DG30" s="592"/>
      <c r="DH30" s="592"/>
      <c r="DI30" s="592"/>
      <c r="DJ30" s="592"/>
      <c r="DK30" s="593"/>
      <c r="DL30" s="600">
        <v>4382492</v>
      </c>
      <c r="DM30" s="592"/>
      <c r="DN30" s="592"/>
      <c r="DO30" s="592"/>
      <c r="DP30" s="592"/>
      <c r="DQ30" s="592"/>
      <c r="DR30" s="592"/>
      <c r="DS30" s="592"/>
      <c r="DT30" s="592"/>
      <c r="DU30" s="592"/>
      <c r="DV30" s="593"/>
      <c r="DW30" s="596">
        <v>18.3</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1325228</v>
      </c>
      <c r="S31" s="592"/>
      <c r="T31" s="592"/>
      <c r="U31" s="592"/>
      <c r="V31" s="592"/>
      <c r="W31" s="592"/>
      <c r="X31" s="592"/>
      <c r="Y31" s="593"/>
      <c r="Z31" s="594">
        <v>3.2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98.7</v>
      </c>
      <c r="BH31" s="623"/>
      <c r="BI31" s="623"/>
      <c r="BJ31" s="623"/>
      <c r="BK31" s="623"/>
      <c r="BL31" s="623"/>
      <c r="BM31" s="597">
        <v>95.2</v>
      </c>
      <c r="BN31" s="647"/>
      <c r="BO31" s="647"/>
      <c r="BP31" s="647"/>
      <c r="BQ31" s="648"/>
      <c r="BR31" s="646">
        <v>98.7</v>
      </c>
      <c r="BS31" s="623"/>
      <c r="BT31" s="623"/>
      <c r="BU31" s="623"/>
      <c r="BV31" s="623"/>
      <c r="BW31" s="623"/>
      <c r="BX31" s="597">
        <v>95.1</v>
      </c>
      <c r="BY31" s="647"/>
      <c r="BZ31" s="647"/>
      <c r="CA31" s="647"/>
      <c r="CB31" s="648"/>
      <c r="CD31" s="654"/>
      <c r="CE31" s="655"/>
      <c r="CF31" s="605" t="s">
        <v>294</v>
      </c>
      <c r="CG31" s="606"/>
      <c r="CH31" s="606"/>
      <c r="CI31" s="606"/>
      <c r="CJ31" s="606"/>
      <c r="CK31" s="606"/>
      <c r="CL31" s="606"/>
      <c r="CM31" s="606"/>
      <c r="CN31" s="606"/>
      <c r="CO31" s="606"/>
      <c r="CP31" s="606"/>
      <c r="CQ31" s="607"/>
      <c r="CR31" s="591">
        <v>661729</v>
      </c>
      <c r="CS31" s="623"/>
      <c r="CT31" s="623"/>
      <c r="CU31" s="623"/>
      <c r="CV31" s="623"/>
      <c r="CW31" s="623"/>
      <c r="CX31" s="623"/>
      <c r="CY31" s="624"/>
      <c r="CZ31" s="625">
        <v>1.7</v>
      </c>
      <c r="DA31" s="626"/>
      <c r="DB31" s="626"/>
      <c r="DC31" s="627"/>
      <c r="DD31" s="600">
        <v>638971</v>
      </c>
      <c r="DE31" s="623"/>
      <c r="DF31" s="623"/>
      <c r="DG31" s="623"/>
      <c r="DH31" s="623"/>
      <c r="DI31" s="623"/>
      <c r="DJ31" s="623"/>
      <c r="DK31" s="624"/>
      <c r="DL31" s="600">
        <v>638971</v>
      </c>
      <c r="DM31" s="623"/>
      <c r="DN31" s="623"/>
      <c r="DO31" s="623"/>
      <c r="DP31" s="623"/>
      <c r="DQ31" s="623"/>
      <c r="DR31" s="623"/>
      <c r="DS31" s="623"/>
      <c r="DT31" s="623"/>
      <c r="DU31" s="623"/>
      <c r="DV31" s="624"/>
      <c r="DW31" s="596">
        <v>2.7</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646329</v>
      </c>
      <c r="S32" s="592"/>
      <c r="T32" s="592"/>
      <c r="U32" s="592"/>
      <c r="V32" s="592"/>
      <c r="W32" s="592"/>
      <c r="X32" s="592"/>
      <c r="Y32" s="593"/>
      <c r="Z32" s="594">
        <v>1.6</v>
      </c>
      <c r="AA32" s="594"/>
      <c r="AB32" s="594"/>
      <c r="AC32" s="594"/>
      <c r="AD32" s="595">
        <v>48810</v>
      </c>
      <c r="AE32" s="595"/>
      <c r="AF32" s="595"/>
      <c r="AG32" s="595"/>
      <c r="AH32" s="595"/>
      <c r="AI32" s="595"/>
      <c r="AJ32" s="595"/>
      <c r="AK32" s="595"/>
      <c r="AL32" s="596">
        <v>0.2</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98.6</v>
      </c>
      <c r="BH32" s="659"/>
      <c r="BI32" s="659"/>
      <c r="BJ32" s="659"/>
      <c r="BK32" s="659"/>
      <c r="BL32" s="659"/>
      <c r="BM32" s="660">
        <v>95.1</v>
      </c>
      <c r="BN32" s="659"/>
      <c r="BO32" s="659"/>
      <c r="BP32" s="659"/>
      <c r="BQ32" s="661"/>
      <c r="BR32" s="658">
        <v>98.6</v>
      </c>
      <c r="BS32" s="659"/>
      <c r="BT32" s="659"/>
      <c r="BU32" s="659"/>
      <c r="BV32" s="659"/>
      <c r="BW32" s="659"/>
      <c r="BX32" s="660">
        <v>95.1</v>
      </c>
      <c r="BY32" s="659"/>
      <c r="BZ32" s="659"/>
      <c r="CA32" s="659"/>
      <c r="CB32" s="661"/>
      <c r="CD32" s="656"/>
      <c r="CE32" s="657"/>
      <c r="CF32" s="605" t="s">
        <v>297</v>
      </c>
      <c r="CG32" s="606"/>
      <c r="CH32" s="606"/>
      <c r="CI32" s="606"/>
      <c r="CJ32" s="606"/>
      <c r="CK32" s="606"/>
      <c r="CL32" s="606"/>
      <c r="CM32" s="606"/>
      <c r="CN32" s="606"/>
      <c r="CO32" s="606"/>
      <c r="CP32" s="606"/>
      <c r="CQ32" s="607"/>
      <c r="CR32" s="591">
        <v>343</v>
      </c>
      <c r="CS32" s="592"/>
      <c r="CT32" s="592"/>
      <c r="CU32" s="592"/>
      <c r="CV32" s="592"/>
      <c r="CW32" s="592"/>
      <c r="CX32" s="592"/>
      <c r="CY32" s="593"/>
      <c r="CZ32" s="625">
        <v>0</v>
      </c>
      <c r="DA32" s="626"/>
      <c r="DB32" s="626"/>
      <c r="DC32" s="627"/>
      <c r="DD32" s="600">
        <v>343</v>
      </c>
      <c r="DE32" s="592"/>
      <c r="DF32" s="592"/>
      <c r="DG32" s="592"/>
      <c r="DH32" s="592"/>
      <c r="DI32" s="592"/>
      <c r="DJ32" s="592"/>
      <c r="DK32" s="593"/>
      <c r="DL32" s="600">
        <v>343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7516000</v>
      </c>
      <c r="S33" s="592"/>
      <c r="T33" s="592"/>
      <c r="U33" s="592"/>
      <c r="V33" s="592"/>
      <c r="W33" s="592"/>
      <c r="X33" s="592"/>
      <c r="Y33" s="593"/>
      <c r="Z33" s="594">
        <v>18.399999999999999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13672808</v>
      </c>
      <c r="CS33" s="623"/>
      <c r="CT33" s="623"/>
      <c r="CU33" s="623"/>
      <c r="CV33" s="623"/>
      <c r="CW33" s="623"/>
      <c r="CX33" s="623"/>
      <c r="CY33" s="624"/>
      <c r="CZ33" s="625">
        <v>35</v>
      </c>
      <c r="DA33" s="626"/>
      <c r="DB33" s="626"/>
      <c r="DC33" s="627"/>
      <c r="DD33" s="600">
        <v>10421617</v>
      </c>
      <c r="DE33" s="623"/>
      <c r="DF33" s="623"/>
      <c r="DG33" s="623"/>
      <c r="DH33" s="623"/>
      <c r="DI33" s="623"/>
      <c r="DJ33" s="623"/>
      <c r="DK33" s="624"/>
      <c r="DL33" s="600">
        <v>7153022</v>
      </c>
      <c r="DM33" s="623"/>
      <c r="DN33" s="623"/>
      <c r="DO33" s="623"/>
      <c r="DP33" s="623"/>
      <c r="DQ33" s="623"/>
      <c r="DR33" s="623"/>
      <c r="DS33" s="623"/>
      <c r="DT33" s="623"/>
      <c r="DU33" s="623"/>
      <c r="DV33" s="624"/>
      <c r="DW33" s="596">
        <v>29.8</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4311229</v>
      </c>
      <c r="CS34" s="592"/>
      <c r="CT34" s="592"/>
      <c r="CU34" s="592"/>
      <c r="CV34" s="592"/>
      <c r="CW34" s="592"/>
      <c r="CX34" s="592"/>
      <c r="CY34" s="593"/>
      <c r="CZ34" s="625">
        <v>11</v>
      </c>
      <c r="DA34" s="626"/>
      <c r="DB34" s="626"/>
      <c r="DC34" s="627"/>
      <c r="DD34" s="600">
        <v>3666031</v>
      </c>
      <c r="DE34" s="592"/>
      <c r="DF34" s="592"/>
      <c r="DG34" s="592"/>
      <c r="DH34" s="592"/>
      <c r="DI34" s="592"/>
      <c r="DJ34" s="592"/>
      <c r="DK34" s="593"/>
      <c r="DL34" s="600">
        <v>3394509</v>
      </c>
      <c r="DM34" s="592"/>
      <c r="DN34" s="592"/>
      <c r="DO34" s="592"/>
      <c r="DP34" s="592"/>
      <c r="DQ34" s="592"/>
      <c r="DR34" s="592"/>
      <c r="DS34" s="592"/>
      <c r="DT34" s="592"/>
      <c r="DU34" s="592"/>
      <c r="DV34" s="593"/>
      <c r="DW34" s="596">
        <v>14.1</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2195500</v>
      </c>
      <c r="S35" s="592"/>
      <c r="T35" s="592"/>
      <c r="U35" s="592"/>
      <c r="V35" s="592"/>
      <c r="W35" s="592"/>
      <c r="X35" s="592"/>
      <c r="Y35" s="593"/>
      <c r="Z35" s="594">
        <v>5.4</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4762253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405997</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255854</v>
      </c>
      <c r="CS35" s="623"/>
      <c r="CT35" s="623"/>
      <c r="CU35" s="623"/>
      <c r="CV35" s="623"/>
      <c r="CW35" s="623"/>
      <c r="CX35" s="623"/>
      <c r="CY35" s="624"/>
      <c r="CZ35" s="625">
        <v>0.7</v>
      </c>
      <c r="DA35" s="626"/>
      <c r="DB35" s="626"/>
      <c r="DC35" s="627"/>
      <c r="DD35" s="600">
        <v>147170</v>
      </c>
      <c r="DE35" s="623"/>
      <c r="DF35" s="623"/>
      <c r="DG35" s="623"/>
      <c r="DH35" s="623"/>
      <c r="DI35" s="623"/>
      <c r="DJ35" s="623"/>
      <c r="DK35" s="624"/>
      <c r="DL35" s="600">
        <v>147170</v>
      </c>
      <c r="DM35" s="623"/>
      <c r="DN35" s="623"/>
      <c r="DO35" s="623"/>
      <c r="DP35" s="623"/>
      <c r="DQ35" s="623"/>
      <c r="DR35" s="623"/>
      <c r="DS35" s="623"/>
      <c r="DT35" s="623"/>
      <c r="DU35" s="623"/>
      <c r="DV35" s="624"/>
      <c r="DW35" s="596">
        <v>0.6</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40801894</v>
      </c>
      <c r="S36" s="664"/>
      <c r="T36" s="664"/>
      <c r="U36" s="664"/>
      <c r="V36" s="664"/>
      <c r="W36" s="664"/>
      <c r="X36" s="664"/>
      <c r="Y36" s="665"/>
      <c r="Z36" s="666">
        <v>100</v>
      </c>
      <c r="AA36" s="666"/>
      <c r="AB36" s="666"/>
      <c r="AC36" s="666"/>
      <c r="AD36" s="667">
        <v>21811571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712289</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276974</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1689386</v>
      </c>
      <c r="CS36" s="592"/>
      <c r="CT36" s="592"/>
      <c r="CU36" s="592"/>
      <c r="CV36" s="592"/>
      <c r="CW36" s="592"/>
      <c r="CX36" s="592"/>
      <c r="CY36" s="593"/>
      <c r="CZ36" s="625">
        <v>4.3</v>
      </c>
      <c r="DA36" s="626"/>
      <c r="DB36" s="626"/>
      <c r="DC36" s="627"/>
      <c r="DD36" s="600">
        <v>1458556</v>
      </c>
      <c r="DE36" s="592"/>
      <c r="DF36" s="592"/>
      <c r="DG36" s="592"/>
      <c r="DH36" s="592"/>
      <c r="DI36" s="592"/>
      <c r="DJ36" s="592"/>
      <c r="DK36" s="593"/>
      <c r="DL36" s="600">
        <v>612215</v>
      </c>
      <c r="DM36" s="592"/>
      <c r="DN36" s="592"/>
      <c r="DO36" s="592"/>
      <c r="DP36" s="592"/>
      <c r="DQ36" s="592"/>
      <c r="DR36" s="592"/>
      <c r="DS36" s="592"/>
      <c r="DT36" s="592"/>
      <c r="DU36" s="592"/>
      <c r="DV36" s="593"/>
      <c r="DW36" s="596">
        <v>2.6</v>
      </c>
      <c r="DX36" s="621"/>
      <c r="DY36" s="621"/>
      <c r="DZ36" s="621"/>
      <c r="EA36" s="621"/>
      <c r="EB36" s="621"/>
      <c r="EC36" s="622"/>
    </row>
    <row r="37" spans="2:133" ht="11.25" customHeight="1">
      <c r="AQ37" s="670" t="s">
        <v>312</v>
      </c>
      <c r="AR37" s="671"/>
      <c r="AS37" s="671"/>
      <c r="AT37" s="671"/>
      <c r="AU37" s="671"/>
      <c r="AV37" s="671"/>
      <c r="AW37" s="671"/>
      <c r="AX37" s="671"/>
      <c r="AY37" s="672"/>
      <c r="AZ37" s="591">
        <v>412479</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12680</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40438</v>
      </c>
      <c r="CS37" s="623"/>
      <c r="CT37" s="623"/>
      <c r="CU37" s="623"/>
      <c r="CV37" s="623"/>
      <c r="CW37" s="623"/>
      <c r="CX37" s="623"/>
      <c r="CY37" s="624"/>
      <c r="CZ37" s="625">
        <v>0.1</v>
      </c>
      <c r="DA37" s="626"/>
      <c r="DB37" s="626"/>
      <c r="DC37" s="627"/>
      <c r="DD37" s="600">
        <v>40438</v>
      </c>
      <c r="DE37" s="623"/>
      <c r="DF37" s="623"/>
      <c r="DG37" s="623"/>
      <c r="DH37" s="623"/>
      <c r="DI37" s="623"/>
      <c r="DJ37" s="623"/>
      <c r="DK37" s="624"/>
      <c r="DL37" s="600">
        <v>35438</v>
      </c>
      <c r="DM37" s="623"/>
      <c r="DN37" s="623"/>
      <c r="DO37" s="623"/>
      <c r="DP37" s="623"/>
      <c r="DQ37" s="623"/>
      <c r="DR37" s="623"/>
      <c r="DS37" s="623"/>
      <c r="DT37" s="623"/>
      <c r="DU37" s="623"/>
      <c r="DV37" s="624"/>
      <c r="DW37" s="596">
        <v>0.1</v>
      </c>
      <c r="DX37" s="621"/>
      <c r="DY37" s="621"/>
      <c r="DZ37" s="621"/>
      <c r="EA37" s="621"/>
      <c r="EB37" s="621"/>
      <c r="EC37" s="622"/>
    </row>
    <row r="38" spans="2:133" ht="11.25" customHeight="1">
      <c r="AQ38" s="670" t="s">
        <v>315</v>
      </c>
      <c r="AR38" s="671"/>
      <c r="AS38" s="671"/>
      <c r="AT38" s="671"/>
      <c r="AU38" s="671"/>
      <c r="AV38" s="671"/>
      <c r="AW38" s="671"/>
      <c r="AX38" s="671"/>
      <c r="AY38" s="672"/>
      <c r="AZ38" s="591">
        <v>207471</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20867</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4125142</v>
      </c>
      <c r="CS38" s="592"/>
      <c r="CT38" s="592"/>
      <c r="CU38" s="592"/>
      <c r="CV38" s="592"/>
      <c r="CW38" s="592"/>
      <c r="CX38" s="592"/>
      <c r="CY38" s="593"/>
      <c r="CZ38" s="625">
        <v>10.6</v>
      </c>
      <c r="DA38" s="626"/>
      <c r="DB38" s="626"/>
      <c r="DC38" s="627"/>
      <c r="DD38" s="600">
        <v>3699901</v>
      </c>
      <c r="DE38" s="592"/>
      <c r="DF38" s="592"/>
      <c r="DG38" s="592"/>
      <c r="DH38" s="592"/>
      <c r="DI38" s="592"/>
      <c r="DJ38" s="592"/>
      <c r="DK38" s="593"/>
      <c r="DL38" s="600">
        <v>2999128</v>
      </c>
      <c r="DM38" s="592"/>
      <c r="DN38" s="592"/>
      <c r="DO38" s="592"/>
      <c r="DP38" s="592"/>
      <c r="DQ38" s="592"/>
      <c r="DR38" s="592"/>
      <c r="DS38" s="592"/>
      <c r="DT38" s="592"/>
      <c r="DU38" s="592"/>
      <c r="DV38" s="593"/>
      <c r="DW38" s="596">
        <v>12.5</v>
      </c>
      <c r="DX38" s="621"/>
      <c r="DY38" s="621"/>
      <c r="DZ38" s="621"/>
      <c r="EA38" s="621"/>
      <c r="EB38" s="621"/>
      <c r="EC38" s="622"/>
    </row>
    <row r="39" spans="2:133" ht="11.25" customHeight="1">
      <c r="AQ39" s="670" t="s">
        <v>318</v>
      </c>
      <c r="AR39" s="671"/>
      <c r="AS39" s="671"/>
      <c r="AT39" s="671"/>
      <c r="AU39" s="671"/>
      <c r="AV39" s="671"/>
      <c r="AW39" s="671"/>
      <c r="AX39" s="671"/>
      <c r="AY39" s="672"/>
      <c r="AZ39" s="591">
        <v>200000</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95</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3041697</v>
      </c>
      <c r="CS39" s="623"/>
      <c r="CT39" s="623"/>
      <c r="CU39" s="623"/>
      <c r="CV39" s="623"/>
      <c r="CW39" s="623"/>
      <c r="CX39" s="623"/>
      <c r="CY39" s="624"/>
      <c r="CZ39" s="625">
        <v>7.8</v>
      </c>
      <c r="DA39" s="626"/>
      <c r="DB39" s="626"/>
      <c r="DC39" s="627"/>
      <c r="DD39" s="600">
        <v>1449959</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765406</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103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249500</v>
      </c>
      <c r="CS40" s="592"/>
      <c r="CT40" s="592"/>
      <c r="CU40" s="592"/>
      <c r="CV40" s="592"/>
      <c r="CW40" s="592"/>
      <c r="CX40" s="592"/>
      <c r="CY40" s="593"/>
      <c r="CZ40" s="625">
        <v>0.6</v>
      </c>
      <c r="DA40" s="626"/>
      <c r="DB40" s="626"/>
      <c r="DC40" s="627"/>
      <c r="DD40" s="600" t="s">
        <v>322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2464608</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341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7153563</v>
      </c>
      <c r="CS42" s="592"/>
      <c r="CT42" s="592"/>
      <c r="CU42" s="592"/>
      <c r="CV42" s="592"/>
      <c r="CW42" s="592"/>
      <c r="CX42" s="592"/>
      <c r="CY42" s="593"/>
      <c r="CZ42" s="625">
        <v>18.3</v>
      </c>
      <c r="DA42" s="674"/>
      <c r="DB42" s="674"/>
      <c r="DC42" s="675"/>
      <c r="DD42" s="600">
        <v>1750118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297111</v>
      </c>
      <c r="CS43" s="623"/>
      <c r="CT43" s="623"/>
      <c r="CU43" s="623"/>
      <c r="CV43" s="623"/>
      <c r="CW43" s="623"/>
      <c r="CX43" s="623"/>
      <c r="CY43" s="624"/>
      <c r="CZ43" s="625">
        <v>0.8</v>
      </c>
      <c r="DA43" s="626"/>
      <c r="DB43" s="626"/>
      <c r="DC43" s="627"/>
      <c r="DD43" s="600">
        <v>259511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7045736</v>
      </c>
      <c r="CS44" s="592"/>
      <c r="CT44" s="592"/>
      <c r="CU44" s="592"/>
      <c r="CV44" s="592"/>
      <c r="CW44" s="592"/>
      <c r="CX44" s="592"/>
      <c r="CY44" s="593"/>
      <c r="CZ44" s="625">
        <v>18.100000000000001</v>
      </c>
      <c r="DA44" s="674"/>
      <c r="DB44" s="674"/>
      <c r="DC44" s="675"/>
      <c r="DD44" s="600">
        <v>1699527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2440787</v>
      </c>
      <c r="CS45" s="623"/>
      <c r="CT45" s="623"/>
      <c r="CU45" s="623"/>
      <c r="CV45" s="623"/>
      <c r="CW45" s="623"/>
      <c r="CX45" s="623"/>
      <c r="CY45" s="624"/>
      <c r="CZ45" s="625">
        <v>6.3</v>
      </c>
      <c r="DA45" s="626"/>
      <c r="DB45" s="626"/>
      <c r="DC45" s="627"/>
      <c r="DD45" s="600">
        <v>253351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4316411</v>
      </c>
      <c r="CS46" s="592"/>
      <c r="CT46" s="592"/>
      <c r="CU46" s="592"/>
      <c r="CV46" s="592"/>
      <c r="CW46" s="592"/>
      <c r="CX46" s="592"/>
      <c r="CY46" s="593"/>
      <c r="CZ46" s="625">
        <v>11.1</v>
      </c>
      <c r="DA46" s="674"/>
      <c r="DB46" s="674"/>
      <c r="DC46" s="675"/>
      <c r="DD46" s="600">
        <v>1411138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107827</v>
      </c>
      <c r="CS47" s="623"/>
      <c r="CT47" s="623"/>
      <c r="CU47" s="623"/>
      <c r="CV47" s="623"/>
      <c r="CW47" s="623"/>
      <c r="CX47" s="623"/>
      <c r="CY47" s="624"/>
      <c r="CZ47" s="625">
        <v>0.3</v>
      </c>
      <c r="DA47" s="626"/>
      <c r="DB47" s="626"/>
      <c r="DC47" s="627"/>
      <c r="DD47" s="600">
        <v>50591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39022482</v>
      </c>
      <c r="CS49" s="659"/>
      <c r="CT49" s="659"/>
      <c r="CU49" s="659"/>
      <c r="CV49" s="659"/>
      <c r="CW49" s="659"/>
      <c r="CX49" s="659"/>
      <c r="CY49" s="686"/>
      <c r="CZ49" s="687">
        <v>100</v>
      </c>
      <c r="DA49" s="688"/>
      <c r="DB49" s="688"/>
      <c r="DC49" s="689"/>
      <c r="DD49" s="690">
        <v>25230159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40835</v>
      </c>
      <c r="R7" s="721"/>
      <c r="S7" s="721"/>
      <c r="T7" s="721"/>
      <c r="U7" s="721"/>
      <c r="V7" s="721">
        <v>39026</v>
      </c>
      <c r="W7" s="721"/>
      <c r="X7" s="721"/>
      <c r="Y7" s="721"/>
      <c r="Z7" s="721"/>
      <c r="AA7" s="721">
        <v>1809</v>
      </c>
      <c r="AB7" s="721"/>
      <c r="AC7" s="721"/>
      <c r="AD7" s="721"/>
      <c r="AE7" s="722"/>
      <c r="AF7" s="723">
        <v>1523</v>
      </c>
      <c r="AG7" s="724"/>
      <c r="AH7" s="724"/>
      <c r="AI7" s="724"/>
      <c r="AJ7" s="725"/>
      <c r="AK7" s="760">
        <v>480</v>
      </c>
      <c r="AL7" s="761"/>
      <c r="AM7" s="761"/>
      <c r="AN7" s="761"/>
      <c r="AO7" s="761"/>
      <c r="AP7" s="761">
        <v>51102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556</v>
      </c>
      <c r="BT7" s="765"/>
      <c r="BU7" s="765"/>
      <c r="BV7" s="765"/>
      <c r="BW7" s="765"/>
      <c r="BX7" s="765"/>
      <c r="BY7" s="765"/>
      <c r="BZ7" s="765"/>
      <c r="CA7" s="765"/>
      <c r="CB7" s="765"/>
      <c r="CC7" s="765"/>
      <c r="CD7" s="765"/>
      <c r="CE7" s="765"/>
      <c r="CF7" s="765"/>
      <c r="CG7" s="766"/>
      <c r="CH7" s="757">
        <v>28</v>
      </c>
      <c r="CI7" s="758"/>
      <c r="CJ7" s="758"/>
      <c r="CK7" s="758"/>
      <c r="CL7" s="759"/>
      <c r="CM7" s="757">
        <v>319</v>
      </c>
      <c r="CN7" s="758"/>
      <c r="CO7" s="758"/>
      <c r="CP7" s="758"/>
      <c r="CQ7" s="759"/>
      <c r="CR7" s="757">
        <v>100</v>
      </c>
      <c r="CS7" s="758"/>
      <c r="CT7" s="758"/>
      <c r="CU7" s="758"/>
      <c r="CV7" s="759"/>
      <c r="CW7" s="757" t="s">
        <v>560</v>
      </c>
      <c r="CX7" s="758"/>
      <c r="CY7" s="758"/>
      <c r="CZ7" s="758"/>
      <c r="DA7" s="759"/>
      <c r="DB7" s="757" t="s">
        <v>486</v>
      </c>
      <c r="DC7" s="758"/>
      <c r="DD7" s="758"/>
      <c r="DE7" s="758"/>
      <c r="DF7" s="759"/>
      <c r="DG7" s="757" t="s">
        <v>486</v>
      </c>
      <c r="DH7" s="758"/>
      <c r="DI7" s="758"/>
      <c r="DJ7" s="758"/>
      <c r="DK7" s="759"/>
      <c r="DL7" s="757" t="s">
        <v>486</v>
      </c>
      <c r="DM7" s="758"/>
      <c r="DN7" s="758"/>
      <c r="DO7" s="758"/>
      <c r="DP7" s="759"/>
      <c r="DQ7" s="757" t="s">
        <v>486</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10</v>
      </c>
      <c r="R8" s="745"/>
      <c r="S8" s="745"/>
      <c r="T8" s="745"/>
      <c r="U8" s="745"/>
      <c r="V8" s="745">
        <v>40</v>
      </c>
      <c r="W8" s="745"/>
      <c r="X8" s="745"/>
      <c r="Y8" s="745"/>
      <c r="Z8" s="745"/>
      <c r="AA8" s="745">
        <v>-29</v>
      </c>
      <c r="AB8" s="745"/>
      <c r="AC8" s="745"/>
      <c r="AD8" s="745"/>
      <c r="AE8" s="746"/>
      <c r="AF8" s="747">
        <v>-29</v>
      </c>
      <c r="AG8" s="748"/>
      <c r="AH8" s="748"/>
      <c r="AI8" s="748"/>
      <c r="AJ8" s="749"/>
      <c r="AK8" s="750" t="s">
        <v>486</v>
      </c>
      <c r="AL8" s="751"/>
      <c r="AM8" s="751"/>
      <c r="AN8" s="751"/>
      <c r="AO8" s="751"/>
      <c r="AP8" s="751">
        <v>10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557</v>
      </c>
      <c r="BT8" s="755"/>
      <c r="BU8" s="755"/>
      <c r="BV8" s="755"/>
      <c r="BW8" s="755"/>
      <c r="BX8" s="755"/>
      <c r="BY8" s="755"/>
      <c r="BZ8" s="755"/>
      <c r="CA8" s="755"/>
      <c r="CB8" s="755"/>
      <c r="CC8" s="755"/>
      <c r="CD8" s="755"/>
      <c r="CE8" s="755"/>
      <c r="CF8" s="755"/>
      <c r="CG8" s="756"/>
      <c r="CH8" s="767">
        <v>0</v>
      </c>
      <c r="CI8" s="768"/>
      <c r="CJ8" s="768"/>
      <c r="CK8" s="768"/>
      <c r="CL8" s="769"/>
      <c r="CM8" s="767">
        <v>122</v>
      </c>
      <c r="CN8" s="768"/>
      <c r="CO8" s="768"/>
      <c r="CP8" s="768"/>
      <c r="CQ8" s="769"/>
      <c r="CR8" s="767">
        <v>54</v>
      </c>
      <c r="CS8" s="768"/>
      <c r="CT8" s="768"/>
      <c r="CU8" s="768"/>
      <c r="CV8" s="769"/>
      <c r="CW8" s="767">
        <v>9</v>
      </c>
      <c r="CX8" s="768"/>
      <c r="CY8" s="768"/>
      <c r="CZ8" s="768"/>
      <c r="DA8" s="769"/>
      <c r="DB8" s="767" t="s">
        <v>486</v>
      </c>
      <c r="DC8" s="768"/>
      <c r="DD8" s="768"/>
      <c r="DE8" s="768"/>
      <c r="DF8" s="769"/>
      <c r="DG8" s="767" t="s">
        <v>486</v>
      </c>
      <c r="DH8" s="768"/>
      <c r="DI8" s="768"/>
      <c r="DJ8" s="768"/>
      <c r="DK8" s="769"/>
      <c r="DL8" s="767" t="s">
        <v>486</v>
      </c>
      <c r="DM8" s="768"/>
      <c r="DN8" s="768"/>
      <c r="DO8" s="768"/>
      <c r="DP8" s="769"/>
      <c r="DQ8" s="767" t="s">
        <v>486</v>
      </c>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49</v>
      </c>
      <c r="R9" s="745"/>
      <c r="S9" s="745"/>
      <c r="T9" s="745"/>
      <c r="U9" s="745"/>
      <c r="V9" s="745">
        <v>49</v>
      </c>
      <c r="W9" s="745"/>
      <c r="X9" s="745"/>
      <c r="Y9" s="745"/>
      <c r="Z9" s="745"/>
      <c r="AA9" s="745" t="s">
        <v>486</v>
      </c>
      <c r="AB9" s="745"/>
      <c r="AC9" s="745"/>
      <c r="AD9" s="745"/>
      <c r="AE9" s="746"/>
      <c r="AF9" s="747" t="s">
        <v>111</v>
      </c>
      <c r="AG9" s="748"/>
      <c r="AH9" s="748"/>
      <c r="AI9" s="748"/>
      <c r="AJ9" s="749"/>
      <c r="AK9" s="750">
        <v>49</v>
      </c>
      <c r="AL9" s="751"/>
      <c r="AM9" s="751"/>
      <c r="AN9" s="751"/>
      <c r="AO9" s="751"/>
      <c r="AP9" s="751">
        <v>188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558</v>
      </c>
      <c r="BT9" s="755"/>
      <c r="BU9" s="755"/>
      <c r="BV9" s="755"/>
      <c r="BW9" s="755"/>
      <c r="BX9" s="755"/>
      <c r="BY9" s="755"/>
      <c r="BZ9" s="755"/>
      <c r="CA9" s="755"/>
      <c r="CB9" s="755"/>
      <c r="CC9" s="755"/>
      <c r="CD9" s="755"/>
      <c r="CE9" s="755"/>
      <c r="CF9" s="755"/>
      <c r="CG9" s="756"/>
      <c r="CH9" s="767">
        <v>28</v>
      </c>
      <c r="CI9" s="768"/>
      <c r="CJ9" s="768"/>
      <c r="CK9" s="768"/>
      <c r="CL9" s="769"/>
      <c r="CM9" s="767">
        <v>65</v>
      </c>
      <c r="CN9" s="768"/>
      <c r="CO9" s="768"/>
      <c r="CP9" s="768"/>
      <c r="CQ9" s="769"/>
      <c r="CR9" s="767">
        <v>75</v>
      </c>
      <c r="CS9" s="768"/>
      <c r="CT9" s="768"/>
      <c r="CU9" s="768"/>
      <c r="CV9" s="769"/>
      <c r="CW9" s="767">
        <v>21</v>
      </c>
      <c r="CX9" s="768"/>
      <c r="CY9" s="768"/>
      <c r="CZ9" s="768"/>
      <c r="DA9" s="769"/>
      <c r="DB9" s="767" t="s">
        <v>486</v>
      </c>
      <c r="DC9" s="768"/>
      <c r="DD9" s="768"/>
      <c r="DE9" s="768"/>
      <c r="DF9" s="769"/>
      <c r="DG9" s="767" t="s">
        <v>486</v>
      </c>
      <c r="DH9" s="768"/>
      <c r="DI9" s="768"/>
      <c r="DJ9" s="768"/>
      <c r="DK9" s="769"/>
      <c r="DL9" s="767" t="s">
        <v>486</v>
      </c>
      <c r="DM9" s="768"/>
      <c r="DN9" s="768"/>
      <c r="DO9" s="768"/>
      <c r="DP9" s="769"/>
      <c r="DQ9" s="767" t="s">
        <v>486</v>
      </c>
      <c r="DR9" s="768"/>
      <c r="DS9" s="768"/>
      <c r="DT9" s="768"/>
      <c r="DU9" s="769"/>
      <c r="DV9" s="770"/>
      <c r="DW9" s="771"/>
      <c r="DX9" s="771"/>
      <c r="DY9" s="771"/>
      <c r="DZ9" s="772"/>
      <c r="EA9" s="205"/>
    </row>
    <row r="10" spans="1:131" s="206" customFormat="1" ht="26.25" customHeight="1">
      <c r="A10" s="212">
        <v>4</v>
      </c>
      <c r="B10" s="741" t="s">
        <v>366</v>
      </c>
      <c r="C10" s="742"/>
      <c r="D10" s="742"/>
      <c r="E10" s="742"/>
      <c r="F10" s="742"/>
      <c r="G10" s="742"/>
      <c r="H10" s="742"/>
      <c r="I10" s="742"/>
      <c r="J10" s="742"/>
      <c r="K10" s="742"/>
      <c r="L10" s="742"/>
      <c r="M10" s="742"/>
      <c r="N10" s="742"/>
      <c r="O10" s="742"/>
      <c r="P10" s="743"/>
      <c r="Q10" s="744">
        <v>19</v>
      </c>
      <c r="R10" s="745"/>
      <c r="S10" s="745"/>
      <c r="T10" s="745"/>
      <c r="U10" s="745"/>
      <c r="V10" s="745">
        <v>19</v>
      </c>
      <c r="W10" s="745"/>
      <c r="X10" s="745"/>
      <c r="Y10" s="745"/>
      <c r="Z10" s="745"/>
      <c r="AA10" s="745">
        <v>0</v>
      </c>
      <c r="AB10" s="745"/>
      <c r="AC10" s="745"/>
      <c r="AD10" s="745"/>
      <c r="AE10" s="746"/>
      <c r="AF10" s="747">
        <v>0</v>
      </c>
      <c r="AG10" s="748"/>
      <c r="AH10" s="748"/>
      <c r="AI10" s="748"/>
      <c r="AJ10" s="749"/>
      <c r="AK10" s="750">
        <v>18</v>
      </c>
      <c r="AL10" s="751"/>
      <c r="AM10" s="751"/>
      <c r="AN10" s="751"/>
      <c r="AO10" s="751"/>
      <c r="AP10" s="751" t="s">
        <v>486</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559</v>
      </c>
      <c r="BT10" s="755"/>
      <c r="BU10" s="755"/>
      <c r="BV10" s="755"/>
      <c r="BW10" s="755"/>
      <c r="BX10" s="755"/>
      <c r="BY10" s="755"/>
      <c r="BZ10" s="755"/>
      <c r="CA10" s="755"/>
      <c r="CB10" s="755"/>
      <c r="CC10" s="755"/>
      <c r="CD10" s="755"/>
      <c r="CE10" s="755"/>
      <c r="CF10" s="755"/>
      <c r="CG10" s="756"/>
      <c r="CH10" s="767">
        <v>0</v>
      </c>
      <c r="CI10" s="768"/>
      <c r="CJ10" s="768"/>
      <c r="CK10" s="768"/>
      <c r="CL10" s="769"/>
      <c r="CM10" s="767">
        <v>12</v>
      </c>
      <c r="CN10" s="768"/>
      <c r="CO10" s="768"/>
      <c r="CP10" s="768"/>
      <c r="CQ10" s="769"/>
      <c r="CR10" s="767">
        <v>7</v>
      </c>
      <c r="CS10" s="768"/>
      <c r="CT10" s="768"/>
      <c r="CU10" s="768"/>
      <c r="CV10" s="769"/>
      <c r="CW10" s="767" t="s">
        <v>560</v>
      </c>
      <c r="CX10" s="768"/>
      <c r="CY10" s="768"/>
      <c r="CZ10" s="768"/>
      <c r="DA10" s="769"/>
      <c r="DB10" s="767" t="s">
        <v>486</v>
      </c>
      <c r="DC10" s="768"/>
      <c r="DD10" s="768"/>
      <c r="DE10" s="768"/>
      <c r="DF10" s="769"/>
      <c r="DG10" s="767" t="s">
        <v>486</v>
      </c>
      <c r="DH10" s="768"/>
      <c r="DI10" s="768"/>
      <c r="DJ10" s="768"/>
      <c r="DK10" s="769"/>
      <c r="DL10" s="767" t="s">
        <v>486</v>
      </c>
      <c r="DM10" s="768"/>
      <c r="DN10" s="768"/>
      <c r="DO10" s="768"/>
      <c r="DP10" s="769"/>
      <c r="DQ10" s="767" t="s">
        <v>486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40913</v>
      </c>
      <c r="R23" s="780"/>
      <c r="S23" s="780"/>
      <c r="T23" s="780"/>
      <c r="U23" s="780"/>
      <c r="V23" s="780">
        <v>39134</v>
      </c>
      <c r="W23" s="780"/>
      <c r="X23" s="780"/>
      <c r="Y23" s="780"/>
      <c r="Z23" s="780"/>
      <c r="AA23" s="780">
        <v>1780</v>
      </c>
      <c r="AB23" s="780"/>
      <c r="AC23" s="780"/>
      <c r="AD23" s="780"/>
      <c r="AE23" s="781"/>
      <c r="AF23" s="782">
        <v>1494</v>
      </c>
      <c r="AG23" s="780"/>
      <c r="AH23" s="780"/>
      <c r="AI23" s="780"/>
      <c r="AJ23" s="783"/>
      <c r="AK23" s="784"/>
      <c r="AL23" s="785"/>
      <c r="AM23" s="785"/>
      <c r="AN23" s="785"/>
      <c r="AO23" s="785"/>
      <c r="AP23" s="780">
        <v>51300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10482</v>
      </c>
      <c r="R28" s="809"/>
      <c r="S28" s="809"/>
      <c r="T28" s="809"/>
      <c r="U28" s="809"/>
      <c r="V28" s="809">
        <v>10076</v>
      </c>
      <c r="W28" s="809"/>
      <c r="X28" s="809"/>
      <c r="Y28" s="809"/>
      <c r="Z28" s="809"/>
      <c r="AA28" s="809">
        <v>406</v>
      </c>
      <c r="AB28" s="809"/>
      <c r="AC28" s="809"/>
      <c r="AD28" s="809"/>
      <c r="AE28" s="810"/>
      <c r="AF28" s="811">
        <v>406</v>
      </c>
      <c r="AG28" s="809"/>
      <c r="AH28" s="809"/>
      <c r="AI28" s="809"/>
      <c r="AJ28" s="812"/>
      <c r="AK28" s="813">
        <v>678</v>
      </c>
      <c r="AL28" s="804"/>
      <c r="AM28" s="804"/>
      <c r="AN28" s="804"/>
      <c r="AO28" s="804"/>
      <c r="AP28" s="804" t="s">
        <v>486</v>
      </c>
      <c r="AQ28" s="804"/>
      <c r="AR28" s="804"/>
      <c r="AS28" s="804"/>
      <c r="AT28" s="804"/>
      <c r="AU28" s="804" t="s">
        <v>486</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150</v>
      </c>
      <c r="R29" s="745"/>
      <c r="S29" s="745"/>
      <c r="T29" s="745"/>
      <c r="U29" s="745"/>
      <c r="V29" s="745">
        <v>149</v>
      </c>
      <c r="W29" s="745"/>
      <c r="X29" s="745"/>
      <c r="Y29" s="745"/>
      <c r="Z29" s="745"/>
      <c r="AA29" s="745">
        <v>1</v>
      </c>
      <c r="AB29" s="745"/>
      <c r="AC29" s="745"/>
      <c r="AD29" s="745"/>
      <c r="AE29" s="746"/>
      <c r="AF29" s="747">
        <v>1</v>
      </c>
      <c r="AG29" s="748"/>
      <c r="AH29" s="748"/>
      <c r="AI29" s="748"/>
      <c r="AJ29" s="749"/>
      <c r="AK29" s="816">
        <v>94</v>
      </c>
      <c r="AL29" s="817"/>
      <c r="AM29" s="817"/>
      <c r="AN29" s="817"/>
      <c r="AO29" s="817"/>
      <c r="AP29" s="817">
        <v>138</v>
      </c>
      <c r="AQ29" s="817"/>
      <c r="AR29" s="817"/>
      <c r="AS29" s="817"/>
      <c r="AT29" s="817"/>
      <c r="AU29" s="817">
        <v>70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8455</v>
      </c>
      <c r="R30" s="745"/>
      <c r="S30" s="745"/>
      <c r="T30" s="745"/>
      <c r="U30" s="745"/>
      <c r="V30" s="745">
        <v>8417</v>
      </c>
      <c r="W30" s="745"/>
      <c r="X30" s="745"/>
      <c r="Y30" s="745"/>
      <c r="Z30" s="745"/>
      <c r="AA30" s="745">
        <v>38</v>
      </c>
      <c r="AB30" s="745"/>
      <c r="AC30" s="745"/>
      <c r="AD30" s="745"/>
      <c r="AE30" s="746"/>
      <c r="AF30" s="747">
        <v>38</v>
      </c>
      <c r="AG30" s="748"/>
      <c r="AH30" s="748"/>
      <c r="AI30" s="748"/>
      <c r="AJ30" s="749"/>
      <c r="AK30" s="816">
        <v>13000</v>
      </c>
      <c r="AL30" s="817"/>
      <c r="AM30" s="817"/>
      <c r="AN30" s="817"/>
      <c r="AO30" s="817"/>
      <c r="AP30" s="817" t="s">
        <v>486</v>
      </c>
      <c r="AQ30" s="817"/>
      <c r="AR30" s="817"/>
      <c r="AS30" s="817"/>
      <c r="AT30" s="817"/>
      <c r="AU30" s="817" t="s">
        <v>486</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26</v>
      </c>
      <c r="R31" s="745"/>
      <c r="S31" s="745"/>
      <c r="T31" s="745"/>
      <c r="U31" s="745"/>
      <c r="V31" s="745">
        <v>18</v>
      </c>
      <c r="W31" s="745"/>
      <c r="X31" s="745"/>
      <c r="Y31" s="745"/>
      <c r="Z31" s="745"/>
      <c r="AA31" s="745">
        <v>8</v>
      </c>
      <c r="AB31" s="745"/>
      <c r="AC31" s="745"/>
      <c r="AD31" s="745"/>
      <c r="AE31" s="746"/>
      <c r="AF31" s="747">
        <v>8</v>
      </c>
      <c r="AG31" s="748"/>
      <c r="AH31" s="748"/>
      <c r="AI31" s="748"/>
      <c r="AJ31" s="749"/>
      <c r="AK31" s="816" t="s">
        <v>486</v>
      </c>
      <c r="AL31" s="817"/>
      <c r="AM31" s="817"/>
      <c r="AN31" s="817"/>
      <c r="AO31" s="817"/>
      <c r="AP31" s="817" t="s">
        <v>486</v>
      </c>
      <c r="AQ31" s="817"/>
      <c r="AR31" s="817"/>
      <c r="AS31" s="817"/>
      <c r="AT31" s="817"/>
      <c r="AU31" s="817" t="s">
        <v>486</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850</v>
      </c>
      <c r="R32" s="745"/>
      <c r="S32" s="745"/>
      <c r="T32" s="745"/>
      <c r="U32" s="745"/>
      <c r="V32" s="745">
        <v>848</v>
      </c>
      <c r="W32" s="745"/>
      <c r="X32" s="745"/>
      <c r="Y32" s="745"/>
      <c r="Z32" s="745"/>
      <c r="AA32" s="745">
        <v>2</v>
      </c>
      <c r="AB32" s="745"/>
      <c r="AC32" s="745"/>
      <c r="AD32" s="745"/>
      <c r="AE32" s="746"/>
      <c r="AF32" s="747">
        <v>-15</v>
      </c>
      <c r="AG32" s="748"/>
      <c r="AH32" s="748"/>
      <c r="AI32" s="748"/>
      <c r="AJ32" s="749"/>
      <c r="AK32" s="816">
        <v>235</v>
      </c>
      <c r="AL32" s="817"/>
      <c r="AM32" s="817"/>
      <c r="AN32" s="817"/>
      <c r="AO32" s="817"/>
      <c r="AP32" s="817">
        <v>76</v>
      </c>
      <c r="AQ32" s="817"/>
      <c r="AR32" s="817"/>
      <c r="AS32" s="817"/>
      <c r="AT32" s="817"/>
      <c r="AU32" s="817">
        <v>19</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56</v>
      </c>
      <c r="R33" s="745"/>
      <c r="S33" s="745"/>
      <c r="T33" s="745"/>
      <c r="U33" s="745"/>
      <c r="V33" s="745">
        <v>56</v>
      </c>
      <c r="W33" s="745"/>
      <c r="X33" s="745"/>
      <c r="Y33" s="745"/>
      <c r="Z33" s="745"/>
      <c r="AA33" s="745">
        <v>0</v>
      </c>
      <c r="AB33" s="745"/>
      <c r="AC33" s="745"/>
      <c r="AD33" s="745"/>
      <c r="AE33" s="746"/>
      <c r="AF33" s="747">
        <v>0</v>
      </c>
      <c r="AG33" s="748"/>
      <c r="AH33" s="748"/>
      <c r="AI33" s="748"/>
      <c r="AJ33" s="749"/>
      <c r="AK33" s="816">
        <v>11</v>
      </c>
      <c r="AL33" s="817"/>
      <c r="AM33" s="817"/>
      <c r="AN33" s="817"/>
      <c r="AO33" s="817"/>
      <c r="AP33" s="817" t="s">
        <v>486</v>
      </c>
      <c r="AQ33" s="817"/>
      <c r="AR33" s="817"/>
      <c r="AS33" s="817"/>
      <c r="AT33" s="817"/>
      <c r="AU33" s="817" t="s">
        <v>486</v>
      </c>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1080</v>
      </c>
      <c r="R34" s="745"/>
      <c r="S34" s="745"/>
      <c r="T34" s="745"/>
      <c r="U34" s="745"/>
      <c r="V34" s="745">
        <v>1040</v>
      </c>
      <c r="W34" s="745"/>
      <c r="X34" s="745"/>
      <c r="Y34" s="745"/>
      <c r="Z34" s="745"/>
      <c r="AA34" s="745">
        <v>40</v>
      </c>
      <c r="AB34" s="745"/>
      <c r="AC34" s="745"/>
      <c r="AD34" s="745"/>
      <c r="AE34" s="746"/>
      <c r="AF34" s="747">
        <v>40</v>
      </c>
      <c r="AG34" s="748"/>
      <c r="AH34" s="748"/>
      <c r="AI34" s="748"/>
      <c r="AJ34" s="749"/>
      <c r="AK34" s="816">
        <v>268</v>
      </c>
      <c r="AL34" s="817"/>
      <c r="AM34" s="817"/>
      <c r="AN34" s="817"/>
      <c r="AO34" s="817"/>
      <c r="AP34" s="817" t="s">
        <v>486</v>
      </c>
      <c r="AQ34" s="817"/>
      <c r="AR34" s="817"/>
      <c r="AS34" s="817"/>
      <c r="AT34" s="817"/>
      <c r="AU34" s="817" t="s">
        <v>486</v>
      </c>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1885</v>
      </c>
      <c r="R35" s="745"/>
      <c r="S35" s="745"/>
      <c r="T35" s="745"/>
      <c r="U35" s="745"/>
      <c r="V35" s="745">
        <v>1487</v>
      </c>
      <c r="W35" s="745"/>
      <c r="X35" s="745"/>
      <c r="Y35" s="745"/>
      <c r="Z35" s="745"/>
      <c r="AA35" s="745">
        <v>398</v>
      </c>
      <c r="AB35" s="745"/>
      <c r="AC35" s="745"/>
      <c r="AD35" s="745"/>
      <c r="AE35" s="746"/>
      <c r="AF35" s="747">
        <v>1980</v>
      </c>
      <c r="AG35" s="748"/>
      <c r="AH35" s="748"/>
      <c r="AI35" s="748"/>
      <c r="AJ35" s="749"/>
      <c r="AK35" s="816">
        <v>412</v>
      </c>
      <c r="AL35" s="817"/>
      <c r="AM35" s="817"/>
      <c r="AN35" s="817"/>
      <c r="AO35" s="817"/>
      <c r="AP35" s="817">
        <v>8030</v>
      </c>
      <c r="AQ35" s="817"/>
      <c r="AR35" s="817"/>
      <c r="AS35" s="817"/>
      <c r="AT35" s="817"/>
      <c r="AU35" s="817">
        <v>1734</v>
      </c>
      <c r="AV35" s="817"/>
      <c r="AW35" s="817"/>
      <c r="AX35" s="817"/>
      <c r="AY35" s="817"/>
      <c r="AZ35" s="818" t="s">
        <v>486</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110</v>
      </c>
      <c r="R36" s="745"/>
      <c r="S36" s="745"/>
      <c r="T36" s="745"/>
      <c r="U36" s="745"/>
      <c r="V36" s="745">
        <v>115</v>
      </c>
      <c r="W36" s="745"/>
      <c r="X36" s="745"/>
      <c r="Y36" s="745"/>
      <c r="Z36" s="745"/>
      <c r="AA36" s="745">
        <v>-4</v>
      </c>
      <c r="AB36" s="745"/>
      <c r="AC36" s="745"/>
      <c r="AD36" s="745"/>
      <c r="AE36" s="746"/>
      <c r="AF36" s="747">
        <v>391</v>
      </c>
      <c r="AG36" s="748"/>
      <c r="AH36" s="748"/>
      <c r="AI36" s="748"/>
      <c r="AJ36" s="749"/>
      <c r="AK36" s="816">
        <v>25</v>
      </c>
      <c r="AL36" s="817"/>
      <c r="AM36" s="817"/>
      <c r="AN36" s="817"/>
      <c r="AO36" s="817"/>
      <c r="AP36" s="817">
        <v>444</v>
      </c>
      <c r="AQ36" s="817"/>
      <c r="AR36" s="817"/>
      <c r="AS36" s="817"/>
      <c r="AT36" s="817"/>
      <c r="AU36" s="817">
        <v>230</v>
      </c>
      <c r="AV36" s="817"/>
      <c r="AW36" s="817"/>
      <c r="AX36" s="817"/>
      <c r="AY36" s="817"/>
      <c r="AZ36" s="818" t="s">
        <v>486</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390</v>
      </c>
      <c r="C37" s="742"/>
      <c r="D37" s="742"/>
      <c r="E37" s="742"/>
      <c r="F37" s="742"/>
      <c r="G37" s="742"/>
      <c r="H37" s="742"/>
      <c r="I37" s="742"/>
      <c r="J37" s="742"/>
      <c r="K37" s="742"/>
      <c r="L37" s="742"/>
      <c r="M37" s="742"/>
      <c r="N37" s="742"/>
      <c r="O37" s="742"/>
      <c r="P37" s="743"/>
      <c r="Q37" s="744">
        <v>3509</v>
      </c>
      <c r="R37" s="745"/>
      <c r="S37" s="745"/>
      <c r="T37" s="745"/>
      <c r="U37" s="745"/>
      <c r="V37" s="745">
        <v>2651</v>
      </c>
      <c r="W37" s="745"/>
      <c r="X37" s="745"/>
      <c r="Y37" s="745"/>
      <c r="Z37" s="745"/>
      <c r="AA37" s="745">
        <v>858</v>
      </c>
      <c r="AB37" s="745"/>
      <c r="AC37" s="745"/>
      <c r="AD37" s="745"/>
      <c r="AE37" s="746"/>
      <c r="AF37" s="747">
        <v>750</v>
      </c>
      <c r="AG37" s="748"/>
      <c r="AH37" s="748"/>
      <c r="AI37" s="748"/>
      <c r="AJ37" s="749"/>
      <c r="AK37" s="816">
        <v>200</v>
      </c>
      <c r="AL37" s="817"/>
      <c r="AM37" s="817"/>
      <c r="AN37" s="817"/>
      <c r="AO37" s="817"/>
      <c r="AP37" s="817">
        <v>27974</v>
      </c>
      <c r="AQ37" s="817"/>
      <c r="AR37" s="817"/>
      <c r="AS37" s="817"/>
      <c r="AT37" s="817"/>
      <c r="AU37" s="817">
        <v>895</v>
      </c>
      <c r="AV37" s="817"/>
      <c r="AW37" s="817"/>
      <c r="AX37" s="817"/>
      <c r="AY37" s="817"/>
      <c r="AZ37" s="818" t="s">
        <v>486</v>
      </c>
      <c r="BA37" s="818"/>
      <c r="BB37" s="818"/>
      <c r="BC37" s="818"/>
      <c r="BD37" s="818"/>
      <c r="BE37" s="814" t="s">
        <v>388</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391</v>
      </c>
      <c r="C38" s="742"/>
      <c r="D38" s="742"/>
      <c r="E38" s="742"/>
      <c r="F38" s="742"/>
      <c r="G38" s="742"/>
      <c r="H38" s="742"/>
      <c r="I38" s="742"/>
      <c r="J38" s="742"/>
      <c r="K38" s="742"/>
      <c r="L38" s="742"/>
      <c r="M38" s="742"/>
      <c r="N38" s="742"/>
      <c r="O38" s="742"/>
      <c r="P38" s="743"/>
      <c r="Q38" s="744">
        <v>148</v>
      </c>
      <c r="R38" s="745"/>
      <c r="S38" s="745"/>
      <c r="T38" s="745"/>
      <c r="U38" s="745"/>
      <c r="V38" s="745">
        <v>140</v>
      </c>
      <c r="W38" s="745"/>
      <c r="X38" s="745"/>
      <c r="Y38" s="745"/>
      <c r="Z38" s="745"/>
      <c r="AA38" s="745">
        <v>8</v>
      </c>
      <c r="AB38" s="745"/>
      <c r="AC38" s="745"/>
      <c r="AD38" s="745"/>
      <c r="AE38" s="746"/>
      <c r="AF38" s="747">
        <v>8</v>
      </c>
      <c r="AG38" s="748"/>
      <c r="AH38" s="748"/>
      <c r="AI38" s="748"/>
      <c r="AJ38" s="749"/>
      <c r="AK38" s="816">
        <v>45</v>
      </c>
      <c r="AL38" s="817"/>
      <c r="AM38" s="817"/>
      <c r="AN38" s="817"/>
      <c r="AO38" s="817"/>
      <c r="AP38" s="817">
        <v>351</v>
      </c>
      <c r="AQ38" s="817"/>
      <c r="AR38" s="817"/>
      <c r="AS38" s="817"/>
      <c r="AT38" s="817"/>
      <c r="AU38" s="817">
        <v>312</v>
      </c>
      <c r="AV38" s="817"/>
      <c r="AW38" s="817"/>
      <c r="AX38" s="817"/>
      <c r="AY38" s="817"/>
      <c r="AZ38" s="818" t="s">
        <v>486</v>
      </c>
      <c r="BA38" s="818"/>
      <c r="BB38" s="818"/>
      <c r="BC38" s="818"/>
      <c r="BD38" s="818"/>
      <c r="BE38" s="814" t="s">
        <v>392</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393</v>
      </c>
      <c r="C39" s="742"/>
      <c r="D39" s="742"/>
      <c r="E39" s="742"/>
      <c r="F39" s="742"/>
      <c r="G39" s="742"/>
      <c r="H39" s="742"/>
      <c r="I39" s="742"/>
      <c r="J39" s="742"/>
      <c r="K39" s="742"/>
      <c r="L39" s="742"/>
      <c r="M39" s="742"/>
      <c r="N39" s="742"/>
      <c r="O39" s="742"/>
      <c r="P39" s="743"/>
      <c r="Q39" s="744">
        <v>623</v>
      </c>
      <c r="R39" s="745"/>
      <c r="S39" s="745"/>
      <c r="T39" s="745"/>
      <c r="U39" s="745"/>
      <c r="V39" s="745">
        <v>576</v>
      </c>
      <c r="W39" s="745"/>
      <c r="X39" s="745"/>
      <c r="Y39" s="745"/>
      <c r="Z39" s="745"/>
      <c r="AA39" s="745">
        <v>47</v>
      </c>
      <c r="AB39" s="745"/>
      <c r="AC39" s="745"/>
      <c r="AD39" s="745"/>
      <c r="AE39" s="746"/>
      <c r="AF39" s="747">
        <v>27</v>
      </c>
      <c r="AG39" s="748"/>
      <c r="AH39" s="748"/>
      <c r="AI39" s="748"/>
      <c r="AJ39" s="749"/>
      <c r="AK39" s="816" t="s">
        <v>486</v>
      </c>
      <c r="AL39" s="817"/>
      <c r="AM39" s="817"/>
      <c r="AN39" s="817"/>
      <c r="AO39" s="817"/>
      <c r="AP39" s="817">
        <v>120</v>
      </c>
      <c r="AQ39" s="817"/>
      <c r="AR39" s="817"/>
      <c r="AS39" s="817"/>
      <c r="AT39" s="817"/>
      <c r="AU39" s="817" t="s">
        <v>486</v>
      </c>
      <c r="AV39" s="817"/>
      <c r="AW39" s="817"/>
      <c r="AX39" s="817"/>
      <c r="AY39" s="817"/>
      <c r="AZ39" s="818" t="s">
        <v>486</v>
      </c>
      <c r="BA39" s="818"/>
      <c r="BB39" s="818"/>
      <c r="BC39" s="818"/>
      <c r="BD39" s="818"/>
      <c r="BE39" s="814" t="s">
        <v>392</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394</v>
      </c>
      <c r="C40" s="742"/>
      <c r="D40" s="742"/>
      <c r="E40" s="742"/>
      <c r="F40" s="742"/>
      <c r="G40" s="742"/>
      <c r="H40" s="742"/>
      <c r="I40" s="742"/>
      <c r="J40" s="742"/>
      <c r="K40" s="742"/>
      <c r="L40" s="742"/>
      <c r="M40" s="742"/>
      <c r="N40" s="742"/>
      <c r="O40" s="742"/>
      <c r="P40" s="743"/>
      <c r="Q40" s="744">
        <v>2489</v>
      </c>
      <c r="R40" s="745"/>
      <c r="S40" s="745"/>
      <c r="T40" s="745"/>
      <c r="U40" s="745"/>
      <c r="V40" s="745">
        <v>2485</v>
      </c>
      <c r="W40" s="745"/>
      <c r="X40" s="745"/>
      <c r="Y40" s="745"/>
      <c r="Z40" s="745"/>
      <c r="AA40" s="745">
        <v>4</v>
      </c>
      <c r="AB40" s="745"/>
      <c r="AC40" s="745"/>
      <c r="AD40" s="745"/>
      <c r="AE40" s="746"/>
      <c r="AF40" s="747">
        <v>17</v>
      </c>
      <c r="AG40" s="748"/>
      <c r="AH40" s="748"/>
      <c r="AI40" s="748"/>
      <c r="AJ40" s="749"/>
      <c r="AK40" s="816">
        <v>712</v>
      </c>
      <c r="AL40" s="817"/>
      <c r="AM40" s="817"/>
      <c r="AN40" s="817"/>
      <c r="AO40" s="817"/>
      <c r="AP40" s="817">
        <v>13449</v>
      </c>
      <c r="AQ40" s="817"/>
      <c r="AR40" s="817"/>
      <c r="AS40" s="817"/>
      <c r="AT40" s="817"/>
      <c r="AU40" s="817">
        <v>8473</v>
      </c>
      <c r="AV40" s="817"/>
      <c r="AW40" s="817"/>
      <c r="AX40" s="817"/>
      <c r="AY40" s="817"/>
      <c r="AZ40" s="818" t="s">
        <v>486</v>
      </c>
      <c r="BA40" s="818"/>
      <c r="BB40" s="818"/>
      <c r="BC40" s="818"/>
      <c r="BD40" s="818"/>
      <c r="BE40" s="814" t="s">
        <v>392</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t="s">
        <v>395</v>
      </c>
      <c r="C41" s="742"/>
      <c r="D41" s="742"/>
      <c r="E41" s="742"/>
      <c r="F41" s="742"/>
      <c r="G41" s="742"/>
      <c r="H41" s="742"/>
      <c r="I41" s="742"/>
      <c r="J41" s="742"/>
      <c r="K41" s="742"/>
      <c r="L41" s="742"/>
      <c r="M41" s="742"/>
      <c r="N41" s="742"/>
      <c r="O41" s="742"/>
      <c r="P41" s="743"/>
      <c r="Q41" s="744">
        <v>2211</v>
      </c>
      <c r="R41" s="745"/>
      <c r="S41" s="745"/>
      <c r="T41" s="745"/>
      <c r="U41" s="745"/>
      <c r="V41" s="745">
        <v>1523</v>
      </c>
      <c r="W41" s="745"/>
      <c r="X41" s="745"/>
      <c r="Y41" s="745"/>
      <c r="Z41" s="745"/>
      <c r="AA41" s="745">
        <v>688</v>
      </c>
      <c r="AB41" s="745"/>
      <c r="AC41" s="745"/>
      <c r="AD41" s="745"/>
      <c r="AE41" s="746"/>
      <c r="AF41" s="747" t="s">
        <v>111</v>
      </c>
      <c r="AG41" s="748"/>
      <c r="AH41" s="748"/>
      <c r="AI41" s="748"/>
      <c r="AJ41" s="749"/>
      <c r="AK41" s="816" t="s">
        <v>486</v>
      </c>
      <c r="AL41" s="817"/>
      <c r="AM41" s="817"/>
      <c r="AN41" s="817"/>
      <c r="AO41" s="817"/>
      <c r="AP41" s="817">
        <v>12600</v>
      </c>
      <c r="AQ41" s="817"/>
      <c r="AR41" s="817"/>
      <c r="AS41" s="817"/>
      <c r="AT41" s="817"/>
      <c r="AU41" s="817" t="s">
        <v>486</v>
      </c>
      <c r="AV41" s="817"/>
      <c r="AW41" s="817"/>
      <c r="AX41" s="817"/>
      <c r="AY41" s="817"/>
      <c r="AZ41" s="818" t="s">
        <v>486</v>
      </c>
      <c r="BA41" s="818"/>
      <c r="BB41" s="818"/>
      <c r="BC41" s="818"/>
      <c r="BD41" s="818"/>
      <c r="BE41" s="814" t="s">
        <v>392</v>
      </c>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t="s">
        <v>396</v>
      </c>
      <c r="C42" s="742"/>
      <c r="D42" s="742"/>
      <c r="E42" s="742"/>
      <c r="F42" s="742"/>
      <c r="G42" s="742"/>
      <c r="H42" s="742"/>
      <c r="I42" s="742"/>
      <c r="J42" s="742"/>
      <c r="K42" s="742"/>
      <c r="L42" s="742"/>
      <c r="M42" s="742"/>
      <c r="N42" s="742"/>
      <c r="O42" s="742"/>
      <c r="P42" s="743"/>
      <c r="Q42" s="744">
        <v>172</v>
      </c>
      <c r="R42" s="745"/>
      <c r="S42" s="745"/>
      <c r="T42" s="745"/>
      <c r="U42" s="745"/>
      <c r="V42" s="745">
        <v>14</v>
      </c>
      <c r="W42" s="745"/>
      <c r="X42" s="745"/>
      <c r="Y42" s="745"/>
      <c r="Z42" s="745"/>
      <c r="AA42" s="745">
        <v>158</v>
      </c>
      <c r="AB42" s="745"/>
      <c r="AC42" s="745"/>
      <c r="AD42" s="745"/>
      <c r="AE42" s="746"/>
      <c r="AF42" s="747">
        <v>153</v>
      </c>
      <c r="AG42" s="748"/>
      <c r="AH42" s="748"/>
      <c r="AI42" s="748"/>
      <c r="AJ42" s="749"/>
      <c r="AK42" s="816" t="s">
        <v>486</v>
      </c>
      <c r="AL42" s="817"/>
      <c r="AM42" s="817"/>
      <c r="AN42" s="817"/>
      <c r="AO42" s="817"/>
      <c r="AP42" s="817" t="s">
        <v>486</v>
      </c>
      <c r="AQ42" s="817"/>
      <c r="AR42" s="817"/>
      <c r="AS42" s="817"/>
      <c r="AT42" s="817"/>
      <c r="AU42" s="817" t="s">
        <v>486</v>
      </c>
      <c r="AV42" s="817"/>
      <c r="AW42" s="817"/>
      <c r="AX42" s="817"/>
      <c r="AY42" s="817"/>
      <c r="AZ42" s="818" t="s">
        <v>486</v>
      </c>
      <c r="BA42" s="818"/>
      <c r="BB42" s="818"/>
      <c r="BC42" s="818"/>
      <c r="BD42" s="818"/>
      <c r="BE42" s="814" t="s">
        <v>392</v>
      </c>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t="s">
        <v>397</v>
      </c>
      <c r="C43" s="742"/>
      <c r="D43" s="742"/>
      <c r="E43" s="742"/>
      <c r="F43" s="742"/>
      <c r="G43" s="742"/>
      <c r="H43" s="742"/>
      <c r="I43" s="742"/>
      <c r="J43" s="742"/>
      <c r="K43" s="742"/>
      <c r="L43" s="742"/>
      <c r="M43" s="742"/>
      <c r="N43" s="742"/>
      <c r="O43" s="742"/>
      <c r="P43" s="743"/>
      <c r="Q43" s="744">
        <v>2009</v>
      </c>
      <c r="R43" s="745"/>
      <c r="S43" s="745"/>
      <c r="T43" s="745"/>
      <c r="U43" s="745"/>
      <c r="V43" s="745">
        <v>1720</v>
      </c>
      <c r="W43" s="745"/>
      <c r="X43" s="745"/>
      <c r="Y43" s="745"/>
      <c r="Z43" s="745"/>
      <c r="AA43" s="745">
        <v>289</v>
      </c>
      <c r="AB43" s="745"/>
      <c r="AC43" s="745"/>
      <c r="AD43" s="745"/>
      <c r="AE43" s="746"/>
      <c r="AF43" s="747" t="s">
        <v>111</v>
      </c>
      <c r="AG43" s="748"/>
      <c r="AH43" s="748"/>
      <c r="AI43" s="748"/>
      <c r="AJ43" s="749"/>
      <c r="AK43" s="816" t="s">
        <v>486</v>
      </c>
      <c r="AL43" s="817"/>
      <c r="AM43" s="817"/>
      <c r="AN43" s="817"/>
      <c r="AO43" s="817"/>
      <c r="AP43" s="817">
        <v>7894</v>
      </c>
      <c r="AQ43" s="817"/>
      <c r="AR43" s="817"/>
      <c r="AS43" s="817"/>
      <c r="AT43" s="817"/>
      <c r="AU43" s="817">
        <v>7605</v>
      </c>
      <c r="AV43" s="817"/>
      <c r="AW43" s="817"/>
      <c r="AX43" s="817"/>
      <c r="AY43" s="817"/>
      <c r="AZ43" s="818" t="s">
        <v>486</v>
      </c>
      <c r="BA43" s="818"/>
      <c r="BB43" s="818"/>
      <c r="BC43" s="818"/>
      <c r="BD43" s="818"/>
      <c r="BE43" s="814" t="s">
        <v>392</v>
      </c>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3804</v>
      </c>
      <c r="AG63" s="828"/>
      <c r="AH63" s="828"/>
      <c r="AI63" s="828"/>
      <c r="AJ63" s="829"/>
      <c r="AK63" s="830"/>
      <c r="AL63" s="825"/>
      <c r="AM63" s="825"/>
      <c r="AN63" s="825"/>
      <c r="AO63" s="825"/>
      <c r="AP63" s="828">
        <v>71076</v>
      </c>
      <c r="AQ63" s="828"/>
      <c r="AR63" s="828"/>
      <c r="AS63" s="828"/>
      <c r="AT63" s="828"/>
      <c r="AU63" s="828">
        <v>19338</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402</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547</v>
      </c>
      <c r="C68" s="856"/>
      <c r="D68" s="856"/>
      <c r="E68" s="856"/>
      <c r="F68" s="856"/>
      <c r="G68" s="856"/>
      <c r="H68" s="856"/>
      <c r="I68" s="856"/>
      <c r="J68" s="856"/>
      <c r="K68" s="856"/>
      <c r="L68" s="856"/>
      <c r="M68" s="856"/>
      <c r="N68" s="856"/>
      <c r="O68" s="856"/>
      <c r="P68" s="857"/>
      <c r="Q68" s="858">
        <v>10384</v>
      </c>
      <c r="R68" s="852"/>
      <c r="S68" s="852"/>
      <c r="T68" s="852"/>
      <c r="U68" s="852"/>
      <c r="V68" s="852">
        <v>9930</v>
      </c>
      <c r="W68" s="852"/>
      <c r="X68" s="852"/>
      <c r="Y68" s="852"/>
      <c r="Z68" s="852"/>
      <c r="AA68" s="852">
        <v>453</v>
      </c>
      <c r="AB68" s="852"/>
      <c r="AC68" s="852"/>
      <c r="AD68" s="852"/>
      <c r="AE68" s="852"/>
      <c r="AF68" s="852">
        <v>454</v>
      </c>
      <c r="AG68" s="852"/>
      <c r="AH68" s="852"/>
      <c r="AI68" s="852"/>
      <c r="AJ68" s="852"/>
      <c r="AK68" s="852">
        <v>3600</v>
      </c>
      <c r="AL68" s="852"/>
      <c r="AM68" s="852"/>
      <c r="AN68" s="852"/>
      <c r="AO68" s="852"/>
      <c r="AP68" s="852" t="s">
        <v>486</v>
      </c>
      <c r="AQ68" s="852"/>
      <c r="AR68" s="852"/>
      <c r="AS68" s="852"/>
      <c r="AT68" s="852"/>
      <c r="AU68" s="852" t="s">
        <v>561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548</v>
      </c>
      <c r="C69" s="860"/>
      <c r="D69" s="860"/>
      <c r="E69" s="860"/>
      <c r="F69" s="860"/>
      <c r="G69" s="860"/>
      <c r="H69" s="860"/>
      <c r="I69" s="860"/>
      <c r="J69" s="860"/>
      <c r="K69" s="860"/>
      <c r="L69" s="860"/>
      <c r="M69" s="860"/>
      <c r="N69" s="860"/>
      <c r="O69" s="860"/>
      <c r="P69" s="861"/>
      <c r="Q69" s="862">
        <v>534</v>
      </c>
      <c r="R69" s="817"/>
      <c r="S69" s="817"/>
      <c r="T69" s="817"/>
      <c r="U69" s="817"/>
      <c r="V69" s="817">
        <v>532</v>
      </c>
      <c r="W69" s="817"/>
      <c r="X69" s="817"/>
      <c r="Y69" s="817"/>
      <c r="Z69" s="817"/>
      <c r="AA69" s="817">
        <v>2</v>
      </c>
      <c r="AB69" s="817"/>
      <c r="AC69" s="817"/>
      <c r="AD69" s="817"/>
      <c r="AE69" s="817"/>
      <c r="AF69" s="817">
        <v>2</v>
      </c>
      <c r="AG69" s="817"/>
      <c r="AH69" s="817"/>
      <c r="AI69" s="817"/>
      <c r="AJ69" s="817"/>
      <c r="AK69" s="817">
        <v>0</v>
      </c>
      <c r="AL69" s="817"/>
      <c r="AM69" s="817"/>
      <c r="AN69" s="817"/>
      <c r="AO69" s="817"/>
      <c r="AP69" s="817" t="s">
        <v>486</v>
      </c>
      <c r="AQ69" s="817"/>
      <c r="AR69" s="817"/>
      <c r="AS69" s="817"/>
      <c r="AT69" s="817"/>
      <c r="AU69" s="817" t="s">
        <v>563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549</v>
      </c>
      <c r="C70" s="860"/>
      <c r="D70" s="860"/>
      <c r="E70" s="860"/>
      <c r="F70" s="860"/>
      <c r="G70" s="860"/>
      <c r="H70" s="860"/>
      <c r="I70" s="860"/>
      <c r="J70" s="860"/>
      <c r="K70" s="860"/>
      <c r="L70" s="860"/>
      <c r="M70" s="860"/>
      <c r="N70" s="860"/>
      <c r="O70" s="860"/>
      <c r="P70" s="861"/>
      <c r="Q70" s="862">
        <v>55</v>
      </c>
      <c r="R70" s="817"/>
      <c r="S70" s="817"/>
      <c r="T70" s="817"/>
      <c r="U70" s="817"/>
      <c r="V70" s="817">
        <v>51</v>
      </c>
      <c r="W70" s="817"/>
      <c r="X70" s="817"/>
      <c r="Y70" s="817"/>
      <c r="Z70" s="817"/>
      <c r="AA70" s="817">
        <v>4</v>
      </c>
      <c r="AB70" s="817"/>
      <c r="AC70" s="817"/>
      <c r="AD70" s="817"/>
      <c r="AE70" s="817"/>
      <c r="AF70" s="817">
        <v>4</v>
      </c>
      <c r="AG70" s="817"/>
      <c r="AH70" s="817"/>
      <c r="AI70" s="817"/>
      <c r="AJ70" s="817"/>
      <c r="AK70" s="817">
        <v>0</v>
      </c>
      <c r="AL70" s="817"/>
      <c r="AM70" s="817"/>
      <c r="AN70" s="817"/>
      <c r="AO70" s="817"/>
      <c r="AP70" s="817" t="s">
        <v>486</v>
      </c>
      <c r="AQ70" s="817"/>
      <c r="AR70" s="817"/>
      <c r="AS70" s="817"/>
      <c r="AT70" s="817"/>
      <c r="AU70" s="817" t="s">
        <v>561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550</v>
      </c>
      <c r="C71" s="860"/>
      <c r="D71" s="860"/>
      <c r="E71" s="860"/>
      <c r="F71" s="860"/>
      <c r="G71" s="860"/>
      <c r="H71" s="860"/>
      <c r="I71" s="860"/>
      <c r="J71" s="860"/>
      <c r="K71" s="860"/>
      <c r="L71" s="860"/>
      <c r="M71" s="860"/>
      <c r="N71" s="860"/>
      <c r="O71" s="860"/>
      <c r="P71" s="861"/>
      <c r="Q71" s="862">
        <v>18</v>
      </c>
      <c r="R71" s="817"/>
      <c r="S71" s="817"/>
      <c r="T71" s="817"/>
      <c r="U71" s="817"/>
      <c r="V71" s="817">
        <v>15</v>
      </c>
      <c r="W71" s="817"/>
      <c r="X71" s="817"/>
      <c r="Y71" s="817"/>
      <c r="Z71" s="817"/>
      <c r="AA71" s="817">
        <v>3</v>
      </c>
      <c r="AB71" s="817"/>
      <c r="AC71" s="817"/>
      <c r="AD71" s="817"/>
      <c r="AE71" s="817"/>
      <c r="AF71" s="817">
        <v>3</v>
      </c>
      <c r="AG71" s="817"/>
      <c r="AH71" s="817"/>
      <c r="AI71" s="817"/>
      <c r="AJ71" s="817"/>
      <c r="AK71" s="817">
        <v>0</v>
      </c>
      <c r="AL71" s="817"/>
      <c r="AM71" s="817"/>
      <c r="AN71" s="817"/>
      <c r="AO71" s="817"/>
      <c r="AP71" s="817" t="s">
        <v>486</v>
      </c>
      <c r="AQ71" s="817"/>
      <c r="AR71" s="817"/>
      <c r="AS71" s="817"/>
      <c r="AT71" s="817"/>
      <c r="AU71" s="817" t="s">
        <v>561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551</v>
      </c>
      <c r="C72" s="860"/>
      <c r="D72" s="860"/>
      <c r="E72" s="860"/>
      <c r="F72" s="860"/>
      <c r="G72" s="860"/>
      <c r="H72" s="860"/>
      <c r="I72" s="860"/>
      <c r="J72" s="860"/>
      <c r="K72" s="860"/>
      <c r="L72" s="860"/>
      <c r="M72" s="860"/>
      <c r="N72" s="860"/>
      <c r="O72" s="860"/>
      <c r="P72" s="861"/>
      <c r="Q72" s="862">
        <v>3</v>
      </c>
      <c r="R72" s="817"/>
      <c r="S72" s="817"/>
      <c r="T72" s="817"/>
      <c r="U72" s="817"/>
      <c r="V72" s="817">
        <v>0</v>
      </c>
      <c r="W72" s="817"/>
      <c r="X72" s="817"/>
      <c r="Y72" s="817"/>
      <c r="Z72" s="817"/>
      <c r="AA72" s="817">
        <v>3</v>
      </c>
      <c r="AB72" s="817"/>
      <c r="AC72" s="817"/>
      <c r="AD72" s="817"/>
      <c r="AE72" s="817"/>
      <c r="AF72" s="817">
        <v>3</v>
      </c>
      <c r="AG72" s="817"/>
      <c r="AH72" s="817"/>
      <c r="AI72" s="817"/>
      <c r="AJ72" s="817"/>
      <c r="AK72" s="817">
        <v>0</v>
      </c>
      <c r="AL72" s="817"/>
      <c r="AM72" s="817"/>
      <c r="AN72" s="817"/>
      <c r="AO72" s="817"/>
      <c r="AP72" s="817" t="s">
        <v>486</v>
      </c>
      <c r="AQ72" s="817"/>
      <c r="AR72" s="817"/>
      <c r="AS72" s="817"/>
      <c r="AT72" s="817"/>
      <c r="AU72" s="817" t="s">
        <v>562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552</v>
      </c>
      <c r="C73" s="860"/>
      <c r="D73" s="860"/>
      <c r="E73" s="860"/>
      <c r="F73" s="860"/>
      <c r="G73" s="860"/>
      <c r="H73" s="860"/>
      <c r="I73" s="860"/>
      <c r="J73" s="860"/>
      <c r="K73" s="860"/>
      <c r="L73" s="860"/>
      <c r="M73" s="860"/>
      <c r="N73" s="860"/>
      <c r="O73" s="860"/>
      <c r="P73" s="861"/>
      <c r="Q73" s="862">
        <v>47</v>
      </c>
      <c r="R73" s="817"/>
      <c r="S73" s="817"/>
      <c r="T73" s="817"/>
      <c r="U73" s="817"/>
      <c r="V73" s="817">
        <v>47</v>
      </c>
      <c r="W73" s="817"/>
      <c r="X73" s="817"/>
      <c r="Y73" s="817"/>
      <c r="Z73" s="817"/>
      <c r="AA73" s="817">
        <v>0</v>
      </c>
      <c r="AB73" s="817"/>
      <c r="AC73" s="817"/>
      <c r="AD73" s="817"/>
      <c r="AE73" s="817"/>
      <c r="AF73" s="817">
        <v>0</v>
      </c>
      <c r="AG73" s="817"/>
      <c r="AH73" s="817"/>
      <c r="AI73" s="817"/>
      <c r="AJ73" s="817"/>
      <c r="AK73" s="817">
        <v>0</v>
      </c>
      <c r="AL73" s="817"/>
      <c r="AM73" s="817"/>
      <c r="AN73" s="817"/>
      <c r="AO73" s="817"/>
      <c r="AP73" s="817" t="s">
        <v>486</v>
      </c>
      <c r="AQ73" s="817"/>
      <c r="AR73" s="817"/>
      <c r="AS73" s="817"/>
      <c r="AT73" s="817"/>
      <c r="AU73" s="817" t="s">
        <v>563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553</v>
      </c>
      <c r="C74" s="860"/>
      <c r="D74" s="860"/>
      <c r="E74" s="860"/>
      <c r="F74" s="860"/>
      <c r="G74" s="860"/>
      <c r="H74" s="860"/>
      <c r="I74" s="860"/>
      <c r="J74" s="860"/>
      <c r="K74" s="860"/>
      <c r="L74" s="860"/>
      <c r="M74" s="860"/>
      <c r="N74" s="860"/>
      <c r="O74" s="860"/>
      <c r="P74" s="861"/>
      <c r="Q74" s="862">
        <v>198</v>
      </c>
      <c r="R74" s="817"/>
      <c r="S74" s="817"/>
      <c r="T74" s="817"/>
      <c r="U74" s="817"/>
      <c r="V74" s="817">
        <v>90</v>
      </c>
      <c r="W74" s="817"/>
      <c r="X74" s="817"/>
      <c r="Y74" s="817"/>
      <c r="Z74" s="817"/>
      <c r="AA74" s="817">
        <v>109</v>
      </c>
      <c r="AB74" s="817"/>
      <c r="AC74" s="817"/>
      <c r="AD74" s="817"/>
      <c r="AE74" s="817"/>
      <c r="AF74" s="817">
        <v>108</v>
      </c>
      <c r="AG74" s="817"/>
      <c r="AH74" s="817"/>
      <c r="AI74" s="817"/>
      <c r="AJ74" s="817"/>
      <c r="AK74" s="817">
        <v>0</v>
      </c>
      <c r="AL74" s="817"/>
      <c r="AM74" s="817"/>
      <c r="AN74" s="817"/>
      <c r="AO74" s="817"/>
      <c r="AP74" s="817" t="s">
        <v>486</v>
      </c>
      <c r="AQ74" s="817"/>
      <c r="AR74" s="817"/>
      <c r="AS74" s="817"/>
      <c r="AT74" s="817"/>
      <c r="AU74" s="817" t="s">
        <v>561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554</v>
      </c>
      <c r="C75" s="860"/>
      <c r="D75" s="860"/>
      <c r="E75" s="860"/>
      <c r="F75" s="860"/>
      <c r="G75" s="860"/>
      <c r="H75" s="860"/>
      <c r="I75" s="860"/>
      <c r="J75" s="860"/>
      <c r="K75" s="860"/>
      <c r="L75" s="860"/>
      <c r="M75" s="860"/>
      <c r="N75" s="860"/>
      <c r="O75" s="860"/>
      <c r="P75" s="861"/>
      <c r="Q75" s="865">
        <v>191</v>
      </c>
      <c r="R75" s="866"/>
      <c r="S75" s="866"/>
      <c r="T75" s="866"/>
      <c r="U75" s="816"/>
      <c r="V75" s="867">
        <v>182</v>
      </c>
      <c r="W75" s="866"/>
      <c r="X75" s="866"/>
      <c r="Y75" s="866"/>
      <c r="Z75" s="816"/>
      <c r="AA75" s="867">
        <v>9</v>
      </c>
      <c r="AB75" s="866"/>
      <c r="AC75" s="866"/>
      <c r="AD75" s="866"/>
      <c r="AE75" s="816"/>
      <c r="AF75" s="867">
        <v>9</v>
      </c>
      <c r="AG75" s="866"/>
      <c r="AH75" s="866"/>
      <c r="AI75" s="866"/>
      <c r="AJ75" s="816"/>
      <c r="AK75" s="867">
        <v>0</v>
      </c>
      <c r="AL75" s="866"/>
      <c r="AM75" s="866"/>
      <c r="AN75" s="866"/>
      <c r="AO75" s="816"/>
      <c r="AP75" s="867" t="s">
        <v>486</v>
      </c>
      <c r="AQ75" s="866"/>
      <c r="AR75" s="866"/>
      <c r="AS75" s="866"/>
      <c r="AT75" s="816"/>
      <c r="AU75" s="867" t="s">
        <v>561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555</v>
      </c>
      <c r="C76" s="860"/>
      <c r="D76" s="860"/>
      <c r="E76" s="860"/>
      <c r="F76" s="860"/>
      <c r="G76" s="860"/>
      <c r="H76" s="860"/>
      <c r="I76" s="860"/>
      <c r="J76" s="860"/>
      <c r="K76" s="860"/>
      <c r="L76" s="860"/>
      <c r="M76" s="860"/>
      <c r="N76" s="860"/>
      <c r="O76" s="860"/>
      <c r="P76" s="861"/>
      <c r="Q76" s="865">
        <v>193752</v>
      </c>
      <c r="R76" s="866"/>
      <c r="S76" s="866"/>
      <c r="T76" s="866"/>
      <c r="U76" s="816"/>
      <c r="V76" s="867">
        <v>186919</v>
      </c>
      <c r="W76" s="866"/>
      <c r="X76" s="866"/>
      <c r="Y76" s="866"/>
      <c r="Z76" s="816"/>
      <c r="AA76" s="867">
        <v>6833</v>
      </c>
      <c r="AB76" s="866"/>
      <c r="AC76" s="866"/>
      <c r="AD76" s="866"/>
      <c r="AE76" s="816"/>
      <c r="AF76" s="867">
        <v>6833</v>
      </c>
      <c r="AG76" s="866"/>
      <c r="AH76" s="866"/>
      <c r="AI76" s="866"/>
      <c r="AJ76" s="816"/>
      <c r="AK76" s="867">
        <v>1270</v>
      </c>
      <c r="AL76" s="866"/>
      <c r="AM76" s="866"/>
      <c r="AN76" s="866"/>
      <c r="AO76" s="816"/>
      <c r="AP76" s="867" t="s">
        <v>486</v>
      </c>
      <c r="AQ76" s="866"/>
      <c r="AR76" s="866"/>
      <c r="AS76" s="866"/>
      <c r="AT76" s="816"/>
      <c r="AU76" s="867" t="s">
        <v>561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403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7416</v>
      </c>
      <c r="AG88" s="828"/>
      <c r="AH88" s="828"/>
      <c r="AI88" s="828"/>
      <c r="AJ88" s="828"/>
      <c r="AK88" s="825"/>
      <c r="AL88" s="825"/>
      <c r="AM88" s="825"/>
      <c r="AN88" s="825"/>
      <c r="AO88" s="825"/>
      <c r="AP88" s="828" t="s">
        <v>486</v>
      </c>
      <c r="AQ88" s="828"/>
      <c r="AR88" s="828"/>
      <c r="AS88" s="828"/>
      <c r="AT88" s="828"/>
      <c r="AU88" s="828" t="s">
        <v>561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236</v>
      </c>
      <c r="CS102" s="836"/>
      <c r="CT102" s="836"/>
      <c r="CU102" s="836"/>
      <c r="CV102" s="879"/>
      <c r="CW102" s="878">
        <v>30</v>
      </c>
      <c r="CX102" s="836"/>
      <c r="CY102" s="836"/>
      <c r="CZ102" s="836"/>
      <c r="DA102" s="879"/>
      <c r="DB102" s="878" t="s">
        <v>486</v>
      </c>
      <c r="DC102" s="836"/>
      <c r="DD102" s="836"/>
      <c r="DE102" s="836"/>
      <c r="DF102" s="879"/>
      <c r="DG102" s="878" t="s">
        <v>486</v>
      </c>
      <c r="DH102" s="836"/>
      <c r="DI102" s="836"/>
      <c r="DJ102" s="836"/>
      <c r="DK102" s="879"/>
      <c r="DL102" s="878" t="s">
        <v>486</v>
      </c>
      <c r="DM102" s="836"/>
      <c r="DN102" s="836"/>
      <c r="DO102" s="836"/>
      <c r="DP102" s="879"/>
      <c r="DQ102" s="878" t="s">
        <v>486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410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411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412</v>
      </c>
      <c r="AB109" s="881"/>
      <c r="AC109" s="881"/>
      <c r="AD109" s="881"/>
      <c r="AE109" s="882"/>
      <c r="AF109" s="880" t="s">
        <v>285</v>
      </c>
      <c r="AG109" s="881"/>
      <c r="AH109" s="881"/>
      <c r="AI109" s="881"/>
      <c r="AJ109" s="882"/>
      <c r="AK109" s="880" t="s">
        <v>284</v>
      </c>
      <c r="AL109" s="881"/>
      <c r="AM109" s="881"/>
      <c r="AN109" s="881"/>
      <c r="AO109" s="882"/>
      <c r="AP109" s="880" t="s">
        <v>413</v>
      </c>
      <c r="AQ109" s="881"/>
      <c r="AR109" s="881"/>
      <c r="AS109" s="881"/>
      <c r="AT109" s="883"/>
      <c r="AU109" s="902" t="s">
        <v>411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412</v>
      </c>
      <c r="BR109" s="881"/>
      <c r="BS109" s="881"/>
      <c r="BT109" s="881"/>
      <c r="BU109" s="882"/>
      <c r="BV109" s="880" t="s">
        <v>285</v>
      </c>
      <c r="BW109" s="881"/>
      <c r="BX109" s="881"/>
      <c r="BY109" s="881"/>
      <c r="BZ109" s="882"/>
      <c r="CA109" s="880" t="s">
        <v>284</v>
      </c>
      <c r="CB109" s="881"/>
      <c r="CC109" s="881"/>
      <c r="CD109" s="881"/>
      <c r="CE109" s="882"/>
      <c r="CF109" s="903" t="s">
        <v>413</v>
      </c>
      <c r="CG109" s="903"/>
      <c r="CH109" s="903"/>
      <c r="CI109" s="903"/>
      <c r="CJ109" s="903"/>
      <c r="CK109" s="880" t="s">
        <v>414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412</v>
      </c>
      <c r="DH109" s="881"/>
      <c r="DI109" s="881"/>
      <c r="DJ109" s="881"/>
      <c r="DK109" s="882"/>
      <c r="DL109" s="880" t="s">
        <v>285</v>
      </c>
      <c r="DM109" s="881"/>
      <c r="DN109" s="881"/>
      <c r="DO109" s="881"/>
      <c r="DP109" s="882"/>
      <c r="DQ109" s="880" t="s">
        <v>284</v>
      </c>
      <c r="DR109" s="881"/>
      <c r="DS109" s="881"/>
      <c r="DT109" s="881"/>
      <c r="DU109" s="882"/>
      <c r="DV109" s="880" t="s">
        <v>413</v>
      </c>
      <c r="DW109" s="881"/>
      <c r="DX109" s="881"/>
      <c r="DY109" s="881"/>
      <c r="DZ109" s="883"/>
    </row>
    <row r="110" spans="1:131" s="197" customFormat="1" ht="26.25" customHeight="1">
      <c r="A110" s="884" t="s">
        <v>415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5317322</v>
      </c>
      <c r="AB110" s="888"/>
      <c r="AC110" s="888"/>
      <c r="AD110" s="888"/>
      <c r="AE110" s="889"/>
      <c r="AF110" s="890">
        <v>5213886</v>
      </c>
      <c r="AG110" s="888"/>
      <c r="AH110" s="888"/>
      <c r="AI110" s="888"/>
      <c r="AJ110" s="889"/>
      <c r="AK110" s="890">
        <v>5212220</v>
      </c>
      <c r="AL110" s="888"/>
      <c r="AM110" s="888"/>
      <c r="AN110" s="888"/>
      <c r="AO110" s="889"/>
      <c r="AP110" s="891">
        <v>26.4</v>
      </c>
      <c r="AQ110" s="892"/>
      <c r="AR110" s="892"/>
      <c r="AS110" s="892"/>
      <c r="AT110" s="893"/>
      <c r="AU110" s="894" t="s">
        <v>60</v>
      </c>
      <c r="AV110" s="895"/>
      <c r="AW110" s="895"/>
      <c r="AX110" s="895"/>
      <c r="AY110" s="896"/>
      <c r="AZ110" s="938" t="s">
        <v>416</v>
      </c>
      <c r="BA110" s="885"/>
      <c r="BB110" s="885"/>
      <c r="BC110" s="885"/>
      <c r="BD110" s="885"/>
      <c r="BE110" s="885"/>
      <c r="BF110" s="885"/>
      <c r="BG110" s="885"/>
      <c r="BH110" s="885"/>
      <c r="BI110" s="885"/>
      <c r="BJ110" s="885"/>
      <c r="BK110" s="885"/>
      <c r="BL110" s="885"/>
      <c r="BM110" s="885"/>
      <c r="BN110" s="885"/>
      <c r="BO110" s="885"/>
      <c r="BP110" s="886"/>
      <c r="BQ110" s="924">
        <v>45062779</v>
      </c>
      <c r="BR110" s="925"/>
      <c r="BS110" s="925"/>
      <c r="BT110" s="925"/>
      <c r="BU110" s="925"/>
      <c r="BV110" s="925">
        <v>48334741</v>
      </c>
      <c r="BW110" s="925"/>
      <c r="BX110" s="925"/>
      <c r="BY110" s="925"/>
      <c r="BZ110" s="925"/>
      <c r="CA110" s="925">
        <v>51300251</v>
      </c>
      <c r="CB110" s="925"/>
      <c r="CC110" s="925"/>
      <c r="CD110" s="925"/>
      <c r="CE110" s="925"/>
      <c r="CF110" s="939">
        <v>259.60000000000002</v>
      </c>
      <c r="CG110" s="940"/>
      <c r="CH110" s="940"/>
      <c r="CI110" s="940"/>
      <c r="CJ110" s="940"/>
      <c r="CK110" s="941" t="s">
        <v>417</v>
      </c>
      <c r="CL110" s="942"/>
      <c r="CM110" s="921" t="s">
        <v>418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420</v>
      </c>
      <c r="BA111" s="948"/>
      <c r="BB111" s="948"/>
      <c r="BC111" s="948"/>
      <c r="BD111" s="948"/>
      <c r="BE111" s="948"/>
      <c r="BF111" s="948"/>
      <c r="BG111" s="948"/>
      <c r="BH111" s="948"/>
      <c r="BI111" s="948"/>
      <c r="BJ111" s="948"/>
      <c r="BK111" s="948"/>
      <c r="BL111" s="948"/>
      <c r="BM111" s="948"/>
      <c r="BN111" s="948"/>
      <c r="BO111" s="948"/>
      <c r="BP111" s="949"/>
      <c r="BQ111" s="917">
        <v>948298</v>
      </c>
      <c r="BR111" s="918"/>
      <c r="BS111" s="918"/>
      <c r="BT111" s="918"/>
      <c r="BU111" s="918"/>
      <c r="BV111" s="918">
        <v>813674</v>
      </c>
      <c r="BW111" s="918"/>
      <c r="BX111" s="918"/>
      <c r="BY111" s="918"/>
      <c r="BZ111" s="918"/>
      <c r="CA111" s="918">
        <v>677646</v>
      </c>
      <c r="CB111" s="918"/>
      <c r="CC111" s="918"/>
      <c r="CD111" s="918"/>
      <c r="CE111" s="918"/>
      <c r="CF111" s="912">
        <v>3.4</v>
      </c>
      <c r="CG111" s="913"/>
      <c r="CH111" s="913"/>
      <c r="CI111" s="913"/>
      <c r="CJ111" s="913"/>
      <c r="CK111" s="943"/>
      <c r="CL111" s="944"/>
      <c r="CM111" s="914" t="s">
        <v>421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422</v>
      </c>
      <c r="B112" s="951"/>
      <c r="C112" s="948" t="s">
        <v>423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424</v>
      </c>
      <c r="BA112" s="948"/>
      <c r="BB112" s="948"/>
      <c r="BC112" s="948"/>
      <c r="BD112" s="948"/>
      <c r="BE112" s="948"/>
      <c r="BF112" s="948"/>
      <c r="BG112" s="948"/>
      <c r="BH112" s="948"/>
      <c r="BI112" s="948"/>
      <c r="BJ112" s="948"/>
      <c r="BK112" s="948"/>
      <c r="BL112" s="948"/>
      <c r="BM112" s="948"/>
      <c r="BN112" s="948"/>
      <c r="BO112" s="948"/>
      <c r="BP112" s="949"/>
      <c r="BQ112" s="917">
        <v>22447288</v>
      </c>
      <c r="BR112" s="918"/>
      <c r="BS112" s="918"/>
      <c r="BT112" s="918"/>
      <c r="BU112" s="918"/>
      <c r="BV112" s="918">
        <v>21035682</v>
      </c>
      <c r="BW112" s="918"/>
      <c r="BX112" s="918"/>
      <c r="BY112" s="918"/>
      <c r="BZ112" s="918"/>
      <c r="CA112" s="918">
        <v>19338903</v>
      </c>
      <c r="CB112" s="918"/>
      <c r="CC112" s="918"/>
      <c r="CD112" s="918"/>
      <c r="CE112" s="918"/>
      <c r="CF112" s="912">
        <v>97.9</v>
      </c>
      <c r="CG112" s="913"/>
      <c r="CH112" s="913"/>
      <c r="CI112" s="913"/>
      <c r="CJ112" s="913"/>
      <c r="CK112" s="943"/>
      <c r="CL112" s="944"/>
      <c r="CM112" s="914" t="s">
        <v>425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426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987960</v>
      </c>
      <c r="AB113" s="932"/>
      <c r="AC113" s="932"/>
      <c r="AD113" s="932"/>
      <c r="AE113" s="933"/>
      <c r="AF113" s="934">
        <v>1050073</v>
      </c>
      <c r="AG113" s="932"/>
      <c r="AH113" s="932"/>
      <c r="AI113" s="932"/>
      <c r="AJ113" s="933"/>
      <c r="AK113" s="934">
        <v>1069063</v>
      </c>
      <c r="AL113" s="932"/>
      <c r="AM113" s="932"/>
      <c r="AN113" s="932"/>
      <c r="AO113" s="933"/>
      <c r="AP113" s="935">
        <v>5.4</v>
      </c>
      <c r="AQ113" s="936"/>
      <c r="AR113" s="936"/>
      <c r="AS113" s="936"/>
      <c r="AT113" s="937"/>
      <c r="AU113" s="897"/>
      <c r="AV113" s="898"/>
      <c r="AW113" s="898"/>
      <c r="AX113" s="898"/>
      <c r="AY113" s="899"/>
      <c r="AZ113" s="947" t="s">
        <v>427</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428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430</v>
      </c>
      <c r="BA114" s="948"/>
      <c r="BB114" s="948"/>
      <c r="BC114" s="948"/>
      <c r="BD114" s="948"/>
      <c r="BE114" s="948"/>
      <c r="BF114" s="948"/>
      <c r="BG114" s="948"/>
      <c r="BH114" s="948"/>
      <c r="BI114" s="948"/>
      <c r="BJ114" s="948"/>
      <c r="BK114" s="948"/>
      <c r="BL114" s="948"/>
      <c r="BM114" s="948"/>
      <c r="BN114" s="948"/>
      <c r="BO114" s="948"/>
      <c r="BP114" s="949"/>
      <c r="BQ114" s="917">
        <v>8203545</v>
      </c>
      <c r="BR114" s="918"/>
      <c r="BS114" s="918"/>
      <c r="BT114" s="918"/>
      <c r="BU114" s="918"/>
      <c r="BV114" s="918">
        <v>7747923</v>
      </c>
      <c r="BW114" s="918"/>
      <c r="BX114" s="918"/>
      <c r="BY114" s="918"/>
      <c r="BZ114" s="918"/>
      <c r="CA114" s="918">
        <v>7278727</v>
      </c>
      <c r="CB114" s="918"/>
      <c r="CC114" s="918"/>
      <c r="CD114" s="918"/>
      <c r="CE114" s="918"/>
      <c r="CF114" s="912">
        <v>36.799999999999997</v>
      </c>
      <c r="CG114" s="913"/>
      <c r="CH114" s="913"/>
      <c r="CI114" s="913"/>
      <c r="CJ114" s="913"/>
      <c r="CK114" s="943"/>
      <c r="CL114" s="944"/>
      <c r="CM114" s="914" t="s">
        <v>431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432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139973</v>
      </c>
      <c r="AB115" s="932"/>
      <c r="AC115" s="932"/>
      <c r="AD115" s="932"/>
      <c r="AE115" s="933"/>
      <c r="AF115" s="934">
        <v>137779</v>
      </c>
      <c r="AG115" s="932"/>
      <c r="AH115" s="932"/>
      <c r="AI115" s="932"/>
      <c r="AJ115" s="933"/>
      <c r="AK115" s="934">
        <v>136794</v>
      </c>
      <c r="AL115" s="932"/>
      <c r="AM115" s="932"/>
      <c r="AN115" s="932"/>
      <c r="AO115" s="933"/>
      <c r="AP115" s="935">
        <v>0.7</v>
      </c>
      <c r="AQ115" s="936"/>
      <c r="AR115" s="936"/>
      <c r="AS115" s="936"/>
      <c r="AT115" s="937"/>
      <c r="AU115" s="897"/>
      <c r="AV115" s="898"/>
      <c r="AW115" s="898"/>
      <c r="AX115" s="898"/>
      <c r="AY115" s="899"/>
      <c r="AZ115" s="947" t="s">
        <v>433</v>
      </c>
      <c r="BA115" s="948"/>
      <c r="BB115" s="948"/>
      <c r="BC115" s="948"/>
      <c r="BD115" s="948"/>
      <c r="BE115" s="948"/>
      <c r="BF115" s="948"/>
      <c r="BG115" s="948"/>
      <c r="BH115" s="948"/>
      <c r="BI115" s="948"/>
      <c r="BJ115" s="948"/>
      <c r="BK115" s="948"/>
      <c r="BL115" s="948"/>
      <c r="BM115" s="948"/>
      <c r="BN115" s="948"/>
      <c r="BO115" s="948"/>
      <c r="BP115" s="949"/>
      <c r="BQ115" s="917">
        <v>1349172</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434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435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408</v>
      </c>
      <c r="AB116" s="957"/>
      <c r="AC116" s="957"/>
      <c r="AD116" s="957"/>
      <c r="AE116" s="958"/>
      <c r="AF116" s="959">
        <v>286</v>
      </c>
      <c r="AG116" s="957"/>
      <c r="AH116" s="957"/>
      <c r="AI116" s="957"/>
      <c r="AJ116" s="958"/>
      <c r="AK116" s="959">
        <v>343</v>
      </c>
      <c r="AL116" s="957"/>
      <c r="AM116" s="957"/>
      <c r="AN116" s="957"/>
      <c r="AO116" s="958"/>
      <c r="AP116" s="960">
        <v>0</v>
      </c>
      <c r="AQ116" s="961"/>
      <c r="AR116" s="961"/>
      <c r="AS116" s="961"/>
      <c r="AT116" s="962"/>
      <c r="AU116" s="897"/>
      <c r="AV116" s="898"/>
      <c r="AW116" s="898"/>
      <c r="AX116" s="898"/>
      <c r="AY116" s="899"/>
      <c r="AZ116" s="947" t="s">
        <v>436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601851</v>
      </c>
      <c r="DH116" s="957"/>
      <c r="DI116" s="957"/>
      <c r="DJ116" s="957"/>
      <c r="DK116" s="958"/>
      <c r="DL116" s="959">
        <v>508542</v>
      </c>
      <c r="DM116" s="957"/>
      <c r="DN116" s="957"/>
      <c r="DO116" s="957"/>
      <c r="DP116" s="958"/>
      <c r="DQ116" s="959">
        <v>413002</v>
      </c>
      <c r="DR116" s="957"/>
      <c r="DS116" s="957"/>
      <c r="DT116" s="957"/>
      <c r="DU116" s="958"/>
      <c r="DV116" s="960">
        <v>2.1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438</v>
      </c>
      <c r="Z117" s="882"/>
      <c r="AA117" s="994">
        <v>6445663</v>
      </c>
      <c r="AB117" s="964"/>
      <c r="AC117" s="964"/>
      <c r="AD117" s="964"/>
      <c r="AE117" s="965"/>
      <c r="AF117" s="963">
        <v>6402024</v>
      </c>
      <c r="AG117" s="964"/>
      <c r="AH117" s="964"/>
      <c r="AI117" s="964"/>
      <c r="AJ117" s="965"/>
      <c r="AK117" s="963">
        <v>6418420</v>
      </c>
      <c r="AL117" s="964"/>
      <c r="AM117" s="964"/>
      <c r="AN117" s="964"/>
      <c r="AO117" s="965"/>
      <c r="AP117" s="966"/>
      <c r="AQ117" s="967"/>
      <c r="AR117" s="967"/>
      <c r="AS117" s="967"/>
      <c r="AT117" s="968"/>
      <c r="AU117" s="897"/>
      <c r="AV117" s="898"/>
      <c r="AW117" s="898"/>
      <c r="AX117" s="898"/>
      <c r="AY117" s="899"/>
      <c r="AZ117" s="993" t="s">
        <v>439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440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414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412</v>
      </c>
      <c r="AB118" s="881"/>
      <c r="AC118" s="881"/>
      <c r="AD118" s="881"/>
      <c r="AE118" s="882"/>
      <c r="AF118" s="880" t="s">
        <v>285</v>
      </c>
      <c r="AG118" s="881"/>
      <c r="AH118" s="881"/>
      <c r="AI118" s="881"/>
      <c r="AJ118" s="882"/>
      <c r="AK118" s="880" t="s">
        <v>284</v>
      </c>
      <c r="AL118" s="881"/>
      <c r="AM118" s="881"/>
      <c r="AN118" s="881"/>
      <c r="AO118" s="882"/>
      <c r="AP118" s="988" t="s">
        <v>413</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441</v>
      </c>
      <c r="BP118" s="992"/>
      <c r="BQ118" s="983">
        <v>78011082</v>
      </c>
      <c r="BR118" s="984"/>
      <c r="BS118" s="984"/>
      <c r="BT118" s="984"/>
      <c r="BU118" s="984"/>
      <c r="BV118" s="984">
        <v>77932020</v>
      </c>
      <c r="BW118" s="984"/>
      <c r="BX118" s="984"/>
      <c r="BY118" s="984"/>
      <c r="BZ118" s="984"/>
      <c r="CA118" s="984">
        <v>78595527</v>
      </c>
      <c r="CB118" s="984"/>
      <c r="CC118" s="984"/>
      <c r="CD118" s="984"/>
      <c r="CE118" s="984"/>
      <c r="CF118" s="985"/>
      <c r="CG118" s="986"/>
      <c r="CH118" s="986"/>
      <c r="CI118" s="986"/>
      <c r="CJ118" s="987"/>
      <c r="CK118" s="943"/>
      <c r="CL118" s="944"/>
      <c r="CM118" s="914" t="s">
        <v>442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417</v>
      </c>
      <c r="B119" s="942"/>
      <c r="C119" s="921" t="s">
        <v>418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443</v>
      </c>
      <c r="AV119" s="976"/>
      <c r="AW119" s="976"/>
      <c r="AX119" s="976"/>
      <c r="AY119" s="977"/>
      <c r="AZ119" s="938" t="s">
        <v>444</v>
      </c>
      <c r="BA119" s="885"/>
      <c r="BB119" s="885"/>
      <c r="BC119" s="885"/>
      <c r="BD119" s="885"/>
      <c r="BE119" s="885"/>
      <c r="BF119" s="885"/>
      <c r="BG119" s="885"/>
      <c r="BH119" s="885"/>
      <c r="BI119" s="885"/>
      <c r="BJ119" s="885"/>
      <c r="BK119" s="885"/>
      <c r="BL119" s="885"/>
      <c r="BM119" s="885"/>
      <c r="BN119" s="885"/>
      <c r="BO119" s="885"/>
      <c r="BP119" s="886"/>
      <c r="BQ119" s="924">
        <v>5345471</v>
      </c>
      <c r="BR119" s="925"/>
      <c r="BS119" s="925"/>
      <c r="BT119" s="925"/>
      <c r="BU119" s="925"/>
      <c r="BV119" s="925">
        <v>7101752</v>
      </c>
      <c r="BW119" s="925"/>
      <c r="BX119" s="925"/>
      <c r="BY119" s="925"/>
      <c r="BZ119" s="925"/>
      <c r="CA119" s="925">
        <v>8490783</v>
      </c>
      <c r="CB119" s="925"/>
      <c r="CC119" s="925"/>
      <c r="CD119" s="925"/>
      <c r="CE119" s="925"/>
      <c r="CF119" s="939">
        <v>43</v>
      </c>
      <c r="CG119" s="940"/>
      <c r="CH119" s="940"/>
      <c r="CI119" s="940"/>
      <c r="CJ119" s="940"/>
      <c r="CK119" s="945"/>
      <c r="CL119" s="946"/>
      <c r="CM119" s="1002" t="s">
        <v>445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346447</v>
      </c>
      <c r="DH119" s="996"/>
      <c r="DI119" s="996"/>
      <c r="DJ119" s="996"/>
      <c r="DK119" s="997"/>
      <c r="DL119" s="998">
        <v>305132</v>
      </c>
      <c r="DM119" s="996"/>
      <c r="DN119" s="996"/>
      <c r="DO119" s="996"/>
      <c r="DP119" s="997"/>
      <c r="DQ119" s="998">
        <v>264644</v>
      </c>
      <c r="DR119" s="996"/>
      <c r="DS119" s="996"/>
      <c r="DT119" s="996"/>
      <c r="DU119" s="997"/>
      <c r="DV119" s="999">
        <v>1.3</v>
      </c>
      <c r="DW119" s="1000"/>
      <c r="DX119" s="1000"/>
      <c r="DY119" s="1000"/>
      <c r="DZ119" s="1001"/>
    </row>
    <row r="120" spans="1:130" s="197" customFormat="1" ht="26.25" customHeight="1">
      <c r="A120" s="973"/>
      <c r="B120" s="944"/>
      <c r="C120" s="914" t="s">
        <v>421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446</v>
      </c>
      <c r="BA120" s="948"/>
      <c r="BB120" s="948"/>
      <c r="BC120" s="948"/>
      <c r="BD120" s="948"/>
      <c r="BE120" s="948"/>
      <c r="BF120" s="948"/>
      <c r="BG120" s="948"/>
      <c r="BH120" s="948"/>
      <c r="BI120" s="948"/>
      <c r="BJ120" s="948"/>
      <c r="BK120" s="948"/>
      <c r="BL120" s="948"/>
      <c r="BM120" s="948"/>
      <c r="BN120" s="948"/>
      <c r="BO120" s="948"/>
      <c r="BP120" s="949"/>
      <c r="BQ120" s="917">
        <v>5291514</v>
      </c>
      <c r="BR120" s="918"/>
      <c r="BS120" s="918"/>
      <c r="BT120" s="918"/>
      <c r="BU120" s="918"/>
      <c r="BV120" s="918">
        <v>4171607</v>
      </c>
      <c r="BW120" s="918"/>
      <c r="BX120" s="918"/>
      <c r="BY120" s="918"/>
      <c r="BZ120" s="918"/>
      <c r="CA120" s="918">
        <v>3248730</v>
      </c>
      <c r="CB120" s="918"/>
      <c r="CC120" s="918"/>
      <c r="CD120" s="918"/>
      <c r="CE120" s="918"/>
      <c r="CF120" s="912">
        <v>16.399999999999999</v>
      </c>
      <c r="CG120" s="913"/>
      <c r="CH120" s="913"/>
      <c r="CI120" s="913"/>
      <c r="CJ120" s="913"/>
      <c r="CK120" s="1011" t="s">
        <v>447</v>
      </c>
      <c r="CL120" s="1012"/>
      <c r="CM120" s="1012"/>
      <c r="CN120" s="1012"/>
      <c r="CO120" s="1013"/>
      <c r="CP120" s="1019" t="s">
        <v>394</v>
      </c>
      <c r="CQ120" s="1020"/>
      <c r="CR120" s="1020"/>
      <c r="CS120" s="1020"/>
      <c r="CT120" s="1020"/>
      <c r="CU120" s="1020"/>
      <c r="CV120" s="1020"/>
      <c r="CW120" s="1020"/>
      <c r="CX120" s="1020"/>
      <c r="CY120" s="1020"/>
      <c r="CZ120" s="1020"/>
      <c r="DA120" s="1020"/>
      <c r="DB120" s="1020"/>
      <c r="DC120" s="1020"/>
      <c r="DD120" s="1020"/>
      <c r="DE120" s="1020"/>
      <c r="DF120" s="1021"/>
      <c r="DG120" s="924">
        <v>9000293</v>
      </c>
      <c r="DH120" s="925"/>
      <c r="DI120" s="925"/>
      <c r="DJ120" s="925"/>
      <c r="DK120" s="925"/>
      <c r="DL120" s="925">
        <v>8675723</v>
      </c>
      <c r="DM120" s="925"/>
      <c r="DN120" s="925"/>
      <c r="DO120" s="925"/>
      <c r="DP120" s="925"/>
      <c r="DQ120" s="925">
        <v>8472667</v>
      </c>
      <c r="DR120" s="925"/>
      <c r="DS120" s="925"/>
      <c r="DT120" s="925"/>
      <c r="DU120" s="925"/>
      <c r="DV120" s="926">
        <v>42.9</v>
      </c>
      <c r="DW120" s="926"/>
      <c r="DX120" s="926"/>
      <c r="DY120" s="926"/>
      <c r="DZ120" s="927"/>
    </row>
    <row r="121" spans="1:130" s="197" customFormat="1" ht="26.25" customHeight="1">
      <c r="A121" s="973"/>
      <c r="B121" s="944"/>
      <c r="C121" s="1008" t="s">
        <v>448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449</v>
      </c>
      <c r="BA121" s="969"/>
      <c r="BB121" s="969"/>
      <c r="BC121" s="969"/>
      <c r="BD121" s="969"/>
      <c r="BE121" s="969"/>
      <c r="BF121" s="969"/>
      <c r="BG121" s="969"/>
      <c r="BH121" s="969"/>
      <c r="BI121" s="969"/>
      <c r="BJ121" s="969"/>
      <c r="BK121" s="969"/>
      <c r="BL121" s="969"/>
      <c r="BM121" s="969"/>
      <c r="BN121" s="969"/>
      <c r="BO121" s="969"/>
      <c r="BP121" s="970"/>
      <c r="BQ121" s="983">
        <v>35704811</v>
      </c>
      <c r="BR121" s="984"/>
      <c r="BS121" s="984"/>
      <c r="BT121" s="984"/>
      <c r="BU121" s="984"/>
      <c r="BV121" s="984">
        <v>36961325</v>
      </c>
      <c r="BW121" s="984"/>
      <c r="BX121" s="984"/>
      <c r="BY121" s="984"/>
      <c r="BZ121" s="984"/>
      <c r="CA121" s="984">
        <v>39822887</v>
      </c>
      <c r="CB121" s="984"/>
      <c r="CC121" s="984"/>
      <c r="CD121" s="984"/>
      <c r="CE121" s="984"/>
      <c r="CF121" s="1022">
        <v>201.5</v>
      </c>
      <c r="CG121" s="1023"/>
      <c r="CH121" s="1023"/>
      <c r="CI121" s="1023"/>
      <c r="CJ121" s="1023"/>
      <c r="CK121" s="1014"/>
      <c r="CL121" s="1015"/>
      <c r="CM121" s="1015"/>
      <c r="CN121" s="1015"/>
      <c r="CO121" s="1016"/>
      <c r="CP121" s="1005" t="s">
        <v>397</v>
      </c>
      <c r="CQ121" s="1006"/>
      <c r="CR121" s="1006"/>
      <c r="CS121" s="1006"/>
      <c r="CT121" s="1006"/>
      <c r="CU121" s="1006"/>
      <c r="CV121" s="1006"/>
      <c r="CW121" s="1006"/>
      <c r="CX121" s="1006"/>
      <c r="CY121" s="1006"/>
      <c r="CZ121" s="1006"/>
      <c r="DA121" s="1006"/>
      <c r="DB121" s="1006"/>
      <c r="DC121" s="1006"/>
      <c r="DD121" s="1006"/>
      <c r="DE121" s="1006"/>
      <c r="DF121" s="1007"/>
      <c r="DG121" s="917">
        <v>10027438</v>
      </c>
      <c r="DH121" s="918"/>
      <c r="DI121" s="918"/>
      <c r="DJ121" s="918"/>
      <c r="DK121" s="918"/>
      <c r="DL121" s="918">
        <v>8980006</v>
      </c>
      <c r="DM121" s="918"/>
      <c r="DN121" s="918"/>
      <c r="DO121" s="918"/>
      <c r="DP121" s="918"/>
      <c r="DQ121" s="918">
        <v>7605162</v>
      </c>
      <c r="DR121" s="918"/>
      <c r="DS121" s="918"/>
      <c r="DT121" s="918"/>
      <c r="DU121" s="918"/>
      <c r="DV121" s="919">
        <v>38.5</v>
      </c>
      <c r="DW121" s="919"/>
      <c r="DX121" s="919"/>
      <c r="DY121" s="919"/>
      <c r="DZ121" s="920"/>
    </row>
    <row r="122" spans="1:130" s="197" customFormat="1" ht="26.25" customHeight="1">
      <c r="A122" s="973"/>
      <c r="B122" s="944"/>
      <c r="C122" s="914" t="s">
        <v>431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450</v>
      </c>
      <c r="BP122" s="992"/>
      <c r="BQ122" s="1032">
        <v>46341796</v>
      </c>
      <c r="BR122" s="1033"/>
      <c r="BS122" s="1033"/>
      <c r="BT122" s="1033"/>
      <c r="BU122" s="1033"/>
      <c r="BV122" s="1033">
        <v>48234684</v>
      </c>
      <c r="BW122" s="1033"/>
      <c r="BX122" s="1033"/>
      <c r="BY122" s="1033"/>
      <c r="BZ122" s="1033"/>
      <c r="CA122" s="1033">
        <v>51562400</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1793296</v>
      </c>
      <c r="DH122" s="918"/>
      <c r="DI122" s="918"/>
      <c r="DJ122" s="918"/>
      <c r="DK122" s="918"/>
      <c r="DL122" s="918">
        <v>1783404</v>
      </c>
      <c r="DM122" s="918"/>
      <c r="DN122" s="918"/>
      <c r="DO122" s="918"/>
      <c r="DP122" s="918"/>
      <c r="DQ122" s="918">
        <v>1734397</v>
      </c>
      <c r="DR122" s="918"/>
      <c r="DS122" s="918"/>
      <c r="DT122" s="918"/>
      <c r="DU122" s="918"/>
      <c r="DV122" s="919">
        <v>8.8000000000000007</v>
      </c>
      <c r="DW122" s="919"/>
      <c r="DX122" s="919"/>
      <c r="DY122" s="919"/>
      <c r="DZ122" s="920"/>
    </row>
    <row r="123" spans="1:130" s="197" customFormat="1" ht="26.25" customHeight="1" thickBot="1">
      <c r="A123" s="973"/>
      <c r="B123" s="944"/>
      <c r="C123" s="914" t="s">
        <v>437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95093</v>
      </c>
      <c r="AB123" s="957"/>
      <c r="AC123" s="957"/>
      <c r="AD123" s="957"/>
      <c r="AE123" s="958"/>
      <c r="AF123" s="959">
        <v>84261</v>
      </c>
      <c r="AG123" s="957"/>
      <c r="AH123" s="957"/>
      <c r="AI123" s="957"/>
      <c r="AJ123" s="958"/>
      <c r="AK123" s="959">
        <v>96377</v>
      </c>
      <c r="AL123" s="957"/>
      <c r="AM123" s="957"/>
      <c r="AN123" s="957"/>
      <c r="AO123" s="958"/>
      <c r="AP123" s="960">
        <v>0.5</v>
      </c>
      <c r="AQ123" s="961"/>
      <c r="AR123" s="961"/>
      <c r="AS123" s="961"/>
      <c r="AT123" s="962"/>
      <c r="AU123" s="1029" t="s">
        <v>451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159.80000000000001</v>
      </c>
      <c r="BR123" s="1025"/>
      <c r="BS123" s="1025"/>
      <c r="BT123" s="1025"/>
      <c r="BU123" s="1025"/>
      <c r="BV123" s="1025">
        <v>150.69999999999999</v>
      </c>
      <c r="BW123" s="1025"/>
      <c r="BX123" s="1025"/>
      <c r="BY123" s="1025"/>
      <c r="BZ123" s="1025"/>
      <c r="CA123" s="1025">
        <v>136.80000000000001</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v>972642</v>
      </c>
      <c r="DH123" s="957"/>
      <c r="DI123" s="957"/>
      <c r="DJ123" s="957"/>
      <c r="DK123" s="958"/>
      <c r="DL123" s="959">
        <v>950425</v>
      </c>
      <c r="DM123" s="957"/>
      <c r="DN123" s="957"/>
      <c r="DO123" s="957"/>
      <c r="DP123" s="958"/>
      <c r="DQ123" s="959">
        <v>895182</v>
      </c>
      <c r="DR123" s="957"/>
      <c r="DS123" s="957"/>
      <c r="DT123" s="957"/>
      <c r="DU123" s="958"/>
      <c r="DV123" s="960">
        <v>4.5</v>
      </c>
      <c r="DW123" s="961"/>
      <c r="DX123" s="961"/>
      <c r="DY123" s="961"/>
      <c r="DZ123" s="962"/>
    </row>
    <row r="124" spans="1:130" s="197" customFormat="1" ht="26.25" customHeight="1">
      <c r="A124" s="973"/>
      <c r="B124" s="944"/>
      <c r="C124" s="914" t="s">
        <v>440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452</v>
      </c>
      <c r="CQ124" s="1006"/>
      <c r="CR124" s="1006"/>
      <c r="CS124" s="1006"/>
      <c r="CT124" s="1006"/>
      <c r="CU124" s="1006"/>
      <c r="CV124" s="1006"/>
      <c r="CW124" s="1006"/>
      <c r="CX124" s="1006"/>
      <c r="CY124" s="1006"/>
      <c r="CZ124" s="1006"/>
      <c r="DA124" s="1006"/>
      <c r="DB124" s="1006"/>
      <c r="DC124" s="1006"/>
      <c r="DD124" s="1006"/>
      <c r="DE124" s="1006"/>
      <c r="DF124" s="1007"/>
      <c r="DG124" s="995">
        <v>471923</v>
      </c>
      <c r="DH124" s="996"/>
      <c r="DI124" s="996"/>
      <c r="DJ124" s="996"/>
      <c r="DK124" s="997"/>
      <c r="DL124" s="998">
        <v>508901</v>
      </c>
      <c r="DM124" s="996"/>
      <c r="DN124" s="996"/>
      <c r="DO124" s="996"/>
      <c r="DP124" s="997"/>
      <c r="DQ124" s="998">
        <v>542444</v>
      </c>
      <c r="DR124" s="996"/>
      <c r="DS124" s="996"/>
      <c r="DT124" s="996"/>
      <c r="DU124" s="997"/>
      <c r="DV124" s="999">
        <v>2.7</v>
      </c>
      <c r="DW124" s="1000"/>
      <c r="DX124" s="1000"/>
      <c r="DY124" s="1000"/>
      <c r="DZ124" s="1001"/>
    </row>
    <row r="125" spans="1:130" s="197" customFormat="1" ht="26.25" customHeight="1" thickBot="1">
      <c r="A125" s="973"/>
      <c r="B125" s="944"/>
      <c r="C125" s="914" t="s">
        <v>442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453</v>
      </c>
      <c r="CL125" s="1012"/>
      <c r="CM125" s="1012"/>
      <c r="CN125" s="1012"/>
      <c r="CO125" s="1013"/>
      <c r="CP125" s="938" t="s">
        <v>454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445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44880</v>
      </c>
      <c r="AB126" s="957"/>
      <c r="AC126" s="957"/>
      <c r="AD126" s="957"/>
      <c r="AE126" s="958"/>
      <c r="AF126" s="959">
        <v>53518</v>
      </c>
      <c r="AG126" s="957"/>
      <c r="AH126" s="957"/>
      <c r="AI126" s="957"/>
      <c r="AJ126" s="958"/>
      <c r="AK126" s="959">
        <v>40417</v>
      </c>
      <c r="AL126" s="957"/>
      <c r="AM126" s="957"/>
      <c r="AN126" s="957"/>
      <c r="AO126" s="958"/>
      <c r="AP126" s="960">
        <v>0.2</v>
      </c>
      <c r="AQ126" s="961"/>
      <c r="AR126" s="961"/>
      <c r="AS126" s="961"/>
      <c r="AT126" s="962"/>
      <c r="AU126" s="233"/>
      <c r="AV126" s="233"/>
      <c r="AW126" s="233"/>
      <c r="AX126" s="1034" t="s">
        <v>455</v>
      </c>
      <c r="AY126" s="1035"/>
      <c r="AZ126" s="1035"/>
      <c r="BA126" s="1035"/>
      <c r="BB126" s="1035"/>
      <c r="BC126" s="1035"/>
      <c r="BD126" s="1035"/>
      <c r="BE126" s="1036"/>
      <c r="BF126" s="1050" t="s">
        <v>456</v>
      </c>
      <c r="BG126" s="1035"/>
      <c r="BH126" s="1035"/>
      <c r="BI126" s="1035"/>
      <c r="BJ126" s="1035"/>
      <c r="BK126" s="1035"/>
      <c r="BL126" s="1036"/>
      <c r="BM126" s="1050" t="s">
        <v>457</v>
      </c>
      <c r="BN126" s="1035"/>
      <c r="BO126" s="1035"/>
      <c r="BP126" s="1035"/>
      <c r="BQ126" s="1035"/>
      <c r="BR126" s="1035"/>
      <c r="BS126" s="1036"/>
      <c r="BT126" s="1050" t="s">
        <v>458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459</v>
      </c>
      <c r="CQ126" s="948"/>
      <c r="CR126" s="948"/>
      <c r="CS126" s="948"/>
      <c r="CT126" s="948"/>
      <c r="CU126" s="948"/>
      <c r="CV126" s="948"/>
      <c r="CW126" s="948"/>
      <c r="CX126" s="948"/>
      <c r="CY126" s="948"/>
      <c r="CZ126" s="948"/>
      <c r="DA126" s="948"/>
      <c r="DB126" s="948"/>
      <c r="DC126" s="948"/>
      <c r="DD126" s="948"/>
      <c r="DE126" s="948"/>
      <c r="DF126" s="949"/>
      <c r="DG126" s="917">
        <v>1347741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460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461</v>
      </c>
      <c r="AY127" s="885"/>
      <c r="AZ127" s="885"/>
      <c r="BA127" s="885"/>
      <c r="BB127" s="885"/>
      <c r="BC127" s="885"/>
      <c r="BD127" s="885"/>
      <c r="BE127" s="886"/>
      <c r="BF127" s="1039" t="s">
        <v>111</v>
      </c>
      <c r="BG127" s="1040"/>
      <c r="BH127" s="1040"/>
      <c r="BI127" s="1040"/>
      <c r="BJ127" s="1040"/>
      <c r="BK127" s="1040"/>
      <c r="BL127" s="1049"/>
      <c r="BM127" s="1039">
        <v>12.19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462</v>
      </c>
      <c r="CQ127" s="1043"/>
      <c r="CR127" s="1043"/>
      <c r="CS127" s="1043"/>
      <c r="CT127" s="1043"/>
      <c r="CU127" s="1043"/>
      <c r="CV127" s="1043"/>
      <c r="CW127" s="1043"/>
      <c r="CX127" s="1043"/>
      <c r="CY127" s="1043"/>
      <c r="CZ127" s="1043"/>
      <c r="DA127" s="1043"/>
      <c r="DB127" s="1043"/>
      <c r="DC127" s="1043"/>
      <c r="DD127" s="1043"/>
      <c r="DE127" s="1043"/>
      <c r="DF127" s="1044"/>
      <c r="DG127" s="1045">
        <v>1431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463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464</v>
      </c>
      <c r="X128" s="1071"/>
      <c r="Y128" s="1071"/>
      <c r="Z128" s="1072"/>
      <c r="AA128" s="1087">
        <v>189863</v>
      </c>
      <c r="AB128" s="1088"/>
      <c r="AC128" s="1088"/>
      <c r="AD128" s="1088"/>
      <c r="AE128" s="1089"/>
      <c r="AF128" s="1090">
        <v>185669</v>
      </c>
      <c r="AG128" s="1088"/>
      <c r="AH128" s="1088"/>
      <c r="AI128" s="1088"/>
      <c r="AJ128" s="1089"/>
      <c r="AK128" s="1090">
        <v>190757</v>
      </c>
      <c r="AL128" s="1088"/>
      <c r="AM128" s="1088"/>
      <c r="AN128" s="1088"/>
      <c r="AO128" s="1089"/>
      <c r="AP128" s="1091"/>
      <c r="AQ128" s="1092"/>
      <c r="AR128" s="1092"/>
      <c r="AS128" s="1092"/>
      <c r="AT128" s="1093"/>
      <c r="AU128" s="235"/>
      <c r="AV128" s="235"/>
      <c r="AW128" s="235"/>
      <c r="AX128" s="1052" t="s">
        <v>465</v>
      </c>
      <c r="AY128" s="948"/>
      <c r="AZ128" s="948"/>
      <c r="BA128" s="948"/>
      <c r="BB128" s="948"/>
      <c r="BC128" s="948"/>
      <c r="BD128" s="948"/>
      <c r="BE128" s="949"/>
      <c r="BF128" s="1064" t="s">
        <v>111</v>
      </c>
      <c r="BG128" s="1065"/>
      <c r="BH128" s="1065"/>
      <c r="BI128" s="1065"/>
      <c r="BJ128" s="1065"/>
      <c r="BK128" s="1065"/>
      <c r="BL128" s="1066"/>
      <c r="BM128" s="1064">
        <v>17.190000000000001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466</v>
      </c>
      <c r="X129" s="1059"/>
      <c r="Y129" s="1059"/>
      <c r="Z129" s="1060"/>
      <c r="AA129" s="956">
        <v>23365954</v>
      </c>
      <c r="AB129" s="957"/>
      <c r="AC129" s="957"/>
      <c r="AD129" s="957"/>
      <c r="AE129" s="958"/>
      <c r="AF129" s="959">
        <v>23292038</v>
      </c>
      <c r="AG129" s="957"/>
      <c r="AH129" s="957"/>
      <c r="AI129" s="957"/>
      <c r="AJ129" s="958"/>
      <c r="AK129" s="959">
        <v>23461091</v>
      </c>
      <c r="AL129" s="957"/>
      <c r="AM129" s="957"/>
      <c r="AN129" s="957"/>
      <c r="AO129" s="958"/>
      <c r="AP129" s="1061"/>
      <c r="AQ129" s="1062"/>
      <c r="AR129" s="1062"/>
      <c r="AS129" s="1062"/>
      <c r="AT129" s="1063"/>
      <c r="AU129" s="235"/>
      <c r="AV129" s="235"/>
      <c r="AW129" s="235"/>
      <c r="AX129" s="1052" t="s">
        <v>467</v>
      </c>
      <c r="AY129" s="948"/>
      <c r="AZ129" s="948"/>
      <c r="BA129" s="948"/>
      <c r="BB129" s="948"/>
      <c r="BC129" s="948"/>
      <c r="BD129" s="948"/>
      <c r="BE129" s="949"/>
      <c r="BF129" s="1053">
        <v>13.2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469</v>
      </c>
      <c r="X130" s="1059"/>
      <c r="Y130" s="1059"/>
      <c r="Z130" s="1060"/>
      <c r="AA130" s="956">
        <v>3560105</v>
      </c>
      <c r="AB130" s="957"/>
      <c r="AC130" s="957"/>
      <c r="AD130" s="957"/>
      <c r="AE130" s="958"/>
      <c r="AF130" s="959">
        <v>3588447</v>
      </c>
      <c r="AG130" s="957"/>
      <c r="AH130" s="957"/>
      <c r="AI130" s="957"/>
      <c r="AJ130" s="958"/>
      <c r="AK130" s="959">
        <v>3701619</v>
      </c>
      <c r="AL130" s="957"/>
      <c r="AM130" s="957"/>
      <c r="AN130" s="957"/>
      <c r="AO130" s="958"/>
      <c r="AP130" s="1061"/>
      <c r="AQ130" s="1062"/>
      <c r="AR130" s="1062"/>
      <c r="AS130" s="1062"/>
      <c r="AT130" s="1063"/>
      <c r="AU130" s="235"/>
      <c r="AV130" s="235"/>
      <c r="AW130" s="235"/>
      <c r="AX130" s="1111" t="s">
        <v>470</v>
      </c>
      <c r="AY130" s="1043"/>
      <c r="AZ130" s="1043"/>
      <c r="BA130" s="1043"/>
      <c r="BB130" s="1043"/>
      <c r="BC130" s="1043"/>
      <c r="BD130" s="1043"/>
      <c r="BE130" s="1044"/>
      <c r="BF130" s="1073">
        <v>136.80000000000001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471</v>
      </c>
      <c r="X131" s="1082"/>
      <c r="Y131" s="1082"/>
      <c r="Z131" s="1083"/>
      <c r="AA131" s="995">
        <v>19805849</v>
      </c>
      <c r="AB131" s="996"/>
      <c r="AC131" s="996"/>
      <c r="AD131" s="996"/>
      <c r="AE131" s="997"/>
      <c r="AF131" s="998">
        <v>19703591</v>
      </c>
      <c r="AG131" s="996"/>
      <c r="AH131" s="996"/>
      <c r="AI131" s="996"/>
      <c r="AJ131" s="997"/>
      <c r="AK131" s="998">
        <v>19759472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473</v>
      </c>
      <c r="W132" s="1099"/>
      <c r="X132" s="1099"/>
      <c r="Y132" s="1099"/>
      <c r="Z132" s="1100"/>
      <c r="AA132" s="1101">
        <v>13.610600590000001</v>
      </c>
      <c r="AB132" s="1102"/>
      <c r="AC132" s="1102"/>
      <c r="AD132" s="1102"/>
      <c r="AE132" s="1103"/>
      <c r="AF132" s="1104">
        <v>13.33720336</v>
      </c>
      <c r="AG132" s="1102"/>
      <c r="AH132" s="1102"/>
      <c r="AI132" s="1102"/>
      <c r="AJ132" s="1103"/>
      <c r="AK132" s="1104">
        <v>12.78396508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474</v>
      </c>
      <c r="W133" s="1106"/>
      <c r="X133" s="1106"/>
      <c r="Y133" s="1106"/>
      <c r="Z133" s="1107"/>
      <c r="AA133" s="1108">
        <v>15.1</v>
      </c>
      <c r="AB133" s="1109"/>
      <c r="AC133" s="1109"/>
      <c r="AD133" s="1109"/>
      <c r="AE133" s="1110"/>
      <c r="AF133" s="1108">
        <v>13.8</v>
      </c>
      <c r="AG133" s="1109"/>
      <c r="AH133" s="1109"/>
      <c r="AI133" s="1109"/>
      <c r="AJ133" s="1110"/>
      <c r="AK133" s="1108">
        <v>13.2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5" t="s">
        <v>477</v>
      </c>
      <c r="L7" s="254"/>
      <c r="M7" s="255" t="s">
        <v>478</v>
      </c>
      <c r="N7" s="256"/>
    </row>
    <row r="8" spans="1:16">
      <c r="A8" s="248"/>
      <c r="B8" s="244"/>
      <c r="C8" s="244"/>
      <c r="D8" s="244"/>
      <c r="E8" s="244"/>
      <c r="F8" s="244"/>
      <c r="G8" s="257"/>
      <c r="H8" s="258"/>
      <c r="I8" s="258"/>
      <c r="J8" s="259"/>
      <c r="K8" s="1116"/>
      <c r="L8" s="260" t="s">
        <v>479</v>
      </c>
      <c r="M8" s="261" t="s">
        <v>480</v>
      </c>
      <c r="N8" s="262" t="s">
        <v>481</v>
      </c>
    </row>
    <row r="9" spans="1:16">
      <c r="A9" s="248"/>
      <c r="B9" s="244"/>
      <c r="C9" s="244"/>
      <c r="D9" s="244"/>
      <c r="E9" s="244"/>
      <c r="F9" s="244"/>
      <c r="G9" s="1117" t="s">
        <v>482</v>
      </c>
      <c r="H9" s="1118"/>
      <c r="I9" s="1118"/>
      <c r="J9" s="1119"/>
      <c r="K9" s="263">
        <v>6595930</v>
      </c>
      <c r="L9" s="264">
        <v>71952</v>
      </c>
      <c r="M9" s="265">
        <v>65478</v>
      </c>
      <c r="N9" s="266">
        <v>9.9</v>
      </c>
    </row>
    <row r="10" spans="1:16">
      <c r="A10" s="248"/>
      <c r="B10" s="244"/>
      <c r="C10" s="244"/>
      <c r="D10" s="244"/>
      <c r="E10" s="244"/>
      <c r="F10" s="244"/>
      <c r="G10" s="1117" t="s">
        <v>483</v>
      </c>
      <c r="H10" s="1118"/>
      <c r="I10" s="1118"/>
      <c r="J10" s="1119"/>
      <c r="K10" s="267">
        <v>503101</v>
      </c>
      <c r="L10" s="268">
        <v>5488</v>
      </c>
      <c r="M10" s="269">
        <v>5891</v>
      </c>
      <c r="N10" s="270">
        <v>-6.8</v>
      </c>
    </row>
    <row r="11" spans="1:16" ht="13.5" customHeight="1">
      <c r="A11" s="248"/>
      <c r="B11" s="244"/>
      <c r="C11" s="244"/>
      <c r="D11" s="244"/>
      <c r="E11" s="244"/>
      <c r="F11" s="244"/>
      <c r="G11" s="1117" t="s">
        <v>484</v>
      </c>
      <c r="H11" s="1118"/>
      <c r="I11" s="1118"/>
      <c r="J11" s="1119"/>
      <c r="K11" s="267">
        <v>5683</v>
      </c>
      <c r="L11" s="268">
        <v>62</v>
      </c>
      <c r="M11" s="269">
        <v>8462</v>
      </c>
      <c r="N11" s="270">
        <v>-99.3</v>
      </c>
    </row>
    <row r="12" spans="1:16" ht="13.5" customHeight="1">
      <c r="A12" s="248"/>
      <c r="B12" s="244"/>
      <c r="C12" s="244"/>
      <c r="D12" s="244"/>
      <c r="E12" s="244"/>
      <c r="F12" s="244"/>
      <c r="G12" s="1117" t="s">
        <v>485</v>
      </c>
      <c r="H12" s="1118"/>
      <c r="I12" s="1118"/>
      <c r="J12" s="1119"/>
      <c r="K12" s="267" t="s">
        <v>486</v>
      </c>
      <c r="L12" s="268" t="s">
        <v>486</v>
      </c>
      <c r="M12" s="269">
        <v>902</v>
      </c>
      <c r="N12" s="270" t="s">
        <v>486</v>
      </c>
    </row>
    <row r="13" spans="1:16" ht="13.5" customHeight="1">
      <c r="A13" s="248"/>
      <c r="B13" s="244"/>
      <c r="C13" s="244"/>
      <c r="D13" s="244"/>
      <c r="E13" s="244"/>
      <c r="F13" s="244"/>
      <c r="G13" s="1117" t="s">
        <v>487</v>
      </c>
      <c r="H13" s="1118"/>
      <c r="I13" s="1118"/>
      <c r="J13" s="1119"/>
      <c r="K13" s="267" t="s">
        <v>486</v>
      </c>
      <c r="L13" s="268" t="s">
        <v>486</v>
      </c>
      <c r="M13" s="269" t="s">
        <v>486</v>
      </c>
      <c r="N13" s="270" t="s">
        <v>486</v>
      </c>
    </row>
    <row r="14" spans="1:16" ht="13.5" customHeight="1">
      <c r="A14" s="248"/>
      <c r="B14" s="244"/>
      <c r="C14" s="244"/>
      <c r="D14" s="244"/>
      <c r="E14" s="244"/>
      <c r="F14" s="244"/>
      <c r="G14" s="1117" t="s">
        <v>488</v>
      </c>
      <c r="H14" s="1118"/>
      <c r="I14" s="1118"/>
      <c r="J14" s="1119"/>
      <c r="K14" s="267">
        <v>414831</v>
      </c>
      <c r="L14" s="268">
        <v>4525</v>
      </c>
      <c r="M14" s="269">
        <v>2295</v>
      </c>
      <c r="N14" s="270">
        <v>97.2</v>
      </c>
    </row>
    <row r="15" spans="1:16" ht="13.5" customHeight="1">
      <c r="A15" s="248"/>
      <c r="B15" s="244"/>
      <c r="C15" s="244"/>
      <c r="D15" s="244"/>
      <c r="E15" s="244"/>
      <c r="F15" s="244"/>
      <c r="G15" s="1117" t="s">
        <v>489</v>
      </c>
      <c r="H15" s="1118"/>
      <c r="I15" s="1118"/>
      <c r="J15" s="1119"/>
      <c r="K15" s="267">
        <v>297111</v>
      </c>
      <c r="L15" s="268">
        <v>3241</v>
      </c>
      <c r="M15" s="269">
        <v>1610</v>
      </c>
      <c r="N15" s="270">
        <v>101.3</v>
      </c>
    </row>
    <row r="16" spans="1:16">
      <c r="A16" s="248"/>
      <c r="B16" s="244"/>
      <c r="C16" s="244"/>
      <c r="D16" s="244"/>
      <c r="E16" s="244"/>
      <c r="F16" s="244"/>
      <c r="G16" s="1120" t="s">
        <v>490</v>
      </c>
      <c r="H16" s="1121"/>
      <c r="I16" s="1121"/>
      <c r="J16" s="1122"/>
      <c r="K16" s="268">
        <v>-896882</v>
      </c>
      <c r="L16" s="268">
        <v>-9784</v>
      </c>
      <c r="M16" s="269">
        <v>-7674</v>
      </c>
      <c r="N16" s="270">
        <v>27.5</v>
      </c>
    </row>
    <row r="17" spans="1:16">
      <c r="A17" s="248"/>
      <c r="B17" s="244"/>
      <c r="C17" s="244"/>
      <c r="D17" s="244"/>
      <c r="E17" s="244"/>
      <c r="F17" s="244"/>
      <c r="G17" s="1120" t="s">
        <v>169</v>
      </c>
      <c r="H17" s="1121"/>
      <c r="I17" s="1121"/>
      <c r="J17" s="1122"/>
      <c r="K17" s="268">
        <v>6919774</v>
      </c>
      <c r="L17" s="268">
        <v>75485</v>
      </c>
      <c r="M17" s="269">
        <v>76965</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2" t="s">
        <v>495</v>
      </c>
      <c r="H21" s="1113"/>
      <c r="I21" s="1113"/>
      <c r="J21" s="1114"/>
      <c r="K21" s="280">
        <v>8.61</v>
      </c>
      <c r="L21" s="281">
        <v>7.53</v>
      </c>
      <c r="M21" s="282">
        <v>1.08</v>
      </c>
      <c r="N21" s="249"/>
      <c r="O21" s="283"/>
      <c r="P21" s="279"/>
    </row>
    <row r="22" spans="1:16" s="284" customFormat="1">
      <c r="A22" s="279"/>
      <c r="B22" s="249"/>
      <c r="C22" s="249"/>
      <c r="D22" s="249"/>
      <c r="E22" s="249"/>
      <c r="F22" s="249"/>
      <c r="G22" s="1112" t="s">
        <v>496</v>
      </c>
      <c r="H22" s="1113"/>
      <c r="I22" s="1113"/>
      <c r="J22" s="1114"/>
      <c r="K22" s="285">
        <v>98.3</v>
      </c>
      <c r="L22" s="286">
        <v>97.3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5" t="s">
        <v>477</v>
      </c>
      <c r="L30" s="254"/>
      <c r="M30" s="255" t="s">
        <v>478</v>
      </c>
      <c r="N30" s="256"/>
    </row>
    <row r="31" spans="1:16">
      <c r="A31" s="248"/>
      <c r="B31" s="244"/>
      <c r="C31" s="244"/>
      <c r="D31" s="244"/>
      <c r="E31" s="244"/>
      <c r="F31" s="244"/>
      <c r="G31" s="257"/>
      <c r="H31" s="258"/>
      <c r="I31" s="258"/>
      <c r="J31" s="259"/>
      <c r="K31" s="1116"/>
      <c r="L31" s="260" t="s">
        <v>479</v>
      </c>
      <c r="M31" s="261" t="s">
        <v>480</v>
      </c>
      <c r="N31" s="262" t="s">
        <v>481</v>
      </c>
    </row>
    <row r="32" spans="1:16" ht="27" customHeight="1">
      <c r="A32" s="248"/>
      <c r="B32" s="244"/>
      <c r="C32" s="244"/>
      <c r="D32" s="244"/>
      <c r="E32" s="244"/>
      <c r="F32" s="244"/>
      <c r="G32" s="1128" t="s">
        <v>500</v>
      </c>
      <c r="H32" s="1129"/>
      <c r="I32" s="1129"/>
      <c r="J32" s="1130"/>
      <c r="K32" s="294">
        <v>5212220</v>
      </c>
      <c r="L32" s="294">
        <v>56858</v>
      </c>
      <c r="M32" s="295">
        <v>44941</v>
      </c>
      <c r="N32" s="296">
        <v>26.5</v>
      </c>
    </row>
    <row r="33" spans="1:16" ht="13.5" customHeight="1">
      <c r="A33" s="248"/>
      <c r="B33" s="244"/>
      <c r="C33" s="244"/>
      <c r="D33" s="244"/>
      <c r="E33" s="244"/>
      <c r="F33" s="244"/>
      <c r="G33" s="1128" t="s">
        <v>501</v>
      </c>
      <c r="H33" s="1129"/>
      <c r="I33" s="1129"/>
      <c r="J33" s="1130"/>
      <c r="K33" s="294" t="s">
        <v>486</v>
      </c>
      <c r="L33" s="294" t="s">
        <v>486</v>
      </c>
      <c r="M33" s="295" t="s">
        <v>486</v>
      </c>
      <c r="N33" s="296" t="s">
        <v>486</v>
      </c>
    </row>
    <row r="34" spans="1:16" ht="27" customHeight="1">
      <c r="A34" s="248"/>
      <c r="B34" s="244"/>
      <c r="C34" s="244"/>
      <c r="D34" s="244"/>
      <c r="E34" s="244"/>
      <c r="F34" s="244"/>
      <c r="G34" s="1128" t="s">
        <v>502</v>
      </c>
      <c r="H34" s="1129"/>
      <c r="I34" s="1129"/>
      <c r="J34" s="1130"/>
      <c r="K34" s="294" t="s">
        <v>486</v>
      </c>
      <c r="L34" s="294" t="s">
        <v>486</v>
      </c>
      <c r="M34" s="295">
        <v>79</v>
      </c>
      <c r="N34" s="296" t="s">
        <v>486</v>
      </c>
    </row>
    <row r="35" spans="1:16" ht="27" customHeight="1">
      <c r="A35" s="248"/>
      <c r="B35" s="244"/>
      <c r="C35" s="244"/>
      <c r="D35" s="244"/>
      <c r="E35" s="244"/>
      <c r="F35" s="244"/>
      <c r="G35" s="1128" t="s">
        <v>503</v>
      </c>
      <c r="H35" s="1129"/>
      <c r="I35" s="1129"/>
      <c r="J35" s="1130"/>
      <c r="K35" s="294">
        <v>1069063</v>
      </c>
      <c r="L35" s="294">
        <v>11662</v>
      </c>
      <c r="M35" s="295">
        <v>13887</v>
      </c>
      <c r="N35" s="296">
        <v>-16</v>
      </c>
    </row>
    <row r="36" spans="1:16" ht="27" customHeight="1">
      <c r="A36" s="248"/>
      <c r="B36" s="244"/>
      <c r="C36" s="244"/>
      <c r="D36" s="244"/>
      <c r="E36" s="244"/>
      <c r="F36" s="244"/>
      <c r="G36" s="1128" t="s">
        <v>504</v>
      </c>
      <c r="H36" s="1129"/>
      <c r="I36" s="1129"/>
      <c r="J36" s="1130"/>
      <c r="K36" s="294" t="s">
        <v>486</v>
      </c>
      <c r="L36" s="294" t="s">
        <v>486</v>
      </c>
      <c r="M36" s="295">
        <v>3159</v>
      </c>
      <c r="N36" s="296" t="s">
        <v>486</v>
      </c>
    </row>
    <row r="37" spans="1:16" ht="13.5" customHeight="1">
      <c r="A37" s="248"/>
      <c r="B37" s="244"/>
      <c r="C37" s="244"/>
      <c r="D37" s="244"/>
      <c r="E37" s="244"/>
      <c r="F37" s="244"/>
      <c r="G37" s="1128" t="s">
        <v>505</v>
      </c>
      <c r="H37" s="1129"/>
      <c r="I37" s="1129"/>
      <c r="J37" s="1130"/>
      <c r="K37" s="294">
        <v>136794</v>
      </c>
      <c r="L37" s="294">
        <v>1492</v>
      </c>
      <c r="M37" s="295">
        <v>1648</v>
      </c>
      <c r="N37" s="296">
        <v>-9.5</v>
      </c>
    </row>
    <row r="38" spans="1:16" ht="27" customHeight="1">
      <c r="A38" s="248"/>
      <c r="B38" s="244"/>
      <c r="C38" s="244"/>
      <c r="D38" s="244"/>
      <c r="E38" s="244"/>
      <c r="F38" s="244"/>
      <c r="G38" s="1131" t="s">
        <v>506</v>
      </c>
      <c r="H38" s="1132"/>
      <c r="I38" s="1132"/>
      <c r="J38" s="1133"/>
      <c r="K38" s="297">
        <v>343</v>
      </c>
      <c r="L38" s="297">
        <v>4</v>
      </c>
      <c r="M38" s="298">
        <v>3</v>
      </c>
      <c r="N38" s="299">
        <v>33.299999999999997</v>
      </c>
      <c r="O38" s="293"/>
    </row>
    <row r="39" spans="1:16">
      <c r="A39" s="248"/>
      <c r="B39" s="244"/>
      <c r="C39" s="244"/>
      <c r="D39" s="244"/>
      <c r="E39" s="244"/>
      <c r="F39" s="244"/>
      <c r="G39" s="1131" t="s">
        <v>507</v>
      </c>
      <c r="H39" s="1132"/>
      <c r="I39" s="1132"/>
      <c r="J39" s="1133"/>
      <c r="K39" s="300">
        <v>-190757</v>
      </c>
      <c r="L39" s="300">
        <v>-2081</v>
      </c>
      <c r="M39" s="301">
        <v>-4297</v>
      </c>
      <c r="N39" s="302">
        <v>-51.6</v>
      </c>
      <c r="O39" s="293"/>
    </row>
    <row r="40" spans="1:16" ht="27" customHeight="1">
      <c r="A40" s="248"/>
      <c r="B40" s="244"/>
      <c r="C40" s="244"/>
      <c r="D40" s="244"/>
      <c r="E40" s="244"/>
      <c r="F40" s="244"/>
      <c r="G40" s="1128" t="s">
        <v>508</v>
      </c>
      <c r="H40" s="1129"/>
      <c r="I40" s="1129"/>
      <c r="J40" s="1130"/>
      <c r="K40" s="300">
        <v>-3701619</v>
      </c>
      <c r="L40" s="300">
        <v>-40379</v>
      </c>
      <c r="M40" s="301">
        <v>-39944</v>
      </c>
      <c r="N40" s="302">
        <v>1.1000000000000001</v>
      </c>
      <c r="O40" s="293"/>
    </row>
    <row r="41" spans="1:16">
      <c r="A41" s="248"/>
      <c r="B41" s="244"/>
      <c r="C41" s="244"/>
      <c r="D41" s="244"/>
      <c r="E41" s="244"/>
      <c r="F41" s="244"/>
      <c r="G41" s="1134" t="s">
        <v>279</v>
      </c>
      <c r="H41" s="1135"/>
      <c r="I41" s="1135"/>
      <c r="J41" s="1136"/>
      <c r="K41" s="294">
        <v>2526044</v>
      </c>
      <c r="L41" s="300">
        <v>27556</v>
      </c>
      <c r="M41" s="301">
        <v>19475</v>
      </c>
      <c r="N41" s="302">
        <v>41.5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3" t="s">
        <v>477</v>
      </c>
      <c r="J49" s="1125" t="s">
        <v>512</v>
      </c>
      <c r="K49" s="1126"/>
      <c r="L49" s="1126"/>
      <c r="M49" s="1126"/>
      <c r="N49" s="1127"/>
    </row>
    <row r="50" spans="1:14">
      <c r="A50" s="248"/>
      <c r="B50" s="244"/>
      <c r="C50" s="244"/>
      <c r="D50" s="244"/>
      <c r="E50" s="244"/>
      <c r="F50" s="244"/>
      <c r="G50" s="312"/>
      <c r="H50" s="313"/>
      <c r="I50" s="1124"/>
      <c r="J50" s="314" t="s">
        <v>513</v>
      </c>
      <c r="K50" s="315" t="s">
        <v>514</v>
      </c>
      <c r="L50" s="316" t="s">
        <v>515</v>
      </c>
      <c r="M50" s="317" t="s">
        <v>516</v>
      </c>
      <c r="N50" s="318" t="s">
        <v>517</v>
      </c>
    </row>
    <row r="51" spans="1:14">
      <c r="A51" s="248"/>
      <c r="B51" s="244"/>
      <c r="C51" s="244"/>
      <c r="D51" s="244"/>
      <c r="E51" s="244"/>
      <c r="F51" s="244"/>
      <c r="G51" s="310" t="s">
        <v>518</v>
      </c>
      <c r="H51" s="311"/>
      <c r="I51" s="319">
        <v>3667722</v>
      </c>
      <c r="J51" s="320">
        <v>39412</v>
      </c>
      <c r="K51" s="321">
        <v>33.299999999999997</v>
      </c>
      <c r="L51" s="322">
        <v>70789</v>
      </c>
      <c r="M51" s="323">
        <v>23.4</v>
      </c>
      <c r="N51" s="324">
        <v>9.9</v>
      </c>
    </row>
    <row r="52" spans="1:14">
      <c r="A52" s="248"/>
      <c r="B52" s="244"/>
      <c r="C52" s="244"/>
      <c r="D52" s="244"/>
      <c r="E52" s="244"/>
      <c r="F52" s="244"/>
      <c r="G52" s="325"/>
      <c r="H52" s="326" t="s">
        <v>519</v>
      </c>
      <c r="I52" s="327">
        <v>2466389</v>
      </c>
      <c r="J52" s="328">
        <v>26503</v>
      </c>
      <c r="K52" s="329">
        <v>51.2</v>
      </c>
      <c r="L52" s="330">
        <v>40880</v>
      </c>
      <c r="M52" s="331">
        <v>25.2</v>
      </c>
      <c r="N52" s="332">
        <v>26</v>
      </c>
    </row>
    <row r="53" spans="1:14">
      <c r="A53" s="248"/>
      <c r="B53" s="244"/>
      <c r="C53" s="244"/>
      <c r="D53" s="244"/>
      <c r="E53" s="244"/>
      <c r="F53" s="244"/>
      <c r="G53" s="310" t="s">
        <v>520</v>
      </c>
      <c r="H53" s="311"/>
      <c r="I53" s="319">
        <v>5106529</v>
      </c>
      <c r="J53" s="320">
        <v>55169</v>
      </c>
      <c r="K53" s="321">
        <v>40</v>
      </c>
      <c r="L53" s="322">
        <v>66876</v>
      </c>
      <c r="M53" s="323">
        <v>-5.5</v>
      </c>
      <c r="N53" s="324">
        <v>45.5</v>
      </c>
    </row>
    <row r="54" spans="1:14">
      <c r="A54" s="248"/>
      <c r="B54" s="244"/>
      <c r="C54" s="244"/>
      <c r="D54" s="244"/>
      <c r="E54" s="244"/>
      <c r="F54" s="244"/>
      <c r="G54" s="325"/>
      <c r="H54" s="326" t="s">
        <v>519</v>
      </c>
      <c r="I54" s="327">
        <v>2790423</v>
      </c>
      <c r="J54" s="328">
        <v>30147</v>
      </c>
      <c r="K54" s="329">
        <v>13.7</v>
      </c>
      <c r="L54" s="330">
        <v>36310</v>
      </c>
      <c r="M54" s="331">
        <v>-11.2</v>
      </c>
      <c r="N54" s="332">
        <v>24.9</v>
      </c>
    </row>
    <row r="55" spans="1:14">
      <c r="A55" s="248"/>
      <c r="B55" s="244"/>
      <c r="C55" s="244"/>
      <c r="D55" s="244"/>
      <c r="E55" s="244"/>
      <c r="F55" s="244"/>
      <c r="G55" s="310" t="s">
        <v>521</v>
      </c>
      <c r="H55" s="311"/>
      <c r="I55" s="319">
        <v>5539326</v>
      </c>
      <c r="J55" s="320">
        <v>60183</v>
      </c>
      <c r="K55" s="321">
        <v>9.1</v>
      </c>
      <c r="L55" s="322">
        <v>51704</v>
      </c>
      <c r="M55" s="323">
        <v>-22.7</v>
      </c>
      <c r="N55" s="324">
        <v>31.8</v>
      </c>
    </row>
    <row r="56" spans="1:14">
      <c r="A56" s="248"/>
      <c r="B56" s="244"/>
      <c r="C56" s="244"/>
      <c r="D56" s="244"/>
      <c r="E56" s="244"/>
      <c r="F56" s="244"/>
      <c r="G56" s="325"/>
      <c r="H56" s="326" t="s">
        <v>519</v>
      </c>
      <c r="I56" s="327">
        <v>2032457</v>
      </c>
      <c r="J56" s="328">
        <v>22082</v>
      </c>
      <c r="K56" s="329">
        <v>-26.8</v>
      </c>
      <c r="L56" s="330">
        <v>26896</v>
      </c>
      <c r="M56" s="331">
        <v>-25.9</v>
      </c>
      <c r="N56" s="332">
        <v>-0.9</v>
      </c>
    </row>
    <row r="57" spans="1:14">
      <c r="A57" s="248"/>
      <c r="B57" s="244"/>
      <c r="C57" s="244"/>
      <c r="D57" s="244"/>
      <c r="E57" s="244"/>
      <c r="F57" s="244"/>
      <c r="G57" s="310" t="s">
        <v>522</v>
      </c>
      <c r="H57" s="311"/>
      <c r="I57" s="319">
        <v>6444399</v>
      </c>
      <c r="J57" s="320">
        <v>69949</v>
      </c>
      <c r="K57" s="321">
        <v>16.2</v>
      </c>
      <c r="L57" s="322">
        <v>52678</v>
      </c>
      <c r="M57" s="323">
        <v>1.9</v>
      </c>
      <c r="N57" s="324">
        <v>14.3</v>
      </c>
    </row>
    <row r="58" spans="1:14">
      <c r="A58" s="248"/>
      <c r="B58" s="244"/>
      <c r="C58" s="244"/>
      <c r="D58" s="244"/>
      <c r="E58" s="244"/>
      <c r="F58" s="244"/>
      <c r="G58" s="325"/>
      <c r="H58" s="326" t="s">
        <v>519</v>
      </c>
      <c r="I58" s="327">
        <v>3293391</v>
      </c>
      <c r="J58" s="328">
        <v>35747</v>
      </c>
      <c r="K58" s="329">
        <v>61.9</v>
      </c>
      <c r="L58" s="330">
        <v>30185</v>
      </c>
      <c r="M58" s="331">
        <v>12.2</v>
      </c>
      <c r="N58" s="332">
        <v>49.7</v>
      </c>
    </row>
    <row r="59" spans="1:14">
      <c r="A59" s="248"/>
      <c r="B59" s="244"/>
      <c r="C59" s="244"/>
      <c r="D59" s="244"/>
      <c r="E59" s="244"/>
      <c r="F59" s="244"/>
      <c r="G59" s="310" t="s">
        <v>523</v>
      </c>
      <c r="H59" s="311"/>
      <c r="I59" s="319">
        <v>7045736</v>
      </c>
      <c r="J59" s="320">
        <v>76859</v>
      </c>
      <c r="K59" s="321">
        <v>9.9</v>
      </c>
      <c r="L59" s="322">
        <v>69560</v>
      </c>
      <c r="M59" s="323">
        <v>32</v>
      </c>
      <c r="N59" s="324">
        <v>-22.1</v>
      </c>
    </row>
    <row r="60" spans="1:14">
      <c r="A60" s="248"/>
      <c r="B60" s="244"/>
      <c r="C60" s="244"/>
      <c r="D60" s="244"/>
      <c r="E60" s="244"/>
      <c r="F60" s="244"/>
      <c r="G60" s="325"/>
      <c r="H60" s="326" t="s">
        <v>519</v>
      </c>
      <c r="I60" s="333">
        <v>4316411</v>
      </c>
      <c r="J60" s="328">
        <v>47086</v>
      </c>
      <c r="K60" s="329">
        <v>31.7</v>
      </c>
      <c r="L60" s="330">
        <v>35305</v>
      </c>
      <c r="M60" s="331">
        <v>17</v>
      </c>
      <c r="N60" s="332">
        <v>14.7</v>
      </c>
    </row>
    <row r="61" spans="1:14">
      <c r="A61" s="248"/>
      <c r="B61" s="244"/>
      <c r="C61" s="244"/>
      <c r="D61" s="244"/>
      <c r="E61" s="244"/>
      <c r="F61" s="244"/>
      <c r="G61" s="310" t="s">
        <v>524</v>
      </c>
      <c r="H61" s="334"/>
      <c r="I61" s="335">
        <v>5560742</v>
      </c>
      <c r="J61" s="336">
        <v>60314</v>
      </c>
      <c r="K61" s="337">
        <v>21.7</v>
      </c>
      <c r="L61" s="338">
        <v>62321</v>
      </c>
      <c r="M61" s="339">
        <v>5.8</v>
      </c>
      <c r="N61" s="324">
        <v>15.9</v>
      </c>
    </row>
    <row r="62" spans="1:14">
      <c r="A62" s="248"/>
      <c r="B62" s="244"/>
      <c r="C62" s="244"/>
      <c r="D62" s="244"/>
      <c r="E62" s="244"/>
      <c r="F62" s="244"/>
      <c r="G62" s="325"/>
      <c r="H62" s="326" t="s">
        <v>519</v>
      </c>
      <c r="I62" s="327">
        <v>2979814</v>
      </c>
      <c r="J62" s="328">
        <v>32313</v>
      </c>
      <c r="K62" s="329">
        <v>26.3</v>
      </c>
      <c r="L62" s="330">
        <v>33915</v>
      </c>
      <c r="M62" s="331">
        <v>3.5</v>
      </c>
      <c r="N62" s="332">
        <v>22.8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3.09</v>
      </c>
      <c r="G47" s="12">
        <v>8.99</v>
      </c>
      <c r="H47" s="12">
        <v>15.81</v>
      </c>
      <c r="I47" s="12">
        <v>22.73</v>
      </c>
      <c r="J47" s="13">
        <v>27.93</v>
      </c>
    </row>
    <row r="48" spans="2:10" ht="57.75" customHeight="1">
      <c r="B48" s="14"/>
      <c r="C48" s="1139" t="s">
        <v>4</v>
      </c>
      <c r="D48" s="1139"/>
      <c r="E48" s="1140"/>
      <c r="F48" s="15">
        <v>6.74</v>
      </c>
      <c r="G48" s="16">
        <v>9.67</v>
      </c>
      <c r="H48" s="16">
        <v>6.46</v>
      </c>
      <c r="I48" s="16">
        <v>4.84</v>
      </c>
      <c r="J48" s="17">
        <v>6.37</v>
      </c>
    </row>
    <row r="49" spans="2:10" ht="57.75" customHeight="1" thickBot="1">
      <c r="B49" s="18"/>
      <c r="C49" s="1141" t="s">
        <v>5</v>
      </c>
      <c r="D49" s="1141"/>
      <c r="E49" s="1142"/>
      <c r="F49" s="19">
        <v>6.64</v>
      </c>
      <c r="G49" s="20">
        <v>9.1999999999999993</v>
      </c>
      <c r="H49" s="20">
        <v>4.3</v>
      </c>
      <c r="I49" s="20">
        <v>5.22</v>
      </c>
      <c r="J49" s="21">
        <v>6.92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531</v>
      </c>
      <c r="D34" s="1149"/>
      <c r="E34" s="1150"/>
      <c r="F34" s="32" t="s">
        <v>532</v>
      </c>
      <c r="G34" s="33" t="s">
        <v>533</v>
      </c>
      <c r="H34" s="33" t="s">
        <v>534</v>
      </c>
      <c r="I34" s="33" t="s">
        <v>535</v>
      </c>
      <c r="J34" s="34" t="s">
        <v>536</v>
      </c>
      <c r="K34" s="22"/>
      <c r="L34" s="22"/>
      <c r="M34" s="22"/>
      <c r="N34" s="22"/>
      <c r="O34" s="22"/>
      <c r="P34" s="22"/>
    </row>
    <row r="35" spans="1:16" ht="39" customHeight="1">
      <c r="A35" s="22"/>
      <c r="B35" s="35"/>
      <c r="C35" s="1143" t="s">
        <v>537</v>
      </c>
      <c r="D35" s="1144"/>
      <c r="E35" s="1145"/>
      <c r="F35" s="36">
        <v>0</v>
      </c>
      <c r="G35" s="37">
        <v>0.01</v>
      </c>
      <c r="H35" s="37">
        <v>0.01</v>
      </c>
      <c r="I35" s="37">
        <v>0.01</v>
      </c>
      <c r="J35" s="38" t="s">
        <v>538</v>
      </c>
      <c r="K35" s="22"/>
      <c r="L35" s="22"/>
      <c r="M35" s="22"/>
      <c r="N35" s="22"/>
      <c r="O35" s="22"/>
      <c r="P35" s="22"/>
    </row>
    <row r="36" spans="1:16" ht="39" customHeight="1">
      <c r="A36" s="22"/>
      <c r="B36" s="35"/>
      <c r="C36" s="1143" t="s">
        <v>539</v>
      </c>
      <c r="D36" s="1144"/>
      <c r="E36" s="1145"/>
      <c r="F36" s="36">
        <v>7.62</v>
      </c>
      <c r="G36" s="37">
        <v>7.87</v>
      </c>
      <c r="H36" s="37">
        <v>8.5500000000000007</v>
      </c>
      <c r="I36" s="37">
        <v>8.3699999999999992</v>
      </c>
      <c r="J36" s="38">
        <v>8.44</v>
      </c>
      <c r="K36" s="22"/>
      <c r="L36" s="22"/>
      <c r="M36" s="22"/>
      <c r="N36" s="22"/>
      <c r="O36" s="22"/>
      <c r="P36" s="22"/>
    </row>
    <row r="37" spans="1:16" ht="39" customHeight="1">
      <c r="A37" s="22"/>
      <c r="B37" s="35"/>
      <c r="C37" s="1143" t="s">
        <v>540</v>
      </c>
      <c r="D37" s="1144"/>
      <c r="E37" s="1145"/>
      <c r="F37" s="36">
        <v>6.92</v>
      </c>
      <c r="G37" s="37">
        <v>9.84</v>
      </c>
      <c r="H37" s="37">
        <v>6.62</v>
      </c>
      <c r="I37" s="37">
        <v>4.9800000000000004</v>
      </c>
      <c r="J37" s="38">
        <v>6.49</v>
      </c>
      <c r="K37" s="22"/>
      <c r="L37" s="22"/>
      <c r="M37" s="22"/>
      <c r="N37" s="22"/>
      <c r="O37" s="22"/>
      <c r="P37" s="22"/>
    </row>
    <row r="38" spans="1:16" ht="39" customHeight="1">
      <c r="A38" s="22"/>
      <c r="B38" s="35"/>
      <c r="C38" s="1143" t="s">
        <v>541</v>
      </c>
      <c r="D38" s="1144"/>
      <c r="E38" s="1145"/>
      <c r="F38" s="36">
        <v>3.34</v>
      </c>
      <c r="G38" s="37">
        <v>2.79</v>
      </c>
      <c r="H38" s="37">
        <v>2.74</v>
      </c>
      <c r="I38" s="37">
        <v>3.1</v>
      </c>
      <c r="J38" s="38">
        <v>3.2</v>
      </c>
      <c r="K38" s="22"/>
      <c r="L38" s="22"/>
      <c r="M38" s="22"/>
      <c r="N38" s="22"/>
      <c r="O38" s="22"/>
      <c r="P38" s="22"/>
    </row>
    <row r="39" spans="1:16" ht="39" customHeight="1">
      <c r="A39" s="22"/>
      <c r="B39" s="35"/>
      <c r="C39" s="1143" t="s">
        <v>542</v>
      </c>
      <c r="D39" s="1144"/>
      <c r="E39" s="1145"/>
      <c r="F39" s="36">
        <v>0.1</v>
      </c>
      <c r="G39" s="37">
        <v>0.66</v>
      </c>
      <c r="H39" s="37">
        <v>2.38</v>
      </c>
      <c r="I39" s="37">
        <v>1.71</v>
      </c>
      <c r="J39" s="38">
        <v>1.73</v>
      </c>
      <c r="K39" s="22"/>
      <c r="L39" s="22"/>
      <c r="M39" s="22"/>
      <c r="N39" s="22"/>
      <c r="O39" s="22"/>
      <c r="P39" s="22"/>
    </row>
    <row r="40" spans="1:16" ht="39" customHeight="1">
      <c r="A40" s="22"/>
      <c r="B40" s="35"/>
      <c r="C40" s="1143" t="s">
        <v>543</v>
      </c>
      <c r="D40" s="1144"/>
      <c r="E40" s="1145"/>
      <c r="F40" s="36" t="s">
        <v>486</v>
      </c>
      <c r="G40" s="37" t="s">
        <v>486</v>
      </c>
      <c r="H40" s="37">
        <v>1.55</v>
      </c>
      <c r="I40" s="37">
        <v>1.63</v>
      </c>
      <c r="J40" s="38">
        <v>1.67</v>
      </c>
      <c r="K40" s="22"/>
      <c r="L40" s="22"/>
      <c r="M40" s="22"/>
      <c r="N40" s="22"/>
      <c r="O40" s="22"/>
      <c r="P40" s="22"/>
    </row>
    <row r="41" spans="1:16" ht="39" customHeight="1">
      <c r="A41" s="22"/>
      <c r="B41" s="35"/>
      <c r="C41" s="1143" t="s">
        <v>544</v>
      </c>
      <c r="D41" s="1144"/>
      <c r="E41" s="1145"/>
      <c r="F41" s="36">
        <v>2.04</v>
      </c>
      <c r="G41" s="37">
        <v>0.62</v>
      </c>
      <c r="H41" s="37">
        <v>0.56999999999999995</v>
      </c>
      <c r="I41" s="37">
        <v>0.51</v>
      </c>
      <c r="J41" s="38">
        <v>0.65</v>
      </c>
      <c r="K41" s="22"/>
      <c r="L41" s="22"/>
      <c r="M41" s="22"/>
      <c r="N41" s="22"/>
      <c r="O41" s="22"/>
      <c r="P41" s="22"/>
    </row>
    <row r="42" spans="1:16" ht="39" customHeight="1">
      <c r="A42" s="22"/>
      <c r="B42" s="39"/>
      <c r="C42" s="1143" t="s">
        <v>545</v>
      </c>
      <c r="D42" s="1144"/>
      <c r="E42" s="1145"/>
      <c r="F42" s="36" t="s">
        <v>486</v>
      </c>
      <c r="G42" s="37" t="s">
        <v>486</v>
      </c>
      <c r="H42" s="37" t="s">
        <v>486</v>
      </c>
      <c r="I42" s="37" t="s">
        <v>486</v>
      </c>
      <c r="J42" s="38" t="s">
        <v>486</v>
      </c>
      <c r="K42" s="22"/>
      <c r="L42" s="22"/>
      <c r="M42" s="22"/>
      <c r="N42" s="22"/>
      <c r="O42" s="22"/>
      <c r="P42" s="22"/>
    </row>
    <row r="43" spans="1:16" ht="39" customHeight="1" thickBot="1">
      <c r="A43" s="22"/>
      <c r="B43" s="40"/>
      <c r="C43" s="1146" t="s">
        <v>546</v>
      </c>
      <c r="D43" s="1147"/>
      <c r="E43" s="1148"/>
      <c r="F43" s="41">
        <v>3.34</v>
      </c>
      <c r="G43" s="42">
        <v>3.11</v>
      </c>
      <c r="H43" s="42">
        <v>1.5</v>
      </c>
      <c r="I43" s="42">
        <v>0.99</v>
      </c>
      <c r="J43" s="43">
        <v>0.59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5619</v>
      </c>
      <c r="L45" s="60">
        <v>5476</v>
      </c>
      <c r="M45" s="60">
        <v>5317</v>
      </c>
      <c r="N45" s="60">
        <v>5214</v>
      </c>
      <c r="O45" s="61">
        <v>5212</v>
      </c>
      <c r="P45" s="48"/>
      <c r="Q45" s="48"/>
      <c r="R45" s="48"/>
      <c r="S45" s="48"/>
      <c r="T45" s="48"/>
      <c r="U45" s="48"/>
    </row>
    <row r="46" spans="1:21" ht="30.75" customHeight="1">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c r="A47" s="48"/>
      <c r="B47" s="1161"/>
      <c r="C47" s="1162"/>
      <c r="D47" s="62"/>
      <c r="E47" s="1153" t="s">
        <v>14</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c r="A48" s="48"/>
      <c r="B48" s="1161"/>
      <c r="C48" s="1162"/>
      <c r="D48" s="62"/>
      <c r="E48" s="1153" t="s">
        <v>15</v>
      </c>
      <c r="F48" s="1153"/>
      <c r="G48" s="1153"/>
      <c r="H48" s="1153"/>
      <c r="I48" s="1153"/>
      <c r="J48" s="1154"/>
      <c r="K48" s="63">
        <v>997</v>
      </c>
      <c r="L48" s="64">
        <v>953</v>
      </c>
      <c r="M48" s="64">
        <v>988</v>
      </c>
      <c r="N48" s="64">
        <v>1050</v>
      </c>
      <c r="O48" s="65">
        <v>1069</v>
      </c>
      <c r="P48" s="48"/>
      <c r="Q48" s="48"/>
      <c r="R48" s="48"/>
      <c r="S48" s="48"/>
      <c r="T48" s="48"/>
      <c r="U48" s="48"/>
    </row>
    <row r="49" spans="1:21" ht="30.75" customHeight="1">
      <c r="A49" s="48"/>
      <c r="B49" s="1161"/>
      <c r="C49" s="1162"/>
      <c r="D49" s="62"/>
      <c r="E49" s="1153" t="s">
        <v>16</v>
      </c>
      <c r="F49" s="1153"/>
      <c r="G49" s="1153"/>
      <c r="H49" s="1153"/>
      <c r="I49" s="1153"/>
      <c r="J49" s="1154"/>
      <c r="K49" s="63" t="s">
        <v>486</v>
      </c>
      <c r="L49" s="64" t="s">
        <v>486</v>
      </c>
      <c r="M49" s="64" t="s">
        <v>486</v>
      </c>
      <c r="N49" s="64" t="s">
        <v>486</v>
      </c>
      <c r="O49" s="65" t="s">
        <v>486</v>
      </c>
      <c r="P49" s="48"/>
      <c r="Q49" s="48"/>
      <c r="R49" s="48"/>
      <c r="S49" s="48"/>
      <c r="T49" s="48"/>
      <c r="U49" s="48"/>
    </row>
    <row r="50" spans="1:21" ht="30.75" customHeight="1">
      <c r="A50" s="48"/>
      <c r="B50" s="1161"/>
      <c r="C50" s="1162"/>
      <c r="D50" s="62"/>
      <c r="E50" s="1153" t="s">
        <v>17</v>
      </c>
      <c r="F50" s="1153"/>
      <c r="G50" s="1153"/>
      <c r="H50" s="1153"/>
      <c r="I50" s="1153"/>
      <c r="J50" s="1154"/>
      <c r="K50" s="63">
        <v>140</v>
      </c>
      <c r="L50" s="64">
        <v>143</v>
      </c>
      <c r="M50" s="64">
        <v>140</v>
      </c>
      <c r="N50" s="64">
        <v>138</v>
      </c>
      <c r="O50" s="65">
        <v>137</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3453</v>
      </c>
      <c r="L52" s="64">
        <v>3645</v>
      </c>
      <c r="M52" s="64">
        <v>3750</v>
      </c>
      <c r="N52" s="64">
        <v>3774</v>
      </c>
      <c r="O52" s="65">
        <v>3892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3304</v>
      </c>
      <c r="L53" s="69">
        <v>2927</v>
      </c>
      <c r="M53" s="69">
        <v>2695</v>
      </c>
      <c r="N53" s="69">
        <v>2628</v>
      </c>
      <c r="O53" s="70">
        <v>2526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2015-04-24T02:25:24Z</cp:lastPrinted>
  <dcterms:created xsi:type="dcterms:W3CDTF">2015-02-17T07:35:16Z</dcterms:created>
  <dcterms:modified xsi:type="dcterms:W3CDTF">2015-04-27T00:13:32Z</dcterms:modified>
</cp:coreProperties>
</file>