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15" windowWidth="19230" windowHeight="60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F88" i="11" l="1"/>
  <c r="CR102" i="11" l="1"/>
  <c r="CW102" i="11"/>
  <c r="DG102" i="11"/>
  <c r="AP63" i="11" l="1"/>
  <c r="AU63" i="11"/>
  <c r="Q23" i="11" l="1"/>
  <c r="V23" i="11"/>
  <c r="AA23" i="11"/>
  <c r="AF23" i="11"/>
  <c r="AP23" i="11"/>
  <c r="BG39" i="9" l="1"/>
  <c r="BG38" i="9"/>
  <c r="BG37" i="9"/>
  <c r="BG36" i="9"/>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BW42" i="9"/>
  <c r="BE42" i="9"/>
  <c r="AM42" i="9"/>
  <c r="U42" i="9"/>
  <c r="BW41" i="9"/>
  <c r="BE41" i="9"/>
  <c r="AM41" i="9"/>
  <c r="U41" i="9"/>
  <c r="BW40" i="9"/>
  <c r="BE40" i="9"/>
  <c r="AM40" i="9"/>
  <c r="U40" i="9"/>
  <c r="C40" i="9"/>
  <c r="C41" i="9" s="1"/>
  <c r="C42" i="9" s="1"/>
  <c r="C43" i="9" s="1"/>
  <c r="BW39" i="9"/>
  <c r="AM39" i="9"/>
  <c r="U39" i="9"/>
  <c r="C39" i="9"/>
  <c r="CO38" i="9"/>
  <c r="CO39" i="9" s="1"/>
  <c r="CO40" i="9" s="1"/>
  <c r="CO41" i="9" s="1"/>
  <c r="CO42" i="9" s="1"/>
  <c r="CO43" i="9" s="1"/>
  <c r="AM38" i="9"/>
  <c r="U38" i="9"/>
  <c r="AM37" i="9"/>
  <c r="AM36" i="9"/>
  <c r="C34" i="9"/>
  <c r="C35" i="9" s="1"/>
  <c r="U34" i="9" l="1"/>
  <c r="C36" i="9"/>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BE34" i="9" l="1"/>
  <c r="BE35" i="9" s="1"/>
  <c r="BE36" i="9" s="1"/>
  <c r="BE37" i="9" s="1"/>
  <c r="BE38" i="9" s="1"/>
  <c r="BE39" i="9" s="1"/>
  <c r="BW34" i="9" l="1"/>
  <c r="BW35" i="9" s="1"/>
  <c r="BW36" i="9" s="1"/>
  <c r="BW37" i="9" s="1"/>
  <c r="BW38" i="9" s="1"/>
  <c r="CO34" i="9" l="1"/>
  <c r="CO35" i="9" s="1"/>
  <c r="CO36" i="9" s="1"/>
  <c r="CO37" i="9" s="1"/>
</calcChain>
</file>

<file path=xl/sharedStrings.xml><?xml version="1.0" encoding="utf-8"?>
<sst xmlns="http://schemas.openxmlformats.org/spreadsheetml/2006/main" count="1043" uniqueCount="552">
  <si>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</si>
  <si>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</si>
  <si>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</si>
  <si>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</si>
  <si>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</si>
  <si>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</si>
  <si>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</si>
  <si>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</si>
  <si>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</si>
  <si>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</si>
  <si>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</si>
  <si>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</si>
  <si>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</si>
  <si>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</si>
  <si>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</si>
  <si>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</si>
  <si>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</si>
  <si>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</si>
  <si>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</si>
  <si>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</si>
  <si>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</si>
  <si>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</si>
  <si>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</si>
  <si>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</si>
  <si>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</si>
  <si>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</si>
  <si>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</si>
  <si>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</si>
  <si>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</si>
  <si>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</si>
  <si>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</si>
  <si>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</si>
  <si>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</si>
  <si>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</si>
  <si>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</si>
  <si>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</si>
  <si>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</si>
  <si>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</si>
  <si>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</si>
  <si>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</si>
  <si>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</si>
  <si>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</si>
  <si>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</si>
  <si>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</si>
  <si>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</si>
  <si>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</si>
  <si>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</si>
  <si>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</si>
  <si>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</si>
  <si>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</si>
  <si>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</si>
  <si>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</si>
  <si>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</si>
  <si>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</si>
  <si>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</si>
  <si>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</si>
  <si>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</si>
  <si>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</si>
  <si>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</si>
  <si>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</si>
  <si>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</si>
  <si>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</si>
  <si>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</si>
  <si>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</si>
  <si>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</si>
  <si>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</si>
  <si>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</si>
  <si>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</si>
  <si>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</si>
  <si>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</si>
  <si>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</si>
  <si>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</si>
  <si>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</si>
  <si>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</si>
  <si>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</si>
  <si>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</si>
  <si>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</si>
  <si>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</si>
  <si>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</si>
  <si>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</si>
  <si>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</si>
  <si>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</si>
  <si>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西条市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</si>
  <si>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</si>
  <si>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</si>
  <si>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</si>
  <si>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</si>
  <si>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</si>
  <si>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</si>
  <si>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</si>
  <si>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</si>
  <si>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</si>
  <si>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</si>
  <si>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</si>
  <si>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</si>
  <si>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</si>
  <si>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</si>
  <si>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</si>
  <si>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</si>
  <si>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</si>
  <si>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</si>
  <si>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</si>
  <si>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</si>
  <si>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</si>
  <si>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</si>
  <si>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</si>
  <si>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</si>
  <si>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</si>
  <si>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</si>
  <si>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</si>
  <si>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</si>
  <si>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</si>
  <si>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</si>
  <si>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</si>
  <si>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</si>
  <si>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</si>
  <si>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</si>
  <si>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</si>
  <si>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</si>
  <si>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</si>
  <si>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</si>
  <si>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</si>
  <si>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</si>
  <si>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</si>
  <si>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</si>
  <si>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</si>
  <si>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</si>
  <si>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</si>
  <si>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</si>
  <si>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</si>
  <si>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</si>
  <si>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</si>
  <si>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</si>
  <si>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</si>
  <si>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</si>
  <si>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</si>
  <si>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</si>
  <si>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</si>
  <si>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</si>
  <si>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</si>
  <si>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</si>
  <si>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</si>
  <si>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</si>
  <si>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</si>
  <si>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</si>
  <si>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</si>
  <si>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</si>
  <si>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</si>
  <si>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</si>
  <si>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</si>
  <si>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</si>
  <si>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</si>
  <si>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</si>
  <si>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</si>
  <si>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</si>
  <si>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</si>
  <si>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</si>
  <si>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</si>
  <si>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</si>
  <si>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</si>
  <si>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</si>
  <si>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</si>
  <si>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</si>
  <si>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</si>
  <si>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</si>
  <si>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</si>
  <si>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</si>
  <si>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</si>
  <si>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</si>
  <si>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</si>
  <si>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</si>
  <si>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</si>
  <si>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</si>
  <si>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</si>
  <si>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</si>
  <si>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</si>
  <si>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</si>
  <si>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</si>
  <si>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</si>
  <si>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</si>
  <si>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</si>
  <si>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</si>
  <si>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</si>
  <si>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</si>
  <si>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</si>
  <si>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</si>
  <si>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</si>
  <si>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</si>
  <si>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</si>
  <si>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</si>
  <si>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</si>
  <si>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</si>
  <si>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</si>
  <si>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</si>
  <si>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</si>
  <si>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愛媛県西条市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</si>
  <si>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</si>
  <si>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</si>
  <si>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</si>
  <si>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</si>
  <si>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</si>
  <si>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</si>
  <si>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</si>
  <si>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</si>
  <si>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</si>
  <si>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</si>
  <si>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</si>
  <si>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</si>
  <si>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</si>
  <si>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</si>
  <si>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</si>
  <si>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</si>
  <si>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</si>
  <si>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</si>
  <si>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</si>
  <si>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</si>
  <si>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</si>
  <si>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</si>
  <si>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</si>
  <si>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</si>
  <si>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</si>
  <si>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</si>
  <si>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</si>
  <si>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</si>
  <si>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</si>
  <si>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</si>
  <si>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</si>
  <si>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</si>
  <si>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</si>
  <si>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</si>
  <si>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</si>
  <si>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</si>
  <si>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</si>
  <si>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</si>
  <si>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</si>
  <si>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</si>
  <si>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</si>
  <si>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</si>
  <si>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</si>
  <si>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</si>
  <si>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</si>
  <si>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</si>
  <si>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</si>
  <si>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</si>
  <si>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</si>
  <si>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</si>
  <si>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</si>
  <si>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</si>
  <si>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</si>
  <si>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</si>
  <si>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</si>
  <si>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</si>
  <si>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</si>
  <si>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</si>
  <si>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</si>
  <si>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</si>
  <si>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</si>
  <si>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</si>
  <si>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</si>
  <si>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</si>
  <si>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</si>
  <si>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</si>
  <si>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</si>
  <si>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</si>
  <si>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</si>
  <si>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</si>
  <si>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</si>
  <si>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</si>
  <si>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</si>
  <si>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</si>
  <si>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</si>
  <si>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</si>
  <si>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</si>
  <si>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</si>
  <si>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</si>
  <si>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</si>
  <si>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</si>
  <si>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</si>
  <si>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</si>
  <si>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</si>
  <si>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</si>
  <si>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</si>
  <si>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</si>
  <si>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</si>
  <si>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</si>
  <si>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</si>
  <si>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</si>
  <si>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</si>
  <si>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</si>
  <si>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</si>
  <si>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</si>
  <si>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</si>
  <si>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</si>
  <si>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</si>
  <si>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</si>
  <si>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</si>
  <si>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</si>
  <si>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</si>
  <si>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</si>
  <si>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</si>
  <si>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</si>
  <si>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</si>
  <si>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</si>
  <si>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</si>
  <si>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</si>
  <si>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</si>
  <si>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</si>
  <si>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</si>
  <si>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</si>
  <si>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</si>
  <si>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</si>
  <si>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</si>
  <si>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</si>
  <si>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</si>
  <si>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</si>
  <si>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</si>
  <si>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</si>
  <si>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</si>
  <si>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観光施設</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</si>
  <si>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</si>
  <si>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</si>
  <si>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</si>
  <si>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</si>
  <si>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</si>
  <si>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</si>
  <si>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</si>
  <si>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</si>
  <si>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</si>
  <si>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</si>
  <si>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</si>
  <si>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</si>
  <si>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</si>
  <si>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</si>
  <si>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</si>
  <si>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</si>
  <si>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</si>
  <si>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</si>
  <si>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</si>
  <si>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</si>
  <si>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</si>
  <si>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</si>
  <si>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</si>
  <si>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</si>
  <si>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</si>
  <si>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</si>
  <si>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</si>
  <si>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愛媛県西条市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</si>
  <si>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</si>
  <si>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</si>
  <si>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</si>
  <si>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</si>
  <si>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</si>
  <si>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</si>
  <si>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</si>
  <si>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</si>
  <si>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</si>
  <si>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</si>
  <si>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</si>
  <si>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</si>
  <si>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</si>
  <si>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</si>
  <si>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</si>
  <si>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</si>
  <si>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</si>
  <si>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</si>
  <si>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</si>
  <si>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</si>
  <si>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ひうち地域振興整備事業特別会計</t>
    <phoneticPr fontId="5"/>
  </si>
  <si>
    <t>土地開発事業特別会計</t>
    <phoneticPr fontId="5"/>
  </si>
  <si>
    <t>住宅新築資金等貸付事業特別会計</t>
    <phoneticPr fontId="5"/>
  </si>
  <si>
    <t>畑地かん水事業特別会計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</si>
  <si>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</si>
  <si>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</si>
  <si>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</si>
  <si>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</si>
  <si>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</si>
  <si>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</si>
  <si>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</si>
  <si>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</si>
  <si>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</si>
  <si>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</si>
  <si>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</si>
  <si>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</si>
  <si>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</si>
  <si>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</si>
  <si>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介護保険特別会計（介護保険事業勘定）</t>
    <phoneticPr fontId="5"/>
  </si>
  <si>
    <t>介護保険特別会計（介護サービス事業勘定）</t>
    <phoneticPr fontId="5"/>
  </si>
  <si>
    <t>後期高齢者医療保険特別会計</t>
    <phoneticPr fontId="5"/>
  </si>
  <si>
    <t>水道事業会計</t>
    <phoneticPr fontId="5"/>
  </si>
  <si>
    <t>法適用企業</t>
    <phoneticPr fontId="5"/>
  </si>
  <si>
    <t>病院事業会計</t>
    <phoneticPr fontId="5"/>
  </si>
  <si>
    <t>簡易水道事業特別会計</t>
    <phoneticPr fontId="5"/>
  </si>
  <si>
    <t>法非適用企業</t>
    <phoneticPr fontId="5"/>
  </si>
  <si>
    <t>公共下水道事業特別会計</t>
    <phoneticPr fontId="5"/>
  </si>
  <si>
    <t>小規模下水道事業特別会計</t>
    <phoneticPr fontId="5"/>
  </si>
  <si>
    <t>港湾上屋事業特別会計</t>
    <phoneticPr fontId="5"/>
  </si>
  <si>
    <t>小松地域交流事業特別会計</t>
    <phoneticPr fontId="5"/>
  </si>
  <si>
    <t>本谷温泉事業特別会計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</si>
  <si>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</si>
  <si>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</si>
  <si>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</si>
  <si>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</si>
  <si>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</si>
  <si>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</si>
  <si>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</si>
  <si>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</si>
  <si>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</si>
  <si>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</si>
  <si>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</si>
  <si>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</si>
  <si>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</si>
  <si>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</si>
  <si>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</si>
  <si>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</si>
  <si>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</si>
  <si>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</si>
  <si>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</si>
  <si>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</si>
  <si>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</si>
  <si>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</si>
  <si>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</si>
  <si>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</si>
  <si>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</si>
  <si>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</si>
  <si>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</si>
  <si>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</si>
  <si>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</si>
  <si>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</si>
  <si>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</si>
  <si>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</si>
  <si>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</si>
  <si>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</si>
  <si>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</si>
  <si>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</si>
  <si>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</si>
  <si>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</si>
  <si>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</si>
  <si>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</si>
  <si>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</si>
  <si>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</si>
  <si>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</si>
  <si>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</si>
  <si>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</si>
  <si>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</si>
  <si>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</si>
  <si>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</si>
  <si>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</si>
  <si>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</si>
  <si>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</si>
  <si>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</si>
  <si>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</si>
  <si>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</si>
  <si>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</si>
  <si>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</si>
  <si>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</si>
  <si>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</si>
  <si>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</si>
  <si>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</si>
  <si>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</si>
  <si>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</si>
  <si>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</si>
  <si>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</si>
  <si>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</si>
  <si>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</si>
  <si>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</si>
  <si>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</si>
  <si>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</si>
  <si>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</si>
  <si>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</si>
  <si>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</si>
  <si>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</si>
  <si>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</si>
  <si>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</si>
  <si>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</si>
  <si>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</si>
  <si>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</si>
  <si>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</si>
  <si>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</si>
  <si>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</si>
  <si>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</si>
  <si>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</si>
  <si>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</si>
  <si>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</si>
  <si>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</si>
  <si>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</si>
  <si>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</si>
  <si>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</si>
  <si>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</si>
  <si>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</si>
  <si>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</si>
  <si>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</si>
  <si>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</si>
  <si>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</si>
  <si>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</si>
  <si>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</si>
  <si>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</si>
  <si>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</si>
  <si>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</si>
  <si>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</si>
  <si>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</si>
  <si>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</si>
  <si>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</si>
  <si>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</si>
  <si>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</si>
  <si>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</si>
  <si>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</si>
  <si>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</si>
  <si>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</si>
  <si>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</si>
  <si>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</si>
  <si>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</si>
  <si>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</si>
  <si>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</si>
  <si>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</si>
  <si>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</si>
  <si>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</si>
  <si>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</si>
  <si>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</si>
  <si>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</si>
  <si>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</si>
  <si>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</si>
  <si>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</si>
  <si>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</si>
  <si>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</si>
  <si>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</si>
  <si>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</si>
  <si>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</si>
  <si>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</si>
  <si>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</si>
  <si>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</si>
  <si>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</si>
  <si>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2.06</t>
  </si>
  <si>
    <t>一般会計</t>
  </si>
  <si>
    <t>水道事業会計</t>
  </si>
  <si>
    <t>国民健康保険特別会計</t>
  </si>
  <si>
    <t>▲ 1.06</t>
  </si>
  <si>
    <t>介護保険特別会計（介護保険事業勘定）</t>
  </si>
  <si>
    <t>介護保険特別会計（介護サービス事業勘定）</t>
  </si>
  <si>
    <t>後期高齢者医療保険特別会計</t>
  </si>
  <si>
    <t>畑地かん水事業特別会計</t>
  </si>
  <si>
    <t>住宅新築資金等貸付事業特別会計</t>
  </si>
  <si>
    <t>その他会計（赤字）</t>
  </si>
  <si>
    <t>その他会計（黒字）</t>
  </si>
  <si>
    <t>西条産業情報支援センター</t>
    <rPh sb="0" eb="2">
      <t>サイジョウ</t>
    </rPh>
    <rPh sb="2" eb="4">
      <t>サンギョウ</t>
    </rPh>
    <rPh sb="4" eb="6">
      <t>ジョウホウ</t>
    </rPh>
    <rPh sb="6" eb="8">
      <t>シエン</t>
    </rPh>
    <phoneticPr fontId="5"/>
  </si>
  <si>
    <t>西条市体育協会</t>
    <rPh sb="0" eb="2">
      <t>サイジョウ</t>
    </rPh>
    <rPh sb="2" eb="3">
      <t>シ</t>
    </rPh>
    <rPh sb="3" eb="5">
      <t>タイイク</t>
    </rPh>
    <rPh sb="5" eb="7">
      <t>キョウカイ</t>
    </rPh>
    <phoneticPr fontId="5"/>
  </si>
  <si>
    <t>西条市土地開発公社</t>
    <rPh sb="0" eb="3">
      <t>サイジョウシ</t>
    </rPh>
    <rPh sb="3" eb="5">
      <t>トチ</t>
    </rPh>
    <rPh sb="5" eb="7">
      <t>カイハツ</t>
    </rPh>
    <rPh sb="7" eb="9">
      <t>コウシャ</t>
    </rPh>
    <phoneticPr fontId="5"/>
  </si>
  <si>
    <t>佐伯記念育英会</t>
    <rPh sb="0" eb="2">
      <t>サエキ</t>
    </rPh>
    <rPh sb="2" eb="4">
      <t>キネン</t>
    </rPh>
    <rPh sb="4" eb="7">
      <t>イクエイカイ</t>
    </rPh>
    <phoneticPr fontId="5"/>
  </si>
  <si>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5"/>
  </si>
  <si>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5"/>
  </si>
  <si>
    <t>愛媛地方税滞納整理機構</t>
    <rPh sb="0" eb="2">
      <t>エヒメ</t>
    </rPh>
    <rPh sb="2" eb="5">
      <t>チホウゼイ</t>
    </rPh>
    <rPh sb="5" eb="7">
      <t>タイノウ</t>
    </rPh>
    <rPh sb="7" eb="9">
      <t>セイリ</t>
    </rPh>
    <rPh sb="9" eb="11">
      <t>キコウ</t>
    </rPh>
    <phoneticPr fontId="5"/>
  </si>
  <si>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5"/>
  </si>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</sst>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lef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53925</c:v>
                </c:pt>
                <c:pt idx="1">
                  <c:v>51263</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32898</c:v>
                </c:pt>
                <c:pt idx="1">
                  <c:v>43910</c:v>
                </c:pt>
                <c:pt idx="2">
                  <c:v>51231</c:v>
                </c:pt>
                <c:pt idx="3">
                  <c:v>56629</c:v>
                </c:pt>
                <c:pt idx="4">
                  <c:v>79223</c:v>
                </c:pt>
              </c:numCache>
            </c:numRef>
          </c:val>
          <c:smooth val="0"/>
        </c:ser>
        <c:dLbls>
          <c:showLegendKey val="0"/>
          <c:showVal val="0"/>
          <c:showCatName val="0"/>
          <c:showSerName val="0"/>
          <c:showPercent val="0"/>
          <c:showBubbleSize val="0"/>
        </c:dLbls>
        <c:marker val="1"/>
        <c:smooth val="0"/>
        <c:axId val="140464128"/>
        <c:axId val="140466048"/>
      </c:lineChart>
      <c:catAx>
        <c:axId val="14046412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466048"/>
        <c:crosses val="autoZero"/>
        <c:auto val="1"/>
        <c:lblAlgn val="ctr"/>
        <c:lblOffset val="100"/>
        <c:tickLblSkip val="1"/>
        <c:tickMarkSkip val="1"/>
        <c:noMultiLvlLbl val="0"/>
      </c:catAx>
      <c:valAx>
        <c:axId val="140466048"/>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0464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8.27</c:v>
                </c:pt>
                <c:pt idx="1">
                  <c:v>7.68</c:v>
                </c:pt>
                <c:pt idx="2">
                  <c:v>8.5500000000000007</c:v>
                </c:pt>
                <c:pt idx="3">
                  <c:v>8.1199999999999992</c:v>
                </c:pt>
                <c:pt idx="4">
                  <c:v>7.47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19.63</c:v>
                </c:pt>
                <c:pt idx="1">
                  <c:v>21.72</c:v>
                </c:pt>
                <c:pt idx="2">
                  <c:v>21.11</c:v>
                </c:pt>
                <c:pt idx="3">
                  <c:v>19.57</c:v>
                </c:pt>
                <c:pt idx="4">
                  <c:v>20.59</c:v>
                </c:pt>
              </c:numCache>
            </c:numRef>
          </c:val>
        </c:ser>
        <c:dLbls>
          <c:showLegendKey val="0"/>
          <c:showVal val="0"/>
          <c:showCatName val="0"/>
          <c:showSerName val="0"/>
          <c:showPercent val="0"/>
          <c:showBubbleSize val="0"/>
        </c:dLbls>
        <c:gapWidth val="250"/>
        <c:overlap val="100"/>
        <c:axId val="140817536"/>
        <c:axId val="14081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2.94</c:v>
                </c:pt>
                <c:pt idx="1">
                  <c:v>2.09</c:v>
                </c:pt>
                <c:pt idx="2">
                  <c:v>0.96</c:v>
                </c:pt>
                <c:pt idx="3">
                  <c:v>-2.06</c:v>
                </c:pt>
                <c:pt idx="4">
                  <c:v>0.82</c:v>
                </c:pt>
              </c:numCache>
            </c:numRef>
          </c:val>
          <c:smooth val="0"/>
        </c:ser>
        <c:dLbls>
          <c:showLegendKey val="0"/>
          <c:showVal val="0"/>
          <c:showCatName val="0"/>
          <c:showSerName val="0"/>
          <c:showPercent val="0"/>
          <c:showBubbleSize val="0"/>
        </c:dLbls>
        <c:marker val="1"/>
        <c:smooth val="0"/>
        <c:axId val="140817536"/>
        <c:axId val="140819456"/>
      </c:lineChart>
      <c:catAx>
        <c:axId val="14081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0819456"/>
        <c:crosses val="autoZero"/>
        <c:auto val="1"/>
        <c:lblAlgn val="ctr"/>
        <c:lblOffset val="100"/>
        <c:tickLblSkip val="1"/>
        <c:tickMarkSkip val="1"/>
        <c:noMultiLvlLbl val="0"/>
      </c:catAx>
      <c:valAx>
        <c:axId val="14081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81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0.08</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畑地かん水事業特別会計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0.05</c:v>
                </c:pt>
                <c:pt idx="4">
                  <c:v>#N/A</c:v>
                </c:pt>
                <c:pt idx="5">
                  <c:v>0.05</c:v>
                </c:pt>
                <c:pt idx="6">
                  <c:v>#N/A</c:v>
                </c:pt>
                <c:pt idx="7">
                  <c:v>0.05</c:v>
                </c:pt>
                <c:pt idx="8">
                  <c:v>#N/A</c:v>
                </c:pt>
                <c:pt idx="9">
                  <c:v>0.05</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0.09</c:v>
                </c:pt>
                <c:pt idx="2">
                  <c:v>#N/A</c:v>
                </c:pt>
                <c:pt idx="3">
                  <c:v>0.08</c:v>
                </c:pt>
                <c:pt idx="4">
                  <c:v>#N/A</c:v>
                </c:pt>
                <c:pt idx="5">
                  <c:v>0.08</c:v>
                </c:pt>
                <c:pt idx="6">
                  <c:v>#N/A</c:v>
                </c:pt>
                <c:pt idx="7">
                  <c:v>0.11</c:v>
                </c:pt>
                <c:pt idx="8">
                  <c:v>#N/A</c:v>
                </c:pt>
                <c:pt idx="9">
                  <c:v>0.1</c:v>
                </c:pt>
              </c:numCache>
            </c:numRef>
          </c:val>
        </c:ser>
        <c:ser>
          <c:idx val="5"/>
          <c:order val="5"/>
          <c:tx>
            <c:strRef>
              <c:f>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0.37</c:v>
                </c:pt>
                <c:pt idx="2">
                  <c:v>#N/A</c:v>
                </c:pt>
                <c:pt idx="3">
                  <c:v>0.55000000000000004</c:v>
                </c:pt>
                <c:pt idx="4">
                  <c:v>#N/A</c:v>
                </c:pt>
                <c:pt idx="5">
                  <c:v>0.4</c:v>
                </c:pt>
                <c:pt idx="6">
                  <c:v>#N/A</c:v>
                </c:pt>
                <c:pt idx="7">
                  <c:v>0.38</c:v>
                </c:pt>
                <c:pt idx="8">
                  <c:v>#N/A</c:v>
                </c:pt>
                <c:pt idx="9">
                  <c:v>0.37</c:v>
                </c:pt>
              </c:numCache>
            </c:numRef>
          </c:val>
        </c:ser>
        <c:ser>
          <c:idx val="6"/>
          <c:order val="6"/>
          <c:tx>
            <c:strRef>
              <c:f>データシート!$A$33</c:f>
              <c:strCache>
                <c:ptCount val="1"/>
                <c:pt idx="0">
                  <c:v>介護保険特別会計（介護保険事業勘定）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0.63</c:v>
                </c:pt>
                <c:pt idx="2">
                  <c:v>#N/A</c:v>
                </c:pt>
                <c:pt idx="3">
                  <c:v>0.4</c:v>
                </c:pt>
                <c:pt idx="4">
                  <c:v>#N/A</c:v>
                </c:pt>
                <c:pt idx="5">
                  <c:v>0.32</c:v>
                </c:pt>
                <c:pt idx="6">
                  <c:v>#N/A</c:v>
                </c:pt>
                <c:pt idx="7">
                  <c:v>0.42</c:v>
                </c:pt>
                <c:pt idx="8">
                  <c:v>#N/A</c:v>
                </c:pt>
                <c:pt idx="9">
                  <c:v>0.42</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1.77</c:v>
                </c:pt>
                <c:pt idx="2">
                  <c:v>#N/A</c:v>
                </c:pt>
                <c:pt idx="3">
                  <c:v>0.48</c:v>
                </c:pt>
                <c:pt idx="4">
                  <c:v>1.06</c:v>
                </c:pt>
                <c:pt idx="5">
                  <c:v>#N/A</c:v>
                </c:pt>
                <c:pt idx="6">
                  <c:v>#N/A</c:v>
                </c:pt>
                <c:pt idx="7">
                  <c:v>0.73</c:v>
                </c:pt>
                <c:pt idx="8">
                  <c:v>#N/A</c:v>
                </c:pt>
                <c:pt idx="9">
                  <c:v>0.87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5.43</c:v>
                </c:pt>
                <c:pt idx="2">
                  <c:v>#N/A</c:v>
                </c:pt>
                <c:pt idx="3">
                  <c:v>5.81</c:v>
                </c:pt>
                <c:pt idx="4">
                  <c:v>#N/A</c:v>
                </c:pt>
                <c:pt idx="5">
                  <c:v>5.79</c:v>
                </c:pt>
                <c:pt idx="6">
                  <c:v>#N/A</c:v>
                </c:pt>
                <c:pt idx="7">
                  <c:v>5.35</c:v>
                </c:pt>
                <c:pt idx="8">
                  <c:v>#N/A</c:v>
                </c:pt>
                <c:pt idx="9">
                  <c:v>5.46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8.2200000000000006</c:v>
                </c:pt>
                <c:pt idx="2">
                  <c:v>#N/A</c:v>
                </c:pt>
                <c:pt idx="3">
                  <c:v>7.64</c:v>
                </c:pt>
                <c:pt idx="4">
                  <c:v>#N/A</c:v>
                </c:pt>
                <c:pt idx="5">
                  <c:v>8.5</c:v>
                </c:pt>
                <c:pt idx="6">
                  <c:v>#N/A</c:v>
                </c:pt>
                <c:pt idx="7">
                  <c:v>8.07</c:v>
                </c:pt>
                <c:pt idx="8">
                  <c:v>#N/A</c:v>
                </c:pt>
                <c:pt idx="9">
                  <c:v>7.42</c:v>
                </c:pt>
              </c:numCache>
            </c:numRef>
          </c:val>
        </c:ser>
        <c:dLbls>
          <c:showLegendKey val="0"/>
          <c:showVal val="0"/>
          <c:showCatName val="0"/>
          <c:showSerName val="0"/>
          <c:showPercent val="0"/>
          <c:showBubbleSize val="0"/>
        </c:dLbls>
        <c:gapWidth val="150"/>
        <c:overlap val="100"/>
        <c:axId val="141962240"/>
        <c:axId val="141976320"/>
      </c:barChart>
      <c:catAx>
        <c:axId val="14196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976320"/>
        <c:crosses val="autoZero"/>
        <c:auto val="1"/>
        <c:lblAlgn val="ctr"/>
        <c:lblOffset val="100"/>
        <c:tickLblSkip val="1"/>
        <c:tickMarkSkip val="1"/>
        <c:noMultiLvlLbl val="0"/>
      </c:catAx>
      <c:valAx>
        <c:axId val="141976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962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3387</c:v>
                </c:pt>
                <c:pt idx="5">
                  <c:v>3497</c:v>
                </c:pt>
                <c:pt idx="8">
                  <c:v>3580</c:v>
                </c:pt>
                <c:pt idx="11">
                  <c:v>3632</c:v>
                </c:pt>
                <c:pt idx="14">
                  <c:v>3700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28</c:v>
                </c:pt>
                <c:pt idx="3">
                  <c:v>26</c:v>
                </c:pt>
                <c:pt idx="6">
                  <c:v>21</c:v>
                </c:pt>
                <c:pt idx="9">
                  <c:v>10</c:v>
                </c:pt>
                <c:pt idx="12">
                  <c:v>10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1405</c:v>
                </c:pt>
                <c:pt idx="3">
                  <c:v>1524</c:v>
                </c:pt>
                <c:pt idx="6">
                  <c:v>1506</c:v>
                </c:pt>
                <c:pt idx="9">
                  <c:v>1568</c:v>
                </c:pt>
                <c:pt idx="12">
                  <c:v>1508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5048</c:v>
                </c:pt>
                <c:pt idx="3">
                  <c:v>5069</c:v>
                </c:pt>
                <c:pt idx="6">
                  <c:v>5008</c:v>
                </c:pt>
                <c:pt idx="9">
                  <c:v>4827</c:v>
                </c:pt>
                <c:pt idx="12">
                  <c:v>4739</c:v>
                </c:pt>
              </c:numCache>
            </c:numRef>
          </c:val>
        </c:ser>
        <c:dLbls>
          <c:showLegendKey val="0"/>
          <c:showVal val="0"/>
          <c:showCatName val="0"/>
          <c:showSerName val="0"/>
          <c:showPercent val="0"/>
          <c:showBubbleSize val="0"/>
        </c:dLbls>
        <c:gapWidth val="100"/>
        <c:overlap val="100"/>
        <c:axId val="139761920"/>
        <c:axId val="139772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3094</c:v>
                </c:pt>
                <c:pt idx="2">
                  <c:v>#N/A</c:v>
                </c:pt>
                <c:pt idx="3">
                  <c:v>#N/A</c:v>
                </c:pt>
                <c:pt idx="4">
                  <c:v>3122</c:v>
                </c:pt>
                <c:pt idx="5">
                  <c:v>#N/A</c:v>
                </c:pt>
                <c:pt idx="6">
                  <c:v>#N/A</c:v>
                </c:pt>
                <c:pt idx="7">
                  <c:v>2955</c:v>
                </c:pt>
                <c:pt idx="8">
                  <c:v>#N/A</c:v>
                </c:pt>
                <c:pt idx="9">
                  <c:v>#N/A</c:v>
                </c:pt>
                <c:pt idx="10">
                  <c:v>2773</c:v>
                </c:pt>
                <c:pt idx="11">
                  <c:v>#N/A</c:v>
                </c:pt>
                <c:pt idx="12">
                  <c:v>#N/A</c:v>
                </c:pt>
                <c:pt idx="13">
                  <c:v>2557</c:v>
                </c:pt>
                <c:pt idx="14">
                  <c:v>#N/A</c:v>
                </c:pt>
              </c:numCache>
            </c:numRef>
          </c:val>
          <c:smooth val="0"/>
        </c:ser>
        <c:dLbls>
          <c:showLegendKey val="0"/>
          <c:showVal val="0"/>
          <c:showCatName val="0"/>
          <c:showSerName val="0"/>
          <c:showPercent val="0"/>
          <c:showBubbleSize val="0"/>
        </c:dLbls>
        <c:marker val="1"/>
        <c:smooth val="0"/>
        <c:axId val="139761920"/>
        <c:axId val="139772288"/>
      </c:lineChart>
      <c:catAx>
        <c:axId val="139761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772288"/>
        <c:crosses val="autoZero"/>
        <c:auto val="1"/>
        <c:lblAlgn val="ctr"/>
        <c:lblOffset val="100"/>
        <c:tickLblSkip val="1"/>
        <c:tickMarkSkip val="1"/>
        <c:noMultiLvlLbl val="0"/>
      </c:catAx>
      <c:valAx>
        <c:axId val="139772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761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39869</c:v>
                </c:pt>
                <c:pt idx="5">
                  <c:v>41879</c:v>
                </c:pt>
                <c:pt idx="8">
                  <c:v>43425</c:v>
                </c:pt>
                <c:pt idx="11">
                  <c:v>45211</c:v>
                </c:pt>
                <c:pt idx="14">
                  <c:v>46827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1573</c:v>
                </c:pt>
                <c:pt idx="5">
                  <c:v>1554</c:v>
                </c:pt>
                <c:pt idx="8">
                  <c:v>1439</c:v>
                </c:pt>
                <c:pt idx="11">
                  <c:v>1285</c:v>
                </c:pt>
                <c:pt idx="14">
                  <c:v>1151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8854</c:v>
                </c:pt>
                <c:pt idx="5">
                  <c:v>10392</c:v>
                </c:pt>
                <c:pt idx="8">
                  <c:v>10976</c:v>
                </c:pt>
                <c:pt idx="11">
                  <c:v>10402</c:v>
                </c:pt>
                <c:pt idx="14">
                  <c:v>10433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c:v>
                </c:pt>
                <c:pt idx="3">
                  <c:v>1</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9248</c:v>
                </c:pt>
                <c:pt idx="3">
                  <c:v>9023</c:v>
                </c:pt>
                <c:pt idx="6">
                  <c:v>8780</c:v>
                </c:pt>
                <c:pt idx="9">
                  <c:v>8347</c:v>
                </c:pt>
                <c:pt idx="12">
                  <c:v>7741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23148</c:v>
                </c:pt>
                <c:pt idx="3">
                  <c:v>22300</c:v>
                </c:pt>
                <c:pt idx="6">
                  <c:v>21613</c:v>
                </c:pt>
                <c:pt idx="9">
                  <c:v>21134</c:v>
                </c:pt>
                <c:pt idx="12">
                  <c:v>20672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101</c:v>
                </c:pt>
                <c:pt idx="3">
                  <c:v>76</c:v>
                </c:pt>
                <c:pt idx="6">
                  <c:v>59</c:v>
                </c:pt>
                <c:pt idx="9">
                  <c:v>45</c:v>
                </c:pt>
                <c:pt idx="12">
                  <c:v>38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43879</c:v>
                </c:pt>
                <c:pt idx="3">
                  <c:v>42571</c:v>
                </c:pt>
                <c:pt idx="6">
                  <c:v>42847</c:v>
                </c:pt>
                <c:pt idx="9">
                  <c:v>43908</c:v>
                </c:pt>
                <c:pt idx="12">
                  <c:v>44912</c:v>
                </c:pt>
              </c:numCache>
            </c:numRef>
          </c:val>
        </c:ser>
        <c:dLbls>
          <c:showLegendKey val="0"/>
          <c:showVal val="0"/>
          <c:showCatName val="0"/>
          <c:showSerName val="0"/>
          <c:showPercent val="0"/>
          <c:showBubbleSize val="0"/>
        </c:dLbls>
        <c:gapWidth val="100"/>
        <c:overlap val="100"/>
        <c:axId val="139974528"/>
        <c:axId val="139980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26082</c:v>
                </c:pt>
                <c:pt idx="2">
                  <c:v>#N/A</c:v>
                </c:pt>
                <c:pt idx="3">
                  <c:v>#N/A</c:v>
                </c:pt>
                <c:pt idx="4">
                  <c:v>20146</c:v>
                </c:pt>
                <c:pt idx="5">
                  <c:v>#N/A</c:v>
                </c:pt>
                <c:pt idx="6">
                  <c:v>#N/A</c:v>
                </c:pt>
                <c:pt idx="7">
                  <c:v>17460</c:v>
                </c:pt>
                <c:pt idx="8">
                  <c:v>#N/A</c:v>
                </c:pt>
                <c:pt idx="9">
                  <c:v>#N/A</c:v>
                </c:pt>
                <c:pt idx="10">
                  <c:v>16537</c:v>
                </c:pt>
                <c:pt idx="11">
                  <c:v>#N/A</c:v>
                </c:pt>
                <c:pt idx="12">
                  <c:v>#N/A</c:v>
                </c:pt>
                <c:pt idx="13">
                  <c:v>14952</c:v>
                </c:pt>
                <c:pt idx="14">
                  <c:v>#N/A</c:v>
                </c:pt>
              </c:numCache>
            </c:numRef>
          </c:val>
          <c:smooth val="0"/>
        </c:ser>
        <c:dLbls>
          <c:showLegendKey val="0"/>
          <c:showVal val="0"/>
          <c:showCatName val="0"/>
          <c:showSerName val="0"/>
          <c:showPercent val="0"/>
          <c:showBubbleSize val="0"/>
        </c:dLbls>
        <c:marker val="1"/>
        <c:smooth val="0"/>
        <c:axId val="139974528"/>
        <c:axId val="139980800"/>
      </c:lineChart>
      <c:catAx>
        <c:axId val="139974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9980800"/>
        <c:crosses val="autoZero"/>
        <c:auto val="1"/>
        <c:lblAlgn val="ctr"/>
        <c:lblOffset val="100"/>
        <c:tickLblSkip val="1"/>
        <c:tickMarkSkip val="1"/>
        <c:noMultiLvlLbl val="0"/>
      </c:catAx>
      <c:valAx>
        <c:axId val="139980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74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113,801
113,007
509.07
49,455,525
46,916,792
2,044,325
27,355,047
44,911,710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法人市民税を中心に税収が伸びたため、</a:t>
          </a:r>
          <a:r>
            <a:rPr kumimoji="1" lang="ja-JP" altLang="ja-JP" sz="1300">
              <a:solidFill>
                <a:schemeClr val="dk1"/>
              </a:solidFill>
              <a:effectLst/>
              <a:latin typeface="+mn-lt"/>
              <a:ea typeface="+mn-ea"/>
              <a:cs typeface="+mn-cs"/>
            </a:rPr>
            <a:t> 前年度と比較すると</a:t>
          </a:r>
          <a:r>
            <a:rPr kumimoji="1" lang="en-US" altLang="ja-JP" sz="1300">
              <a:latin typeface="ＭＳ Ｐゴシック"/>
            </a:rPr>
            <a:t>0.01</a:t>
          </a:r>
          <a:r>
            <a:rPr kumimoji="1" lang="ja-JP" altLang="en-US" sz="1300">
              <a:latin typeface="ＭＳ Ｐゴシック"/>
            </a:rPr>
            <a:t>ポイント向上しているが、類似団体平均と比較すると</a:t>
          </a:r>
          <a:r>
            <a:rPr kumimoji="1" lang="en-US" altLang="ja-JP" sz="1300">
              <a:latin typeface="ＭＳ Ｐゴシック"/>
            </a:rPr>
            <a:t>0.02</a:t>
          </a:r>
          <a:r>
            <a:rPr kumimoji="1" lang="ja-JP" altLang="en-US" sz="1300">
              <a:latin typeface="ＭＳ Ｐゴシック"/>
            </a:rPr>
            <a:t>ポイント下回る。引き続き企業誘致や産業振興策を通じた市税収入等自主財源の確保に努め、財政基盤の強化を図る。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111578</xdr:rowOff>
    </xdr:to>
    <xdr:cxnSp macro="">
      <xdr:nvCxnSpPr>
        <xdr:cNvPr id="70" name="直線コネクタ 69"/>
        <xdr:cNvCxnSpPr/>
      </xdr:nvCxnSpPr>
      <xdr:spPr>
        <a:xfrm flipV="1">
          <a:off x="4114800" y="72952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1"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94343</xdr:rowOff>
    </xdr:from>
    <xdr:to>
      <xdr:col>6</xdr:col>
      <xdr:colOff>0</xdr:colOff>
      <xdr:row>42</xdr:row>
      <xdr:rowOff>111578</xdr:rowOff>
    </xdr:to>
    <xdr:cxnSp macro="">
      <xdr:nvCxnSpPr>
        <xdr:cNvPr id="73" name="直線コネクタ 72"/>
        <xdr:cNvCxnSpPr/>
      </xdr:nvCxnSpPr>
      <xdr:spPr>
        <a:xfrm>
          <a:off x="3225800" y="72952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5" name="テキスト ボックス 74"/>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94343</xdr:rowOff>
    </xdr:to>
    <xdr:cxnSp macro="">
      <xdr:nvCxnSpPr>
        <xdr:cNvPr id="76" name="直線コネクタ 75"/>
        <xdr:cNvCxnSpPr/>
      </xdr:nvCxnSpPr>
      <xdr:spPr>
        <a:xfrm>
          <a:off x="2336800" y="72607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69142</xdr:rowOff>
    </xdr:from>
    <xdr:ext cx="762000" cy="259045"/>
    <xdr:sp macro="" textlink="">
      <xdr:nvSpPr>
        <xdr:cNvPr id="78" name="テキスト ボックス 77"/>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8165</xdr:rowOff>
    </xdr:from>
    <xdr:to>
      <xdr:col>3</xdr:col>
      <xdr:colOff>279400</xdr:colOff>
      <xdr:row>42</xdr:row>
      <xdr:rowOff>59872</xdr:rowOff>
    </xdr:to>
    <xdr:cxnSp macro="">
      <xdr:nvCxnSpPr>
        <xdr:cNvPr id="79" name="直線コネクタ 78"/>
        <xdr:cNvCxnSpPr/>
      </xdr:nvCxnSpPr>
      <xdr:spPr>
        <a:xfrm>
          <a:off x="1447800" y="72090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112485</xdr:rowOff>
    </xdr:from>
    <xdr:to>
      <xdr:col>3</xdr:col>
      <xdr:colOff>330200</xdr:colOff>
      <xdr:row>43</xdr:row>
      <xdr:rowOff>42635</xdr:rowOff>
    </xdr:to>
    <xdr:sp macro="" textlink="">
      <xdr:nvSpPr>
        <xdr:cNvPr id="80" name="フローチャート : 判断 79"/>
        <xdr:cNvSpPr/>
      </xdr:nvSpPr>
      <xdr:spPr>
        <a:xfrm>
          <a:off x="2286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81" name="テキスト ボックス 80"/>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43543</xdr:rowOff>
    </xdr:from>
    <xdr:to>
      <xdr:col>2</xdr:col>
      <xdr:colOff>127000</xdr:colOff>
      <xdr:row>42</xdr:row>
      <xdr:rowOff>145143</xdr:rowOff>
    </xdr:to>
    <xdr:sp macro="" textlink="">
      <xdr:nvSpPr>
        <xdr:cNvPr id="82" name="フローチャート :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129920</xdr:rowOff>
    </xdr:from>
    <xdr:ext cx="762000" cy="259045"/>
    <xdr:sp macro="" textlink="">
      <xdr:nvSpPr>
        <xdr:cNvPr id="83" name="テキスト ボックス 82"/>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9" name="円/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15620</xdr:rowOff>
    </xdr:from>
    <xdr:ext cx="762000" cy="259045"/>
    <xdr:sp macro="" textlink="">
      <xdr:nvSpPr>
        <xdr:cNvPr id="90"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60778</xdr:rowOff>
    </xdr:from>
    <xdr:to>
      <xdr:col>6</xdr:col>
      <xdr:colOff>50800</xdr:colOff>
      <xdr:row>42</xdr:row>
      <xdr:rowOff>162378</xdr:rowOff>
    </xdr:to>
    <xdr:sp macro="" textlink="">
      <xdr:nvSpPr>
        <xdr:cNvPr id="91" name="円/楕円 90"/>
        <xdr:cNvSpPr/>
      </xdr:nvSpPr>
      <xdr:spPr>
        <a:xfrm>
          <a:off x="4064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147155</xdr:rowOff>
    </xdr:from>
    <xdr:ext cx="736600" cy="259045"/>
    <xdr:sp macro="" textlink="">
      <xdr:nvSpPr>
        <xdr:cNvPr id="92" name="テキスト ボックス 91"/>
        <xdr:cNvSpPr txBox="1"/>
      </xdr:nvSpPr>
      <xdr:spPr>
        <a:xfrm>
          <a:off x="3733800" y="734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43543</xdr:rowOff>
    </xdr:from>
    <xdr:to>
      <xdr:col>4</xdr:col>
      <xdr:colOff>533400</xdr:colOff>
      <xdr:row>42</xdr:row>
      <xdr:rowOff>145143</xdr:rowOff>
    </xdr:to>
    <xdr:sp macro="" textlink="">
      <xdr:nvSpPr>
        <xdr:cNvPr id="93" name="円/楕円 92"/>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129920</xdr:rowOff>
    </xdr:from>
    <xdr:ext cx="762000" cy="259045"/>
    <xdr:sp macro="" textlink="">
      <xdr:nvSpPr>
        <xdr:cNvPr id="94" name="テキスト ボックス 93"/>
        <xdr:cNvSpPr txBox="1"/>
      </xdr:nvSpPr>
      <xdr:spPr>
        <a:xfrm>
          <a:off x="2844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5" name="円/楕円 94"/>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120849</xdr:rowOff>
    </xdr:from>
    <xdr:ext cx="762000" cy="259045"/>
    <xdr:sp macro="" textlink="">
      <xdr:nvSpPr>
        <xdr:cNvPr id="96" name="テキスト ボックス 95"/>
        <xdr:cNvSpPr txBox="1"/>
      </xdr:nvSpPr>
      <xdr:spPr>
        <a:xfrm>
          <a:off x="1955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97" name="円/楕円 96"/>
        <xdr:cNvSpPr/>
      </xdr:nvSpPr>
      <xdr:spPr>
        <a:xfrm>
          <a:off x="1397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69142</xdr:rowOff>
    </xdr:from>
    <xdr:ext cx="762000" cy="259045"/>
    <xdr:sp macro="" textlink="">
      <xdr:nvSpPr>
        <xdr:cNvPr id="98" name="テキスト ボックス 97"/>
        <xdr:cNvSpPr txBox="1"/>
      </xdr:nvSpPr>
      <xdr:spPr>
        <a:xfrm>
          <a:off x="1066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扶助費が増加したものの人件費等が減少し、また市税など経常的な一般財源が増加したため、前年度比率と比較すると</a:t>
          </a:r>
          <a:r>
            <a:rPr kumimoji="1" lang="en-US" altLang="ja-JP" sz="1300">
              <a:latin typeface="ＭＳ Ｐゴシック"/>
            </a:rPr>
            <a:t>2.0</a:t>
          </a:r>
          <a:r>
            <a:rPr kumimoji="1" lang="ja-JP" altLang="en-US" sz="1300">
              <a:latin typeface="ＭＳ Ｐゴシック"/>
            </a:rPr>
            <a:t>ポイント改善しており、全国、県内市町及び類似団体平均値よりも良い状況である。今後も市税などの一般財源の確保や経常経費の圧縮を図り、財政構造の改善に努める。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97790</xdr:rowOff>
    </xdr:from>
    <xdr:to>
      <xdr:col>7</xdr:col>
      <xdr:colOff>152400</xdr:colOff>
      <xdr:row>61</xdr:row>
      <xdr:rowOff>46990</xdr:rowOff>
    </xdr:to>
    <xdr:cxnSp macro="">
      <xdr:nvCxnSpPr>
        <xdr:cNvPr id="129" name="直線コネクタ 128"/>
        <xdr:cNvCxnSpPr/>
      </xdr:nvCxnSpPr>
      <xdr:spPr>
        <a:xfrm flipV="1">
          <a:off x="4114800" y="1038479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56215</xdr:rowOff>
    </xdr:from>
    <xdr:ext cx="762000" cy="259045"/>
    <xdr:sp macro="" textlink="">
      <xdr:nvSpPr>
        <xdr:cNvPr id="130" name="財政構造の弾力性平均値テキスト"/>
        <xdr:cNvSpPr txBox="1"/>
      </xdr:nvSpPr>
      <xdr:spPr>
        <a:xfrm>
          <a:off x="5041900" y="10686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158115</xdr:rowOff>
    </xdr:from>
    <xdr:to>
      <xdr:col>6</xdr:col>
      <xdr:colOff>0</xdr:colOff>
      <xdr:row>61</xdr:row>
      <xdr:rowOff>46990</xdr:rowOff>
    </xdr:to>
    <xdr:cxnSp macro="">
      <xdr:nvCxnSpPr>
        <xdr:cNvPr id="132" name="直線コネクタ 131"/>
        <xdr:cNvCxnSpPr/>
      </xdr:nvCxnSpPr>
      <xdr:spPr>
        <a:xfrm>
          <a:off x="3225800" y="1044511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47324</xdr:rowOff>
    </xdr:from>
    <xdr:ext cx="736600" cy="259045"/>
    <xdr:sp macro="" textlink="">
      <xdr:nvSpPr>
        <xdr:cNvPr id="134" name="テキスト ボックス 133"/>
        <xdr:cNvSpPr txBox="1"/>
      </xdr:nvSpPr>
      <xdr:spPr>
        <a:xfrm>
          <a:off x="3733800" y="10848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121920</xdr:rowOff>
    </xdr:from>
    <xdr:to>
      <xdr:col>4</xdr:col>
      <xdr:colOff>482600</xdr:colOff>
      <xdr:row>60</xdr:row>
      <xdr:rowOff>158115</xdr:rowOff>
    </xdr:to>
    <xdr:cxnSp macro="">
      <xdr:nvCxnSpPr>
        <xdr:cNvPr id="135" name="直線コネクタ 134"/>
        <xdr:cNvCxnSpPr/>
      </xdr:nvCxnSpPr>
      <xdr:spPr>
        <a:xfrm>
          <a:off x="2336800" y="104089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23195</xdr:rowOff>
    </xdr:from>
    <xdr:ext cx="762000" cy="259045"/>
    <xdr:sp macro="" textlink="">
      <xdr:nvSpPr>
        <xdr:cNvPr id="137" name="テキスト ボックス 136"/>
        <xdr:cNvSpPr txBox="1"/>
      </xdr:nvSpPr>
      <xdr:spPr>
        <a:xfrm>
          <a:off x="2844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121920</xdr:rowOff>
    </xdr:from>
    <xdr:to>
      <xdr:col>3</xdr:col>
      <xdr:colOff>279400</xdr:colOff>
      <xdr:row>61</xdr:row>
      <xdr:rowOff>149543</xdr:rowOff>
    </xdr:to>
    <xdr:cxnSp macro="">
      <xdr:nvCxnSpPr>
        <xdr:cNvPr id="138" name="直線コネクタ 137"/>
        <xdr:cNvCxnSpPr/>
      </xdr:nvCxnSpPr>
      <xdr:spPr>
        <a:xfrm flipV="1">
          <a:off x="1447800" y="10408920"/>
          <a:ext cx="889000" cy="19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110807</xdr:rowOff>
    </xdr:from>
    <xdr:to>
      <xdr:col>3</xdr:col>
      <xdr:colOff>330200</xdr:colOff>
      <xdr:row>62</xdr:row>
      <xdr:rowOff>40957</xdr:rowOff>
    </xdr:to>
    <xdr:sp macro="" textlink="">
      <xdr:nvSpPr>
        <xdr:cNvPr id="139" name="フローチャート : 判断 138"/>
        <xdr:cNvSpPr/>
      </xdr:nvSpPr>
      <xdr:spPr>
        <a:xfrm>
          <a:off x="2286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25734</xdr:rowOff>
    </xdr:from>
    <xdr:ext cx="762000" cy="259045"/>
    <xdr:sp macro="" textlink="">
      <xdr:nvSpPr>
        <xdr:cNvPr id="140" name="テキスト ボックス 139"/>
        <xdr:cNvSpPr txBox="1"/>
      </xdr:nvSpPr>
      <xdr:spPr>
        <a:xfrm>
          <a:off x="1955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21272</xdr:rowOff>
    </xdr:from>
    <xdr:to>
      <xdr:col>2</xdr:col>
      <xdr:colOff>127000</xdr:colOff>
      <xdr:row>63</xdr:row>
      <xdr:rowOff>122872</xdr:rowOff>
    </xdr:to>
    <xdr:sp macro="" textlink="">
      <xdr:nvSpPr>
        <xdr:cNvPr id="141" name="フローチャート : 判断 140"/>
        <xdr:cNvSpPr/>
      </xdr:nvSpPr>
      <xdr:spPr>
        <a:xfrm>
          <a:off x="1397000" y="1082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107649</xdr:rowOff>
    </xdr:from>
    <xdr:ext cx="762000" cy="259045"/>
    <xdr:sp macro="" textlink="">
      <xdr:nvSpPr>
        <xdr:cNvPr id="142" name="テキスト ボックス 141"/>
        <xdr:cNvSpPr txBox="1"/>
      </xdr:nvSpPr>
      <xdr:spPr>
        <a:xfrm>
          <a:off x="1066800" y="10908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48" name="円/楕円 147"/>
        <xdr:cNvSpPr/>
      </xdr:nvSpPr>
      <xdr:spPr>
        <a:xfrm>
          <a:off x="49022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63517</xdr:rowOff>
    </xdr:from>
    <xdr:ext cx="762000" cy="259045"/>
    <xdr:sp macro="" textlink="">
      <xdr:nvSpPr>
        <xdr:cNvPr id="149" name="財政構造の弾力性該当値テキスト"/>
        <xdr:cNvSpPr txBox="1"/>
      </xdr:nvSpPr>
      <xdr:spPr>
        <a:xfrm>
          <a:off x="50419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167640</xdr:rowOff>
    </xdr:from>
    <xdr:to>
      <xdr:col>6</xdr:col>
      <xdr:colOff>50800</xdr:colOff>
      <xdr:row>61</xdr:row>
      <xdr:rowOff>97790</xdr:rowOff>
    </xdr:to>
    <xdr:sp macro="" textlink="">
      <xdr:nvSpPr>
        <xdr:cNvPr id="150" name="円/楕円 149"/>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107967</xdr:rowOff>
    </xdr:from>
    <xdr:ext cx="736600" cy="259045"/>
    <xdr:sp macro="" textlink="">
      <xdr:nvSpPr>
        <xdr:cNvPr id="151" name="テキスト ボックス 150"/>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107315</xdr:rowOff>
    </xdr:from>
    <xdr:to>
      <xdr:col>4</xdr:col>
      <xdr:colOff>533400</xdr:colOff>
      <xdr:row>61</xdr:row>
      <xdr:rowOff>37465</xdr:rowOff>
    </xdr:to>
    <xdr:sp macro="" textlink="">
      <xdr:nvSpPr>
        <xdr:cNvPr id="152" name="円/楕円 151"/>
        <xdr:cNvSpPr/>
      </xdr:nvSpPr>
      <xdr:spPr>
        <a:xfrm>
          <a:off x="3175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47642</xdr:rowOff>
    </xdr:from>
    <xdr:ext cx="762000" cy="259045"/>
    <xdr:sp macro="" textlink="">
      <xdr:nvSpPr>
        <xdr:cNvPr id="153" name="テキスト ボックス 152"/>
        <xdr:cNvSpPr txBox="1"/>
      </xdr:nvSpPr>
      <xdr:spPr>
        <a:xfrm>
          <a:off x="2844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71120</xdr:rowOff>
    </xdr:from>
    <xdr:to>
      <xdr:col>3</xdr:col>
      <xdr:colOff>330200</xdr:colOff>
      <xdr:row>61</xdr:row>
      <xdr:rowOff>1270</xdr:rowOff>
    </xdr:to>
    <xdr:sp macro="" textlink="">
      <xdr:nvSpPr>
        <xdr:cNvPr id="154" name="円/楕円 153"/>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11447</xdr:rowOff>
    </xdr:from>
    <xdr:ext cx="762000" cy="259045"/>
    <xdr:sp macro="" textlink="">
      <xdr:nvSpPr>
        <xdr:cNvPr id="155" name="テキスト ボックス 154"/>
        <xdr:cNvSpPr txBox="1"/>
      </xdr:nvSpPr>
      <xdr:spPr>
        <a:xfrm>
          <a:off x="1955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98743</xdr:rowOff>
    </xdr:from>
    <xdr:to>
      <xdr:col>2</xdr:col>
      <xdr:colOff>127000</xdr:colOff>
      <xdr:row>62</xdr:row>
      <xdr:rowOff>28893</xdr:rowOff>
    </xdr:to>
    <xdr:sp macro="" textlink="">
      <xdr:nvSpPr>
        <xdr:cNvPr id="156" name="円/楕円 155"/>
        <xdr:cNvSpPr/>
      </xdr:nvSpPr>
      <xdr:spPr>
        <a:xfrm>
          <a:off x="1397000" y="105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39070</xdr:rowOff>
    </xdr:from>
    <xdr:ext cx="762000" cy="259045"/>
    <xdr:sp macro="" textlink="">
      <xdr:nvSpPr>
        <xdr:cNvPr id="157" name="テキスト ボックス 156"/>
        <xdr:cNvSpPr txBox="1"/>
      </xdr:nvSpPr>
      <xdr:spPr>
        <a:xfrm>
          <a:off x="1066800" y="1032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[111,571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人件費については減少したものの、緊急雇用事業の拡充等により物件費が増加したため、</a:t>
          </a: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前年度と比較すると</a:t>
          </a:r>
          <a:r>
            <a:rPr kumimoji="1" lang="en-US" altLang="ja-JP" sz="1300">
              <a:latin typeface="ＭＳ Ｐゴシック"/>
            </a:rPr>
            <a:t>811</a:t>
          </a:r>
          <a:r>
            <a:rPr kumimoji="1" lang="ja-JP" altLang="en-US" sz="1300">
              <a:latin typeface="ＭＳ Ｐゴシック"/>
            </a:rPr>
            <a:t>円の増となった。全国、県内市町平均を下回るものの、人口当たりの職員数が多いことから人件費が類似団体平均を上回っていることから、今後とも人件費の削減や</a:t>
          </a:r>
          <a:r>
            <a:rPr kumimoji="1" lang="ja-JP" altLang="ja-JP" sz="1300">
              <a:solidFill>
                <a:schemeClr val="dk1"/>
              </a:solidFill>
              <a:effectLst/>
              <a:latin typeface="+mn-lt"/>
              <a:ea typeface="+mn-ea"/>
              <a:cs typeface="+mn-cs"/>
            </a:rPr>
            <a:t>施設の維持管理にかかるコストの低減</a:t>
          </a:r>
          <a:r>
            <a:rPr kumimoji="1" lang="ja-JP" altLang="en-US" sz="1300">
              <a:latin typeface="ＭＳ Ｐゴシック"/>
            </a:rPr>
            <a:t>に努めていく。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44848</xdr:rowOff>
    </xdr:from>
    <xdr:to>
      <xdr:col>7</xdr:col>
      <xdr:colOff>152400</xdr:colOff>
      <xdr:row>85</xdr:row>
      <xdr:rowOff>58827</xdr:rowOff>
    </xdr:to>
    <xdr:cxnSp macro="">
      <xdr:nvCxnSpPr>
        <xdr:cNvPr id="194" name="直線コネクタ 193"/>
        <xdr:cNvCxnSpPr/>
      </xdr:nvCxnSpPr>
      <xdr:spPr>
        <a:xfrm>
          <a:off x="4114800" y="14618098"/>
          <a:ext cx="838200" cy="1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72907</xdr:rowOff>
    </xdr:from>
    <xdr:ext cx="762000" cy="259045"/>
    <xdr:sp macro="" textlink="">
      <xdr:nvSpPr>
        <xdr:cNvPr id="195" name="人件費・物件費等の状況平均値テキスト"/>
        <xdr:cNvSpPr txBox="1"/>
      </xdr:nvSpPr>
      <xdr:spPr>
        <a:xfrm>
          <a:off x="5041900" y="1430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44848</xdr:rowOff>
    </xdr:from>
    <xdr:to>
      <xdr:col>6</xdr:col>
      <xdr:colOff>0</xdr:colOff>
      <xdr:row>85</xdr:row>
      <xdr:rowOff>94402</xdr:rowOff>
    </xdr:to>
    <xdr:cxnSp macro="">
      <xdr:nvCxnSpPr>
        <xdr:cNvPr id="197" name="直線コネクタ 196"/>
        <xdr:cNvCxnSpPr/>
      </xdr:nvCxnSpPr>
      <xdr:spPr>
        <a:xfrm flipV="1">
          <a:off x="3225800" y="14618098"/>
          <a:ext cx="889000" cy="4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24232</xdr:rowOff>
    </xdr:from>
    <xdr:ext cx="736600" cy="259045"/>
    <xdr:sp macro="" textlink="">
      <xdr:nvSpPr>
        <xdr:cNvPr id="199" name="テキスト ボックス 198"/>
        <xdr:cNvSpPr txBox="1"/>
      </xdr:nvSpPr>
      <xdr:spPr>
        <a:xfrm>
          <a:off x="3733800" y="14254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45591</xdr:rowOff>
    </xdr:from>
    <xdr:to>
      <xdr:col>4</xdr:col>
      <xdr:colOff>482600</xdr:colOff>
      <xdr:row>85</xdr:row>
      <xdr:rowOff>94402</xdr:rowOff>
    </xdr:to>
    <xdr:cxnSp macro="">
      <xdr:nvCxnSpPr>
        <xdr:cNvPr id="200" name="直線コネクタ 199"/>
        <xdr:cNvCxnSpPr/>
      </xdr:nvCxnSpPr>
      <xdr:spPr>
        <a:xfrm>
          <a:off x="2336800" y="14618841"/>
          <a:ext cx="889000" cy="4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79198</xdr:rowOff>
    </xdr:from>
    <xdr:ext cx="762000" cy="259045"/>
    <xdr:sp macro="" textlink="">
      <xdr:nvSpPr>
        <xdr:cNvPr id="202" name="テキスト ボックス 201"/>
        <xdr:cNvSpPr txBox="1"/>
      </xdr:nvSpPr>
      <xdr:spPr>
        <a:xfrm>
          <a:off x="2844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45591</xdr:rowOff>
    </xdr:from>
    <xdr:to>
      <xdr:col>3</xdr:col>
      <xdr:colOff>279400</xdr:colOff>
      <xdr:row>85</xdr:row>
      <xdr:rowOff>62998</xdr:rowOff>
    </xdr:to>
    <xdr:cxnSp macro="">
      <xdr:nvCxnSpPr>
        <xdr:cNvPr id="203" name="直線コネクタ 202"/>
        <xdr:cNvCxnSpPr/>
      </xdr:nvCxnSpPr>
      <xdr:spPr>
        <a:xfrm flipV="1">
          <a:off x="1447800" y="14618841"/>
          <a:ext cx="8890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160398</xdr:rowOff>
    </xdr:from>
    <xdr:to>
      <xdr:col>3</xdr:col>
      <xdr:colOff>330200</xdr:colOff>
      <xdr:row>85</xdr:row>
      <xdr:rowOff>90548</xdr:rowOff>
    </xdr:to>
    <xdr:sp macro="" textlink="">
      <xdr:nvSpPr>
        <xdr:cNvPr id="204" name="フローチャート : 判断 203"/>
        <xdr:cNvSpPr/>
      </xdr:nvSpPr>
      <xdr:spPr>
        <a:xfrm>
          <a:off x="2286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100725</xdr:rowOff>
    </xdr:from>
    <xdr:ext cx="762000" cy="259045"/>
    <xdr:sp macro="" textlink="">
      <xdr:nvSpPr>
        <xdr:cNvPr id="205" name="テキスト ボックス 204"/>
        <xdr:cNvSpPr txBox="1"/>
      </xdr:nvSpPr>
      <xdr:spPr>
        <a:xfrm>
          <a:off x="1955800" y="143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14973</xdr:rowOff>
    </xdr:from>
    <xdr:to>
      <xdr:col>2</xdr:col>
      <xdr:colOff>127000</xdr:colOff>
      <xdr:row>85</xdr:row>
      <xdr:rowOff>116573</xdr:rowOff>
    </xdr:to>
    <xdr:sp macro="" textlink="">
      <xdr:nvSpPr>
        <xdr:cNvPr id="206" name="フローチャート : 判断 205"/>
        <xdr:cNvSpPr/>
      </xdr:nvSpPr>
      <xdr:spPr>
        <a:xfrm>
          <a:off x="1397000" y="1458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101350</xdr:rowOff>
    </xdr:from>
    <xdr:ext cx="762000" cy="259045"/>
    <xdr:sp macro="" textlink="">
      <xdr:nvSpPr>
        <xdr:cNvPr id="207" name="テキスト ボックス 206"/>
        <xdr:cNvSpPr txBox="1"/>
      </xdr:nvSpPr>
      <xdr:spPr>
        <a:xfrm>
          <a:off x="1066800" y="1467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111,974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85</xdr:row>
      <xdr:rowOff>8027</xdr:rowOff>
    </xdr:from>
    <xdr:to>
      <xdr:col>7</xdr:col>
      <xdr:colOff>203200</xdr:colOff>
      <xdr:row>85</xdr:row>
      <xdr:rowOff>109627</xdr:rowOff>
    </xdr:to>
    <xdr:sp macro="" textlink="">
      <xdr:nvSpPr>
        <xdr:cNvPr id="213" name="円/楕円 212"/>
        <xdr:cNvSpPr/>
      </xdr:nvSpPr>
      <xdr:spPr>
        <a:xfrm>
          <a:off x="4902200" y="1458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151554</xdr:rowOff>
    </xdr:from>
    <xdr:ext cx="762000" cy="259045"/>
    <xdr:sp macro="" textlink="">
      <xdr:nvSpPr>
        <xdr:cNvPr id="214" name="人件費・物件費等の状況該当値テキスト"/>
        <xdr:cNvSpPr txBox="1"/>
      </xdr:nvSpPr>
      <xdr:spPr>
        <a:xfrm>
          <a:off x="5041900" y="14553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111,571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165498</xdr:rowOff>
    </xdr:from>
    <xdr:to>
      <xdr:col>6</xdr:col>
      <xdr:colOff>50800</xdr:colOff>
      <xdr:row>85</xdr:row>
      <xdr:rowOff>95648</xdr:rowOff>
    </xdr:to>
    <xdr:sp macro="" textlink="">
      <xdr:nvSpPr>
        <xdr:cNvPr id="215" name="円/楕円 214"/>
        <xdr:cNvSpPr/>
      </xdr:nvSpPr>
      <xdr:spPr>
        <a:xfrm>
          <a:off x="4064000" y="145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80425</xdr:rowOff>
    </xdr:from>
    <xdr:ext cx="736600" cy="259045"/>
    <xdr:sp macro="" textlink="">
      <xdr:nvSpPr>
        <xdr:cNvPr id="216" name="テキスト ボックス 215"/>
        <xdr:cNvSpPr txBox="1"/>
      </xdr:nvSpPr>
      <xdr:spPr>
        <a:xfrm>
          <a:off x="3733800" y="14653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110,760</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43602</xdr:rowOff>
    </xdr:from>
    <xdr:to>
      <xdr:col>4</xdr:col>
      <xdr:colOff>533400</xdr:colOff>
      <xdr:row>85</xdr:row>
      <xdr:rowOff>145202</xdr:rowOff>
    </xdr:to>
    <xdr:sp macro="" textlink="">
      <xdr:nvSpPr>
        <xdr:cNvPr id="217" name="円/楕円 216"/>
        <xdr:cNvSpPr/>
      </xdr:nvSpPr>
      <xdr:spPr>
        <a:xfrm>
          <a:off x="3175000" y="1461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129979</xdr:rowOff>
    </xdr:from>
    <xdr:ext cx="762000" cy="259045"/>
    <xdr:sp macro="" textlink="">
      <xdr:nvSpPr>
        <xdr:cNvPr id="218" name="テキスト ボックス 217"/>
        <xdr:cNvSpPr txBox="1"/>
      </xdr:nvSpPr>
      <xdr:spPr>
        <a:xfrm>
          <a:off x="2844800" y="1470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113,635</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166241</xdr:rowOff>
    </xdr:from>
    <xdr:to>
      <xdr:col>3</xdr:col>
      <xdr:colOff>330200</xdr:colOff>
      <xdr:row>85</xdr:row>
      <xdr:rowOff>96391</xdr:rowOff>
    </xdr:to>
    <xdr:sp macro="" textlink="">
      <xdr:nvSpPr>
        <xdr:cNvPr id="219" name="円/楕円 218"/>
        <xdr:cNvSpPr/>
      </xdr:nvSpPr>
      <xdr:spPr>
        <a:xfrm>
          <a:off x="2286000" y="145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81168</xdr:rowOff>
    </xdr:from>
    <xdr:ext cx="762000" cy="259045"/>
    <xdr:sp macro="" textlink="">
      <xdr:nvSpPr>
        <xdr:cNvPr id="220" name="テキスト ボックス 219"/>
        <xdr:cNvSpPr txBox="1"/>
      </xdr:nvSpPr>
      <xdr:spPr>
        <a:xfrm>
          <a:off x="1955800" y="14654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110,803</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12198</xdr:rowOff>
    </xdr:from>
    <xdr:to>
      <xdr:col>2</xdr:col>
      <xdr:colOff>127000</xdr:colOff>
      <xdr:row>85</xdr:row>
      <xdr:rowOff>113798</xdr:rowOff>
    </xdr:to>
    <xdr:sp macro="" textlink="">
      <xdr:nvSpPr>
        <xdr:cNvPr id="221" name="円/楕円 220"/>
        <xdr:cNvSpPr/>
      </xdr:nvSpPr>
      <xdr:spPr>
        <a:xfrm>
          <a:off x="1397000" y="1458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123975</xdr:rowOff>
    </xdr:from>
    <xdr:ext cx="762000" cy="259045"/>
    <xdr:sp macro="" textlink="">
      <xdr:nvSpPr>
        <xdr:cNvPr id="222" name="テキスト ボックス 221"/>
        <xdr:cNvSpPr txBox="1"/>
      </xdr:nvSpPr>
      <xdr:spPr>
        <a:xfrm>
          <a:off x="1066800" y="1435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給与の適正管理により、類似団体の中では最低水準にあ</a:t>
          </a:r>
          <a:r>
            <a:rPr kumimoji="1" lang="ja-JP" altLang="en-US" sz="1300">
              <a:solidFill>
                <a:schemeClr val="dk1"/>
              </a:solidFill>
              <a:effectLst/>
              <a:latin typeface="+mn-lt"/>
              <a:ea typeface="+mn-ea"/>
              <a:cs typeface="+mn-cs"/>
            </a:rPr>
            <a:t>り、</a:t>
          </a:r>
          <a:r>
            <a:rPr kumimoji="1" lang="ja-JP" altLang="ja-JP" sz="1300">
              <a:solidFill>
                <a:schemeClr val="dk1"/>
              </a:solidFill>
              <a:effectLst/>
              <a:latin typeface="+mn-lt"/>
              <a:ea typeface="+mn-ea"/>
              <a:cs typeface="+mn-cs"/>
            </a:rPr>
            <a:t>引き続き適正管理に努める。</a:t>
          </a:r>
          <a:endParaRPr lang="ja-JP" altLang="ja-JP" sz="13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83276</xdr:rowOff>
    </xdr:from>
    <xdr:to>
      <xdr:col>24</xdr:col>
      <xdr:colOff>558800</xdr:colOff>
      <xdr:row>87</xdr:row>
      <xdr:rowOff>109401</xdr:rowOff>
    </xdr:to>
    <xdr:cxnSp macro="">
      <xdr:nvCxnSpPr>
        <xdr:cNvPr id="253" name="直線コネクタ 252"/>
        <xdr:cNvCxnSpPr/>
      </xdr:nvCxnSpPr>
      <xdr:spPr>
        <a:xfrm flipV="1">
          <a:off x="17018000" y="13970726"/>
          <a:ext cx="0" cy="1054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81478</xdr:rowOff>
    </xdr:from>
    <xdr:ext cx="762000" cy="259045"/>
    <xdr:sp macro="" textlink="">
      <xdr:nvSpPr>
        <xdr:cNvPr id="254" name="給与水準   （国との比較）最小値テキスト"/>
        <xdr:cNvSpPr txBox="1"/>
      </xdr:nvSpPr>
      <xdr:spPr>
        <a:xfrm>
          <a:off x="17106900" y="14997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87</xdr:row>
      <xdr:rowOff>109401</xdr:rowOff>
    </xdr:from>
    <xdr:to>
      <xdr:col>24</xdr:col>
      <xdr:colOff>647700</xdr:colOff>
      <xdr:row>87</xdr:row>
      <xdr:rowOff>109401</xdr:rowOff>
    </xdr:to>
    <xdr:cxnSp macro="">
      <xdr:nvCxnSpPr>
        <xdr:cNvPr id="255" name="直線コネクタ 254"/>
        <xdr:cNvCxnSpPr/>
      </xdr:nvCxnSpPr>
      <xdr:spPr>
        <a:xfrm>
          <a:off x="16929100" y="15025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169653</xdr:rowOff>
    </xdr:from>
    <xdr:ext cx="762000" cy="259045"/>
    <xdr:sp macro="" textlink="">
      <xdr:nvSpPr>
        <xdr:cNvPr id="256" name="給与水準   （国との比較）最大値テキスト"/>
        <xdr:cNvSpPr txBox="1"/>
      </xdr:nvSpPr>
      <xdr:spPr>
        <a:xfrm>
          <a:off x="17106900" y="13714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83276</xdr:rowOff>
    </xdr:from>
    <xdr:to>
      <xdr:col>24</xdr:col>
      <xdr:colOff>647700</xdr:colOff>
      <xdr:row>81</xdr:row>
      <xdr:rowOff>83276</xdr:rowOff>
    </xdr:to>
    <xdr:cxnSp macro="">
      <xdr:nvCxnSpPr>
        <xdr:cNvPr id="257" name="直線コネクタ 256"/>
        <xdr:cNvCxnSpPr/>
      </xdr:nvCxnSpPr>
      <xdr:spPr>
        <a:xfrm>
          <a:off x="16929100" y="13970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105773</xdr:rowOff>
    </xdr:from>
    <xdr:to>
      <xdr:col>24</xdr:col>
      <xdr:colOff>558800</xdr:colOff>
      <xdr:row>86</xdr:row>
      <xdr:rowOff>136071</xdr:rowOff>
    </xdr:to>
    <xdr:cxnSp macro="">
      <xdr:nvCxnSpPr>
        <xdr:cNvPr id="258" name="直線コネクタ 257"/>
        <xdr:cNvCxnSpPr/>
      </xdr:nvCxnSpPr>
      <xdr:spPr>
        <a:xfrm flipV="1">
          <a:off x="16179800" y="14336123"/>
          <a:ext cx="838200" cy="54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9"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60" name="フローチャート : 判断 259"/>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136071</xdr:rowOff>
    </xdr:from>
    <xdr:to>
      <xdr:col>23</xdr:col>
      <xdr:colOff>406400</xdr:colOff>
      <xdr:row>87</xdr:row>
      <xdr:rowOff>33564</xdr:rowOff>
    </xdr:to>
    <xdr:cxnSp macro="">
      <xdr:nvCxnSpPr>
        <xdr:cNvPr id="261" name="直線コネクタ 260"/>
        <xdr:cNvCxnSpPr/>
      </xdr:nvCxnSpPr>
      <xdr:spPr>
        <a:xfrm flipV="1">
          <a:off x="15290800" y="148807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128451</xdr:rowOff>
    </xdr:from>
    <xdr:to>
      <xdr:col>23</xdr:col>
      <xdr:colOff>457200</xdr:colOff>
      <xdr:row>89</xdr:row>
      <xdr:rowOff>58601</xdr:rowOff>
    </xdr:to>
    <xdr:sp macro="" textlink="">
      <xdr:nvSpPr>
        <xdr:cNvPr id="262" name="フローチャート : 判断 261"/>
        <xdr:cNvSpPr/>
      </xdr:nvSpPr>
      <xdr:spPr>
        <a:xfrm>
          <a:off x="16129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43378</xdr:rowOff>
    </xdr:from>
    <xdr:ext cx="736600" cy="259045"/>
    <xdr:sp macro="" textlink="">
      <xdr:nvSpPr>
        <xdr:cNvPr id="263" name="テキスト ボックス 262"/>
        <xdr:cNvSpPr txBox="1"/>
      </xdr:nvSpPr>
      <xdr:spPr>
        <a:xfrm>
          <a:off x="15798800" y="15302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17055</xdr:rowOff>
    </xdr:from>
    <xdr:to>
      <xdr:col>22</xdr:col>
      <xdr:colOff>203200</xdr:colOff>
      <xdr:row>87</xdr:row>
      <xdr:rowOff>33564</xdr:rowOff>
    </xdr:to>
    <xdr:cxnSp macro="">
      <xdr:nvCxnSpPr>
        <xdr:cNvPr id="264" name="直線コネクタ 263"/>
        <xdr:cNvCxnSpPr/>
      </xdr:nvCxnSpPr>
      <xdr:spPr>
        <a:xfrm>
          <a:off x="14401800" y="14418855"/>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149134</xdr:rowOff>
    </xdr:from>
    <xdr:to>
      <xdr:col>22</xdr:col>
      <xdr:colOff>254000</xdr:colOff>
      <xdr:row>89</xdr:row>
      <xdr:rowOff>79284</xdr:rowOff>
    </xdr:to>
    <xdr:sp macro="" textlink="">
      <xdr:nvSpPr>
        <xdr:cNvPr id="265" name="フローチャート : 判断 264"/>
        <xdr:cNvSpPr/>
      </xdr:nvSpPr>
      <xdr:spPr>
        <a:xfrm>
          <a:off x="15240000" y="1523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64061</xdr:rowOff>
    </xdr:from>
    <xdr:ext cx="762000" cy="259045"/>
    <xdr:sp macro="" textlink="">
      <xdr:nvSpPr>
        <xdr:cNvPr id="266" name="テキスト ボックス 265"/>
        <xdr:cNvSpPr txBox="1"/>
      </xdr:nvSpPr>
      <xdr:spPr>
        <a:xfrm>
          <a:off x="14909800" y="1532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17055</xdr:rowOff>
    </xdr:from>
    <xdr:to>
      <xdr:col>21</xdr:col>
      <xdr:colOff>0</xdr:colOff>
      <xdr:row>84</xdr:row>
      <xdr:rowOff>58420</xdr:rowOff>
    </xdr:to>
    <xdr:cxnSp macro="">
      <xdr:nvCxnSpPr>
        <xdr:cNvPr id="267" name="直線コネクタ 266"/>
        <xdr:cNvCxnSpPr/>
      </xdr:nvCxnSpPr>
      <xdr:spPr>
        <a:xfrm flipV="1">
          <a:off x="13512800" y="14418855"/>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42999</xdr:rowOff>
    </xdr:from>
    <xdr:to>
      <xdr:col>21</xdr:col>
      <xdr:colOff>50800</xdr:colOff>
      <xdr:row>85</xdr:row>
      <xdr:rowOff>144599</xdr:rowOff>
    </xdr:to>
    <xdr:sp macro="" textlink="">
      <xdr:nvSpPr>
        <xdr:cNvPr id="268" name="フローチャート : 判断 267"/>
        <xdr:cNvSpPr/>
      </xdr:nvSpPr>
      <xdr:spPr>
        <a:xfrm>
          <a:off x="14351000" y="1461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129376</xdr:rowOff>
    </xdr:from>
    <xdr:ext cx="762000" cy="259045"/>
    <xdr:sp macro="" textlink="">
      <xdr:nvSpPr>
        <xdr:cNvPr id="269" name="テキスト ボックス 268"/>
        <xdr:cNvSpPr txBox="1"/>
      </xdr:nvSpPr>
      <xdr:spPr>
        <a:xfrm>
          <a:off x="14020800" y="1470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56787</xdr:rowOff>
    </xdr:from>
    <xdr:to>
      <xdr:col>19</xdr:col>
      <xdr:colOff>533400</xdr:colOff>
      <xdr:row>85</xdr:row>
      <xdr:rowOff>158387</xdr:rowOff>
    </xdr:to>
    <xdr:sp macro="" textlink="">
      <xdr:nvSpPr>
        <xdr:cNvPr id="270" name="フローチャート : 判断 269"/>
        <xdr:cNvSpPr/>
      </xdr:nvSpPr>
      <xdr:spPr>
        <a:xfrm>
          <a:off x="13462000" y="1463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143164</xdr:rowOff>
    </xdr:from>
    <xdr:ext cx="762000" cy="259045"/>
    <xdr:sp macro="" textlink="">
      <xdr:nvSpPr>
        <xdr:cNvPr id="271" name="テキスト ボックス 270"/>
        <xdr:cNvSpPr txBox="1"/>
      </xdr:nvSpPr>
      <xdr:spPr>
        <a:xfrm>
          <a:off x="13131800" y="1471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54973</xdr:rowOff>
    </xdr:from>
    <xdr:to>
      <xdr:col>24</xdr:col>
      <xdr:colOff>609600</xdr:colOff>
      <xdr:row>83</xdr:row>
      <xdr:rowOff>156573</xdr:rowOff>
    </xdr:to>
    <xdr:sp macro="" textlink="">
      <xdr:nvSpPr>
        <xdr:cNvPr id="277" name="円/楕円 276"/>
        <xdr:cNvSpPr/>
      </xdr:nvSpPr>
      <xdr:spPr>
        <a:xfrm>
          <a:off x="16967200" y="1428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71500</xdr:rowOff>
    </xdr:from>
    <xdr:ext cx="762000" cy="259045"/>
    <xdr:sp macro="" textlink="">
      <xdr:nvSpPr>
        <xdr:cNvPr id="278" name="給与水準   （国との比較）該当値テキスト"/>
        <xdr:cNvSpPr txBox="1"/>
      </xdr:nvSpPr>
      <xdr:spPr>
        <a:xfrm>
          <a:off x="17106900" y="1413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85271</xdr:rowOff>
    </xdr:from>
    <xdr:to>
      <xdr:col>23</xdr:col>
      <xdr:colOff>457200</xdr:colOff>
      <xdr:row>87</xdr:row>
      <xdr:rowOff>15421</xdr:rowOff>
    </xdr:to>
    <xdr:sp macro="" textlink="">
      <xdr:nvSpPr>
        <xdr:cNvPr id="279" name="円/楕円 278"/>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25598</xdr:rowOff>
    </xdr:from>
    <xdr:ext cx="736600" cy="259045"/>
    <xdr:sp macro="" textlink="">
      <xdr:nvSpPr>
        <xdr:cNvPr id="280" name="テキスト ボックス 279"/>
        <xdr:cNvSpPr txBox="1"/>
      </xdr:nvSpPr>
      <xdr:spPr>
        <a:xfrm>
          <a:off x="15798800" y="1459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154214</xdr:rowOff>
    </xdr:from>
    <xdr:to>
      <xdr:col>22</xdr:col>
      <xdr:colOff>254000</xdr:colOff>
      <xdr:row>87</xdr:row>
      <xdr:rowOff>84364</xdr:rowOff>
    </xdr:to>
    <xdr:sp macro="" textlink="">
      <xdr:nvSpPr>
        <xdr:cNvPr id="281" name="円/楕円 280"/>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94541</xdr:rowOff>
    </xdr:from>
    <xdr:ext cx="762000" cy="259045"/>
    <xdr:sp macro="" textlink="">
      <xdr:nvSpPr>
        <xdr:cNvPr id="282" name="テキスト ボックス 281"/>
        <xdr:cNvSpPr txBox="1"/>
      </xdr:nvSpPr>
      <xdr:spPr>
        <a:xfrm>
          <a:off x="14909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137705</xdr:rowOff>
    </xdr:from>
    <xdr:to>
      <xdr:col>21</xdr:col>
      <xdr:colOff>50800</xdr:colOff>
      <xdr:row>84</xdr:row>
      <xdr:rowOff>67855</xdr:rowOff>
    </xdr:to>
    <xdr:sp macro="" textlink="">
      <xdr:nvSpPr>
        <xdr:cNvPr id="283" name="円/楕円 282"/>
        <xdr:cNvSpPr/>
      </xdr:nvSpPr>
      <xdr:spPr>
        <a:xfrm>
          <a:off x="14351000" y="1436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78032</xdr:rowOff>
    </xdr:from>
    <xdr:ext cx="762000" cy="259045"/>
    <xdr:sp macro="" textlink="">
      <xdr:nvSpPr>
        <xdr:cNvPr id="284" name="テキスト ボックス 283"/>
        <xdr:cNvSpPr txBox="1"/>
      </xdr:nvSpPr>
      <xdr:spPr>
        <a:xfrm>
          <a:off x="14020800" y="1413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7620</xdr:rowOff>
    </xdr:from>
    <xdr:to>
      <xdr:col>19</xdr:col>
      <xdr:colOff>533400</xdr:colOff>
      <xdr:row>84</xdr:row>
      <xdr:rowOff>109220</xdr:rowOff>
    </xdr:to>
    <xdr:sp macro="" textlink="">
      <xdr:nvSpPr>
        <xdr:cNvPr id="285" name="円/楕円 284"/>
        <xdr:cNvSpPr/>
      </xdr:nvSpPr>
      <xdr:spPr>
        <a:xfrm>
          <a:off x="13462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119397</xdr:rowOff>
    </xdr:from>
    <xdr:ext cx="762000" cy="259045"/>
    <xdr:sp macro="" textlink="">
      <xdr:nvSpPr>
        <xdr:cNvPr id="286" name="テキスト ボックス 285"/>
        <xdr:cNvSpPr txBox="1"/>
      </xdr:nvSpPr>
      <xdr:spPr>
        <a:xfrm>
          <a:off x="13131800" y="1417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市町村合併に伴い旧市町に総合支所を設置し、地域の拠点としてその機能を維持していることから、類似団体平均を上回っている。</a:t>
          </a:r>
          <a:endParaRPr lang="ja-JP" altLang="ja-JP" sz="1300">
            <a:effectLst/>
          </a:endParaRPr>
        </a:p>
        <a:p>
          <a:r>
            <a:rPr kumimoji="1" lang="ja-JP" altLang="ja-JP" sz="1300">
              <a:solidFill>
                <a:schemeClr val="dk1"/>
              </a:solidFill>
              <a:effectLst/>
              <a:latin typeface="+mn-lt"/>
              <a:ea typeface="+mn-ea"/>
              <a:cs typeface="+mn-cs"/>
            </a:rPr>
            <a:t>　指定管理者制度の導入や民間委譲、業務の委託化等に取り組んできたところであるが、今後とも西条市の現状や地域特性を考慮しながら、組織機構、職員配置の再編・見直しを進め、簡素で効率的な執行体制の実現と適切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8" name="直線コネクタ 317"/>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9"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20" name="直線コネクタ 319"/>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21"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22" name="直線コネクタ 321"/>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95431</xdr:rowOff>
    </xdr:from>
    <xdr:to>
      <xdr:col>24</xdr:col>
      <xdr:colOff>558800</xdr:colOff>
      <xdr:row>65</xdr:row>
      <xdr:rowOff>116115</xdr:rowOff>
    </xdr:to>
    <xdr:cxnSp macro="">
      <xdr:nvCxnSpPr>
        <xdr:cNvPr id="323" name="直線コネクタ 322"/>
        <xdr:cNvCxnSpPr/>
      </xdr:nvCxnSpPr>
      <xdr:spPr>
        <a:xfrm flipV="1">
          <a:off x="16179800" y="11239681"/>
          <a:ext cx="8382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96355</xdr:rowOff>
    </xdr:from>
    <xdr:ext cx="762000" cy="259045"/>
    <xdr:sp macro="" textlink="">
      <xdr:nvSpPr>
        <xdr:cNvPr id="324" name="定員管理の状況平均値テキスト"/>
        <xdr:cNvSpPr txBox="1"/>
      </xdr:nvSpPr>
      <xdr:spPr>
        <a:xfrm>
          <a:off x="17106900" y="10554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25" name="フローチャート : 判断 324"/>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116115</xdr:rowOff>
    </xdr:from>
    <xdr:to>
      <xdr:col>23</xdr:col>
      <xdr:colOff>406400</xdr:colOff>
      <xdr:row>65</xdr:row>
      <xdr:rowOff>167822</xdr:rowOff>
    </xdr:to>
    <xdr:cxnSp macro="">
      <xdr:nvCxnSpPr>
        <xdr:cNvPr id="326" name="直線コネクタ 325"/>
        <xdr:cNvCxnSpPr/>
      </xdr:nvCxnSpPr>
      <xdr:spPr>
        <a:xfrm flipV="1">
          <a:off x="15290800" y="1126036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7" name="フローチャート : 判断 326"/>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30497</xdr:rowOff>
    </xdr:from>
    <xdr:ext cx="736600" cy="259045"/>
    <xdr:sp macro="" textlink="">
      <xdr:nvSpPr>
        <xdr:cNvPr id="328" name="テキスト ボックス 327"/>
        <xdr:cNvSpPr txBox="1"/>
      </xdr:nvSpPr>
      <xdr:spPr>
        <a:xfrm>
          <a:off x="15798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167822</xdr:rowOff>
    </xdr:from>
    <xdr:to>
      <xdr:col>22</xdr:col>
      <xdr:colOff>203200</xdr:colOff>
      <xdr:row>66</xdr:row>
      <xdr:rowOff>3266</xdr:rowOff>
    </xdr:to>
    <xdr:cxnSp macro="">
      <xdr:nvCxnSpPr>
        <xdr:cNvPr id="329" name="直線コネクタ 328"/>
        <xdr:cNvCxnSpPr/>
      </xdr:nvCxnSpPr>
      <xdr:spPr>
        <a:xfrm flipV="1">
          <a:off x="14401800" y="113120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30" name="フローチャート : 判断 329"/>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106334</xdr:rowOff>
    </xdr:from>
    <xdr:ext cx="762000" cy="259045"/>
    <xdr:sp macro="" textlink="">
      <xdr:nvSpPr>
        <xdr:cNvPr id="331" name="テキスト ボックス 330"/>
        <xdr:cNvSpPr txBox="1"/>
      </xdr:nvSpPr>
      <xdr:spPr>
        <a:xfrm>
          <a:off x="14909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3266</xdr:rowOff>
    </xdr:from>
    <xdr:to>
      <xdr:col>21</xdr:col>
      <xdr:colOff>0</xdr:colOff>
      <xdr:row>66</xdr:row>
      <xdr:rowOff>10160</xdr:rowOff>
    </xdr:to>
    <xdr:cxnSp macro="">
      <xdr:nvCxnSpPr>
        <xdr:cNvPr id="332" name="直線コネクタ 331"/>
        <xdr:cNvCxnSpPr/>
      </xdr:nvCxnSpPr>
      <xdr:spPr>
        <a:xfrm flipV="1">
          <a:off x="13512800" y="113189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19594</xdr:rowOff>
    </xdr:from>
    <xdr:to>
      <xdr:col>21</xdr:col>
      <xdr:colOff>50800</xdr:colOff>
      <xdr:row>64</xdr:row>
      <xdr:rowOff>121194</xdr:rowOff>
    </xdr:to>
    <xdr:sp macro="" textlink="">
      <xdr:nvSpPr>
        <xdr:cNvPr id="333" name="フローチャート : 判断 332"/>
        <xdr:cNvSpPr/>
      </xdr:nvSpPr>
      <xdr:spPr>
        <a:xfrm>
          <a:off x="14351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131371</xdr:rowOff>
    </xdr:from>
    <xdr:ext cx="762000" cy="259045"/>
    <xdr:sp macro="" textlink="">
      <xdr:nvSpPr>
        <xdr:cNvPr id="334" name="テキスト ボックス 333"/>
        <xdr:cNvSpPr txBox="1"/>
      </xdr:nvSpPr>
      <xdr:spPr>
        <a:xfrm>
          <a:off x="14020800" y="1076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35" name="フローチャート : 判断 334"/>
        <xdr:cNvSpPr/>
      </xdr:nvSpPr>
      <xdr:spPr>
        <a:xfrm>
          <a:off x="13462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148607</xdr:rowOff>
    </xdr:from>
    <xdr:ext cx="762000" cy="259045"/>
    <xdr:sp macro="" textlink="">
      <xdr:nvSpPr>
        <xdr:cNvPr id="336" name="テキスト ボックス 335"/>
        <xdr:cNvSpPr txBox="1"/>
      </xdr:nvSpPr>
      <xdr:spPr>
        <a:xfrm>
          <a:off x="13131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65</xdr:row>
      <xdr:rowOff>44631</xdr:rowOff>
    </xdr:from>
    <xdr:to>
      <xdr:col>24</xdr:col>
      <xdr:colOff>609600</xdr:colOff>
      <xdr:row>65</xdr:row>
      <xdr:rowOff>146231</xdr:rowOff>
    </xdr:to>
    <xdr:sp macro="" textlink="">
      <xdr:nvSpPr>
        <xdr:cNvPr id="342" name="円/楕円 341"/>
        <xdr:cNvSpPr/>
      </xdr:nvSpPr>
      <xdr:spPr>
        <a:xfrm>
          <a:off x="169672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16708</xdr:rowOff>
    </xdr:from>
    <xdr:ext cx="762000" cy="259045"/>
    <xdr:sp macro="" textlink="">
      <xdr:nvSpPr>
        <xdr:cNvPr id="343" name="定員管理の状況該当値テキスト"/>
        <xdr:cNvSpPr txBox="1"/>
      </xdr:nvSpPr>
      <xdr:spPr>
        <a:xfrm>
          <a:off x="17106900" y="1116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65315</xdr:rowOff>
    </xdr:from>
    <xdr:to>
      <xdr:col>23</xdr:col>
      <xdr:colOff>457200</xdr:colOff>
      <xdr:row>65</xdr:row>
      <xdr:rowOff>166915</xdr:rowOff>
    </xdr:to>
    <xdr:sp macro="" textlink="">
      <xdr:nvSpPr>
        <xdr:cNvPr id="344" name="円/楕円 343"/>
        <xdr:cNvSpPr/>
      </xdr:nvSpPr>
      <xdr:spPr>
        <a:xfrm>
          <a:off x="16129000" y="112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151692</xdr:rowOff>
    </xdr:from>
    <xdr:ext cx="736600" cy="259045"/>
    <xdr:sp macro="" textlink="">
      <xdr:nvSpPr>
        <xdr:cNvPr id="345" name="テキスト ボックス 344"/>
        <xdr:cNvSpPr txBox="1"/>
      </xdr:nvSpPr>
      <xdr:spPr>
        <a:xfrm>
          <a:off x="15798800" y="1129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117022</xdr:rowOff>
    </xdr:from>
    <xdr:to>
      <xdr:col>22</xdr:col>
      <xdr:colOff>254000</xdr:colOff>
      <xdr:row>66</xdr:row>
      <xdr:rowOff>47172</xdr:rowOff>
    </xdr:to>
    <xdr:sp macro="" textlink="">
      <xdr:nvSpPr>
        <xdr:cNvPr id="346" name="円/楕円 345"/>
        <xdr:cNvSpPr/>
      </xdr:nvSpPr>
      <xdr:spPr>
        <a:xfrm>
          <a:off x="15240000" y="1126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31949</xdr:rowOff>
    </xdr:from>
    <xdr:ext cx="762000" cy="259045"/>
    <xdr:sp macro="" textlink="">
      <xdr:nvSpPr>
        <xdr:cNvPr id="347" name="テキスト ボックス 346"/>
        <xdr:cNvSpPr txBox="1"/>
      </xdr:nvSpPr>
      <xdr:spPr>
        <a:xfrm>
          <a:off x="14909800" y="113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123916</xdr:rowOff>
    </xdr:from>
    <xdr:to>
      <xdr:col>21</xdr:col>
      <xdr:colOff>50800</xdr:colOff>
      <xdr:row>66</xdr:row>
      <xdr:rowOff>54066</xdr:rowOff>
    </xdr:to>
    <xdr:sp macro="" textlink="">
      <xdr:nvSpPr>
        <xdr:cNvPr id="348" name="円/楕円 347"/>
        <xdr:cNvSpPr/>
      </xdr:nvSpPr>
      <xdr:spPr>
        <a:xfrm>
          <a:off x="14351000" y="1126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38843</xdr:rowOff>
    </xdr:from>
    <xdr:ext cx="762000" cy="259045"/>
    <xdr:sp macro="" textlink="">
      <xdr:nvSpPr>
        <xdr:cNvPr id="349" name="テキスト ボックス 348"/>
        <xdr:cNvSpPr txBox="1"/>
      </xdr:nvSpPr>
      <xdr:spPr>
        <a:xfrm>
          <a:off x="14020800" y="1135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130810</xdr:rowOff>
    </xdr:from>
    <xdr:to>
      <xdr:col>19</xdr:col>
      <xdr:colOff>533400</xdr:colOff>
      <xdr:row>66</xdr:row>
      <xdr:rowOff>60960</xdr:rowOff>
    </xdr:to>
    <xdr:sp macro="" textlink="">
      <xdr:nvSpPr>
        <xdr:cNvPr id="350" name="円/楕円 349"/>
        <xdr:cNvSpPr/>
      </xdr:nvSpPr>
      <xdr:spPr>
        <a:xfrm>
          <a:off x="13462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45737</xdr:rowOff>
    </xdr:from>
    <xdr:ext cx="762000" cy="259045"/>
    <xdr:sp macro="" textlink="">
      <xdr:nvSpPr>
        <xdr:cNvPr id="351" name="テキスト ボックス 350"/>
        <xdr:cNvSpPr txBox="1"/>
      </xdr:nvSpPr>
      <xdr:spPr>
        <a:xfrm>
          <a:off x="13131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地方債元利償還金の減少等により、昨年度より</a:t>
          </a:r>
          <a:r>
            <a:rPr kumimoji="1" lang="en-US" altLang="ja-JP" sz="1300">
              <a:latin typeface="ＭＳ Ｐゴシック"/>
            </a:rPr>
            <a:t>0.8</a:t>
          </a:r>
          <a:r>
            <a:rPr kumimoji="1" lang="ja-JP" altLang="en-US" sz="1300">
              <a:latin typeface="ＭＳ Ｐゴシック"/>
            </a:rPr>
            <a:t>ポイント改善しているが、全国、県内市町及び類似団体平均より悪い状況にあるため、起債の厳選・抑制を図り、起債を行う場合も交付税措置のある起債を活用する等、財政の健全化に努める。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8" name="直線コネクタ 377"/>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9"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80" name="直線コネクタ 379"/>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134366</xdr:rowOff>
    </xdr:from>
    <xdr:to>
      <xdr:col>24</xdr:col>
      <xdr:colOff>558800</xdr:colOff>
      <xdr:row>40</xdr:row>
      <xdr:rowOff>1524</xdr:rowOff>
    </xdr:to>
    <xdr:cxnSp macro="">
      <xdr:nvCxnSpPr>
        <xdr:cNvPr id="383" name="直線コネクタ 382"/>
        <xdr:cNvCxnSpPr/>
      </xdr:nvCxnSpPr>
      <xdr:spPr>
        <a:xfrm flipV="1">
          <a:off x="16179800" y="6820916"/>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92981</xdr:rowOff>
    </xdr:from>
    <xdr:ext cx="762000" cy="259045"/>
    <xdr:sp macro="" textlink="">
      <xdr:nvSpPr>
        <xdr:cNvPr id="384" name="公債費負担の状況平均値テキスト"/>
        <xdr:cNvSpPr txBox="1"/>
      </xdr:nvSpPr>
      <xdr:spPr>
        <a:xfrm>
          <a:off x="17106900" y="643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85" name="フローチャート : 判断 384"/>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1524</xdr:rowOff>
    </xdr:from>
    <xdr:to>
      <xdr:col>23</xdr:col>
      <xdr:colOff>406400</xdr:colOff>
      <xdr:row>40</xdr:row>
      <xdr:rowOff>25654</xdr:rowOff>
    </xdr:to>
    <xdr:cxnSp macro="">
      <xdr:nvCxnSpPr>
        <xdr:cNvPr id="386" name="直線コネクタ 385"/>
        <xdr:cNvCxnSpPr/>
      </xdr:nvCxnSpPr>
      <xdr:spPr>
        <a:xfrm flipV="1">
          <a:off x="15290800" y="68595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7" name="フローチャート : 判断 386"/>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45737</xdr:rowOff>
    </xdr:from>
    <xdr:ext cx="736600" cy="259045"/>
    <xdr:sp macro="" textlink="">
      <xdr:nvSpPr>
        <xdr:cNvPr id="388" name="テキスト ボックス 387"/>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25654</xdr:rowOff>
    </xdr:from>
    <xdr:to>
      <xdr:col>22</xdr:col>
      <xdr:colOff>203200</xdr:colOff>
      <xdr:row>40</xdr:row>
      <xdr:rowOff>59436</xdr:rowOff>
    </xdr:to>
    <xdr:cxnSp macro="">
      <xdr:nvCxnSpPr>
        <xdr:cNvPr id="389" name="直線コネクタ 388"/>
        <xdr:cNvCxnSpPr/>
      </xdr:nvCxnSpPr>
      <xdr:spPr>
        <a:xfrm flipV="1">
          <a:off x="14401800" y="688365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90" name="フローチャート : 判断 389"/>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84345</xdr:rowOff>
    </xdr:from>
    <xdr:ext cx="762000" cy="259045"/>
    <xdr:sp macro="" textlink="">
      <xdr:nvSpPr>
        <xdr:cNvPr id="391" name="テキスト ボックス 390"/>
        <xdr:cNvSpPr txBox="1"/>
      </xdr:nvSpPr>
      <xdr:spPr>
        <a:xfrm>
          <a:off x="14909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59436</xdr:rowOff>
    </xdr:from>
    <xdr:to>
      <xdr:col>21</xdr:col>
      <xdr:colOff>0</xdr:colOff>
      <xdr:row>40</xdr:row>
      <xdr:rowOff>112522</xdr:rowOff>
    </xdr:to>
    <xdr:cxnSp macro="">
      <xdr:nvCxnSpPr>
        <xdr:cNvPr id="392" name="直線コネクタ 391"/>
        <xdr:cNvCxnSpPr/>
      </xdr:nvCxnSpPr>
      <xdr:spPr>
        <a:xfrm flipV="1">
          <a:off x="13512800" y="691743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146304</xdr:rowOff>
    </xdr:from>
    <xdr:to>
      <xdr:col>21</xdr:col>
      <xdr:colOff>50800</xdr:colOff>
      <xdr:row>40</xdr:row>
      <xdr:rowOff>76454</xdr:rowOff>
    </xdr:to>
    <xdr:sp macro="" textlink="">
      <xdr:nvSpPr>
        <xdr:cNvPr id="393" name="フローチャート : 判断 392"/>
        <xdr:cNvSpPr/>
      </xdr:nvSpPr>
      <xdr:spPr>
        <a:xfrm>
          <a:off x="14351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86631</xdr:rowOff>
    </xdr:from>
    <xdr:ext cx="762000" cy="259045"/>
    <xdr:sp macro="" textlink="">
      <xdr:nvSpPr>
        <xdr:cNvPr id="394" name="テキスト ボックス 393"/>
        <xdr:cNvSpPr txBox="1"/>
      </xdr:nvSpPr>
      <xdr:spPr>
        <a:xfrm>
          <a:off x="14020800" y="6601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13462</xdr:rowOff>
    </xdr:from>
    <xdr:to>
      <xdr:col>19</xdr:col>
      <xdr:colOff>533400</xdr:colOff>
      <xdr:row>40</xdr:row>
      <xdr:rowOff>115062</xdr:rowOff>
    </xdr:to>
    <xdr:sp macro="" textlink="">
      <xdr:nvSpPr>
        <xdr:cNvPr id="395" name="フローチャート : 判断 394"/>
        <xdr:cNvSpPr/>
      </xdr:nvSpPr>
      <xdr:spPr>
        <a:xfrm>
          <a:off x="13462000" y="687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125239</xdr:rowOff>
    </xdr:from>
    <xdr:ext cx="762000" cy="259045"/>
    <xdr:sp macro="" textlink="">
      <xdr:nvSpPr>
        <xdr:cNvPr id="396" name="テキスト ボックス 395"/>
        <xdr:cNvSpPr txBox="1"/>
      </xdr:nvSpPr>
      <xdr:spPr>
        <a:xfrm>
          <a:off x="13131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83566</xdr:rowOff>
    </xdr:from>
    <xdr:to>
      <xdr:col>24</xdr:col>
      <xdr:colOff>609600</xdr:colOff>
      <xdr:row>40</xdr:row>
      <xdr:rowOff>13716</xdr:rowOff>
    </xdr:to>
    <xdr:sp macro="" textlink="">
      <xdr:nvSpPr>
        <xdr:cNvPr id="402" name="円/楕円 401"/>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55643</xdr:rowOff>
    </xdr:from>
    <xdr:ext cx="762000" cy="259045"/>
    <xdr:sp macro="" textlink="">
      <xdr:nvSpPr>
        <xdr:cNvPr id="403" name="公債費負担の状況該当値テキスト"/>
        <xdr:cNvSpPr txBox="1"/>
      </xdr:nvSpPr>
      <xdr:spPr>
        <a:xfrm>
          <a:off x="17106900" y="674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122174</xdr:rowOff>
    </xdr:from>
    <xdr:to>
      <xdr:col>23</xdr:col>
      <xdr:colOff>457200</xdr:colOff>
      <xdr:row>40</xdr:row>
      <xdr:rowOff>52324</xdr:rowOff>
    </xdr:to>
    <xdr:sp macro="" textlink="">
      <xdr:nvSpPr>
        <xdr:cNvPr id="404" name="円/楕円 403"/>
        <xdr:cNvSpPr/>
      </xdr:nvSpPr>
      <xdr:spPr>
        <a:xfrm>
          <a:off x="16129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37101</xdr:rowOff>
    </xdr:from>
    <xdr:ext cx="736600" cy="259045"/>
    <xdr:sp macro="" textlink="">
      <xdr:nvSpPr>
        <xdr:cNvPr id="405" name="テキスト ボックス 404"/>
        <xdr:cNvSpPr txBox="1"/>
      </xdr:nvSpPr>
      <xdr:spPr>
        <a:xfrm>
          <a:off x="15798800" y="68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146304</xdr:rowOff>
    </xdr:from>
    <xdr:to>
      <xdr:col>22</xdr:col>
      <xdr:colOff>254000</xdr:colOff>
      <xdr:row>40</xdr:row>
      <xdr:rowOff>76454</xdr:rowOff>
    </xdr:to>
    <xdr:sp macro="" textlink="">
      <xdr:nvSpPr>
        <xdr:cNvPr id="406" name="円/楕円 405"/>
        <xdr:cNvSpPr/>
      </xdr:nvSpPr>
      <xdr:spPr>
        <a:xfrm>
          <a:off x="15240000" y="683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61231</xdr:rowOff>
    </xdr:from>
    <xdr:ext cx="762000" cy="259045"/>
    <xdr:sp macro="" textlink="">
      <xdr:nvSpPr>
        <xdr:cNvPr id="407" name="テキスト ボックス 406"/>
        <xdr:cNvSpPr txBox="1"/>
      </xdr:nvSpPr>
      <xdr:spPr>
        <a:xfrm>
          <a:off x="14909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8636</xdr:rowOff>
    </xdr:from>
    <xdr:to>
      <xdr:col>21</xdr:col>
      <xdr:colOff>50800</xdr:colOff>
      <xdr:row>40</xdr:row>
      <xdr:rowOff>110236</xdr:rowOff>
    </xdr:to>
    <xdr:sp macro="" textlink="">
      <xdr:nvSpPr>
        <xdr:cNvPr id="408" name="円/楕円 407"/>
        <xdr:cNvSpPr/>
      </xdr:nvSpPr>
      <xdr:spPr>
        <a:xfrm>
          <a:off x="14351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95013</xdr:rowOff>
    </xdr:from>
    <xdr:ext cx="762000" cy="259045"/>
    <xdr:sp macro="" textlink="">
      <xdr:nvSpPr>
        <xdr:cNvPr id="409" name="テキスト ボックス 408"/>
        <xdr:cNvSpPr txBox="1"/>
      </xdr:nvSpPr>
      <xdr:spPr>
        <a:xfrm>
          <a:off x="14020800" y="69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61722</xdr:rowOff>
    </xdr:from>
    <xdr:to>
      <xdr:col>19</xdr:col>
      <xdr:colOff>533400</xdr:colOff>
      <xdr:row>40</xdr:row>
      <xdr:rowOff>163322</xdr:rowOff>
    </xdr:to>
    <xdr:sp macro="" textlink="">
      <xdr:nvSpPr>
        <xdr:cNvPr id="410" name="円/楕円 409"/>
        <xdr:cNvSpPr/>
      </xdr:nvSpPr>
      <xdr:spPr>
        <a:xfrm>
          <a:off x="13462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148099</xdr:rowOff>
    </xdr:from>
    <xdr:ext cx="762000" cy="259045"/>
    <xdr:sp macro="" textlink="">
      <xdr:nvSpPr>
        <xdr:cNvPr id="411" name="テキスト ボックス 410"/>
        <xdr:cNvSpPr txBox="1"/>
      </xdr:nvSpPr>
      <xdr:spPr>
        <a:xfrm>
          <a:off x="13131800" y="700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地方債残高が増加したものの、地方債現在高等に係る基準財政需要額算入見込額が増加したため、</a:t>
          </a: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前年度と比較すると</a:t>
          </a:r>
          <a:r>
            <a:rPr kumimoji="1" lang="en-US" altLang="ja-JP" sz="1300">
              <a:latin typeface="ＭＳ Ｐゴシック"/>
            </a:rPr>
            <a:t>7.6</a:t>
          </a:r>
          <a:r>
            <a:rPr kumimoji="1" lang="ja-JP" altLang="en-US" sz="1300">
              <a:latin typeface="ＭＳ Ｐゴシック"/>
            </a:rPr>
            <a:t>ポイント改善した。しかし、全国、県内市町、類似団体平均のいずれをも上回ることから、起債事業の厳選と残高の削減を図る必要がある。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8" name="直線コネクタ 437"/>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9"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40" name="直線コネクタ 439"/>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41"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42" name="直線コネクタ 441"/>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10490</xdr:rowOff>
    </xdr:from>
    <xdr:to>
      <xdr:col>24</xdr:col>
      <xdr:colOff>558800</xdr:colOff>
      <xdr:row>16</xdr:row>
      <xdr:rowOff>47168</xdr:rowOff>
    </xdr:to>
    <xdr:cxnSp macro="">
      <xdr:nvCxnSpPr>
        <xdr:cNvPr id="443" name="直線コネクタ 442"/>
        <xdr:cNvCxnSpPr/>
      </xdr:nvCxnSpPr>
      <xdr:spPr>
        <a:xfrm flipV="1">
          <a:off x="16179800" y="2753690"/>
          <a:ext cx="8382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26535</xdr:rowOff>
    </xdr:from>
    <xdr:ext cx="762000" cy="259045"/>
    <xdr:sp macro="" textlink="">
      <xdr:nvSpPr>
        <xdr:cNvPr id="444" name="将来負担の状況平均値テキスト"/>
        <xdr:cNvSpPr txBox="1"/>
      </xdr:nvSpPr>
      <xdr:spPr>
        <a:xfrm>
          <a:off x="17106900" y="2426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45" name="フローチャート : 判断 444"/>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47168</xdr:rowOff>
    </xdr:from>
    <xdr:to>
      <xdr:col>23</xdr:col>
      <xdr:colOff>406400</xdr:colOff>
      <xdr:row>16</xdr:row>
      <xdr:rowOff>63576</xdr:rowOff>
    </xdr:to>
    <xdr:cxnSp macro="">
      <xdr:nvCxnSpPr>
        <xdr:cNvPr id="446" name="直線コネクタ 445"/>
        <xdr:cNvCxnSpPr/>
      </xdr:nvCxnSpPr>
      <xdr:spPr>
        <a:xfrm flipV="1">
          <a:off x="15290800" y="2790368"/>
          <a:ext cx="8890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7" name="フローチャート : 判断 446"/>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162806</xdr:rowOff>
    </xdr:from>
    <xdr:ext cx="736600" cy="259045"/>
    <xdr:sp macro="" textlink="">
      <xdr:nvSpPr>
        <xdr:cNvPr id="448" name="テキスト ボックス 447"/>
        <xdr:cNvSpPr txBox="1"/>
      </xdr:nvSpPr>
      <xdr:spPr>
        <a:xfrm>
          <a:off x="15798800" y="2391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63576</xdr:rowOff>
    </xdr:from>
    <xdr:to>
      <xdr:col>22</xdr:col>
      <xdr:colOff>203200</xdr:colOff>
      <xdr:row>16</xdr:row>
      <xdr:rowOff>117145</xdr:rowOff>
    </xdr:to>
    <xdr:cxnSp macro="">
      <xdr:nvCxnSpPr>
        <xdr:cNvPr id="449" name="直線コネクタ 448"/>
        <xdr:cNvCxnSpPr/>
      </xdr:nvCxnSpPr>
      <xdr:spPr>
        <a:xfrm flipV="1">
          <a:off x="14401800" y="2806776"/>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50" name="フローチャート : 判断 449"/>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36720</xdr:rowOff>
    </xdr:from>
    <xdr:ext cx="762000" cy="259045"/>
    <xdr:sp macro="" textlink="">
      <xdr:nvSpPr>
        <xdr:cNvPr id="451" name="テキスト ボックス 450"/>
        <xdr:cNvSpPr txBox="1"/>
      </xdr:nvSpPr>
      <xdr:spPr>
        <a:xfrm>
          <a:off x="14909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117145</xdr:rowOff>
    </xdr:from>
    <xdr:to>
      <xdr:col>21</xdr:col>
      <xdr:colOff>0</xdr:colOff>
      <xdr:row>17</xdr:row>
      <xdr:rowOff>76479</xdr:rowOff>
    </xdr:to>
    <xdr:cxnSp macro="">
      <xdr:nvCxnSpPr>
        <xdr:cNvPr id="452" name="直線コネクタ 451"/>
        <xdr:cNvCxnSpPr/>
      </xdr:nvCxnSpPr>
      <xdr:spPr>
        <a:xfrm flipV="1">
          <a:off x="13512800" y="2860345"/>
          <a:ext cx="889000" cy="1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83718</xdr:rowOff>
    </xdr:from>
    <xdr:to>
      <xdr:col>21</xdr:col>
      <xdr:colOff>50800</xdr:colOff>
      <xdr:row>17</xdr:row>
      <xdr:rowOff>13868</xdr:rowOff>
    </xdr:to>
    <xdr:sp macro="" textlink="">
      <xdr:nvSpPr>
        <xdr:cNvPr id="453" name="フローチャート : 判断 452"/>
        <xdr:cNvSpPr/>
      </xdr:nvSpPr>
      <xdr:spPr>
        <a:xfrm>
          <a:off x="14351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170095</xdr:rowOff>
    </xdr:from>
    <xdr:ext cx="762000" cy="259045"/>
    <xdr:sp macro="" textlink="">
      <xdr:nvSpPr>
        <xdr:cNvPr id="454" name="テキスト ボックス 453"/>
        <xdr:cNvSpPr txBox="1"/>
      </xdr:nvSpPr>
      <xdr:spPr>
        <a:xfrm>
          <a:off x="14020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154661</xdr:rowOff>
    </xdr:from>
    <xdr:to>
      <xdr:col>19</xdr:col>
      <xdr:colOff>533400</xdr:colOff>
      <xdr:row>17</xdr:row>
      <xdr:rowOff>84811</xdr:rowOff>
    </xdr:to>
    <xdr:sp macro="" textlink="">
      <xdr:nvSpPr>
        <xdr:cNvPr id="455" name="フローチャート : 判断 454"/>
        <xdr:cNvSpPr/>
      </xdr:nvSpPr>
      <xdr:spPr>
        <a:xfrm>
          <a:off x="13462000" y="289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94988</xdr:rowOff>
    </xdr:from>
    <xdr:ext cx="762000" cy="259045"/>
    <xdr:sp macro="" textlink="">
      <xdr:nvSpPr>
        <xdr:cNvPr id="456" name="テキスト ボックス 455"/>
        <xdr:cNvSpPr txBox="1"/>
      </xdr:nvSpPr>
      <xdr:spPr>
        <a:xfrm>
          <a:off x="13131800" y="266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131140</xdr:rowOff>
    </xdr:from>
    <xdr:to>
      <xdr:col>24</xdr:col>
      <xdr:colOff>609600</xdr:colOff>
      <xdr:row>16</xdr:row>
      <xdr:rowOff>61290</xdr:rowOff>
    </xdr:to>
    <xdr:sp macro="" textlink="">
      <xdr:nvSpPr>
        <xdr:cNvPr id="462" name="円/楕円 461"/>
        <xdr:cNvSpPr/>
      </xdr:nvSpPr>
      <xdr:spPr>
        <a:xfrm>
          <a:off x="16967200" y="27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103217</xdr:rowOff>
    </xdr:from>
    <xdr:ext cx="762000" cy="259045"/>
    <xdr:sp macro="" textlink="">
      <xdr:nvSpPr>
        <xdr:cNvPr id="463" name="将来負担の状況該当値テキスト"/>
        <xdr:cNvSpPr txBox="1"/>
      </xdr:nvSpPr>
      <xdr:spPr>
        <a:xfrm>
          <a:off x="17106900" y="267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167818</xdr:rowOff>
    </xdr:from>
    <xdr:to>
      <xdr:col>23</xdr:col>
      <xdr:colOff>457200</xdr:colOff>
      <xdr:row>16</xdr:row>
      <xdr:rowOff>97968</xdr:rowOff>
    </xdr:to>
    <xdr:sp macro="" textlink="">
      <xdr:nvSpPr>
        <xdr:cNvPr id="464" name="円/楕円 463"/>
        <xdr:cNvSpPr/>
      </xdr:nvSpPr>
      <xdr:spPr>
        <a:xfrm>
          <a:off x="16129000" y="273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82745</xdr:rowOff>
    </xdr:from>
    <xdr:ext cx="736600" cy="259045"/>
    <xdr:sp macro="" textlink="">
      <xdr:nvSpPr>
        <xdr:cNvPr id="465" name="テキスト ボックス 464"/>
        <xdr:cNvSpPr txBox="1"/>
      </xdr:nvSpPr>
      <xdr:spPr>
        <a:xfrm>
          <a:off x="15798800" y="2825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12776</xdr:rowOff>
    </xdr:from>
    <xdr:to>
      <xdr:col>22</xdr:col>
      <xdr:colOff>254000</xdr:colOff>
      <xdr:row>16</xdr:row>
      <xdr:rowOff>114376</xdr:rowOff>
    </xdr:to>
    <xdr:sp macro="" textlink="">
      <xdr:nvSpPr>
        <xdr:cNvPr id="466" name="円/楕円 465"/>
        <xdr:cNvSpPr/>
      </xdr:nvSpPr>
      <xdr:spPr>
        <a:xfrm>
          <a:off x="15240000" y="27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99153</xdr:rowOff>
    </xdr:from>
    <xdr:ext cx="762000" cy="259045"/>
    <xdr:sp macro="" textlink="">
      <xdr:nvSpPr>
        <xdr:cNvPr id="467" name="テキスト ボックス 466"/>
        <xdr:cNvSpPr txBox="1"/>
      </xdr:nvSpPr>
      <xdr:spPr>
        <a:xfrm>
          <a:off x="14909800" y="28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66345</xdr:rowOff>
    </xdr:from>
    <xdr:to>
      <xdr:col>21</xdr:col>
      <xdr:colOff>50800</xdr:colOff>
      <xdr:row>16</xdr:row>
      <xdr:rowOff>167945</xdr:rowOff>
    </xdr:to>
    <xdr:sp macro="" textlink="">
      <xdr:nvSpPr>
        <xdr:cNvPr id="468" name="円/楕円 467"/>
        <xdr:cNvSpPr/>
      </xdr:nvSpPr>
      <xdr:spPr>
        <a:xfrm>
          <a:off x="14351000" y="28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6672</xdr:rowOff>
    </xdr:from>
    <xdr:ext cx="762000" cy="259045"/>
    <xdr:sp macro="" textlink="">
      <xdr:nvSpPr>
        <xdr:cNvPr id="469" name="テキスト ボックス 468"/>
        <xdr:cNvSpPr txBox="1"/>
      </xdr:nvSpPr>
      <xdr:spPr>
        <a:xfrm>
          <a:off x="14020800" y="2578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25679</xdr:rowOff>
    </xdr:from>
    <xdr:to>
      <xdr:col>19</xdr:col>
      <xdr:colOff>533400</xdr:colOff>
      <xdr:row>17</xdr:row>
      <xdr:rowOff>127279</xdr:rowOff>
    </xdr:to>
    <xdr:sp macro="" textlink="">
      <xdr:nvSpPr>
        <xdr:cNvPr id="470" name="円/楕円 469"/>
        <xdr:cNvSpPr/>
      </xdr:nvSpPr>
      <xdr:spPr>
        <a:xfrm>
          <a:off x="13462000" y="29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112056</xdr:rowOff>
    </xdr:from>
    <xdr:ext cx="762000" cy="259045"/>
    <xdr:sp macro="" textlink="">
      <xdr:nvSpPr>
        <xdr:cNvPr id="471" name="テキスト ボックス 470"/>
        <xdr:cNvSpPr txBox="1"/>
      </xdr:nvSpPr>
      <xdr:spPr>
        <a:xfrm>
          <a:off x="13131800" y="302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愛媛県西条市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113,801
113,007
509.07
49,455,525
46,916,792
2,044,325
27,355,047
44,911,710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11.6
62.7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職員給及び一般職退職手当</a:t>
          </a:r>
          <a:r>
            <a:rPr kumimoji="1" lang="ja-JP" altLang="ja-JP" sz="1300">
              <a:solidFill>
                <a:schemeClr val="dk1"/>
              </a:solidFill>
              <a:effectLst/>
              <a:latin typeface="+mn-lt"/>
              <a:ea typeface="+mn-ea"/>
              <a:cs typeface="+mn-cs"/>
            </a:rPr>
            <a:t>の減少</a:t>
          </a:r>
          <a:r>
            <a:rPr kumimoji="1" lang="ja-JP" altLang="en-US" sz="1300">
              <a:solidFill>
                <a:schemeClr val="dk1"/>
              </a:solidFill>
              <a:effectLst/>
              <a:latin typeface="+mn-lt"/>
              <a:ea typeface="+mn-ea"/>
              <a:cs typeface="+mn-cs"/>
            </a:rPr>
            <a:t>等</a:t>
          </a:r>
          <a:r>
            <a:rPr kumimoji="1" lang="ja-JP" altLang="en-US" sz="1300">
              <a:latin typeface="ＭＳ Ｐゴシック"/>
            </a:rPr>
            <a:t>により昨年度と比較して</a:t>
          </a:r>
          <a:r>
            <a:rPr kumimoji="1" lang="en-US" altLang="ja-JP" sz="1300">
              <a:latin typeface="ＭＳ Ｐゴシック"/>
            </a:rPr>
            <a:t>1.3</a:t>
          </a:r>
          <a:r>
            <a:rPr kumimoji="1" lang="ja-JP" altLang="en-US" sz="1300">
              <a:latin typeface="ＭＳ Ｐゴシック"/>
            </a:rPr>
            <a:t>ポイント改善しているが、全国、県内市町及び類似団体平均を上回っており、今後も事務事業の見直しや指定管理者制度の導入、執務体制の効率化等により、適切な定員管理に努め、引き続き人件費関係経費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77470</xdr:rowOff>
    </xdr:from>
    <xdr:to>
      <xdr:col>7</xdr:col>
      <xdr:colOff>15875</xdr:colOff>
      <xdr:row>38</xdr:row>
      <xdr:rowOff>5080</xdr:rowOff>
    </xdr:to>
    <xdr:cxnSp macro="">
      <xdr:nvCxnSpPr>
        <xdr:cNvPr id="65" name="直線コネクタ 64"/>
        <xdr:cNvCxnSpPr/>
      </xdr:nvCxnSpPr>
      <xdr:spPr>
        <a:xfrm flipV="1">
          <a:off x="3987800" y="642112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xdr:rowOff>
    </xdr:from>
    <xdr:to>
      <xdr:col>5</xdr:col>
      <xdr:colOff>549275</xdr:colOff>
      <xdr:row>38</xdr:row>
      <xdr:rowOff>66040</xdr:rowOff>
    </xdr:to>
    <xdr:cxnSp macro="">
      <xdr:nvCxnSpPr>
        <xdr:cNvPr id="68" name="直線コネクタ 67"/>
        <xdr:cNvCxnSpPr/>
      </xdr:nvCxnSpPr>
      <xdr:spPr>
        <a:xfrm flipV="1">
          <a:off x="3098800" y="6520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20320</xdr:rowOff>
    </xdr:from>
    <xdr:to>
      <xdr:col>4</xdr:col>
      <xdr:colOff>346075</xdr:colOff>
      <xdr:row>38</xdr:row>
      <xdr:rowOff>66040</xdr:rowOff>
    </xdr:to>
    <xdr:cxnSp macro="">
      <xdr:nvCxnSpPr>
        <xdr:cNvPr id="71" name="直線コネクタ 70"/>
        <xdr:cNvCxnSpPr/>
      </xdr:nvCxnSpPr>
      <xdr:spPr>
        <a:xfrm>
          <a:off x="2209800" y="6535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20320</xdr:rowOff>
    </xdr:from>
    <xdr:to>
      <xdr:col>3</xdr:col>
      <xdr:colOff>142875</xdr:colOff>
      <xdr:row>38</xdr:row>
      <xdr:rowOff>142240</xdr:rowOff>
    </xdr:to>
    <xdr:cxnSp macro="">
      <xdr:nvCxnSpPr>
        <xdr:cNvPr id="74" name="直線コネクタ 73"/>
        <xdr:cNvCxnSpPr/>
      </xdr:nvCxnSpPr>
      <xdr:spPr>
        <a:xfrm flipV="1">
          <a:off x="1320800" y="65354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5" name="フローチャート : 判断 74"/>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115587</xdr:rowOff>
    </xdr:from>
    <xdr:ext cx="762000" cy="259045"/>
    <xdr:sp macro="" textlink="">
      <xdr:nvSpPr>
        <xdr:cNvPr id="76" name="テキスト ボックス 75"/>
        <xdr:cNvSpPr txBox="1"/>
      </xdr:nvSpPr>
      <xdr:spPr>
        <a:xfrm>
          <a:off x="1828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0</xdr:rowOff>
    </xdr:from>
    <xdr:to>
      <xdr:col>1</xdr:col>
      <xdr:colOff>676275</xdr:colOff>
      <xdr:row>38</xdr:row>
      <xdr:rowOff>101600</xdr:rowOff>
    </xdr:to>
    <xdr:sp macro="" textlink="">
      <xdr:nvSpPr>
        <xdr:cNvPr id="77" name="フローチャート : 判断 76"/>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111777</xdr:rowOff>
    </xdr:from>
    <xdr:ext cx="762000" cy="259045"/>
    <xdr:sp macro="" textlink="">
      <xdr:nvSpPr>
        <xdr:cNvPr id="78" name="テキスト ボックス 77"/>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26670</xdr:rowOff>
    </xdr:from>
    <xdr:to>
      <xdr:col>7</xdr:col>
      <xdr:colOff>66675</xdr:colOff>
      <xdr:row>37</xdr:row>
      <xdr:rowOff>128270</xdr:rowOff>
    </xdr:to>
    <xdr:sp macro="" textlink="">
      <xdr:nvSpPr>
        <xdr:cNvPr id="84" name="円/楕円 83"/>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170197</xdr:rowOff>
    </xdr:from>
    <xdr:ext cx="762000" cy="259045"/>
    <xdr:sp macro="" textlink="">
      <xdr:nvSpPr>
        <xdr:cNvPr id="85"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125730</xdr:rowOff>
    </xdr:from>
    <xdr:to>
      <xdr:col>5</xdr:col>
      <xdr:colOff>600075</xdr:colOff>
      <xdr:row>38</xdr:row>
      <xdr:rowOff>55880</xdr:rowOff>
    </xdr:to>
    <xdr:sp macro="" textlink="">
      <xdr:nvSpPr>
        <xdr:cNvPr id="86" name="円/楕円 85"/>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40657</xdr:rowOff>
    </xdr:from>
    <xdr:ext cx="736600" cy="259045"/>
    <xdr:sp macro="" textlink="">
      <xdr:nvSpPr>
        <xdr:cNvPr id="87" name="テキスト ボックス 86"/>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15240</xdr:rowOff>
    </xdr:from>
    <xdr:to>
      <xdr:col>4</xdr:col>
      <xdr:colOff>396875</xdr:colOff>
      <xdr:row>38</xdr:row>
      <xdr:rowOff>116840</xdr:rowOff>
    </xdr:to>
    <xdr:sp macro="" textlink="">
      <xdr:nvSpPr>
        <xdr:cNvPr id="88" name="円/楕円 87"/>
        <xdr:cNvSpPr/>
      </xdr:nvSpPr>
      <xdr:spPr>
        <a:xfrm>
          <a:off x="3048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101617</xdr:rowOff>
    </xdr:from>
    <xdr:ext cx="762000" cy="259045"/>
    <xdr:sp macro="" textlink="">
      <xdr:nvSpPr>
        <xdr:cNvPr id="89" name="テキスト ボックス 88"/>
        <xdr:cNvSpPr txBox="1"/>
      </xdr:nvSpPr>
      <xdr:spPr>
        <a:xfrm>
          <a:off x="2717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140970</xdr:rowOff>
    </xdr:from>
    <xdr:to>
      <xdr:col>3</xdr:col>
      <xdr:colOff>193675</xdr:colOff>
      <xdr:row>38</xdr:row>
      <xdr:rowOff>71120</xdr:rowOff>
    </xdr:to>
    <xdr:sp macro="" textlink="">
      <xdr:nvSpPr>
        <xdr:cNvPr id="90" name="円/楕円 89"/>
        <xdr:cNvSpPr/>
      </xdr:nvSpPr>
      <xdr:spPr>
        <a:xfrm>
          <a:off x="2159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55897</xdr:rowOff>
    </xdr:from>
    <xdr:ext cx="762000" cy="259045"/>
    <xdr:sp macro="" textlink="">
      <xdr:nvSpPr>
        <xdr:cNvPr id="91" name="テキスト ボックス 90"/>
        <xdr:cNvSpPr txBox="1"/>
      </xdr:nvSpPr>
      <xdr:spPr>
        <a:xfrm>
          <a:off x="1828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91440</xdr:rowOff>
    </xdr:from>
    <xdr:to>
      <xdr:col>1</xdr:col>
      <xdr:colOff>676275</xdr:colOff>
      <xdr:row>39</xdr:row>
      <xdr:rowOff>21590</xdr:rowOff>
    </xdr:to>
    <xdr:sp macro="" textlink="">
      <xdr:nvSpPr>
        <xdr:cNvPr id="92" name="円/楕円 91"/>
        <xdr:cNvSpPr/>
      </xdr:nvSpPr>
      <xdr:spPr>
        <a:xfrm>
          <a:off x="1270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6367</xdr:rowOff>
    </xdr:from>
    <xdr:ext cx="762000" cy="259045"/>
    <xdr:sp macro="" textlink="">
      <xdr:nvSpPr>
        <xdr:cNvPr id="93" name="テキスト ボックス 92"/>
        <xdr:cNvSpPr txBox="1"/>
      </xdr:nvSpPr>
      <xdr:spPr>
        <a:xfrm>
          <a:off x="939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緊急雇用創出事業の拡充及び道路ストック総点検事業の実施等により物件費の額は増額しているが、歳出合計も増額となったため、前年度と比較すると同様の指数となっており、全国、県内市町及び類似団体の平均を下回っている。引き続き、業務の効率化やコストの削減に努めていく。</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81280</xdr:rowOff>
    </xdr:from>
    <xdr:to>
      <xdr:col>24</xdr:col>
      <xdr:colOff>31750</xdr:colOff>
      <xdr:row>14</xdr:row>
      <xdr:rowOff>81280</xdr:rowOff>
    </xdr:to>
    <xdr:cxnSp macro="">
      <xdr:nvCxnSpPr>
        <xdr:cNvPr id="126" name="直線コネクタ 125"/>
        <xdr:cNvCxnSpPr/>
      </xdr:nvCxnSpPr>
      <xdr:spPr>
        <a:xfrm>
          <a:off x="15671800" y="2481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7"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43180</xdr:rowOff>
    </xdr:from>
    <xdr:to>
      <xdr:col>22</xdr:col>
      <xdr:colOff>565150</xdr:colOff>
      <xdr:row>14</xdr:row>
      <xdr:rowOff>81280</xdr:rowOff>
    </xdr:to>
    <xdr:cxnSp macro="">
      <xdr:nvCxnSpPr>
        <xdr:cNvPr id="129" name="直線コネクタ 128"/>
        <xdr:cNvCxnSpPr/>
      </xdr:nvCxnSpPr>
      <xdr:spPr>
        <a:xfrm>
          <a:off x="14782800" y="244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36847</xdr:rowOff>
    </xdr:from>
    <xdr:ext cx="736600" cy="259045"/>
    <xdr:sp macro="" textlink="">
      <xdr:nvSpPr>
        <xdr:cNvPr id="131" name="テキスト ボックス 130"/>
        <xdr:cNvSpPr txBox="1"/>
      </xdr:nvSpPr>
      <xdr:spPr>
        <a:xfrm>
          <a:off x="15290800" y="260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43180</xdr:rowOff>
    </xdr:from>
    <xdr:to>
      <xdr:col>21</xdr:col>
      <xdr:colOff>361950</xdr:colOff>
      <xdr:row>14</xdr:row>
      <xdr:rowOff>43180</xdr:rowOff>
    </xdr:to>
    <xdr:cxnSp macro="">
      <xdr:nvCxnSpPr>
        <xdr:cNvPr id="132" name="直線コネクタ 131"/>
        <xdr:cNvCxnSpPr/>
      </xdr:nvCxnSpPr>
      <xdr:spPr>
        <a:xfrm>
          <a:off x="13893800" y="244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13987</xdr:rowOff>
    </xdr:from>
    <xdr:ext cx="762000" cy="259045"/>
    <xdr:sp macro="" textlink="">
      <xdr:nvSpPr>
        <xdr:cNvPr id="134" name="テキスト ボックス 133"/>
        <xdr:cNvSpPr txBox="1"/>
      </xdr:nvSpPr>
      <xdr:spPr>
        <a:xfrm>
          <a:off x="14401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43180</xdr:rowOff>
    </xdr:from>
    <xdr:to>
      <xdr:col>20</xdr:col>
      <xdr:colOff>158750</xdr:colOff>
      <xdr:row>14</xdr:row>
      <xdr:rowOff>73660</xdr:rowOff>
    </xdr:to>
    <xdr:cxnSp macro="">
      <xdr:nvCxnSpPr>
        <xdr:cNvPr id="135" name="直線コネクタ 134"/>
        <xdr:cNvCxnSpPr/>
      </xdr:nvCxnSpPr>
      <xdr:spPr>
        <a:xfrm flipV="1">
          <a:off x="13004800" y="2443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13</xdr:row>
      <xdr:rowOff>110490</xdr:rowOff>
    </xdr:from>
    <xdr:to>
      <xdr:col>20</xdr:col>
      <xdr:colOff>209550</xdr:colOff>
      <xdr:row>14</xdr:row>
      <xdr:rowOff>40640</xdr:rowOff>
    </xdr:to>
    <xdr:sp macro="" textlink="">
      <xdr:nvSpPr>
        <xdr:cNvPr id="136" name="フローチャート : 判断 135"/>
        <xdr:cNvSpPr/>
      </xdr:nvSpPr>
      <xdr:spPr>
        <a:xfrm>
          <a:off x="13843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50817</xdr:rowOff>
    </xdr:from>
    <xdr:ext cx="762000" cy="259045"/>
    <xdr:sp macro="" textlink="">
      <xdr:nvSpPr>
        <xdr:cNvPr id="137" name="テキスト ボックス 136"/>
        <xdr:cNvSpPr txBox="1"/>
      </xdr:nvSpPr>
      <xdr:spPr>
        <a:xfrm>
          <a:off x="13512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148590</xdr:rowOff>
    </xdr:from>
    <xdr:to>
      <xdr:col>19</xdr:col>
      <xdr:colOff>6350</xdr:colOff>
      <xdr:row>14</xdr:row>
      <xdr:rowOff>78740</xdr:rowOff>
    </xdr:to>
    <xdr:sp macro="" textlink="">
      <xdr:nvSpPr>
        <xdr:cNvPr id="138" name="フローチャート : 判断 137"/>
        <xdr:cNvSpPr/>
      </xdr:nvSpPr>
      <xdr:spPr>
        <a:xfrm>
          <a:off x="12954000" y="237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88917</xdr:rowOff>
    </xdr:from>
    <xdr:ext cx="762000" cy="259045"/>
    <xdr:sp macro="" textlink="">
      <xdr:nvSpPr>
        <xdr:cNvPr id="139" name="テキスト ボックス 138"/>
        <xdr:cNvSpPr txBox="1"/>
      </xdr:nvSpPr>
      <xdr:spPr>
        <a:xfrm>
          <a:off x="12623800" y="214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30480</xdr:rowOff>
    </xdr:from>
    <xdr:to>
      <xdr:col>24</xdr:col>
      <xdr:colOff>82550</xdr:colOff>
      <xdr:row>14</xdr:row>
      <xdr:rowOff>132080</xdr:rowOff>
    </xdr:to>
    <xdr:sp macro="" textlink="">
      <xdr:nvSpPr>
        <xdr:cNvPr id="145" name="円/楕円 144"/>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47007</xdr:rowOff>
    </xdr:from>
    <xdr:ext cx="762000" cy="259045"/>
    <xdr:sp macro="" textlink="">
      <xdr:nvSpPr>
        <xdr:cNvPr id="146" name="物件費該当値テキスト"/>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30480</xdr:rowOff>
    </xdr:from>
    <xdr:to>
      <xdr:col>22</xdr:col>
      <xdr:colOff>615950</xdr:colOff>
      <xdr:row>14</xdr:row>
      <xdr:rowOff>132080</xdr:rowOff>
    </xdr:to>
    <xdr:sp macro="" textlink="">
      <xdr:nvSpPr>
        <xdr:cNvPr id="147" name="円/楕円 146"/>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142257</xdr:rowOff>
    </xdr:from>
    <xdr:ext cx="736600" cy="259045"/>
    <xdr:sp macro="" textlink="">
      <xdr:nvSpPr>
        <xdr:cNvPr id="148" name="テキスト ボックス 147"/>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163830</xdr:rowOff>
    </xdr:from>
    <xdr:to>
      <xdr:col>21</xdr:col>
      <xdr:colOff>412750</xdr:colOff>
      <xdr:row>14</xdr:row>
      <xdr:rowOff>93980</xdr:rowOff>
    </xdr:to>
    <xdr:sp macro="" textlink="">
      <xdr:nvSpPr>
        <xdr:cNvPr id="149" name="円/楕円 148"/>
        <xdr:cNvSpPr/>
      </xdr:nvSpPr>
      <xdr:spPr>
        <a:xfrm>
          <a:off x="14732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104157</xdr:rowOff>
    </xdr:from>
    <xdr:ext cx="762000" cy="259045"/>
    <xdr:sp macro="" textlink="">
      <xdr:nvSpPr>
        <xdr:cNvPr id="150" name="テキスト ボックス 149"/>
        <xdr:cNvSpPr txBox="1"/>
      </xdr:nvSpPr>
      <xdr:spPr>
        <a:xfrm>
          <a:off x="14401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163830</xdr:rowOff>
    </xdr:from>
    <xdr:to>
      <xdr:col>20</xdr:col>
      <xdr:colOff>209550</xdr:colOff>
      <xdr:row>14</xdr:row>
      <xdr:rowOff>93980</xdr:rowOff>
    </xdr:to>
    <xdr:sp macro="" textlink="">
      <xdr:nvSpPr>
        <xdr:cNvPr id="151" name="円/楕円 150"/>
        <xdr:cNvSpPr/>
      </xdr:nvSpPr>
      <xdr:spPr>
        <a:xfrm>
          <a:off x="13843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78757</xdr:rowOff>
    </xdr:from>
    <xdr:ext cx="762000" cy="259045"/>
    <xdr:sp macro="" textlink="">
      <xdr:nvSpPr>
        <xdr:cNvPr id="152" name="テキスト ボックス 151"/>
        <xdr:cNvSpPr txBox="1"/>
      </xdr:nvSpPr>
      <xdr:spPr>
        <a:xfrm>
          <a:off x="13512800" y="247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22860</xdr:rowOff>
    </xdr:from>
    <xdr:to>
      <xdr:col>19</xdr:col>
      <xdr:colOff>6350</xdr:colOff>
      <xdr:row>14</xdr:row>
      <xdr:rowOff>124460</xdr:rowOff>
    </xdr:to>
    <xdr:sp macro="" textlink="">
      <xdr:nvSpPr>
        <xdr:cNvPr id="153" name="円/楕円 152"/>
        <xdr:cNvSpPr/>
      </xdr:nvSpPr>
      <xdr:spPr>
        <a:xfrm>
          <a:off x="12954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109237</xdr:rowOff>
    </xdr:from>
    <xdr:ext cx="762000" cy="259045"/>
    <xdr:sp macro="" textlink="">
      <xdr:nvSpPr>
        <xdr:cNvPr id="154" name="テキスト ボックス 153"/>
        <xdr:cNvSpPr txBox="1"/>
      </xdr:nvSpPr>
      <xdr:spPr>
        <a:xfrm>
          <a:off x="12623800" y="250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介護給付費・訓練等給付費及び生活保護援助事業等の増額により昨年度と比較して</a:t>
          </a:r>
          <a:r>
            <a:rPr kumimoji="1" lang="en-US" altLang="ja-JP" sz="1300">
              <a:latin typeface="ＭＳ Ｐゴシック"/>
            </a:rPr>
            <a:t>0.1</a:t>
          </a:r>
          <a:r>
            <a:rPr kumimoji="1" lang="ja-JP" altLang="en-US" sz="1300">
              <a:latin typeface="ＭＳ Ｐゴシック"/>
            </a:rPr>
            <a:t>ポイント悪化しているが、県内市町平均と同水準、全国及び類似団体平均よりは良い状態にある。今後も事業効果やサービス水準を検討し、適正化に努める。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42635</xdr:rowOff>
    </xdr:from>
    <xdr:to>
      <xdr:col>7</xdr:col>
      <xdr:colOff>15875</xdr:colOff>
      <xdr:row>55</xdr:row>
      <xdr:rowOff>53522</xdr:rowOff>
    </xdr:to>
    <xdr:cxnSp macro="">
      <xdr:nvCxnSpPr>
        <xdr:cNvPr id="189" name="直線コネクタ 188"/>
        <xdr:cNvCxnSpPr/>
      </xdr:nvCxnSpPr>
      <xdr:spPr>
        <a:xfrm>
          <a:off x="3987800" y="94723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0"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116115</xdr:rowOff>
    </xdr:from>
    <xdr:to>
      <xdr:col>5</xdr:col>
      <xdr:colOff>549275</xdr:colOff>
      <xdr:row>55</xdr:row>
      <xdr:rowOff>42635</xdr:rowOff>
    </xdr:to>
    <xdr:cxnSp macro="">
      <xdr:nvCxnSpPr>
        <xdr:cNvPr id="192" name="直線コネクタ 191"/>
        <xdr:cNvCxnSpPr/>
      </xdr:nvCxnSpPr>
      <xdr:spPr>
        <a:xfrm>
          <a:off x="3098800" y="93744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4734</xdr:rowOff>
    </xdr:from>
    <xdr:ext cx="736600" cy="259045"/>
    <xdr:sp macro="" textlink="">
      <xdr:nvSpPr>
        <xdr:cNvPr id="194" name="テキスト ボックス 193"/>
        <xdr:cNvSpPr txBox="1"/>
      </xdr:nvSpPr>
      <xdr:spPr>
        <a:xfrm>
          <a:off x="3606800" y="9605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83457</xdr:rowOff>
    </xdr:from>
    <xdr:to>
      <xdr:col>4</xdr:col>
      <xdr:colOff>346075</xdr:colOff>
      <xdr:row>54</xdr:row>
      <xdr:rowOff>116115</xdr:rowOff>
    </xdr:to>
    <xdr:cxnSp macro="">
      <xdr:nvCxnSpPr>
        <xdr:cNvPr id="195" name="直線コネクタ 194"/>
        <xdr:cNvCxnSpPr/>
      </xdr:nvCxnSpPr>
      <xdr:spPr>
        <a:xfrm>
          <a:off x="2209800" y="9341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99984</xdr:rowOff>
    </xdr:from>
    <xdr:ext cx="762000" cy="259045"/>
    <xdr:sp macro="" textlink="">
      <xdr:nvSpPr>
        <xdr:cNvPr id="197" name="テキスト ボックス 196"/>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18143</xdr:rowOff>
    </xdr:from>
    <xdr:to>
      <xdr:col>3</xdr:col>
      <xdr:colOff>142875</xdr:colOff>
      <xdr:row>54</xdr:row>
      <xdr:rowOff>83457</xdr:rowOff>
    </xdr:to>
    <xdr:cxnSp macro="">
      <xdr:nvCxnSpPr>
        <xdr:cNvPr id="198" name="直線コネクタ 197"/>
        <xdr:cNvCxnSpPr/>
      </xdr:nvCxnSpPr>
      <xdr:spPr>
        <a:xfrm>
          <a:off x="1320800" y="9276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54428</xdr:rowOff>
    </xdr:from>
    <xdr:to>
      <xdr:col>3</xdr:col>
      <xdr:colOff>193675</xdr:colOff>
      <xdr:row>54</xdr:row>
      <xdr:rowOff>156028</xdr:rowOff>
    </xdr:to>
    <xdr:sp macro="" textlink="">
      <xdr:nvSpPr>
        <xdr:cNvPr id="199" name="フローチャート : 判断 198"/>
        <xdr:cNvSpPr/>
      </xdr:nvSpPr>
      <xdr:spPr>
        <a:xfrm>
          <a:off x="2159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140805</xdr:rowOff>
    </xdr:from>
    <xdr:ext cx="762000" cy="259045"/>
    <xdr:sp macro="" textlink="">
      <xdr:nvSpPr>
        <xdr:cNvPr id="200" name="テキスト ボックス 199"/>
        <xdr:cNvSpPr txBox="1"/>
      </xdr:nvSpPr>
      <xdr:spPr>
        <a:xfrm>
          <a:off x="1828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201" name="フローチャート : 判断 200"/>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2" name="テキスト ボックス 201"/>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2722</xdr:rowOff>
    </xdr:from>
    <xdr:to>
      <xdr:col>7</xdr:col>
      <xdr:colOff>66675</xdr:colOff>
      <xdr:row>55</xdr:row>
      <xdr:rowOff>104322</xdr:rowOff>
    </xdr:to>
    <xdr:sp macro="" textlink="">
      <xdr:nvSpPr>
        <xdr:cNvPr id="208" name="円/楕円 207"/>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19249</xdr:rowOff>
    </xdr:from>
    <xdr:ext cx="762000" cy="259045"/>
    <xdr:sp macro="" textlink="">
      <xdr:nvSpPr>
        <xdr:cNvPr id="209"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163285</xdr:rowOff>
    </xdr:from>
    <xdr:to>
      <xdr:col>5</xdr:col>
      <xdr:colOff>600075</xdr:colOff>
      <xdr:row>55</xdr:row>
      <xdr:rowOff>93435</xdr:rowOff>
    </xdr:to>
    <xdr:sp macro="" textlink="">
      <xdr:nvSpPr>
        <xdr:cNvPr id="210" name="円/楕円 209"/>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103612</xdr:rowOff>
    </xdr:from>
    <xdr:ext cx="736600" cy="259045"/>
    <xdr:sp macro="" textlink="">
      <xdr:nvSpPr>
        <xdr:cNvPr id="211" name="テキスト ボックス 210"/>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65315</xdr:rowOff>
    </xdr:from>
    <xdr:to>
      <xdr:col>4</xdr:col>
      <xdr:colOff>396875</xdr:colOff>
      <xdr:row>54</xdr:row>
      <xdr:rowOff>166915</xdr:rowOff>
    </xdr:to>
    <xdr:sp macro="" textlink="">
      <xdr:nvSpPr>
        <xdr:cNvPr id="212" name="円/楕円 211"/>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5642</xdr:rowOff>
    </xdr:from>
    <xdr:ext cx="762000" cy="259045"/>
    <xdr:sp macro="" textlink="">
      <xdr:nvSpPr>
        <xdr:cNvPr id="213" name="テキスト ボックス 212"/>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32657</xdr:rowOff>
    </xdr:from>
    <xdr:to>
      <xdr:col>3</xdr:col>
      <xdr:colOff>193675</xdr:colOff>
      <xdr:row>54</xdr:row>
      <xdr:rowOff>134257</xdr:rowOff>
    </xdr:to>
    <xdr:sp macro="" textlink="">
      <xdr:nvSpPr>
        <xdr:cNvPr id="214" name="円/楕円 213"/>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144434</xdr:rowOff>
    </xdr:from>
    <xdr:ext cx="762000" cy="259045"/>
    <xdr:sp macro="" textlink="">
      <xdr:nvSpPr>
        <xdr:cNvPr id="215" name="テキスト ボックス 214"/>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138793</xdr:rowOff>
    </xdr:from>
    <xdr:to>
      <xdr:col>1</xdr:col>
      <xdr:colOff>676275</xdr:colOff>
      <xdr:row>54</xdr:row>
      <xdr:rowOff>68943</xdr:rowOff>
    </xdr:to>
    <xdr:sp macro="" textlink="">
      <xdr:nvSpPr>
        <xdr:cNvPr id="216" name="円/楕円 215"/>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79120</xdr:rowOff>
    </xdr:from>
    <xdr:ext cx="762000" cy="259045"/>
    <xdr:sp macro="" textlink="">
      <xdr:nvSpPr>
        <xdr:cNvPr id="217" name="テキスト ボックス 216"/>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国民健康保険特別会計のうち激変緩和措置のための繰出金が減少したこと等から、昨年度と比較し</a:t>
          </a:r>
          <a:r>
            <a:rPr kumimoji="1" lang="en-US" altLang="ja-JP" sz="1300">
              <a:latin typeface="ＭＳ Ｐゴシック"/>
            </a:rPr>
            <a:t>0.4</a:t>
          </a:r>
          <a:r>
            <a:rPr kumimoji="1" lang="ja-JP" altLang="en-US" sz="1300">
              <a:latin typeface="ＭＳ Ｐゴシック"/>
            </a:rPr>
            <a:t>ポイント改善しているが、全国、県内市町及び類似団体平均を上回る。今後も、事業の緊急性や重要性を見極めたうえで選択的、計画的に事業を実施し、事業費の抑制に努めていく。</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156935</xdr:rowOff>
    </xdr:from>
    <xdr:to>
      <xdr:col>24</xdr:col>
      <xdr:colOff>31750</xdr:colOff>
      <xdr:row>58</xdr:row>
      <xdr:rowOff>29028</xdr:rowOff>
    </xdr:to>
    <xdr:cxnSp macro="">
      <xdr:nvCxnSpPr>
        <xdr:cNvPr id="252" name="直線コネクタ 251"/>
        <xdr:cNvCxnSpPr/>
      </xdr:nvCxnSpPr>
      <xdr:spPr>
        <a:xfrm flipV="1">
          <a:off x="15671800" y="99295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57349</xdr:rowOff>
    </xdr:from>
    <xdr:ext cx="762000" cy="259045"/>
    <xdr:sp macro="" textlink="">
      <xdr:nvSpPr>
        <xdr:cNvPr id="253" name="その他平均値テキスト"/>
        <xdr:cNvSpPr txBox="1"/>
      </xdr:nvSpPr>
      <xdr:spPr>
        <a:xfrm>
          <a:off x="16598900" y="9658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102507</xdr:rowOff>
    </xdr:from>
    <xdr:to>
      <xdr:col>22</xdr:col>
      <xdr:colOff>565150</xdr:colOff>
      <xdr:row>58</xdr:row>
      <xdr:rowOff>29028</xdr:rowOff>
    </xdr:to>
    <xdr:cxnSp macro="">
      <xdr:nvCxnSpPr>
        <xdr:cNvPr id="255" name="直線コネクタ 254"/>
        <xdr:cNvCxnSpPr/>
      </xdr:nvCxnSpPr>
      <xdr:spPr>
        <a:xfrm>
          <a:off x="14782800" y="987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141712</xdr:rowOff>
    </xdr:from>
    <xdr:ext cx="736600" cy="259045"/>
    <xdr:sp macro="" textlink="">
      <xdr:nvSpPr>
        <xdr:cNvPr id="257" name="テキスト ボックス 256"/>
        <xdr:cNvSpPr txBox="1"/>
      </xdr:nvSpPr>
      <xdr:spPr>
        <a:xfrm>
          <a:off x="15290800" y="95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37193</xdr:rowOff>
    </xdr:from>
    <xdr:to>
      <xdr:col>21</xdr:col>
      <xdr:colOff>361950</xdr:colOff>
      <xdr:row>57</xdr:row>
      <xdr:rowOff>102507</xdr:rowOff>
    </xdr:to>
    <xdr:cxnSp macro="">
      <xdr:nvCxnSpPr>
        <xdr:cNvPr id="258" name="直線コネクタ 257"/>
        <xdr:cNvCxnSpPr/>
      </xdr:nvCxnSpPr>
      <xdr:spPr>
        <a:xfrm>
          <a:off x="13893800" y="98098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109055</xdr:rowOff>
    </xdr:from>
    <xdr:ext cx="762000" cy="259045"/>
    <xdr:sp macro="" textlink="">
      <xdr:nvSpPr>
        <xdr:cNvPr id="260" name="テキスト ボックス 259"/>
        <xdr:cNvSpPr txBox="1"/>
      </xdr:nvSpPr>
      <xdr:spPr>
        <a:xfrm>
          <a:off x="14401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37193</xdr:rowOff>
    </xdr:from>
    <xdr:to>
      <xdr:col>20</xdr:col>
      <xdr:colOff>158750</xdr:colOff>
      <xdr:row>57</xdr:row>
      <xdr:rowOff>113393</xdr:rowOff>
    </xdr:to>
    <xdr:cxnSp macro="">
      <xdr:nvCxnSpPr>
        <xdr:cNvPr id="261" name="直線コネクタ 260"/>
        <xdr:cNvCxnSpPr/>
      </xdr:nvCxnSpPr>
      <xdr:spPr>
        <a:xfrm flipV="1">
          <a:off x="13004800" y="9809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2" name="フローチャート : 判断 261"/>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3" name="テキスト ボックス 262"/>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73478</xdr:rowOff>
    </xdr:from>
    <xdr:to>
      <xdr:col>19</xdr:col>
      <xdr:colOff>6350</xdr:colOff>
      <xdr:row>58</xdr:row>
      <xdr:rowOff>3628</xdr:rowOff>
    </xdr:to>
    <xdr:sp macro="" textlink="">
      <xdr:nvSpPr>
        <xdr:cNvPr id="264" name="フローチャート : 判断 263"/>
        <xdr:cNvSpPr/>
      </xdr:nvSpPr>
      <xdr:spPr>
        <a:xfrm>
          <a:off x="12954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159855</xdr:rowOff>
    </xdr:from>
    <xdr:ext cx="762000" cy="259045"/>
    <xdr:sp macro="" textlink="">
      <xdr:nvSpPr>
        <xdr:cNvPr id="265" name="テキスト ボックス 264"/>
        <xdr:cNvSpPr txBox="1"/>
      </xdr:nvSpPr>
      <xdr:spPr>
        <a:xfrm>
          <a:off x="12623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106135</xdr:rowOff>
    </xdr:from>
    <xdr:to>
      <xdr:col>24</xdr:col>
      <xdr:colOff>82550</xdr:colOff>
      <xdr:row>58</xdr:row>
      <xdr:rowOff>36285</xdr:rowOff>
    </xdr:to>
    <xdr:sp macro="" textlink="">
      <xdr:nvSpPr>
        <xdr:cNvPr id="271" name="円/楕円 270"/>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78212</xdr:rowOff>
    </xdr:from>
    <xdr:ext cx="762000" cy="259045"/>
    <xdr:sp macro="" textlink="">
      <xdr:nvSpPr>
        <xdr:cNvPr id="272" name="その他該当値テキスト"/>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149678</xdr:rowOff>
    </xdr:from>
    <xdr:to>
      <xdr:col>22</xdr:col>
      <xdr:colOff>615950</xdr:colOff>
      <xdr:row>58</xdr:row>
      <xdr:rowOff>79828</xdr:rowOff>
    </xdr:to>
    <xdr:sp macro="" textlink="">
      <xdr:nvSpPr>
        <xdr:cNvPr id="273" name="円/楕円 272"/>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64605</xdr:rowOff>
    </xdr:from>
    <xdr:ext cx="736600" cy="259045"/>
    <xdr:sp macro="" textlink="">
      <xdr:nvSpPr>
        <xdr:cNvPr id="274" name="テキスト ボックス 273"/>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51707</xdr:rowOff>
    </xdr:from>
    <xdr:to>
      <xdr:col>21</xdr:col>
      <xdr:colOff>412750</xdr:colOff>
      <xdr:row>57</xdr:row>
      <xdr:rowOff>153307</xdr:rowOff>
    </xdr:to>
    <xdr:sp macro="" textlink="">
      <xdr:nvSpPr>
        <xdr:cNvPr id="275" name="円/楕円 274"/>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138084</xdr:rowOff>
    </xdr:from>
    <xdr:ext cx="762000" cy="259045"/>
    <xdr:sp macro="" textlink="">
      <xdr:nvSpPr>
        <xdr:cNvPr id="276" name="テキスト ボックス 275"/>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157843</xdr:rowOff>
    </xdr:from>
    <xdr:to>
      <xdr:col>20</xdr:col>
      <xdr:colOff>209550</xdr:colOff>
      <xdr:row>57</xdr:row>
      <xdr:rowOff>87993</xdr:rowOff>
    </xdr:to>
    <xdr:sp macro="" textlink="">
      <xdr:nvSpPr>
        <xdr:cNvPr id="277" name="円/楕円 276"/>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98170</xdr:rowOff>
    </xdr:from>
    <xdr:ext cx="762000" cy="259045"/>
    <xdr:sp macro="" textlink="">
      <xdr:nvSpPr>
        <xdr:cNvPr id="278" name="テキスト ボックス 277"/>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62593</xdr:rowOff>
    </xdr:from>
    <xdr:to>
      <xdr:col>19</xdr:col>
      <xdr:colOff>6350</xdr:colOff>
      <xdr:row>57</xdr:row>
      <xdr:rowOff>164193</xdr:rowOff>
    </xdr:to>
    <xdr:sp macro="" textlink="">
      <xdr:nvSpPr>
        <xdr:cNvPr id="279" name="円/楕円 278"/>
        <xdr:cNvSpPr/>
      </xdr:nvSpPr>
      <xdr:spPr>
        <a:xfrm>
          <a:off x="12954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2920</xdr:rowOff>
    </xdr:from>
    <xdr:ext cx="762000" cy="259045"/>
    <xdr:sp macro="" textlink="">
      <xdr:nvSpPr>
        <xdr:cNvPr id="280" name="テキスト ボックス 279"/>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市議会議員選挙がなかった</a:t>
          </a:r>
          <a:r>
            <a:rPr kumimoji="1" lang="ja-JP" altLang="en-US" sz="1300">
              <a:solidFill>
                <a:schemeClr val="dk1"/>
              </a:solidFill>
              <a:effectLst/>
              <a:latin typeface="+mn-lt"/>
              <a:ea typeface="+mn-ea"/>
              <a:cs typeface="+mn-cs"/>
            </a:rPr>
            <a:t>こと</a:t>
          </a:r>
          <a:r>
            <a:rPr kumimoji="1" lang="ja-JP" altLang="ja-JP" sz="1300">
              <a:solidFill>
                <a:schemeClr val="dk1"/>
              </a:solidFill>
              <a:effectLst/>
              <a:latin typeface="+mn-lt"/>
              <a:ea typeface="+mn-ea"/>
              <a:cs typeface="+mn-cs"/>
            </a:rPr>
            <a:t>及び</a:t>
          </a:r>
          <a:r>
            <a:rPr kumimoji="1" lang="ja-JP" altLang="en-US" sz="1300">
              <a:latin typeface="ＭＳ Ｐゴシック"/>
            </a:rPr>
            <a:t>企業誘致対策事業の縮減等のため支出額は減少しているが充当一般財源も減少したことから、昨年度と比較して</a:t>
          </a:r>
          <a:r>
            <a:rPr kumimoji="1" lang="en-US" altLang="ja-JP" sz="1300">
              <a:latin typeface="ＭＳ Ｐゴシック"/>
            </a:rPr>
            <a:t>0.2</a:t>
          </a:r>
          <a:r>
            <a:rPr kumimoji="1" lang="ja-JP" altLang="en-US" sz="1300">
              <a:latin typeface="ＭＳ Ｐゴシック"/>
            </a:rPr>
            <a:t>ポイント悪化している。全国、県内市町及び類似団体平均よりもかなり低く推移しており、引き続き、事業の必要性を精査し、事業の廃止、縮小、統合や補助率の見直し等、効率的な運用に努める。</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96520</xdr:rowOff>
    </xdr:from>
    <xdr:to>
      <xdr:col>24</xdr:col>
      <xdr:colOff>31750</xdr:colOff>
      <xdr:row>34</xdr:row>
      <xdr:rowOff>111760</xdr:rowOff>
    </xdr:to>
    <xdr:cxnSp macro="">
      <xdr:nvCxnSpPr>
        <xdr:cNvPr id="312" name="直線コネクタ 311"/>
        <xdr:cNvCxnSpPr/>
      </xdr:nvCxnSpPr>
      <xdr:spPr>
        <a:xfrm>
          <a:off x="15671800" y="5925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78757</xdr:rowOff>
    </xdr:from>
    <xdr:ext cx="762000" cy="259045"/>
    <xdr:sp macro="" textlink="">
      <xdr:nvSpPr>
        <xdr:cNvPr id="313" name="補助費等平均値テキスト"/>
        <xdr:cNvSpPr txBox="1"/>
      </xdr:nvSpPr>
      <xdr:spPr>
        <a:xfrm>
          <a:off x="16598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96520</xdr:rowOff>
    </xdr:from>
    <xdr:to>
      <xdr:col>22</xdr:col>
      <xdr:colOff>565150</xdr:colOff>
      <xdr:row>34</xdr:row>
      <xdr:rowOff>104140</xdr:rowOff>
    </xdr:to>
    <xdr:cxnSp macro="">
      <xdr:nvCxnSpPr>
        <xdr:cNvPr id="315" name="直線コネクタ 314"/>
        <xdr:cNvCxnSpPr/>
      </xdr:nvCxnSpPr>
      <xdr:spPr>
        <a:xfrm flipV="1">
          <a:off x="14782800" y="5925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104140</xdr:rowOff>
    </xdr:from>
    <xdr:to>
      <xdr:col>21</xdr:col>
      <xdr:colOff>361950</xdr:colOff>
      <xdr:row>34</xdr:row>
      <xdr:rowOff>142240</xdr:rowOff>
    </xdr:to>
    <xdr:cxnSp macro="">
      <xdr:nvCxnSpPr>
        <xdr:cNvPr id="318" name="直線コネクタ 317"/>
        <xdr:cNvCxnSpPr/>
      </xdr:nvCxnSpPr>
      <xdr:spPr>
        <a:xfrm flipV="1">
          <a:off x="13893800" y="5933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142240</xdr:rowOff>
    </xdr:from>
    <xdr:to>
      <xdr:col>20</xdr:col>
      <xdr:colOff>158750</xdr:colOff>
      <xdr:row>35</xdr:row>
      <xdr:rowOff>8890</xdr:rowOff>
    </xdr:to>
    <xdr:cxnSp macro="">
      <xdr:nvCxnSpPr>
        <xdr:cNvPr id="321" name="直線コネクタ 320"/>
        <xdr:cNvCxnSpPr/>
      </xdr:nvCxnSpPr>
      <xdr:spPr>
        <a:xfrm flipV="1">
          <a:off x="13004800" y="5971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68580</xdr:rowOff>
    </xdr:from>
    <xdr:to>
      <xdr:col>20</xdr:col>
      <xdr:colOff>209550</xdr:colOff>
      <xdr:row>36</xdr:row>
      <xdr:rowOff>170180</xdr:rowOff>
    </xdr:to>
    <xdr:sp macro="" textlink="">
      <xdr:nvSpPr>
        <xdr:cNvPr id="322" name="フローチャート : 判断 321"/>
        <xdr:cNvSpPr/>
      </xdr:nvSpPr>
      <xdr:spPr>
        <a:xfrm>
          <a:off x="13843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154957</xdr:rowOff>
    </xdr:from>
    <xdr:ext cx="762000" cy="259045"/>
    <xdr:sp macro="" textlink="">
      <xdr:nvSpPr>
        <xdr:cNvPr id="323" name="テキスト ボックス 322"/>
        <xdr:cNvSpPr txBox="1"/>
      </xdr:nvSpPr>
      <xdr:spPr>
        <a:xfrm>
          <a:off x="13512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4" name="フローチャート : 判断 323"/>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5" name="テキスト ボックス 324"/>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60960</xdr:rowOff>
    </xdr:from>
    <xdr:to>
      <xdr:col>24</xdr:col>
      <xdr:colOff>82550</xdr:colOff>
      <xdr:row>34</xdr:row>
      <xdr:rowOff>162560</xdr:rowOff>
    </xdr:to>
    <xdr:sp macro="" textlink="">
      <xdr:nvSpPr>
        <xdr:cNvPr id="331" name="円/楕円 330"/>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77487</xdr:rowOff>
    </xdr:from>
    <xdr:ext cx="762000" cy="259045"/>
    <xdr:sp macro="" textlink="">
      <xdr:nvSpPr>
        <xdr:cNvPr id="332" name="補助費等該当値テキスト"/>
        <xdr:cNvSpPr txBox="1"/>
      </xdr:nvSpPr>
      <xdr:spPr>
        <a:xfrm>
          <a:off x="16598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45720</xdr:rowOff>
    </xdr:from>
    <xdr:to>
      <xdr:col>22</xdr:col>
      <xdr:colOff>615950</xdr:colOff>
      <xdr:row>34</xdr:row>
      <xdr:rowOff>147320</xdr:rowOff>
    </xdr:to>
    <xdr:sp macro="" textlink="">
      <xdr:nvSpPr>
        <xdr:cNvPr id="333" name="円/楕円 332"/>
        <xdr:cNvSpPr/>
      </xdr:nvSpPr>
      <xdr:spPr>
        <a:xfrm>
          <a:off x="15621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157497</xdr:rowOff>
    </xdr:from>
    <xdr:ext cx="736600" cy="259045"/>
    <xdr:sp macro="" textlink="">
      <xdr:nvSpPr>
        <xdr:cNvPr id="334" name="テキスト ボックス 333"/>
        <xdr:cNvSpPr txBox="1"/>
      </xdr:nvSpPr>
      <xdr:spPr>
        <a:xfrm>
          <a:off x="15290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53340</xdr:rowOff>
    </xdr:from>
    <xdr:to>
      <xdr:col>21</xdr:col>
      <xdr:colOff>412750</xdr:colOff>
      <xdr:row>34</xdr:row>
      <xdr:rowOff>154940</xdr:rowOff>
    </xdr:to>
    <xdr:sp macro="" textlink="">
      <xdr:nvSpPr>
        <xdr:cNvPr id="335" name="円/楕円 334"/>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165117</xdr:rowOff>
    </xdr:from>
    <xdr:ext cx="762000" cy="259045"/>
    <xdr:sp macro="" textlink="">
      <xdr:nvSpPr>
        <xdr:cNvPr id="336" name="テキスト ボックス 335"/>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91440</xdr:rowOff>
    </xdr:from>
    <xdr:to>
      <xdr:col>20</xdr:col>
      <xdr:colOff>209550</xdr:colOff>
      <xdr:row>35</xdr:row>
      <xdr:rowOff>21590</xdr:rowOff>
    </xdr:to>
    <xdr:sp macro="" textlink="">
      <xdr:nvSpPr>
        <xdr:cNvPr id="337" name="円/楕円 336"/>
        <xdr:cNvSpPr/>
      </xdr:nvSpPr>
      <xdr:spPr>
        <a:xfrm>
          <a:off x="13843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31767</xdr:rowOff>
    </xdr:from>
    <xdr:ext cx="762000" cy="259045"/>
    <xdr:sp macro="" textlink="">
      <xdr:nvSpPr>
        <xdr:cNvPr id="338" name="テキスト ボックス 337"/>
        <xdr:cNvSpPr txBox="1"/>
      </xdr:nvSpPr>
      <xdr:spPr>
        <a:xfrm>
          <a:off x="13512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129540</xdr:rowOff>
    </xdr:from>
    <xdr:to>
      <xdr:col>19</xdr:col>
      <xdr:colOff>6350</xdr:colOff>
      <xdr:row>35</xdr:row>
      <xdr:rowOff>59690</xdr:rowOff>
    </xdr:to>
    <xdr:sp macro="" textlink="">
      <xdr:nvSpPr>
        <xdr:cNvPr id="339" name="円/楕円 338"/>
        <xdr:cNvSpPr/>
      </xdr:nvSpPr>
      <xdr:spPr>
        <a:xfrm>
          <a:off x="12954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69867</xdr:rowOff>
    </xdr:from>
    <xdr:ext cx="762000" cy="259045"/>
    <xdr:sp macro="" textlink="">
      <xdr:nvSpPr>
        <xdr:cNvPr id="340" name="テキスト ボックス 339"/>
        <xdr:cNvSpPr txBox="1"/>
      </xdr:nvSpPr>
      <xdr:spPr>
        <a:xfrm>
          <a:off x="12623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壬生川団地建替事業及び河北中学校校舎建替事業等の償還が終了したことから、昨年度から</a:t>
          </a:r>
          <a:r>
            <a:rPr kumimoji="1" lang="en-US" altLang="ja-JP" sz="1300">
              <a:latin typeface="ＭＳ Ｐゴシック"/>
            </a:rPr>
            <a:t>0.6</a:t>
          </a:r>
          <a:r>
            <a:rPr kumimoji="1" lang="ja-JP" altLang="en-US" sz="1300">
              <a:latin typeface="ＭＳ Ｐゴシック"/>
            </a:rPr>
            <a:t>ポイント改善している。類似団体平均と同水準であるが、全国及び県内市町平均を下回っていることから、今後も起債事業の厳選、発行額の抑制等により公債費の削減に努める。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133858</xdr:rowOff>
    </xdr:from>
    <xdr:to>
      <xdr:col>7</xdr:col>
      <xdr:colOff>15875</xdr:colOff>
      <xdr:row>77</xdr:row>
      <xdr:rowOff>161289</xdr:rowOff>
    </xdr:to>
    <xdr:cxnSp macro="">
      <xdr:nvCxnSpPr>
        <xdr:cNvPr id="370" name="直線コネクタ 369"/>
        <xdr:cNvCxnSpPr/>
      </xdr:nvCxnSpPr>
      <xdr:spPr>
        <a:xfrm flipV="1">
          <a:off x="3987800" y="133355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77995</xdr:rowOff>
    </xdr:from>
    <xdr:ext cx="762000" cy="259045"/>
    <xdr:sp macro="" textlink="">
      <xdr:nvSpPr>
        <xdr:cNvPr id="371" name="公債費平均値テキスト"/>
        <xdr:cNvSpPr txBox="1"/>
      </xdr:nvSpPr>
      <xdr:spPr>
        <a:xfrm>
          <a:off x="4914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161289</xdr:rowOff>
    </xdr:from>
    <xdr:to>
      <xdr:col>5</xdr:col>
      <xdr:colOff>549275</xdr:colOff>
      <xdr:row>78</xdr:row>
      <xdr:rowOff>8128</xdr:rowOff>
    </xdr:to>
    <xdr:cxnSp macro="">
      <xdr:nvCxnSpPr>
        <xdr:cNvPr id="373" name="直線コネクタ 372"/>
        <xdr:cNvCxnSpPr/>
      </xdr:nvCxnSpPr>
      <xdr:spPr>
        <a:xfrm flipV="1">
          <a:off x="3098800" y="13362939"/>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50816</xdr:rowOff>
    </xdr:from>
    <xdr:ext cx="736600" cy="259045"/>
    <xdr:sp macro="" textlink="">
      <xdr:nvSpPr>
        <xdr:cNvPr id="375" name="テキスト ボックス 374"/>
        <xdr:cNvSpPr txBox="1"/>
      </xdr:nvSpPr>
      <xdr:spPr>
        <a:xfrm>
          <a:off x="3606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8128</xdr:rowOff>
    </xdr:from>
    <xdr:to>
      <xdr:col>4</xdr:col>
      <xdr:colOff>346075</xdr:colOff>
      <xdr:row>78</xdr:row>
      <xdr:rowOff>26415</xdr:rowOff>
    </xdr:to>
    <xdr:cxnSp macro="">
      <xdr:nvCxnSpPr>
        <xdr:cNvPr id="376" name="直線コネクタ 375"/>
        <xdr:cNvCxnSpPr/>
      </xdr:nvCxnSpPr>
      <xdr:spPr>
        <a:xfrm flipV="1">
          <a:off x="2209800" y="133812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78" name="テキスト ボックス 377"/>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58420</xdr:rowOff>
    </xdr:to>
    <xdr:cxnSp macro="">
      <xdr:nvCxnSpPr>
        <xdr:cNvPr id="379" name="直線コネクタ 378"/>
        <xdr:cNvCxnSpPr/>
      </xdr:nvCxnSpPr>
      <xdr:spPr>
        <a:xfrm flipV="1">
          <a:off x="1320800" y="133995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80" name="フローチャート : 判断 379"/>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121429</xdr:rowOff>
    </xdr:from>
    <xdr:ext cx="762000" cy="259045"/>
    <xdr:sp macro="" textlink="">
      <xdr:nvSpPr>
        <xdr:cNvPr id="381" name="テキスト ボックス 380"/>
        <xdr:cNvSpPr txBox="1"/>
      </xdr:nvSpPr>
      <xdr:spPr>
        <a:xfrm>
          <a:off x="1828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271</xdr:rowOff>
    </xdr:from>
    <xdr:ext cx="762000" cy="259045"/>
    <xdr:sp macro="" textlink="">
      <xdr:nvSpPr>
        <xdr:cNvPr id="383" name="テキスト ボックス 382"/>
        <xdr:cNvSpPr txBox="1"/>
      </xdr:nvSpPr>
      <xdr:spPr>
        <a:xfrm>
          <a:off x="939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89" name="円/楕円 388"/>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99585</xdr:rowOff>
    </xdr:from>
    <xdr:ext cx="762000" cy="259045"/>
    <xdr:sp macro="" textlink="">
      <xdr:nvSpPr>
        <xdr:cNvPr id="390" name="公債費該当値テキスト"/>
        <xdr:cNvSpPr txBox="1"/>
      </xdr:nvSpPr>
      <xdr:spPr>
        <a:xfrm>
          <a:off x="4914900" y="131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110489</xdr:rowOff>
    </xdr:from>
    <xdr:to>
      <xdr:col>5</xdr:col>
      <xdr:colOff>600075</xdr:colOff>
      <xdr:row>78</xdr:row>
      <xdr:rowOff>40639</xdr:rowOff>
    </xdr:to>
    <xdr:sp macro="" textlink="">
      <xdr:nvSpPr>
        <xdr:cNvPr id="391" name="円/楕円 390"/>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92" name="テキスト ボックス 391"/>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128778</xdr:rowOff>
    </xdr:from>
    <xdr:to>
      <xdr:col>4</xdr:col>
      <xdr:colOff>396875</xdr:colOff>
      <xdr:row>78</xdr:row>
      <xdr:rowOff>58928</xdr:rowOff>
    </xdr:to>
    <xdr:sp macro="" textlink="">
      <xdr:nvSpPr>
        <xdr:cNvPr id="393" name="円/楕円 392"/>
        <xdr:cNvSpPr/>
      </xdr:nvSpPr>
      <xdr:spPr>
        <a:xfrm>
          <a:off x="3048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43705</xdr:rowOff>
    </xdr:from>
    <xdr:ext cx="762000" cy="259045"/>
    <xdr:sp macro="" textlink="">
      <xdr:nvSpPr>
        <xdr:cNvPr id="394" name="テキスト ボックス 393"/>
        <xdr:cNvSpPr txBox="1"/>
      </xdr:nvSpPr>
      <xdr:spPr>
        <a:xfrm>
          <a:off x="2717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147065</xdr:rowOff>
    </xdr:from>
    <xdr:to>
      <xdr:col>3</xdr:col>
      <xdr:colOff>193675</xdr:colOff>
      <xdr:row>78</xdr:row>
      <xdr:rowOff>77215</xdr:rowOff>
    </xdr:to>
    <xdr:sp macro="" textlink="">
      <xdr:nvSpPr>
        <xdr:cNvPr id="395" name="円/楕円 394"/>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87392</xdr:rowOff>
    </xdr:from>
    <xdr:ext cx="762000" cy="259045"/>
    <xdr:sp macro="" textlink="">
      <xdr:nvSpPr>
        <xdr:cNvPr id="396" name="テキスト ボックス 395"/>
        <xdr:cNvSpPr txBox="1"/>
      </xdr:nvSpPr>
      <xdr:spPr>
        <a:xfrm>
          <a:off x="1828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97" name="円/楕円 396"/>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119397</xdr:rowOff>
    </xdr:from>
    <xdr:ext cx="762000" cy="259045"/>
    <xdr:sp macro="" textlink="">
      <xdr:nvSpPr>
        <xdr:cNvPr id="398" name="テキスト ボックス 397"/>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昨年度と比較し</a:t>
          </a:r>
          <a:r>
            <a:rPr kumimoji="1" lang="en-US" altLang="ja-JP" sz="1300">
              <a:latin typeface="ＭＳ Ｐゴシック"/>
            </a:rPr>
            <a:t>1.4</a:t>
          </a:r>
          <a:r>
            <a:rPr kumimoji="1" lang="ja-JP" altLang="en-US" sz="1300">
              <a:latin typeface="ＭＳ Ｐゴシック"/>
            </a:rPr>
            <a:t>ポイント改善しており、類似団体、全国市町村平均を下回っている。しかし県内市町平均と同水準となっており、今後も各事業の経費について精査を行い削減に努めていく。</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37846</xdr:rowOff>
    </xdr:from>
    <xdr:to>
      <xdr:col>24</xdr:col>
      <xdr:colOff>31750</xdr:colOff>
      <xdr:row>75</xdr:row>
      <xdr:rowOff>101854</xdr:rowOff>
    </xdr:to>
    <xdr:cxnSp macro="">
      <xdr:nvCxnSpPr>
        <xdr:cNvPr id="429" name="直線コネクタ 428"/>
        <xdr:cNvCxnSpPr/>
      </xdr:nvCxnSpPr>
      <xdr:spPr>
        <a:xfrm flipV="1">
          <a:off x="15671800" y="1289659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52849</xdr:rowOff>
    </xdr:from>
    <xdr:ext cx="762000" cy="259045"/>
    <xdr:sp macro="" textlink="">
      <xdr:nvSpPr>
        <xdr:cNvPr id="430" name="公債費以外平均値テキスト"/>
        <xdr:cNvSpPr txBox="1"/>
      </xdr:nvSpPr>
      <xdr:spPr>
        <a:xfrm>
          <a:off x="16598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37846</xdr:rowOff>
    </xdr:from>
    <xdr:to>
      <xdr:col>22</xdr:col>
      <xdr:colOff>565150</xdr:colOff>
      <xdr:row>75</xdr:row>
      <xdr:rowOff>101854</xdr:rowOff>
    </xdr:to>
    <xdr:cxnSp macro="">
      <xdr:nvCxnSpPr>
        <xdr:cNvPr id="432" name="直線コネクタ 431"/>
        <xdr:cNvCxnSpPr/>
      </xdr:nvCxnSpPr>
      <xdr:spPr>
        <a:xfrm>
          <a:off x="14782800" y="128965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4" name="テキスト ボックス 433"/>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163576</xdr:rowOff>
    </xdr:from>
    <xdr:to>
      <xdr:col>21</xdr:col>
      <xdr:colOff>361950</xdr:colOff>
      <xdr:row>75</xdr:row>
      <xdr:rowOff>37846</xdr:rowOff>
    </xdr:to>
    <xdr:cxnSp macro="">
      <xdr:nvCxnSpPr>
        <xdr:cNvPr id="435" name="直線コネクタ 434"/>
        <xdr:cNvCxnSpPr/>
      </xdr:nvCxnSpPr>
      <xdr:spPr>
        <a:xfrm>
          <a:off x="13893800" y="128508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271</xdr:rowOff>
    </xdr:from>
    <xdr:ext cx="762000" cy="259045"/>
    <xdr:sp macro="" textlink="">
      <xdr:nvSpPr>
        <xdr:cNvPr id="437" name="テキスト ボックス 436"/>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163576</xdr:rowOff>
    </xdr:from>
    <xdr:to>
      <xdr:col>20</xdr:col>
      <xdr:colOff>158750</xdr:colOff>
      <xdr:row>75</xdr:row>
      <xdr:rowOff>110998</xdr:rowOff>
    </xdr:to>
    <xdr:cxnSp macro="">
      <xdr:nvCxnSpPr>
        <xdr:cNvPr id="438" name="直線コネクタ 437"/>
        <xdr:cNvCxnSpPr/>
      </xdr:nvCxnSpPr>
      <xdr:spPr>
        <a:xfrm flipV="1">
          <a:off x="13004800" y="1285087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41910</xdr:rowOff>
    </xdr:from>
    <xdr:to>
      <xdr:col>20</xdr:col>
      <xdr:colOff>209550</xdr:colOff>
      <xdr:row>75</xdr:row>
      <xdr:rowOff>143510</xdr:rowOff>
    </xdr:to>
    <xdr:sp macro="" textlink="">
      <xdr:nvSpPr>
        <xdr:cNvPr id="439" name="フローチャート : 判断 438"/>
        <xdr:cNvSpPr/>
      </xdr:nvSpPr>
      <xdr:spPr>
        <a:xfrm>
          <a:off x="13843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128288</xdr:rowOff>
    </xdr:from>
    <xdr:ext cx="762000" cy="259045"/>
    <xdr:sp macro="" textlink="">
      <xdr:nvSpPr>
        <xdr:cNvPr id="440" name="テキスト ボックス 439"/>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41" name="フローチャート : 判断 440"/>
        <xdr:cNvSpPr/>
      </xdr:nvSpPr>
      <xdr:spPr>
        <a:xfrm>
          <a:off x="12954000" y="130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98569</xdr:rowOff>
    </xdr:from>
    <xdr:ext cx="762000" cy="259045"/>
    <xdr:sp macro="" textlink="">
      <xdr:nvSpPr>
        <xdr:cNvPr id="442" name="テキスト ボックス 441"/>
        <xdr:cNvSpPr txBox="1"/>
      </xdr:nvSpPr>
      <xdr:spPr>
        <a:xfrm>
          <a:off x="12623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158496</xdr:rowOff>
    </xdr:from>
    <xdr:to>
      <xdr:col>24</xdr:col>
      <xdr:colOff>82550</xdr:colOff>
      <xdr:row>75</xdr:row>
      <xdr:rowOff>88646</xdr:rowOff>
    </xdr:to>
    <xdr:sp macro="" textlink="">
      <xdr:nvSpPr>
        <xdr:cNvPr id="448" name="円/楕円 447"/>
        <xdr:cNvSpPr/>
      </xdr:nvSpPr>
      <xdr:spPr>
        <a:xfrm>
          <a:off x="164592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3573</xdr:rowOff>
    </xdr:from>
    <xdr:ext cx="762000" cy="259045"/>
    <xdr:sp macro="" textlink="">
      <xdr:nvSpPr>
        <xdr:cNvPr id="449" name="公債費以外該当値テキスト"/>
        <xdr:cNvSpPr txBox="1"/>
      </xdr:nvSpPr>
      <xdr:spPr>
        <a:xfrm>
          <a:off x="16598900" y="1269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51054</xdr:rowOff>
    </xdr:from>
    <xdr:to>
      <xdr:col>22</xdr:col>
      <xdr:colOff>615950</xdr:colOff>
      <xdr:row>75</xdr:row>
      <xdr:rowOff>152654</xdr:rowOff>
    </xdr:to>
    <xdr:sp macro="" textlink="">
      <xdr:nvSpPr>
        <xdr:cNvPr id="450" name="円/楕円 449"/>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162831</xdr:rowOff>
    </xdr:from>
    <xdr:ext cx="736600" cy="259045"/>
    <xdr:sp macro="" textlink="">
      <xdr:nvSpPr>
        <xdr:cNvPr id="451" name="テキスト ボックス 450"/>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158496</xdr:rowOff>
    </xdr:from>
    <xdr:to>
      <xdr:col>21</xdr:col>
      <xdr:colOff>412750</xdr:colOff>
      <xdr:row>75</xdr:row>
      <xdr:rowOff>88646</xdr:rowOff>
    </xdr:to>
    <xdr:sp macro="" textlink="">
      <xdr:nvSpPr>
        <xdr:cNvPr id="452" name="円/楕円 451"/>
        <xdr:cNvSpPr/>
      </xdr:nvSpPr>
      <xdr:spPr>
        <a:xfrm>
          <a:off x="14732000" y="1284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98823</xdr:rowOff>
    </xdr:from>
    <xdr:ext cx="762000" cy="259045"/>
    <xdr:sp macro="" textlink="">
      <xdr:nvSpPr>
        <xdr:cNvPr id="453" name="テキスト ボックス 452"/>
        <xdr:cNvSpPr txBox="1"/>
      </xdr:nvSpPr>
      <xdr:spPr>
        <a:xfrm>
          <a:off x="14401800" y="1261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66.8</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112776</xdr:rowOff>
    </xdr:from>
    <xdr:to>
      <xdr:col>20</xdr:col>
      <xdr:colOff>209550</xdr:colOff>
      <xdr:row>75</xdr:row>
      <xdr:rowOff>42926</xdr:rowOff>
    </xdr:to>
    <xdr:sp macro="" textlink="">
      <xdr:nvSpPr>
        <xdr:cNvPr id="454" name="円/楕円 453"/>
        <xdr:cNvSpPr/>
      </xdr:nvSpPr>
      <xdr:spPr>
        <a:xfrm>
          <a:off x="13843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53103</xdr:rowOff>
    </xdr:from>
    <xdr:ext cx="762000" cy="259045"/>
    <xdr:sp macro="" textlink="">
      <xdr:nvSpPr>
        <xdr:cNvPr id="455" name="テキスト ボックス 454"/>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60198</xdr:rowOff>
    </xdr:from>
    <xdr:to>
      <xdr:col>19</xdr:col>
      <xdr:colOff>6350</xdr:colOff>
      <xdr:row>75</xdr:row>
      <xdr:rowOff>161798</xdr:rowOff>
    </xdr:to>
    <xdr:sp macro="" textlink="">
      <xdr:nvSpPr>
        <xdr:cNvPr id="456" name="円/楕円 455"/>
        <xdr:cNvSpPr/>
      </xdr:nvSpPr>
      <xdr:spPr>
        <a:xfrm>
          <a:off x="12954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525</xdr:rowOff>
    </xdr:from>
    <xdr:ext cx="762000" cy="259045"/>
    <xdr:sp macro="" textlink="">
      <xdr:nvSpPr>
        <xdr:cNvPr id="457" name="テキスト ボックス 456"/>
        <xdr:cNvSpPr txBox="1"/>
      </xdr:nvSpPr>
      <xdr:spPr>
        <a:xfrm>
          <a:off x="12623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愛媛県西条市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157970</xdr:rowOff>
    </xdr:from>
    <xdr:to>
      <xdr:col>4</xdr:col>
      <xdr:colOff>1117600</xdr:colOff>
      <xdr:row>15</xdr:row>
      <xdr:rowOff>42135</xdr:rowOff>
    </xdr:to>
    <xdr:cxnSp macro="">
      <xdr:nvCxnSpPr>
        <xdr:cNvPr id="52" name="直線コネクタ 51"/>
        <xdr:cNvCxnSpPr/>
      </xdr:nvCxnSpPr>
      <xdr:spPr bwMode="auto">
        <a:xfrm>
          <a:off x="5003800" y="2605895"/>
          <a:ext cx="647700" cy="55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134633</xdr:rowOff>
    </xdr:from>
    <xdr:ext cx="762000" cy="259045"/>
    <xdr:sp macro="" textlink="">
      <xdr:nvSpPr>
        <xdr:cNvPr id="53" name="人口1人当たり決算額の推移平均値テキスト130"/>
        <xdr:cNvSpPr txBox="1"/>
      </xdr:nvSpPr>
      <xdr:spPr>
        <a:xfrm>
          <a:off x="5740400" y="2754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124104</xdr:rowOff>
    </xdr:from>
    <xdr:to>
      <xdr:col>4</xdr:col>
      <xdr:colOff>469900</xdr:colOff>
      <xdr:row>14</xdr:row>
      <xdr:rowOff>157970</xdr:rowOff>
    </xdr:to>
    <xdr:cxnSp macro="">
      <xdr:nvCxnSpPr>
        <xdr:cNvPr id="55" name="直線コネクタ 54"/>
        <xdr:cNvCxnSpPr/>
      </xdr:nvCxnSpPr>
      <xdr:spPr bwMode="auto">
        <a:xfrm>
          <a:off x="4305300" y="2572029"/>
          <a:ext cx="698500" cy="33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8283</xdr:rowOff>
    </xdr:from>
    <xdr:ext cx="736600" cy="259045"/>
    <xdr:sp macro="" textlink="">
      <xdr:nvSpPr>
        <xdr:cNvPr id="57" name="テキスト ボックス 56"/>
        <xdr:cNvSpPr txBox="1"/>
      </xdr:nvSpPr>
      <xdr:spPr>
        <a:xfrm>
          <a:off x="4622800" y="2799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124104</xdr:rowOff>
    </xdr:from>
    <xdr:to>
      <xdr:col>3</xdr:col>
      <xdr:colOff>904875</xdr:colOff>
      <xdr:row>14</xdr:row>
      <xdr:rowOff>141413</xdr:rowOff>
    </xdr:to>
    <xdr:cxnSp macro="">
      <xdr:nvCxnSpPr>
        <xdr:cNvPr id="58" name="直線コネクタ 57"/>
        <xdr:cNvCxnSpPr/>
      </xdr:nvCxnSpPr>
      <xdr:spPr bwMode="auto">
        <a:xfrm flipV="1">
          <a:off x="3606800" y="2572029"/>
          <a:ext cx="698500" cy="173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99658</xdr:rowOff>
    </xdr:from>
    <xdr:ext cx="762000" cy="259045"/>
    <xdr:sp macro="" textlink="">
      <xdr:nvSpPr>
        <xdr:cNvPr id="60" name="テキスト ボックス 59"/>
        <xdr:cNvSpPr txBox="1"/>
      </xdr:nvSpPr>
      <xdr:spPr>
        <a:xfrm>
          <a:off x="39243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141413</xdr:rowOff>
    </xdr:from>
    <xdr:to>
      <xdr:col>3</xdr:col>
      <xdr:colOff>206375</xdr:colOff>
      <xdr:row>14</xdr:row>
      <xdr:rowOff>167212</xdr:rowOff>
    </xdr:to>
    <xdr:cxnSp macro="">
      <xdr:nvCxnSpPr>
        <xdr:cNvPr id="61" name="直線コネクタ 60"/>
        <xdr:cNvCxnSpPr/>
      </xdr:nvCxnSpPr>
      <xdr:spPr bwMode="auto">
        <a:xfrm flipV="1">
          <a:off x="2908300" y="2589338"/>
          <a:ext cx="698500" cy="25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49530</xdr:rowOff>
    </xdr:from>
    <xdr:to>
      <xdr:col>3</xdr:col>
      <xdr:colOff>257175</xdr:colOff>
      <xdr:row>14</xdr:row>
      <xdr:rowOff>151130</xdr:rowOff>
    </xdr:to>
    <xdr:sp macro="" textlink="">
      <xdr:nvSpPr>
        <xdr:cNvPr id="62" name="フローチャート : 判断 61"/>
        <xdr:cNvSpPr/>
      </xdr:nvSpPr>
      <xdr:spPr bwMode="auto">
        <a:xfrm>
          <a:off x="35560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161307</xdr:rowOff>
    </xdr:from>
    <xdr:ext cx="762000" cy="259045"/>
    <xdr:sp macro="" textlink="">
      <xdr:nvSpPr>
        <xdr:cNvPr id="63" name="テキスト ボックス 62"/>
        <xdr:cNvSpPr txBox="1"/>
      </xdr:nvSpPr>
      <xdr:spPr>
        <a:xfrm>
          <a:off x="32258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8904</xdr:rowOff>
    </xdr:from>
    <xdr:to>
      <xdr:col>2</xdr:col>
      <xdr:colOff>692150</xdr:colOff>
      <xdr:row>14</xdr:row>
      <xdr:rowOff>110504</xdr:rowOff>
    </xdr:to>
    <xdr:sp macro="" textlink="">
      <xdr:nvSpPr>
        <xdr:cNvPr id="64" name="フローチャート : 判断 63"/>
        <xdr:cNvSpPr/>
      </xdr:nvSpPr>
      <xdr:spPr bwMode="auto">
        <a:xfrm>
          <a:off x="2857500" y="2456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120681</xdr:rowOff>
    </xdr:from>
    <xdr:ext cx="762000" cy="259045"/>
    <xdr:sp macro="" textlink="">
      <xdr:nvSpPr>
        <xdr:cNvPr id="65" name="テキスト ボックス 64"/>
        <xdr:cNvSpPr txBox="1"/>
      </xdr:nvSpPr>
      <xdr:spPr>
        <a:xfrm>
          <a:off x="2527300" y="222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162785</xdr:rowOff>
    </xdr:from>
    <xdr:to>
      <xdr:col>5</xdr:col>
      <xdr:colOff>34925</xdr:colOff>
      <xdr:row>15</xdr:row>
      <xdr:rowOff>92935</xdr:rowOff>
    </xdr:to>
    <xdr:sp macro="" textlink="">
      <xdr:nvSpPr>
        <xdr:cNvPr id="71" name="円/楕円 70"/>
        <xdr:cNvSpPr/>
      </xdr:nvSpPr>
      <xdr:spPr bwMode="auto">
        <a:xfrm>
          <a:off x="5600700" y="2610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7862</xdr:rowOff>
    </xdr:from>
    <xdr:ext cx="762000" cy="259045"/>
    <xdr:sp macro="" textlink="">
      <xdr:nvSpPr>
        <xdr:cNvPr id="72" name="人口1人当たり決算額の推移該当値テキスト130"/>
        <xdr:cNvSpPr txBox="1"/>
      </xdr:nvSpPr>
      <xdr:spPr>
        <a:xfrm>
          <a:off x="5740400" y="245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69,057</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107170</xdr:rowOff>
    </xdr:from>
    <xdr:to>
      <xdr:col>4</xdr:col>
      <xdr:colOff>520700</xdr:colOff>
      <xdr:row>15</xdr:row>
      <xdr:rowOff>37320</xdr:rowOff>
    </xdr:to>
    <xdr:sp macro="" textlink="">
      <xdr:nvSpPr>
        <xdr:cNvPr id="73" name="円/楕円 72"/>
        <xdr:cNvSpPr/>
      </xdr:nvSpPr>
      <xdr:spPr bwMode="auto">
        <a:xfrm>
          <a:off x="4953000" y="255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47497</xdr:rowOff>
    </xdr:from>
    <xdr:ext cx="736600" cy="259045"/>
    <xdr:sp macro="" textlink="">
      <xdr:nvSpPr>
        <xdr:cNvPr id="74" name="テキスト ボックス 73"/>
        <xdr:cNvSpPr txBox="1"/>
      </xdr:nvSpPr>
      <xdr:spPr>
        <a:xfrm>
          <a:off x="4622800" y="2323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70,760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73304</xdr:rowOff>
    </xdr:from>
    <xdr:to>
      <xdr:col>3</xdr:col>
      <xdr:colOff>955675</xdr:colOff>
      <xdr:row>15</xdr:row>
      <xdr:rowOff>3454</xdr:rowOff>
    </xdr:to>
    <xdr:sp macro="" textlink="">
      <xdr:nvSpPr>
        <xdr:cNvPr id="75" name="円/楕円 74"/>
        <xdr:cNvSpPr/>
      </xdr:nvSpPr>
      <xdr:spPr bwMode="auto">
        <a:xfrm>
          <a:off x="4254500" y="2521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13631</xdr:rowOff>
    </xdr:from>
    <xdr:ext cx="762000" cy="259045"/>
    <xdr:sp macro="" textlink="">
      <xdr:nvSpPr>
        <xdr:cNvPr id="76" name="テキスト ボックス 75"/>
        <xdr:cNvSpPr txBox="1"/>
      </xdr:nvSpPr>
      <xdr:spPr>
        <a:xfrm>
          <a:off x="3924300" y="22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71,797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90613</xdr:rowOff>
    </xdr:from>
    <xdr:to>
      <xdr:col>3</xdr:col>
      <xdr:colOff>257175</xdr:colOff>
      <xdr:row>15</xdr:row>
      <xdr:rowOff>20763</xdr:rowOff>
    </xdr:to>
    <xdr:sp macro="" textlink="">
      <xdr:nvSpPr>
        <xdr:cNvPr id="77" name="円/楕円 76"/>
        <xdr:cNvSpPr/>
      </xdr:nvSpPr>
      <xdr:spPr bwMode="auto">
        <a:xfrm>
          <a:off x="3556000" y="25385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5540</xdr:rowOff>
    </xdr:from>
    <xdr:ext cx="762000" cy="259045"/>
    <xdr:sp macro="" textlink="">
      <xdr:nvSpPr>
        <xdr:cNvPr id="78" name="テキスト ボックス 77"/>
        <xdr:cNvSpPr txBox="1"/>
      </xdr:nvSpPr>
      <xdr:spPr>
        <a:xfrm>
          <a:off x="3225800" y="262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71,267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116412</xdr:rowOff>
    </xdr:from>
    <xdr:to>
      <xdr:col>2</xdr:col>
      <xdr:colOff>692150</xdr:colOff>
      <xdr:row>15</xdr:row>
      <xdr:rowOff>46562</xdr:rowOff>
    </xdr:to>
    <xdr:sp macro="" textlink="">
      <xdr:nvSpPr>
        <xdr:cNvPr id="79" name="円/楕円 78"/>
        <xdr:cNvSpPr/>
      </xdr:nvSpPr>
      <xdr:spPr bwMode="auto">
        <a:xfrm>
          <a:off x="2857500" y="2564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31339</xdr:rowOff>
    </xdr:from>
    <xdr:ext cx="762000" cy="259045"/>
    <xdr:sp macro="" textlink="">
      <xdr:nvSpPr>
        <xdr:cNvPr id="80" name="テキスト ボックス 79"/>
        <xdr:cNvSpPr txBox="1"/>
      </xdr:nvSpPr>
      <xdr:spPr>
        <a:xfrm>
          <a:off x="2527300" y="2650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70,477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207402</xdr:rowOff>
    </xdr:from>
    <xdr:to>
      <xdr:col>4</xdr:col>
      <xdr:colOff>1117600</xdr:colOff>
      <xdr:row>35</xdr:row>
      <xdr:rowOff>266478</xdr:rowOff>
    </xdr:to>
    <xdr:cxnSp macro="">
      <xdr:nvCxnSpPr>
        <xdr:cNvPr id="116" name="直線コネクタ 115"/>
        <xdr:cNvCxnSpPr/>
      </xdr:nvCxnSpPr>
      <xdr:spPr bwMode="auto">
        <a:xfrm>
          <a:off x="5003800" y="6817752"/>
          <a:ext cx="647700" cy="590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134231</xdr:rowOff>
    </xdr:from>
    <xdr:ext cx="762000" cy="259045"/>
    <xdr:sp macro="" textlink="">
      <xdr:nvSpPr>
        <xdr:cNvPr id="117" name="人口1人当たり決算額の推移平均値テキスト445"/>
        <xdr:cNvSpPr txBox="1"/>
      </xdr:nvSpPr>
      <xdr:spPr>
        <a:xfrm>
          <a:off x="5740400" y="7087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154367</xdr:rowOff>
    </xdr:from>
    <xdr:to>
      <xdr:col>4</xdr:col>
      <xdr:colOff>469900</xdr:colOff>
      <xdr:row>35</xdr:row>
      <xdr:rowOff>207402</xdr:rowOff>
    </xdr:to>
    <xdr:cxnSp macro="">
      <xdr:nvCxnSpPr>
        <xdr:cNvPr id="119" name="直線コネクタ 118"/>
        <xdr:cNvCxnSpPr/>
      </xdr:nvCxnSpPr>
      <xdr:spPr bwMode="auto">
        <a:xfrm>
          <a:off x="4305300" y="6764717"/>
          <a:ext cx="698500" cy="53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47200</xdr:rowOff>
    </xdr:from>
    <xdr:ext cx="736600" cy="259045"/>
    <xdr:sp macro="" textlink="">
      <xdr:nvSpPr>
        <xdr:cNvPr id="121" name="テキスト ボックス 120"/>
        <xdr:cNvSpPr txBox="1"/>
      </xdr:nvSpPr>
      <xdr:spPr>
        <a:xfrm>
          <a:off x="4622800" y="71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109300</xdr:rowOff>
    </xdr:from>
    <xdr:to>
      <xdr:col>3</xdr:col>
      <xdr:colOff>904875</xdr:colOff>
      <xdr:row>35</xdr:row>
      <xdr:rowOff>154367</xdr:rowOff>
    </xdr:to>
    <xdr:cxnSp macro="">
      <xdr:nvCxnSpPr>
        <xdr:cNvPr id="122" name="直線コネクタ 121"/>
        <xdr:cNvCxnSpPr/>
      </xdr:nvCxnSpPr>
      <xdr:spPr bwMode="auto">
        <a:xfrm>
          <a:off x="3606800" y="6719650"/>
          <a:ext cx="698500" cy="450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1839</xdr:rowOff>
    </xdr:from>
    <xdr:ext cx="762000" cy="259045"/>
    <xdr:sp macro="" textlink="">
      <xdr:nvSpPr>
        <xdr:cNvPr id="124" name="テキスト ボックス 123"/>
        <xdr:cNvSpPr txBox="1"/>
      </xdr:nvSpPr>
      <xdr:spPr>
        <a:xfrm>
          <a:off x="3924300" y="71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109300</xdr:rowOff>
    </xdr:from>
    <xdr:to>
      <xdr:col>3</xdr:col>
      <xdr:colOff>206375</xdr:colOff>
      <xdr:row>35</xdr:row>
      <xdr:rowOff>120110</xdr:rowOff>
    </xdr:to>
    <xdr:cxnSp macro="">
      <xdr:nvCxnSpPr>
        <xdr:cNvPr id="125" name="直線コネクタ 124"/>
        <xdr:cNvCxnSpPr/>
      </xdr:nvCxnSpPr>
      <xdr:spPr bwMode="auto">
        <a:xfrm flipV="1">
          <a:off x="2908300" y="6719650"/>
          <a:ext cx="698500" cy="10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162317</xdr:rowOff>
    </xdr:from>
    <xdr:to>
      <xdr:col>3</xdr:col>
      <xdr:colOff>257175</xdr:colOff>
      <xdr:row>35</xdr:row>
      <xdr:rowOff>263917</xdr:rowOff>
    </xdr:to>
    <xdr:sp macro="" textlink="">
      <xdr:nvSpPr>
        <xdr:cNvPr id="126" name="フローチャート : 判断 125"/>
        <xdr:cNvSpPr/>
      </xdr:nvSpPr>
      <xdr:spPr bwMode="auto">
        <a:xfrm>
          <a:off x="3556000" y="6772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248694</xdr:rowOff>
    </xdr:from>
    <xdr:ext cx="762000" cy="259045"/>
    <xdr:sp macro="" textlink="">
      <xdr:nvSpPr>
        <xdr:cNvPr id="127" name="テキスト ボックス 126"/>
        <xdr:cNvSpPr txBox="1"/>
      </xdr:nvSpPr>
      <xdr:spPr>
        <a:xfrm>
          <a:off x="3225800" y="685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117544</xdr:rowOff>
    </xdr:from>
    <xdr:to>
      <xdr:col>2</xdr:col>
      <xdr:colOff>692150</xdr:colOff>
      <xdr:row>35</xdr:row>
      <xdr:rowOff>219144</xdr:rowOff>
    </xdr:to>
    <xdr:sp macro="" textlink="">
      <xdr:nvSpPr>
        <xdr:cNvPr id="128" name="フローチャート : 判断 127"/>
        <xdr:cNvSpPr/>
      </xdr:nvSpPr>
      <xdr:spPr bwMode="auto">
        <a:xfrm>
          <a:off x="2857500" y="6727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203921</xdr:rowOff>
    </xdr:from>
    <xdr:ext cx="762000" cy="259045"/>
    <xdr:sp macro="" textlink="">
      <xdr:nvSpPr>
        <xdr:cNvPr id="129" name="テキスト ボックス 128"/>
        <xdr:cNvSpPr txBox="1"/>
      </xdr:nvSpPr>
      <xdr:spPr>
        <a:xfrm>
          <a:off x="2527300" y="6814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215678</xdr:rowOff>
    </xdr:from>
    <xdr:to>
      <xdr:col>5</xdr:col>
      <xdr:colOff>34925</xdr:colOff>
      <xdr:row>35</xdr:row>
      <xdr:rowOff>317278</xdr:rowOff>
    </xdr:to>
    <xdr:sp macro="" textlink="">
      <xdr:nvSpPr>
        <xdr:cNvPr id="135" name="円/楕円 134"/>
        <xdr:cNvSpPr/>
      </xdr:nvSpPr>
      <xdr:spPr bwMode="auto">
        <a:xfrm>
          <a:off x="5600700" y="6826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60755</xdr:rowOff>
    </xdr:from>
    <xdr:ext cx="762000" cy="259045"/>
    <xdr:sp macro="" textlink="">
      <xdr:nvSpPr>
        <xdr:cNvPr id="136" name="人口1人当たり決算額の推移該当値テキスト445"/>
        <xdr:cNvSpPr txBox="1"/>
      </xdr:nvSpPr>
      <xdr:spPr>
        <a:xfrm>
          <a:off x="5740400" y="667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156602</xdr:rowOff>
    </xdr:from>
    <xdr:to>
      <xdr:col>4</xdr:col>
      <xdr:colOff>520700</xdr:colOff>
      <xdr:row>35</xdr:row>
      <xdr:rowOff>258202</xdr:rowOff>
    </xdr:to>
    <xdr:sp macro="" textlink="">
      <xdr:nvSpPr>
        <xdr:cNvPr id="137" name="円/楕円 136"/>
        <xdr:cNvSpPr/>
      </xdr:nvSpPr>
      <xdr:spPr bwMode="auto">
        <a:xfrm>
          <a:off x="4953000" y="6766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268379</xdr:rowOff>
    </xdr:from>
    <xdr:ext cx="736600" cy="259045"/>
    <xdr:sp macro="" textlink="">
      <xdr:nvSpPr>
        <xdr:cNvPr id="138" name="テキスト ボックス 137"/>
        <xdr:cNvSpPr txBox="1"/>
      </xdr:nvSpPr>
      <xdr:spPr>
        <a:xfrm>
          <a:off x="4622800" y="6535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24,288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103567</xdr:rowOff>
    </xdr:from>
    <xdr:to>
      <xdr:col>3</xdr:col>
      <xdr:colOff>955675</xdr:colOff>
      <xdr:row>35</xdr:row>
      <xdr:rowOff>205167</xdr:rowOff>
    </xdr:to>
    <xdr:sp macro="" textlink="">
      <xdr:nvSpPr>
        <xdr:cNvPr id="139" name="円/楕円 138"/>
        <xdr:cNvSpPr/>
      </xdr:nvSpPr>
      <xdr:spPr bwMode="auto">
        <a:xfrm>
          <a:off x="4254500" y="6713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215344</xdr:rowOff>
    </xdr:from>
    <xdr:ext cx="762000" cy="259045"/>
    <xdr:sp macro="" textlink="">
      <xdr:nvSpPr>
        <xdr:cNvPr id="140" name="テキスト ボックス 139"/>
        <xdr:cNvSpPr txBox="1"/>
      </xdr:nvSpPr>
      <xdr:spPr>
        <a:xfrm>
          <a:off x="3924300" y="6482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58500</xdr:rowOff>
    </xdr:from>
    <xdr:to>
      <xdr:col>3</xdr:col>
      <xdr:colOff>257175</xdr:colOff>
      <xdr:row>35</xdr:row>
      <xdr:rowOff>160100</xdr:rowOff>
    </xdr:to>
    <xdr:sp macro="" textlink="">
      <xdr:nvSpPr>
        <xdr:cNvPr id="141" name="円/楕円 140"/>
        <xdr:cNvSpPr/>
      </xdr:nvSpPr>
      <xdr:spPr bwMode="auto">
        <a:xfrm>
          <a:off x="3556000" y="6668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170277</xdr:rowOff>
    </xdr:from>
    <xdr:ext cx="762000" cy="259045"/>
    <xdr:sp macro="" textlink="">
      <xdr:nvSpPr>
        <xdr:cNvPr id="142" name="テキスト ボックス 141"/>
        <xdr:cNvSpPr txBox="1"/>
      </xdr:nvSpPr>
      <xdr:spPr>
        <a:xfrm>
          <a:off x="3225800" y="643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27,292</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69310</xdr:rowOff>
    </xdr:from>
    <xdr:to>
      <xdr:col>2</xdr:col>
      <xdr:colOff>692150</xdr:colOff>
      <xdr:row>35</xdr:row>
      <xdr:rowOff>170910</xdr:rowOff>
    </xdr:to>
    <xdr:sp macro="" textlink="">
      <xdr:nvSpPr>
        <xdr:cNvPr id="143" name="円/楕円 142"/>
        <xdr:cNvSpPr/>
      </xdr:nvSpPr>
      <xdr:spPr bwMode="auto">
        <a:xfrm>
          <a:off x="2857500" y="6679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181087</xdr:rowOff>
    </xdr:from>
    <xdr:ext cx="762000" cy="259045"/>
    <xdr:sp macro="" textlink="">
      <xdr:nvSpPr>
        <xdr:cNvPr id="144" name="テキスト ボックス 143"/>
        <xdr:cNvSpPr txBox="1"/>
      </xdr:nvSpPr>
      <xdr:spPr>
        <a:xfrm>
          <a:off x="2527300" y="64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26,961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前年度赤字決算となった実質単年度収支が黒字転換し、実質収支についても引き続き黒字である。また、実質収支比率は、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％代で推移しており良好な状態である。今後においては、市税収入の大幅な伸びも期待できないことから、財政調整基金の減少も考えられ、慎重な取崩しとさらなる基金の積立てに留意する必要がある。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全会計において黒字決算となっており、今後とも、健全で安定した財政運営に努める。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元利償還金の減少、算入公債費等の増加により、実質公債費比率の分子額、実質公債費比率ともに改善している。今後も後年度交付税措置のある起債を厳選して活用するとともに、起債の抑制に努める。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愛媛県西条市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が増加しているが、改善要素である基準財政需要算入見込額等が増加したことにより、将来負担比率の分子額、将来負担比率は改善している。しかし、今後もひうちクリーンセンター整備事業をはじめとする大型事業により地方債現在高の増嵩が見込まれることから、比率に留意し、起債の抑制を図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49455525</v>
      </c>
      <c r="BO4" s="379"/>
      <c r="BP4" s="379"/>
      <c r="BQ4" s="379"/>
      <c r="BR4" s="379"/>
      <c r="BS4" s="379"/>
      <c r="BT4" s="379"/>
      <c r="BU4" s="380"/>
      <c r="BV4" s="378">
        <v>47010552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7.5</v>
      </c>
      <c r="CU4" s="554"/>
      <c r="CV4" s="554"/>
      <c r="CW4" s="554"/>
      <c r="CX4" s="554"/>
      <c r="CY4" s="554"/>
      <c r="CZ4" s="554"/>
      <c r="DA4" s="555"/>
      <c r="DB4" s="553">
        <v>8.1</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46916792</v>
      </c>
      <c r="BO5" s="384"/>
      <c r="BP5" s="384"/>
      <c r="BQ5" s="384"/>
      <c r="BR5" s="384"/>
      <c r="BS5" s="384"/>
      <c r="BT5" s="384"/>
      <c r="BU5" s="385"/>
      <c r="BV5" s="383">
        <v>44288594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83.2</v>
      </c>
      <c r="CU5" s="354"/>
      <c r="CV5" s="354"/>
      <c r="CW5" s="354"/>
      <c r="CX5" s="354"/>
      <c r="CY5" s="354"/>
      <c r="CZ5" s="354"/>
      <c r="DA5" s="355"/>
      <c r="DB5" s="353">
        <v>85.2</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2538733</v>
      </c>
      <c r="BO6" s="384"/>
      <c r="BP6" s="384"/>
      <c r="BQ6" s="384"/>
      <c r="BR6" s="384"/>
      <c r="BS6" s="384"/>
      <c r="BT6" s="384"/>
      <c r="BU6" s="385"/>
      <c r="BV6" s="383">
        <v>2721958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90.8</v>
      </c>
      <c r="CU6" s="528"/>
      <c r="CV6" s="528"/>
      <c r="CW6" s="528"/>
      <c r="CX6" s="528"/>
      <c r="CY6" s="528"/>
      <c r="CZ6" s="528"/>
      <c r="DA6" s="529"/>
      <c r="DB6" s="527">
        <v>92.7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494408</v>
      </c>
      <c r="BO7" s="384"/>
      <c r="BP7" s="384"/>
      <c r="BQ7" s="384"/>
      <c r="BR7" s="384"/>
      <c r="BS7" s="384"/>
      <c r="BT7" s="384"/>
      <c r="BU7" s="385"/>
      <c r="BV7" s="383">
        <v>533506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27355047</v>
      </c>
      <c r="CU7" s="384"/>
      <c r="CV7" s="384"/>
      <c r="CW7" s="384"/>
      <c r="CX7" s="384"/>
      <c r="CY7" s="384"/>
      <c r="CZ7" s="384"/>
      <c r="DA7" s="385"/>
      <c r="DB7" s="383">
        <v>26951992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2044325</v>
      </c>
      <c r="BO8" s="384"/>
      <c r="BP8" s="384"/>
      <c r="BQ8" s="384"/>
      <c r="BR8" s="384"/>
      <c r="BS8" s="384"/>
      <c r="BT8" s="384"/>
      <c r="BU8" s="385"/>
      <c r="BV8" s="383">
        <v>2188452</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0.72</v>
      </c>
      <c r="CU8" s="491"/>
      <c r="CV8" s="491"/>
      <c r="CW8" s="491"/>
      <c r="CX8" s="491"/>
      <c r="CY8" s="491"/>
      <c r="CZ8" s="491"/>
      <c r="DA8" s="492"/>
      <c r="DB8" s="490">
        <v>0.71</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112091</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-144127</v>
      </c>
      <c r="BO9" s="384"/>
      <c r="BP9" s="384"/>
      <c r="BQ9" s="384"/>
      <c r="BR9" s="384"/>
      <c r="BS9" s="384"/>
      <c r="BT9" s="384"/>
      <c r="BU9" s="385"/>
      <c r="BV9" s="383">
        <v>-123509</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13.7</v>
      </c>
      <c r="CU9" s="354"/>
      <c r="CV9" s="354"/>
      <c r="CW9" s="354"/>
      <c r="CX9" s="354"/>
      <c r="CY9" s="354"/>
      <c r="CZ9" s="354"/>
      <c r="DA9" s="355"/>
      <c r="DB9" s="353">
        <v>14.1</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113371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2137201</v>
      </c>
      <c r="BO10" s="384"/>
      <c r="BP10" s="384"/>
      <c r="BQ10" s="384"/>
      <c r="BR10" s="384"/>
      <c r="BS10" s="384"/>
      <c r="BT10" s="384"/>
      <c r="BU10" s="385"/>
      <c r="BV10" s="383">
        <v>1306499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v>11586</v>
      </c>
      <c r="BO11" s="384"/>
      <c r="BP11" s="384"/>
      <c r="BQ11" s="384"/>
      <c r="BR11" s="384"/>
      <c r="BS11" s="384"/>
      <c r="BT11" s="384"/>
      <c r="BU11" s="385"/>
      <c r="BV11" s="383">
        <v>769</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113</v>
      </c>
      <c r="CU11" s="491"/>
      <c r="CV11" s="491"/>
      <c r="CW11" s="491"/>
      <c r="CX11" s="491"/>
      <c r="CY11" s="491"/>
      <c r="CZ11" s="491"/>
      <c r="DA11" s="492"/>
      <c r="DB11" s="490" t="s">
        <v>113</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113801</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1780000</v>
      </c>
      <c r="BO12" s="384"/>
      <c r="BP12" s="384"/>
      <c r="BQ12" s="384"/>
      <c r="BR12" s="384"/>
      <c r="BS12" s="384"/>
      <c r="BT12" s="384"/>
      <c r="BU12" s="385"/>
      <c r="BV12" s="383">
        <v>1740000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113007</v>
      </c>
      <c r="S13" s="483"/>
      <c r="T13" s="483"/>
      <c r="U13" s="483"/>
      <c r="V13" s="484"/>
      <c r="W13" s="470" t="s">
        <v>124</v>
      </c>
      <c r="X13" s="396"/>
      <c r="Y13" s="396"/>
      <c r="Z13" s="396"/>
      <c r="AA13" s="396"/>
      <c r="AB13" s="397"/>
      <c r="AC13" s="359">
        <v>4240</v>
      </c>
      <c r="AD13" s="360"/>
      <c r="AE13" s="360"/>
      <c r="AF13" s="360"/>
      <c r="AG13" s="361"/>
      <c r="AH13" s="359">
        <v>4956</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224660</v>
      </c>
      <c r="BO13" s="384"/>
      <c r="BP13" s="384"/>
      <c r="BQ13" s="384"/>
      <c r="BR13" s="384"/>
      <c r="BS13" s="384"/>
      <c r="BT13" s="384"/>
      <c r="BU13" s="385"/>
      <c r="BV13" s="383">
        <v>-556241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11.6</v>
      </c>
      <c r="CU13" s="354"/>
      <c r="CV13" s="354"/>
      <c r="CW13" s="354"/>
      <c r="CX13" s="354"/>
      <c r="CY13" s="354"/>
      <c r="CZ13" s="354"/>
      <c r="DA13" s="355"/>
      <c r="DB13" s="353">
        <v>12.4</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114187</v>
      </c>
      <c r="S14" s="483"/>
      <c r="T14" s="483"/>
      <c r="U14" s="483"/>
      <c r="V14" s="484"/>
      <c r="W14" s="485"/>
      <c r="X14" s="399"/>
      <c r="Y14" s="399"/>
      <c r="Z14" s="399"/>
      <c r="AA14" s="399"/>
      <c r="AB14" s="400"/>
      <c r="AC14" s="475">
        <v>8.4</v>
      </c>
      <c r="AD14" s="476"/>
      <c r="AE14" s="476"/>
      <c r="AF14" s="476"/>
      <c r="AG14" s="477"/>
      <c r="AH14" s="475">
        <v>9.1999999999999993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62.7</v>
      </c>
      <c r="CU14" s="454"/>
      <c r="CV14" s="454"/>
      <c r="CW14" s="454"/>
      <c r="CX14" s="454"/>
      <c r="CY14" s="454"/>
      <c r="CZ14" s="454"/>
      <c r="DA14" s="455"/>
      <c r="DB14" s="486">
        <v>70.3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113310</v>
      </c>
      <c r="S15" s="483"/>
      <c r="T15" s="483"/>
      <c r="U15" s="483"/>
      <c r="V15" s="484"/>
      <c r="W15" s="470" t="s">
        <v>131</v>
      </c>
      <c r="X15" s="396"/>
      <c r="Y15" s="396"/>
      <c r="Z15" s="396"/>
      <c r="AA15" s="396"/>
      <c r="AB15" s="397"/>
      <c r="AC15" s="359">
        <v>16891</v>
      </c>
      <c r="AD15" s="360"/>
      <c r="AE15" s="360"/>
      <c r="AF15" s="360"/>
      <c r="AG15" s="361"/>
      <c r="AH15" s="359">
        <v>18805</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13267194</v>
      </c>
      <c r="BO15" s="379"/>
      <c r="BP15" s="379"/>
      <c r="BQ15" s="379"/>
      <c r="BR15" s="379"/>
      <c r="BS15" s="379"/>
      <c r="BT15" s="379"/>
      <c r="BU15" s="380"/>
      <c r="BV15" s="378">
        <v>13121587</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33.299999999999997</v>
      </c>
      <c r="AD16" s="476"/>
      <c r="AE16" s="476"/>
      <c r="AF16" s="476"/>
      <c r="AG16" s="477"/>
      <c r="AH16" s="475">
        <v>35</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18494146</v>
      </c>
      <c r="BO16" s="384"/>
      <c r="BP16" s="384"/>
      <c r="BQ16" s="384"/>
      <c r="BR16" s="384"/>
      <c r="BS16" s="384"/>
      <c r="BT16" s="384"/>
      <c r="BU16" s="385"/>
      <c r="BV16" s="383">
        <v>18462762</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29559</v>
      </c>
      <c r="AD17" s="360"/>
      <c r="AE17" s="360"/>
      <c r="AF17" s="360"/>
      <c r="AG17" s="361"/>
      <c r="AH17" s="359">
        <v>29676</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17254994</v>
      </c>
      <c r="BO17" s="384"/>
      <c r="BP17" s="384"/>
      <c r="BQ17" s="384"/>
      <c r="BR17" s="384"/>
      <c r="BS17" s="384"/>
      <c r="BT17" s="384"/>
      <c r="BU17" s="385"/>
      <c r="BV17" s="383">
        <v>17009693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509.07</v>
      </c>
      <c r="M18" s="446"/>
      <c r="N18" s="446"/>
      <c r="O18" s="446"/>
      <c r="P18" s="446"/>
      <c r="Q18" s="446"/>
      <c r="R18" s="447"/>
      <c r="S18" s="447"/>
      <c r="T18" s="447"/>
      <c r="U18" s="447"/>
      <c r="V18" s="448"/>
      <c r="W18" s="462"/>
      <c r="X18" s="463"/>
      <c r="Y18" s="463"/>
      <c r="Z18" s="463"/>
      <c r="AA18" s="463"/>
      <c r="AB18" s="471"/>
      <c r="AC18" s="347">
        <v>58.3</v>
      </c>
      <c r="AD18" s="348"/>
      <c r="AE18" s="348"/>
      <c r="AF18" s="348"/>
      <c r="AG18" s="449"/>
      <c r="AH18" s="347">
        <v>55.2</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23252915</v>
      </c>
      <c r="BO18" s="384"/>
      <c r="BP18" s="384"/>
      <c r="BQ18" s="384"/>
      <c r="BR18" s="384"/>
      <c r="BS18" s="384"/>
      <c r="BT18" s="384"/>
      <c r="BU18" s="385"/>
      <c r="BV18" s="383">
        <v>23319444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220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33475782</v>
      </c>
      <c r="BO19" s="384"/>
      <c r="BP19" s="384"/>
      <c r="BQ19" s="384"/>
      <c r="BR19" s="384"/>
      <c r="BS19" s="384"/>
      <c r="BT19" s="384"/>
      <c r="BU19" s="385"/>
      <c r="BV19" s="383">
        <v>33024481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44630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44911710</v>
      </c>
      <c r="BO23" s="384"/>
      <c r="BP23" s="384"/>
      <c r="BQ23" s="384"/>
      <c r="BR23" s="384"/>
      <c r="BS23" s="384"/>
      <c r="BT23" s="384"/>
      <c r="BU23" s="385"/>
      <c r="BV23" s="383">
        <v>43908472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9130</v>
      </c>
      <c r="R24" s="360"/>
      <c r="S24" s="360"/>
      <c r="T24" s="360"/>
      <c r="U24" s="360"/>
      <c r="V24" s="361"/>
      <c r="W24" s="425"/>
      <c r="X24" s="416"/>
      <c r="Y24" s="417"/>
      <c r="Z24" s="356" t="s">
        <v>154</v>
      </c>
      <c r="AA24" s="357"/>
      <c r="AB24" s="357"/>
      <c r="AC24" s="357"/>
      <c r="AD24" s="357"/>
      <c r="AE24" s="357"/>
      <c r="AF24" s="357"/>
      <c r="AG24" s="358"/>
      <c r="AH24" s="359">
        <v>867</v>
      </c>
      <c r="AI24" s="360"/>
      <c r="AJ24" s="360"/>
      <c r="AK24" s="360"/>
      <c r="AL24" s="361"/>
      <c r="AM24" s="359">
        <v>2672094</v>
      </c>
      <c r="AN24" s="360"/>
      <c r="AO24" s="360"/>
      <c r="AP24" s="360"/>
      <c r="AQ24" s="360"/>
      <c r="AR24" s="361"/>
      <c r="AS24" s="359">
        <v>3082</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35084165</v>
      </c>
      <c r="BO24" s="384"/>
      <c r="BP24" s="384"/>
      <c r="BQ24" s="384"/>
      <c r="BR24" s="384"/>
      <c r="BS24" s="384"/>
      <c r="BT24" s="384"/>
      <c r="BU24" s="385"/>
      <c r="BV24" s="383">
        <v>33676009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2</v>
      </c>
      <c r="M25" s="360"/>
      <c r="N25" s="360"/>
      <c r="O25" s="360"/>
      <c r="P25" s="361"/>
      <c r="Q25" s="359">
        <v>7210</v>
      </c>
      <c r="R25" s="360"/>
      <c r="S25" s="360"/>
      <c r="T25" s="360"/>
      <c r="U25" s="360"/>
      <c r="V25" s="361"/>
      <c r="W25" s="425"/>
      <c r="X25" s="416"/>
      <c r="Y25" s="417"/>
      <c r="Z25" s="356" t="s">
        <v>157</v>
      </c>
      <c r="AA25" s="357"/>
      <c r="AB25" s="357"/>
      <c r="AC25" s="357"/>
      <c r="AD25" s="357"/>
      <c r="AE25" s="357"/>
      <c r="AF25" s="357"/>
      <c r="AG25" s="358"/>
      <c r="AH25" s="359">
        <v>143</v>
      </c>
      <c r="AI25" s="360"/>
      <c r="AJ25" s="360"/>
      <c r="AK25" s="360"/>
      <c r="AL25" s="361"/>
      <c r="AM25" s="359">
        <v>400257</v>
      </c>
      <c r="AN25" s="360"/>
      <c r="AO25" s="360"/>
      <c r="AP25" s="360"/>
      <c r="AQ25" s="360"/>
      <c r="AR25" s="361"/>
      <c r="AS25" s="359">
        <v>2799</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409618</v>
      </c>
      <c r="BO25" s="379"/>
      <c r="BP25" s="379"/>
      <c r="BQ25" s="379"/>
      <c r="BR25" s="379"/>
      <c r="BS25" s="379"/>
      <c r="BT25" s="379"/>
      <c r="BU25" s="380"/>
      <c r="BV25" s="378">
        <v>3273347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6020</v>
      </c>
      <c r="R26" s="360"/>
      <c r="S26" s="360"/>
      <c r="T26" s="360"/>
      <c r="U26" s="360"/>
      <c r="V26" s="361"/>
      <c r="W26" s="425"/>
      <c r="X26" s="416"/>
      <c r="Y26" s="417"/>
      <c r="Z26" s="356" t="s">
        <v>160</v>
      </c>
      <c r="AA26" s="436"/>
      <c r="AB26" s="436"/>
      <c r="AC26" s="436"/>
      <c r="AD26" s="436"/>
      <c r="AE26" s="436"/>
      <c r="AF26" s="436"/>
      <c r="AG26" s="437"/>
      <c r="AH26" s="359">
        <v>69</v>
      </c>
      <c r="AI26" s="360"/>
      <c r="AJ26" s="360"/>
      <c r="AK26" s="360"/>
      <c r="AL26" s="361"/>
      <c r="AM26" s="359">
        <v>187473</v>
      </c>
      <c r="AN26" s="360"/>
      <c r="AO26" s="360"/>
      <c r="AP26" s="360"/>
      <c r="AQ26" s="360"/>
      <c r="AR26" s="361"/>
      <c r="AS26" s="359">
        <v>2717</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4560</v>
      </c>
      <c r="R27" s="360"/>
      <c r="S27" s="360"/>
      <c r="T27" s="360"/>
      <c r="U27" s="360"/>
      <c r="V27" s="361"/>
      <c r="W27" s="425"/>
      <c r="X27" s="416"/>
      <c r="Y27" s="417"/>
      <c r="Z27" s="356" t="s">
        <v>163</v>
      </c>
      <c r="AA27" s="357"/>
      <c r="AB27" s="357"/>
      <c r="AC27" s="357"/>
      <c r="AD27" s="357"/>
      <c r="AE27" s="357"/>
      <c r="AF27" s="357"/>
      <c r="AG27" s="358"/>
      <c r="AH27" s="359">
        <v>19</v>
      </c>
      <c r="AI27" s="360"/>
      <c r="AJ27" s="360"/>
      <c r="AK27" s="360"/>
      <c r="AL27" s="361"/>
      <c r="AM27" s="359">
        <v>65430</v>
      </c>
      <c r="AN27" s="360"/>
      <c r="AO27" s="360"/>
      <c r="AP27" s="360"/>
      <c r="AQ27" s="360"/>
      <c r="AR27" s="361"/>
      <c r="AS27" s="359">
        <v>3444</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1547533</v>
      </c>
      <c r="BO27" s="387"/>
      <c r="BP27" s="387"/>
      <c r="BQ27" s="387"/>
      <c r="BR27" s="387"/>
      <c r="BS27" s="387"/>
      <c r="BT27" s="387"/>
      <c r="BU27" s="388"/>
      <c r="BV27" s="386">
        <v>1546729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3930</v>
      </c>
      <c r="R28" s="360"/>
      <c r="S28" s="360"/>
      <c r="T28" s="360"/>
      <c r="U28" s="360"/>
      <c r="V28" s="361"/>
      <c r="W28" s="425"/>
      <c r="X28" s="416"/>
      <c r="Y28" s="417"/>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5632646</v>
      </c>
      <c r="BO28" s="379"/>
      <c r="BP28" s="379"/>
      <c r="BQ28" s="379"/>
      <c r="BR28" s="379"/>
      <c r="BS28" s="379"/>
      <c r="BT28" s="379"/>
      <c r="BU28" s="380"/>
      <c r="BV28" s="378">
        <v>5275445</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28</v>
      </c>
      <c r="M29" s="360"/>
      <c r="N29" s="360"/>
      <c r="O29" s="360"/>
      <c r="P29" s="361"/>
      <c r="Q29" s="359">
        <v>3660</v>
      </c>
      <c r="R29" s="360"/>
      <c r="S29" s="360"/>
      <c r="T29" s="360"/>
      <c r="U29" s="360"/>
      <c r="V29" s="361"/>
      <c r="W29" s="425"/>
      <c r="X29" s="416"/>
      <c r="Y29" s="417"/>
      <c r="Z29" s="356" t="s">
        <v>170</v>
      </c>
      <c r="AA29" s="357"/>
      <c r="AB29" s="357"/>
      <c r="AC29" s="357"/>
      <c r="AD29" s="357"/>
      <c r="AE29" s="357"/>
      <c r="AF29" s="357"/>
      <c r="AG29" s="358"/>
      <c r="AH29" s="359">
        <v>886</v>
      </c>
      <c r="AI29" s="360"/>
      <c r="AJ29" s="360"/>
      <c r="AK29" s="360"/>
      <c r="AL29" s="361"/>
      <c r="AM29" s="359">
        <v>2737524</v>
      </c>
      <c r="AN29" s="360"/>
      <c r="AO29" s="360"/>
      <c r="AP29" s="360"/>
      <c r="AQ29" s="360"/>
      <c r="AR29" s="361"/>
      <c r="AS29" s="359">
        <v>3090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60955</v>
      </c>
      <c r="BO29" s="384"/>
      <c r="BP29" s="384"/>
      <c r="BQ29" s="384"/>
      <c r="BR29" s="384"/>
      <c r="BS29" s="384"/>
      <c r="BT29" s="384"/>
      <c r="BU29" s="385"/>
      <c r="BV29" s="383">
        <v>60851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93.6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3543054</v>
      </c>
      <c r="BO30" s="387"/>
      <c r="BP30" s="387"/>
      <c r="BQ30" s="387"/>
      <c r="BR30" s="387"/>
      <c r="BS30" s="387"/>
      <c r="BT30" s="387"/>
      <c r="BU30" s="388"/>
      <c r="BV30" s="386">
        <v>3865113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10</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12</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18</v>
      </c>
      <c r="BX34" s="343"/>
      <c r="BY34" s="342" t="str">
        <f>IF('各会計、関係団体の財政状況及び健全化判断比率'!B68="","",'各会計、関係団体の財政状況及び健全化判断比率'!B68)</f>
        <v>愛媛県市町総合事務組合（消防補償事業分）</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西条産業情報支援センター</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ひうち地域振興整備事業特別会計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介護保険特別会計（介護保険事業勘定）</v>
      </c>
      <c r="X35" s="342"/>
      <c r="Y35" s="342"/>
      <c r="Z35" s="342"/>
      <c r="AA35" s="342"/>
      <c r="AB35" s="342"/>
      <c r="AC35" s="342"/>
      <c r="AD35" s="342"/>
      <c r="AE35" s="342"/>
      <c r="AF35" s="342"/>
      <c r="AG35" s="342"/>
      <c r="AH35" s="342"/>
      <c r="AI35" s="342"/>
      <c r="AJ35" s="342"/>
      <c r="AK35" s="342"/>
      <c r="AL35" s="165"/>
      <c r="AM35" s="343">
        <f t="shared" ref="AM35:AM43" si="0">IF(AO35="","",AM34+1)</f>
        <v>11</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13</v>
      </c>
      <c r="BF35" s="343"/>
      <c r="BG35" s="342" t="str">
        <f>IF('各会計、関係団体の財政状況及び健全化判断比率'!B35="","",'各会計、関係団体の財政状況及び健全化判断比率'!B35)</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19</v>
      </c>
      <c r="BX35" s="343"/>
      <c r="BY35" s="342" t="str">
        <f>IF('各会計、関係団体の財政状況及び健全化判断比率'!B69="","",'各会計、関係団体の財政状況及び健全化判断比率'!B69)</f>
        <v>愛媛県市町総合事務組合（交通災害事業分）</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西条市体育協会</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土地開発事業特別会計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介護保険特別会計（介護サービス事業勘定）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14</v>
      </c>
      <c r="BF36" s="343"/>
      <c r="BG36" s="342" t="str">
        <f>IF('各会計、関係団体の財政状況及び健全化判断比率'!B36="","",'各会計、関係団体の財政状況及び健全化判断比率'!B36)</f>
        <v>小規模下水道事業特別会計</v>
      </c>
      <c r="BH36" s="342"/>
      <c r="BI36" s="342"/>
      <c r="BJ36" s="342"/>
      <c r="BK36" s="342"/>
      <c r="BL36" s="342"/>
      <c r="BM36" s="342"/>
      <c r="BN36" s="342"/>
      <c r="BO36" s="342"/>
      <c r="BP36" s="342"/>
      <c r="BQ36" s="342"/>
      <c r="BR36" s="342"/>
      <c r="BS36" s="342"/>
      <c r="BT36" s="342"/>
      <c r="BU36" s="342"/>
      <c r="BV36" s="165"/>
      <c r="BW36" s="343">
        <f t="shared" si="2"/>
        <v>20</v>
      </c>
      <c r="BX36" s="343"/>
      <c r="BY36" s="342" t="str">
        <f>IF('各会計、関係団体の財政状況及び健全化判断比率'!B70="","",'各会計、関係団体の財政状況及び健全化判断比率'!B70)</f>
        <v>愛媛地方税滞納整理機構</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西条市土地開発公社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住宅新築資金等貸付事業特別会計</v>
      </c>
      <c r="F37" s="342"/>
      <c r="G37" s="342"/>
      <c r="H37" s="342"/>
      <c r="I37" s="342"/>
      <c r="J37" s="342"/>
      <c r="K37" s="342"/>
      <c r="L37" s="342"/>
      <c r="M37" s="342"/>
      <c r="N37" s="342"/>
      <c r="O37" s="342"/>
      <c r="P37" s="342"/>
      <c r="Q37" s="342"/>
      <c r="R37" s="342"/>
      <c r="S37" s="342"/>
      <c r="T37" s="165"/>
      <c r="U37" s="343">
        <f t="shared" si="4"/>
        <v>9</v>
      </c>
      <c r="V37" s="343"/>
      <c r="W37" s="342" t="str">
        <f>IF('各会計、関係団体の財政状況及び健全化判断比率'!B31="","",'各会計、関係団体の財政状況及び健全化判断比率'!B31)</f>
        <v>後期高齢者医療保険特別会計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15</v>
      </c>
      <c r="BF37" s="343"/>
      <c r="BG37" s="342" t="str">
        <f>IF('各会計、関係団体の財政状況及び健全化判断比率'!B37="","",'各会計、関係団体の財政状況及び健全化判断比率'!B37)</f>
        <v>港湾上屋事業特別会計</v>
      </c>
      <c r="BH37" s="342"/>
      <c r="BI37" s="342"/>
      <c r="BJ37" s="342"/>
      <c r="BK37" s="342"/>
      <c r="BL37" s="342"/>
      <c r="BM37" s="342"/>
      <c r="BN37" s="342"/>
      <c r="BO37" s="342"/>
      <c r="BP37" s="342"/>
      <c r="BQ37" s="342"/>
      <c r="BR37" s="342"/>
      <c r="BS37" s="342"/>
      <c r="BT37" s="342"/>
      <c r="BU37" s="342"/>
      <c r="BV37" s="165"/>
      <c r="BW37" s="343">
        <f t="shared" si="2"/>
        <v>21</v>
      </c>
      <c r="BX37" s="343"/>
      <c r="BY37" s="342" t="str">
        <f>IF('各会計、関係団体の財政状況及び健全化判断比率'!B71="","",'各会計、関係団体の財政状況及び健全化判断比率'!B71)</f>
        <v>愛媛県後期高齢者医療広域連合（一般会計）</v>
      </c>
      <c r="BZ37" s="342"/>
      <c r="CA37" s="342"/>
      <c r="CB37" s="342"/>
      <c r="CC37" s="342"/>
      <c r="CD37" s="342"/>
      <c r="CE37" s="342"/>
      <c r="CF37" s="342"/>
      <c r="CG37" s="342"/>
      <c r="CH37" s="342"/>
      <c r="CI37" s="342"/>
      <c r="CJ37" s="342"/>
      <c r="CK37" s="342"/>
      <c r="CL37" s="342"/>
      <c r="CM37" s="342"/>
      <c r="CN37" s="165"/>
      <c r="CO37" s="343">
        <f t="shared" si="3"/>
        <v>26</v>
      </c>
      <c r="CP37" s="343"/>
      <c r="CQ37" s="342" t="str">
        <f>IF('各会計、関係団体の財政状況及び健全化判断比率'!BS10="","",'各会計、関係団体の財政状況及び健全化判断比率'!BS10)</f>
        <v>佐伯記念育英会</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畑地かん水事業特別会計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16</v>
      </c>
      <c r="BF38" s="343"/>
      <c r="BG38" s="342" t="str">
        <f>IF('各会計、関係団体の財政状況及び健全化判断比率'!B38="","",'各会計、関係団体の財政状況及び健全化判断比率'!B38)</f>
        <v>小松地域交流事業特別会計</v>
      </c>
      <c r="BH38" s="342"/>
      <c r="BI38" s="342"/>
      <c r="BJ38" s="342"/>
      <c r="BK38" s="342"/>
      <c r="BL38" s="342"/>
      <c r="BM38" s="342"/>
      <c r="BN38" s="342"/>
      <c r="BO38" s="342"/>
      <c r="BP38" s="342"/>
      <c r="BQ38" s="342"/>
      <c r="BR38" s="342"/>
      <c r="BS38" s="342"/>
      <c r="BT38" s="342"/>
      <c r="BU38" s="342"/>
      <c r="BV38" s="165"/>
      <c r="BW38" s="343">
        <f t="shared" si="2"/>
        <v>22</v>
      </c>
      <c r="BX38" s="343"/>
      <c r="BY38" s="342" t="str">
        <f>IF('各会計、関係団体の財政状況及び健全化判断比率'!B72="","",'各会計、関係団体の財政状況及び健全化判断比率'!B72)</f>
        <v>愛媛県後期高齢者医療広域連合（後期高齢者医療特別会計）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17</v>
      </c>
      <c r="BF39" s="343"/>
      <c r="BG39" s="342" t="str">
        <f>IF('各会計、関係団体の財政状況及び健全化判断比率'!B39="","",'各会計、関係団体の財政状況及び健全化判断比率'!B39)</f>
        <v>本谷温泉事業特別会計</v>
      </c>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16141741</v>
      </c>
      <c r="S5" s="637"/>
      <c r="T5" s="637"/>
      <c r="U5" s="637"/>
      <c r="V5" s="637"/>
      <c r="W5" s="637"/>
      <c r="X5" s="637"/>
      <c r="Y5" s="684"/>
      <c r="Z5" s="697">
        <v>32.6</v>
      </c>
      <c r="AA5" s="697"/>
      <c r="AB5" s="697"/>
      <c r="AC5" s="697"/>
      <c r="AD5" s="698">
        <v>16141741</v>
      </c>
      <c r="AE5" s="698"/>
      <c r="AF5" s="698"/>
      <c r="AG5" s="698"/>
      <c r="AH5" s="698"/>
      <c r="AI5" s="698"/>
      <c r="AJ5" s="698"/>
      <c r="AK5" s="698"/>
      <c r="AL5" s="685">
        <v>63.1</v>
      </c>
      <c r="AM5" s="654"/>
      <c r="AN5" s="654"/>
      <c r="AO5" s="686"/>
      <c r="AP5" s="673" t="s">
        <v>208</v>
      </c>
      <c r="AQ5" s="674"/>
      <c r="AR5" s="674"/>
      <c r="AS5" s="674"/>
      <c r="AT5" s="674"/>
      <c r="AU5" s="674"/>
      <c r="AV5" s="674"/>
      <c r="AW5" s="674"/>
      <c r="AX5" s="674"/>
      <c r="AY5" s="674"/>
      <c r="AZ5" s="674"/>
      <c r="BA5" s="674"/>
      <c r="BB5" s="674"/>
      <c r="BC5" s="674"/>
      <c r="BD5" s="674"/>
      <c r="BE5" s="674"/>
      <c r="BF5" s="675"/>
      <c r="BG5" s="586">
        <v>16135544</v>
      </c>
      <c r="BH5" s="587"/>
      <c r="BI5" s="587"/>
      <c r="BJ5" s="587"/>
      <c r="BK5" s="587"/>
      <c r="BL5" s="587"/>
      <c r="BM5" s="587"/>
      <c r="BN5" s="588"/>
      <c r="BO5" s="639">
        <v>100</v>
      </c>
      <c r="BP5" s="639"/>
      <c r="BQ5" s="639"/>
      <c r="BR5" s="639"/>
      <c r="BS5" s="640">
        <v>312758</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372202</v>
      </c>
      <c r="S6" s="587"/>
      <c r="T6" s="587"/>
      <c r="U6" s="587"/>
      <c r="V6" s="587"/>
      <c r="W6" s="587"/>
      <c r="X6" s="587"/>
      <c r="Y6" s="588"/>
      <c r="Z6" s="639">
        <v>0.8</v>
      </c>
      <c r="AA6" s="639"/>
      <c r="AB6" s="639"/>
      <c r="AC6" s="639"/>
      <c r="AD6" s="640">
        <v>372202</v>
      </c>
      <c r="AE6" s="640"/>
      <c r="AF6" s="640"/>
      <c r="AG6" s="640"/>
      <c r="AH6" s="640"/>
      <c r="AI6" s="640"/>
      <c r="AJ6" s="640"/>
      <c r="AK6" s="640"/>
      <c r="AL6" s="609">
        <v>1.5</v>
      </c>
      <c r="AM6" s="641"/>
      <c r="AN6" s="641"/>
      <c r="AO6" s="642"/>
      <c r="AP6" s="583" t="s">
        <v>213</v>
      </c>
      <c r="AQ6" s="584"/>
      <c r="AR6" s="584"/>
      <c r="AS6" s="584"/>
      <c r="AT6" s="584"/>
      <c r="AU6" s="584"/>
      <c r="AV6" s="584"/>
      <c r="AW6" s="584"/>
      <c r="AX6" s="584"/>
      <c r="AY6" s="584"/>
      <c r="AZ6" s="584"/>
      <c r="BA6" s="584"/>
      <c r="BB6" s="584"/>
      <c r="BC6" s="584"/>
      <c r="BD6" s="584"/>
      <c r="BE6" s="584"/>
      <c r="BF6" s="585"/>
      <c r="BG6" s="586">
        <v>16135544</v>
      </c>
      <c r="BH6" s="587"/>
      <c r="BI6" s="587"/>
      <c r="BJ6" s="587"/>
      <c r="BK6" s="587"/>
      <c r="BL6" s="587"/>
      <c r="BM6" s="587"/>
      <c r="BN6" s="588"/>
      <c r="BO6" s="639">
        <v>100</v>
      </c>
      <c r="BP6" s="639"/>
      <c r="BQ6" s="639"/>
      <c r="BR6" s="639"/>
      <c r="BS6" s="640">
        <v>312758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329845</v>
      </c>
      <c r="CS6" s="587"/>
      <c r="CT6" s="587"/>
      <c r="CU6" s="587"/>
      <c r="CV6" s="587"/>
      <c r="CW6" s="587"/>
      <c r="CX6" s="587"/>
      <c r="CY6" s="588"/>
      <c r="CZ6" s="639">
        <v>0.7</v>
      </c>
      <c r="DA6" s="639"/>
      <c r="DB6" s="639"/>
      <c r="DC6" s="639"/>
      <c r="DD6" s="592" t="s">
        <v>215</v>
      </c>
      <c r="DE6" s="587"/>
      <c r="DF6" s="587"/>
      <c r="DG6" s="587"/>
      <c r="DH6" s="587"/>
      <c r="DI6" s="587"/>
      <c r="DJ6" s="587"/>
      <c r="DK6" s="587"/>
      <c r="DL6" s="587"/>
      <c r="DM6" s="587"/>
      <c r="DN6" s="587"/>
      <c r="DO6" s="587"/>
      <c r="DP6" s="588"/>
      <c r="DQ6" s="592">
        <v>329845</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43421</v>
      </c>
      <c r="S7" s="587"/>
      <c r="T7" s="587"/>
      <c r="U7" s="587"/>
      <c r="V7" s="587"/>
      <c r="W7" s="587"/>
      <c r="X7" s="587"/>
      <c r="Y7" s="588"/>
      <c r="Z7" s="639">
        <v>0.1</v>
      </c>
      <c r="AA7" s="639"/>
      <c r="AB7" s="639"/>
      <c r="AC7" s="639"/>
      <c r="AD7" s="640">
        <v>43421</v>
      </c>
      <c r="AE7" s="640"/>
      <c r="AF7" s="640"/>
      <c r="AG7" s="640"/>
      <c r="AH7" s="640"/>
      <c r="AI7" s="640"/>
      <c r="AJ7" s="640"/>
      <c r="AK7" s="640"/>
      <c r="AL7" s="609">
        <v>0.2</v>
      </c>
      <c r="AM7" s="641"/>
      <c r="AN7" s="641"/>
      <c r="AO7" s="642"/>
      <c r="AP7" s="583" t="s">
        <v>217</v>
      </c>
      <c r="AQ7" s="584"/>
      <c r="AR7" s="584"/>
      <c r="AS7" s="584"/>
      <c r="AT7" s="584"/>
      <c r="AU7" s="584"/>
      <c r="AV7" s="584"/>
      <c r="AW7" s="584"/>
      <c r="AX7" s="584"/>
      <c r="AY7" s="584"/>
      <c r="AZ7" s="584"/>
      <c r="BA7" s="584"/>
      <c r="BB7" s="584"/>
      <c r="BC7" s="584"/>
      <c r="BD7" s="584"/>
      <c r="BE7" s="584"/>
      <c r="BF7" s="585"/>
      <c r="BG7" s="586">
        <v>6601558</v>
      </c>
      <c r="BH7" s="587"/>
      <c r="BI7" s="587"/>
      <c r="BJ7" s="587"/>
      <c r="BK7" s="587"/>
      <c r="BL7" s="587"/>
      <c r="BM7" s="587"/>
      <c r="BN7" s="588"/>
      <c r="BO7" s="639">
        <v>40.9</v>
      </c>
      <c r="BP7" s="639"/>
      <c r="BQ7" s="639"/>
      <c r="BR7" s="639"/>
      <c r="BS7" s="640">
        <v>312758</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8593982</v>
      </c>
      <c r="CS7" s="587"/>
      <c r="CT7" s="587"/>
      <c r="CU7" s="587"/>
      <c r="CV7" s="587"/>
      <c r="CW7" s="587"/>
      <c r="CX7" s="587"/>
      <c r="CY7" s="588"/>
      <c r="CZ7" s="639">
        <v>18.3</v>
      </c>
      <c r="DA7" s="639"/>
      <c r="DB7" s="639"/>
      <c r="DC7" s="639"/>
      <c r="DD7" s="592">
        <v>2301811</v>
      </c>
      <c r="DE7" s="587"/>
      <c r="DF7" s="587"/>
      <c r="DG7" s="587"/>
      <c r="DH7" s="587"/>
      <c r="DI7" s="587"/>
      <c r="DJ7" s="587"/>
      <c r="DK7" s="587"/>
      <c r="DL7" s="587"/>
      <c r="DM7" s="587"/>
      <c r="DN7" s="587"/>
      <c r="DO7" s="587"/>
      <c r="DP7" s="588"/>
      <c r="DQ7" s="592">
        <v>6196437</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47532</v>
      </c>
      <c r="S8" s="587"/>
      <c r="T8" s="587"/>
      <c r="U8" s="587"/>
      <c r="V8" s="587"/>
      <c r="W8" s="587"/>
      <c r="X8" s="587"/>
      <c r="Y8" s="588"/>
      <c r="Z8" s="639">
        <v>0.1</v>
      </c>
      <c r="AA8" s="639"/>
      <c r="AB8" s="639"/>
      <c r="AC8" s="639"/>
      <c r="AD8" s="640">
        <v>47532</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149234</v>
      </c>
      <c r="BH8" s="587"/>
      <c r="BI8" s="587"/>
      <c r="BJ8" s="587"/>
      <c r="BK8" s="587"/>
      <c r="BL8" s="587"/>
      <c r="BM8" s="587"/>
      <c r="BN8" s="588"/>
      <c r="BO8" s="639">
        <v>0.9</v>
      </c>
      <c r="BP8" s="639"/>
      <c r="BQ8" s="639"/>
      <c r="BR8" s="639"/>
      <c r="BS8" s="592" t="s">
        <v>221</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14654322</v>
      </c>
      <c r="CS8" s="587"/>
      <c r="CT8" s="587"/>
      <c r="CU8" s="587"/>
      <c r="CV8" s="587"/>
      <c r="CW8" s="587"/>
      <c r="CX8" s="587"/>
      <c r="CY8" s="588"/>
      <c r="CZ8" s="639">
        <v>31.2</v>
      </c>
      <c r="DA8" s="639"/>
      <c r="DB8" s="639"/>
      <c r="DC8" s="639"/>
      <c r="DD8" s="592">
        <v>17349</v>
      </c>
      <c r="DE8" s="587"/>
      <c r="DF8" s="587"/>
      <c r="DG8" s="587"/>
      <c r="DH8" s="587"/>
      <c r="DI8" s="587"/>
      <c r="DJ8" s="587"/>
      <c r="DK8" s="587"/>
      <c r="DL8" s="587"/>
      <c r="DM8" s="587"/>
      <c r="DN8" s="587"/>
      <c r="DO8" s="587"/>
      <c r="DP8" s="588"/>
      <c r="DQ8" s="592">
        <v>7615380</v>
      </c>
      <c r="DR8" s="587"/>
      <c r="DS8" s="587"/>
      <c r="DT8" s="587"/>
      <c r="DU8" s="587"/>
      <c r="DV8" s="587"/>
      <c r="DW8" s="587"/>
      <c r="DX8" s="587"/>
      <c r="DY8" s="587"/>
      <c r="DZ8" s="587"/>
      <c r="EA8" s="587"/>
      <c r="EB8" s="587"/>
      <c r="EC8" s="622"/>
    </row>
    <row r="9" spans="2:143" ht="11.25" customHeight="1">
      <c r="B9" s="583" t="s">
        <v>223</v>
      </c>
      <c r="C9" s="584"/>
      <c r="D9" s="584"/>
      <c r="E9" s="584"/>
      <c r="F9" s="584"/>
      <c r="G9" s="584"/>
      <c r="H9" s="584"/>
      <c r="I9" s="584"/>
      <c r="J9" s="584"/>
      <c r="K9" s="584"/>
      <c r="L9" s="584"/>
      <c r="M9" s="584"/>
      <c r="N9" s="584"/>
      <c r="O9" s="584"/>
      <c r="P9" s="584"/>
      <c r="Q9" s="585"/>
      <c r="R9" s="586">
        <v>75316</v>
      </c>
      <c r="S9" s="587"/>
      <c r="T9" s="587"/>
      <c r="U9" s="587"/>
      <c r="V9" s="587"/>
      <c r="W9" s="587"/>
      <c r="X9" s="587"/>
      <c r="Y9" s="588"/>
      <c r="Z9" s="639">
        <v>0.2</v>
      </c>
      <c r="AA9" s="639"/>
      <c r="AB9" s="639"/>
      <c r="AC9" s="639"/>
      <c r="AD9" s="640">
        <v>75316</v>
      </c>
      <c r="AE9" s="640"/>
      <c r="AF9" s="640"/>
      <c r="AG9" s="640"/>
      <c r="AH9" s="640"/>
      <c r="AI9" s="640"/>
      <c r="AJ9" s="640"/>
      <c r="AK9" s="640"/>
      <c r="AL9" s="609">
        <v>0.3</v>
      </c>
      <c r="AM9" s="641"/>
      <c r="AN9" s="641"/>
      <c r="AO9" s="642"/>
      <c r="AP9" s="583" t="s">
        <v>224</v>
      </c>
      <c r="AQ9" s="584"/>
      <c r="AR9" s="584"/>
      <c r="AS9" s="584"/>
      <c r="AT9" s="584"/>
      <c r="AU9" s="584"/>
      <c r="AV9" s="584"/>
      <c r="AW9" s="584"/>
      <c r="AX9" s="584"/>
      <c r="AY9" s="584"/>
      <c r="AZ9" s="584"/>
      <c r="BA9" s="584"/>
      <c r="BB9" s="584"/>
      <c r="BC9" s="584"/>
      <c r="BD9" s="584"/>
      <c r="BE9" s="584"/>
      <c r="BF9" s="585"/>
      <c r="BG9" s="586">
        <v>4264323</v>
      </c>
      <c r="BH9" s="587"/>
      <c r="BI9" s="587"/>
      <c r="BJ9" s="587"/>
      <c r="BK9" s="587"/>
      <c r="BL9" s="587"/>
      <c r="BM9" s="587"/>
      <c r="BN9" s="588"/>
      <c r="BO9" s="639">
        <v>26.4</v>
      </c>
      <c r="BP9" s="639"/>
      <c r="BQ9" s="639"/>
      <c r="BR9" s="639"/>
      <c r="BS9" s="592" t="s">
        <v>221</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2932313</v>
      </c>
      <c r="CS9" s="587"/>
      <c r="CT9" s="587"/>
      <c r="CU9" s="587"/>
      <c r="CV9" s="587"/>
      <c r="CW9" s="587"/>
      <c r="CX9" s="587"/>
      <c r="CY9" s="588"/>
      <c r="CZ9" s="639">
        <v>6.3</v>
      </c>
      <c r="DA9" s="639"/>
      <c r="DB9" s="639"/>
      <c r="DC9" s="639"/>
      <c r="DD9" s="592">
        <v>408521</v>
      </c>
      <c r="DE9" s="587"/>
      <c r="DF9" s="587"/>
      <c r="DG9" s="587"/>
      <c r="DH9" s="587"/>
      <c r="DI9" s="587"/>
      <c r="DJ9" s="587"/>
      <c r="DK9" s="587"/>
      <c r="DL9" s="587"/>
      <c r="DM9" s="587"/>
      <c r="DN9" s="587"/>
      <c r="DO9" s="587"/>
      <c r="DP9" s="588"/>
      <c r="DQ9" s="592">
        <v>2689348</v>
      </c>
      <c r="DR9" s="587"/>
      <c r="DS9" s="587"/>
      <c r="DT9" s="587"/>
      <c r="DU9" s="587"/>
      <c r="DV9" s="587"/>
      <c r="DW9" s="587"/>
      <c r="DX9" s="587"/>
      <c r="DY9" s="587"/>
      <c r="DZ9" s="587"/>
      <c r="EA9" s="587"/>
      <c r="EB9" s="587"/>
      <c r="EC9" s="622"/>
    </row>
    <row r="10" spans="2:143" ht="11.25" customHeight="1">
      <c r="B10" s="583" t="s">
        <v>226</v>
      </c>
      <c r="C10" s="584"/>
      <c r="D10" s="584"/>
      <c r="E10" s="584"/>
      <c r="F10" s="584"/>
      <c r="G10" s="584"/>
      <c r="H10" s="584"/>
      <c r="I10" s="584"/>
      <c r="J10" s="584"/>
      <c r="K10" s="584"/>
      <c r="L10" s="584"/>
      <c r="M10" s="584"/>
      <c r="N10" s="584"/>
      <c r="O10" s="584"/>
      <c r="P10" s="584"/>
      <c r="Q10" s="585"/>
      <c r="R10" s="586">
        <v>956359</v>
      </c>
      <c r="S10" s="587"/>
      <c r="T10" s="587"/>
      <c r="U10" s="587"/>
      <c r="V10" s="587"/>
      <c r="W10" s="587"/>
      <c r="X10" s="587"/>
      <c r="Y10" s="588"/>
      <c r="Z10" s="639">
        <v>1.9</v>
      </c>
      <c r="AA10" s="639"/>
      <c r="AB10" s="639"/>
      <c r="AC10" s="639"/>
      <c r="AD10" s="640">
        <v>956359</v>
      </c>
      <c r="AE10" s="640"/>
      <c r="AF10" s="640"/>
      <c r="AG10" s="640"/>
      <c r="AH10" s="640"/>
      <c r="AI10" s="640"/>
      <c r="AJ10" s="640"/>
      <c r="AK10" s="640"/>
      <c r="AL10" s="609">
        <v>3.7</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272424</v>
      </c>
      <c r="BH10" s="587"/>
      <c r="BI10" s="587"/>
      <c r="BJ10" s="587"/>
      <c r="BK10" s="587"/>
      <c r="BL10" s="587"/>
      <c r="BM10" s="587"/>
      <c r="BN10" s="588"/>
      <c r="BO10" s="639">
        <v>1.7</v>
      </c>
      <c r="BP10" s="639"/>
      <c r="BQ10" s="639"/>
      <c r="BR10" s="639"/>
      <c r="BS10" s="592" t="s">
        <v>221</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388879</v>
      </c>
      <c r="CS10" s="587"/>
      <c r="CT10" s="587"/>
      <c r="CU10" s="587"/>
      <c r="CV10" s="587"/>
      <c r="CW10" s="587"/>
      <c r="CX10" s="587"/>
      <c r="CY10" s="588"/>
      <c r="CZ10" s="639">
        <v>0.8</v>
      </c>
      <c r="DA10" s="639"/>
      <c r="DB10" s="639"/>
      <c r="DC10" s="639"/>
      <c r="DD10" s="592" t="s">
        <v>221</v>
      </c>
      <c r="DE10" s="587"/>
      <c r="DF10" s="587"/>
      <c r="DG10" s="587"/>
      <c r="DH10" s="587"/>
      <c r="DI10" s="587"/>
      <c r="DJ10" s="587"/>
      <c r="DK10" s="587"/>
      <c r="DL10" s="587"/>
      <c r="DM10" s="587"/>
      <c r="DN10" s="587"/>
      <c r="DO10" s="587"/>
      <c r="DP10" s="588"/>
      <c r="DQ10" s="592">
        <v>5506</v>
      </c>
      <c r="DR10" s="587"/>
      <c r="DS10" s="587"/>
      <c r="DT10" s="587"/>
      <c r="DU10" s="587"/>
      <c r="DV10" s="587"/>
      <c r="DW10" s="587"/>
      <c r="DX10" s="587"/>
      <c r="DY10" s="587"/>
      <c r="DZ10" s="587"/>
      <c r="EA10" s="587"/>
      <c r="EB10" s="587"/>
      <c r="EC10" s="622"/>
    </row>
    <row r="11" spans="2:143" ht="11.25" customHeight="1">
      <c r="B11" s="583" t="s">
        <v>229</v>
      </c>
      <c r="C11" s="584"/>
      <c r="D11" s="584"/>
      <c r="E11" s="584"/>
      <c r="F11" s="584"/>
      <c r="G11" s="584"/>
      <c r="H11" s="584"/>
      <c r="I11" s="584"/>
      <c r="J11" s="584"/>
      <c r="K11" s="584"/>
      <c r="L11" s="584"/>
      <c r="M11" s="584"/>
      <c r="N11" s="584"/>
      <c r="O11" s="584"/>
      <c r="P11" s="584"/>
      <c r="Q11" s="585"/>
      <c r="R11" s="586">
        <v>5245</v>
      </c>
      <c r="S11" s="587"/>
      <c r="T11" s="587"/>
      <c r="U11" s="587"/>
      <c r="V11" s="587"/>
      <c r="W11" s="587"/>
      <c r="X11" s="587"/>
      <c r="Y11" s="588"/>
      <c r="Z11" s="639">
        <v>0</v>
      </c>
      <c r="AA11" s="639"/>
      <c r="AB11" s="639"/>
      <c r="AC11" s="639"/>
      <c r="AD11" s="640">
        <v>5245</v>
      </c>
      <c r="AE11" s="640"/>
      <c r="AF11" s="640"/>
      <c r="AG11" s="640"/>
      <c r="AH11" s="640"/>
      <c r="AI11" s="640"/>
      <c r="AJ11" s="640"/>
      <c r="AK11" s="640"/>
      <c r="AL11" s="609">
        <v>0</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1915577</v>
      </c>
      <c r="BH11" s="587"/>
      <c r="BI11" s="587"/>
      <c r="BJ11" s="587"/>
      <c r="BK11" s="587"/>
      <c r="BL11" s="587"/>
      <c r="BM11" s="587"/>
      <c r="BN11" s="588"/>
      <c r="BO11" s="639">
        <v>11.9</v>
      </c>
      <c r="BP11" s="639"/>
      <c r="BQ11" s="639"/>
      <c r="BR11" s="639"/>
      <c r="BS11" s="592">
        <v>312758</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2002116</v>
      </c>
      <c r="CS11" s="587"/>
      <c r="CT11" s="587"/>
      <c r="CU11" s="587"/>
      <c r="CV11" s="587"/>
      <c r="CW11" s="587"/>
      <c r="CX11" s="587"/>
      <c r="CY11" s="588"/>
      <c r="CZ11" s="639">
        <v>4.3</v>
      </c>
      <c r="DA11" s="639"/>
      <c r="DB11" s="639"/>
      <c r="DC11" s="639"/>
      <c r="DD11" s="592">
        <v>1174358</v>
      </c>
      <c r="DE11" s="587"/>
      <c r="DF11" s="587"/>
      <c r="DG11" s="587"/>
      <c r="DH11" s="587"/>
      <c r="DI11" s="587"/>
      <c r="DJ11" s="587"/>
      <c r="DK11" s="587"/>
      <c r="DL11" s="587"/>
      <c r="DM11" s="587"/>
      <c r="DN11" s="587"/>
      <c r="DO11" s="587"/>
      <c r="DP11" s="588"/>
      <c r="DQ11" s="592">
        <v>1091743</v>
      </c>
      <c r="DR11" s="587"/>
      <c r="DS11" s="587"/>
      <c r="DT11" s="587"/>
      <c r="DU11" s="587"/>
      <c r="DV11" s="587"/>
      <c r="DW11" s="587"/>
      <c r="DX11" s="587"/>
      <c r="DY11" s="587"/>
      <c r="DZ11" s="587"/>
      <c r="EA11" s="587"/>
      <c r="EB11" s="587"/>
      <c r="EC11" s="622"/>
    </row>
    <row r="12" spans="2:143" ht="11.25" customHeight="1">
      <c r="B12" s="583" t="s">
        <v>232</v>
      </c>
      <c r="C12" s="584"/>
      <c r="D12" s="584"/>
      <c r="E12" s="584"/>
      <c r="F12" s="584"/>
      <c r="G12" s="584"/>
      <c r="H12" s="584"/>
      <c r="I12" s="584"/>
      <c r="J12" s="584"/>
      <c r="K12" s="584"/>
      <c r="L12" s="584"/>
      <c r="M12" s="584"/>
      <c r="N12" s="584"/>
      <c r="O12" s="584"/>
      <c r="P12" s="584"/>
      <c r="Q12" s="585"/>
      <c r="R12" s="586" t="s">
        <v>221</v>
      </c>
      <c r="S12" s="587"/>
      <c r="T12" s="587"/>
      <c r="U12" s="587"/>
      <c r="V12" s="587"/>
      <c r="W12" s="587"/>
      <c r="X12" s="587"/>
      <c r="Y12" s="588"/>
      <c r="Z12" s="639" t="s">
        <v>221</v>
      </c>
      <c r="AA12" s="639"/>
      <c r="AB12" s="639"/>
      <c r="AC12" s="639"/>
      <c r="AD12" s="640" t="s">
        <v>221</v>
      </c>
      <c r="AE12" s="640"/>
      <c r="AF12" s="640"/>
      <c r="AG12" s="640"/>
      <c r="AH12" s="640"/>
      <c r="AI12" s="640"/>
      <c r="AJ12" s="640"/>
      <c r="AK12" s="640"/>
      <c r="AL12" s="609" t="s">
        <v>221</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8399294</v>
      </c>
      <c r="BH12" s="587"/>
      <c r="BI12" s="587"/>
      <c r="BJ12" s="587"/>
      <c r="BK12" s="587"/>
      <c r="BL12" s="587"/>
      <c r="BM12" s="587"/>
      <c r="BN12" s="588"/>
      <c r="BO12" s="639">
        <v>52</v>
      </c>
      <c r="BP12" s="639"/>
      <c r="BQ12" s="639"/>
      <c r="BR12" s="639"/>
      <c r="BS12" s="592" t="s">
        <v>221</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1521229</v>
      </c>
      <c r="CS12" s="587"/>
      <c r="CT12" s="587"/>
      <c r="CU12" s="587"/>
      <c r="CV12" s="587"/>
      <c r="CW12" s="587"/>
      <c r="CX12" s="587"/>
      <c r="CY12" s="588"/>
      <c r="CZ12" s="639">
        <v>3.2</v>
      </c>
      <c r="DA12" s="639"/>
      <c r="DB12" s="639"/>
      <c r="DC12" s="639"/>
      <c r="DD12" s="592">
        <v>358215</v>
      </c>
      <c r="DE12" s="587"/>
      <c r="DF12" s="587"/>
      <c r="DG12" s="587"/>
      <c r="DH12" s="587"/>
      <c r="DI12" s="587"/>
      <c r="DJ12" s="587"/>
      <c r="DK12" s="587"/>
      <c r="DL12" s="587"/>
      <c r="DM12" s="587"/>
      <c r="DN12" s="587"/>
      <c r="DO12" s="587"/>
      <c r="DP12" s="588"/>
      <c r="DQ12" s="592">
        <v>839363</v>
      </c>
      <c r="DR12" s="587"/>
      <c r="DS12" s="587"/>
      <c r="DT12" s="587"/>
      <c r="DU12" s="587"/>
      <c r="DV12" s="587"/>
      <c r="DW12" s="587"/>
      <c r="DX12" s="587"/>
      <c r="DY12" s="587"/>
      <c r="DZ12" s="587"/>
      <c r="EA12" s="587"/>
      <c r="EB12" s="587"/>
      <c r="EC12" s="622"/>
    </row>
    <row r="13" spans="2:143" ht="11.25" customHeight="1">
      <c r="B13" s="583" t="s">
        <v>235</v>
      </c>
      <c r="C13" s="584"/>
      <c r="D13" s="584"/>
      <c r="E13" s="584"/>
      <c r="F13" s="584"/>
      <c r="G13" s="584"/>
      <c r="H13" s="584"/>
      <c r="I13" s="584"/>
      <c r="J13" s="584"/>
      <c r="K13" s="584"/>
      <c r="L13" s="584"/>
      <c r="M13" s="584"/>
      <c r="N13" s="584"/>
      <c r="O13" s="584"/>
      <c r="P13" s="584"/>
      <c r="Q13" s="585"/>
      <c r="R13" s="586">
        <v>85149</v>
      </c>
      <c r="S13" s="587"/>
      <c r="T13" s="587"/>
      <c r="U13" s="587"/>
      <c r="V13" s="587"/>
      <c r="W13" s="587"/>
      <c r="X13" s="587"/>
      <c r="Y13" s="588"/>
      <c r="Z13" s="639">
        <v>0.2</v>
      </c>
      <c r="AA13" s="639"/>
      <c r="AB13" s="639"/>
      <c r="AC13" s="639"/>
      <c r="AD13" s="640">
        <v>85149</v>
      </c>
      <c r="AE13" s="640"/>
      <c r="AF13" s="640"/>
      <c r="AG13" s="640"/>
      <c r="AH13" s="640"/>
      <c r="AI13" s="640"/>
      <c r="AJ13" s="640"/>
      <c r="AK13" s="640"/>
      <c r="AL13" s="609">
        <v>0.3</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8376706</v>
      </c>
      <c r="BH13" s="587"/>
      <c r="BI13" s="587"/>
      <c r="BJ13" s="587"/>
      <c r="BK13" s="587"/>
      <c r="BL13" s="587"/>
      <c r="BM13" s="587"/>
      <c r="BN13" s="588"/>
      <c r="BO13" s="639">
        <v>51.9</v>
      </c>
      <c r="BP13" s="639"/>
      <c r="BQ13" s="639"/>
      <c r="BR13" s="639"/>
      <c r="BS13" s="592" t="s">
        <v>221</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6259459</v>
      </c>
      <c r="CS13" s="587"/>
      <c r="CT13" s="587"/>
      <c r="CU13" s="587"/>
      <c r="CV13" s="587"/>
      <c r="CW13" s="587"/>
      <c r="CX13" s="587"/>
      <c r="CY13" s="588"/>
      <c r="CZ13" s="639">
        <v>13.3</v>
      </c>
      <c r="DA13" s="639"/>
      <c r="DB13" s="639"/>
      <c r="DC13" s="639"/>
      <c r="DD13" s="592">
        <v>3931723</v>
      </c>
      <c r="DE13" s="587"/>
      <c r="DF13" s="587"/>
      <c r="DG13" s="587"/>
      <c r="DH13" s="587"/>
      <c r="DI13" s="587"/>
      <c r="DJ13" s="587"/>
      <c r="DK13" s="587"/>
      <c r="DL13" s="587"/>
      <c r="DM13" s="587"/>
      <c r="DN13" s="587"/>
      <c r="DO13" s="587"/>
      <c r="DP13" s="588"/>
      <c r="DQ13" s="592">
        <v>3106548</v>
      </c>
      <c r="DR13" s="587"/>
      <c r="DS13" s="587"/>
      <c r="DT13" s="587"/>
      <c r="DU13" s="587"/>
      <c r="DV13" s="587"/>
      <c r="DW13" s="587"/>
      <c r="DX13" s="587"/>
      <c r="DY13" s="587"/>
      <c r="DZ13" s="587"/>
      <c r="EA13" s="587"/>
      <c r="EB13" s="587"/>
      <c r="EC13" s="622"/>
    </row>
    <row r="14" spans="2:143" ht="11.25" customHeight="1">
      <c r="B14" s="583" t="s">
        <v>238</v>
      </c>
      <c r="C14" s="584"/>
      <c r="D14" s="584"/>
      <c r="E14" s="584"/>
      <c r="F14" s="584"/>
      <c r="G14" s="584"/>
      <c r="H14" s="584"/>
      <c r="I14" s="584"/>
      <c r="J14" s="584"/>
      <c r="K14" s="584"/>
      <c r="L14" s="584"/>
      <c r="M14" s="584"/>
      <c r="N14" s="584"/>
      <c r="O14" s="584"/>
      <c r="P14" s="584"/>
      <c r="Q14" s="585"/>
      <c r="R14" s="586" t="s">
        <v>221</v>
      </c>
      <c r="S14" s="587"/>
      <c r="T14" s="587"/>
      <c r="U14" s="587"/>
      <c r="V14" s="587"/>
      <c r="W14" s="587"/>
      <c r="X14" s="587"/>
      <c r="Y14" s="588"/>
      <c r="Z14" s="639" t="s">
        <v>221</v>
      </c>
      <c r="AA14" s="639"/>
      <c r="AB14" s="639"/>
      <c r="AC14" s="639"/>
      <c r="AD14" s="640" t="s">
        <v>221</v>
      </c>
      <c r="AE14" s="640"/>
      <c r="AF14" s="640"/>
      <c r="AG14" s="640"/>
      <c r="AH14" s="640"/>
      <c r="AI14" s="640"/>
      <c r="AJ14" s="640"/>
      <c r="AK14" s="640"/>
      <c r="AL14" s="609" t="s">
        <v>221</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283266</v>
      </c>
      <c r="BH14" s="587"/>
      <c r="BI14" s="587"/>
      <c r="BJ14" s="587"/>
      <c r="BK14" s="587"/>
      <c r="BL14" s="587"/>
      <c r="BM14" s="587"/>
      <c r="BN14" s="588"/>
      <c r="BO14" s="639">
        <v>1.8</v>
      </c>
      <c r="BP14" s="639"/>
      <c r="BQ14" s="639"/>
      <c r="BR14" s="639"/>
      <c r="BS14" s="592" t="s">
        <v>221</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1715488</v>
      </c>
      <c r="CS14" s="587"/>
      <c r="CT14" s="587"/>
      <c r="CU14" s="587"/>
      <c r="CV14" s="587"/>
      <c r="CW14" s="587"/>
      <c r="CX14" s="587"/>
      <c r="CY14" s="588"/>
      <c r="CZ14" s="639">
        <v>3.7</v>
      </c>
      <c r="DA14" s="639"/>
      <c r="DB14" s="639"/>
      <c r="DC14" s="639"/>
      <c r="DD14" s="592">
        <v>528281</v>
      </c>
      <c r="DE14" s="587"/>
      <c r="DF14" s="587"/>
      <c r="DG14" s="587"/>
      <c r="DH14" s="587"/>
      <c r="DI14" s="587"/>
      <c r="DJ14" s="587"/>
      <c r="DK14" s="587"/>
      <c r="DL14" s="587"/>
      <c r="DM14" s="587"/>
      <c r="DN14" s="587"/>
      <c r="DO14" s="587"/>
      <c r="DP14" s="588"/>
      <c r="DQ14" s="592">
        <v>1240966</v>
      </c>
      <c r="DR14" s="587"/>
      <c r="DS14" s="587"/>
      <c r="DT14" s="587"/>
      <c r="DU14" s="587"/>
      <c r="DV14" s="587"/>
      <c r="DW14" s="587"/>
      <c r="DX14" s="587"/>
      <c r="DY14" s="587"/>
      <c r="DZ14" s="587"/>
      <c r="EA14" s="587"/>
      <c r="EB14" s="587"/>
      <c r="EC14" s="622"/>
    </row>
    <row r="15" spans="2:143" ht="11.25" customHeight="1">
      <c r="B15" s="583" t="s">
        <v>241</v>
      </c>
      <c r="C15" s="584"/>
      <c r="D15" s="584"/>
      <c r="E15" s="584"/>
      <c r="F15" s="584"/>
      <c r="G15" s="584"/>
      <c r="H15" s="584"/>
      <c r="I15" s="584"/>
      <c r="J15" s="584"/>
      <c r="K15" s="584"/>
      <c r="L15" s="584"/>
      <c r="M15" s="584"/>
      <c r="N15" s="584"/>
      <c r="O15" s="584"/>
      <c r="P15" s="584"/>
      <c r="Q15" s="585"/>
      <c r="R15" s="586">
        <v>56393</v>
      </c>
      <c r="S15" s="587"/>
      <c r="T15" s="587"/>
      <c r="U15" s="587"/>
      <c r="V15" s="587"/>
      <c r="W15" s="587"/>
      <c r="X15" s="587"/>
      <c r="Y15" s="588"/>
      <c r="Z15" s="639">
        <v>0.1</v>
      </c>
      <c r="AA15" s="639"/>
      <c r="AB15" s="639"/>
      <c r="AC15" s="639"/>
      <c r="AD15" s="640">
        <v>56393</v>
      </c>
      <c r="AE15" s="640"/>
      <c r="AF15" s="640"/>
      <c r="AG15" s="640"/>
      <c r="AH15" s="640"/>
      <c r="AI15" s="640"/>
      <c r="AJ15" s="640"/>
      <c r="AK15" s="640"/>
      <c r="AL15" s="609">
        <v>0.2</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851426</v>
      </c>
      <c r="BH15" s="587"/>
      <c r="BI15" s="587"/>
      <c r="BJ15" s="587"/>
      <c r="BK15" s="587"/>
      <c r="BL15" s="587"/>
      <c r="BM15" s="587"/>
      <c r="BN15" s="588"/>
      <c r="BO15" s="639">
        <v>5.3</v>
      </c>
      <c r="BP15" s="639"/>
      <c r="BQ15" s="639"/>
      <c r="BR15" s="639"/>
      <c r="BS15" s="592" t="s">
        <v>221</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3454188</v>
      </c>
      <c r="CS15" s="587"/>
      <c r="CT15" s="587"/>
      <c r="CU15" s="587"/>
      <c r="CV15" s="587"/>
      <c r="CW15" s="587"/>
      <c r="CX15" s="587"/>
      <c r="CY15" s="588"/>
      <c r="CZ15" s="639">
        <v>7.4</v>
      </c>
      <c r="DA15" s="639"/>
      <c r="DB15" s="639"/>
      <c r="DC15" s="639"/>
      <c r="DD15" s="592">
        <v>295376</v>
      </c>
      <c r="DE15" s="587"/>
      <c r="DF15" s="587"/>
      <c r="DG15" s="587"/>
      <c r="DH15" s="587"/>
      <c r="DI15" s="587"/>
      <c r="DJ15" s="587"/>
      <c r="DK15" s="587"/>
      <c r="DL15" s="587"/>
      <c r="DM15" s="587"/>
      <c r="DN15" s="587"/>
      <c r="DO15" s="587"/>
      <c r="DP15" s="588"/>
      <c r="DQ15" s="592">
        <v>3169011</v>
      </c>
      <c r="DR15" s="587"/>
      <c r="DS15" s="587"/>
      <c r="DT15" s="587"/>
      <c r="DU15" s="587"/>
      <c r="DV15" s="587"/>
      <c r="DW15" s="587"/>
      <c r="DX15" s="587"/>
      <c r="DY15" s="587"/>
      <c r="DZ15" s="587"/>
      <c r="EA15" s="587"/>
      <c r="EB15" s="587"/>
      <c r="EC15" s="622"/>
    </row>
    <row r="16" spans="2:143" ht="11.25" customHeight="1">
      <c r="B16" s="583" t="s">
        <v>244</v>
      </c>
      <c r="C16" s="584"/>
      <c r="D16" s="584"/>
      <c r="E16" s="584"/>
      <c r="F16" s="584"/>
      <c r="G16" s="584"/>
      <c r="H16" s="584"/>
      <c r="I16" s="584"/>
      <c r="J16" s="584"/>
      <c r="K16" s="584"/>
      <c r="L16" s="584"/>
      <c r="M16" s="584"/>
      <c r="N16" s="584"/>
      <c r="O16" s="584"/>
      <c r="P16" s="584"/>
      <c r="Q16" s="585"/>
      <c r="R16" s="586">
        <v>9008227</v>
      </c>
      <c r="S16" s="587"/>
      <c r="T16" s="587"/>
      <c r="U16" s="587"/>
      <c r="V16" s="587"/>
      <c r="W16" s="587"/>
      <c r="X16" s="587"/>
      <c r="Y16" s="588"/>
      <c r="Z16" s="639">
        <v>18.2</v>
      </c>
      <c r="AA16" s="639"/>
      <c r="AB16" s="639"/>
      <c r="AC16" s="639"/>
      <c r="AD16" s="640">
        <v>7736889</v>
      </c>
      <c r="AE16" s="640"/>
      <c r="AF16" s="640"/>
      <c r="AG16" s="640"/>
      <c r="AH16" s="640"/>
      <c r="AI16" s="640"/>
      <c r="AJ16" s="640"/>
      <c r="AK16" s="640"/>
      <c r="AL16" s="609">
        <v>30.2</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221</v>
      </c>
      <c r="BH16" s="587"/>
      <c r="BI16" s="587"/>
      <c r="BJ16" s="587"/>
      <c r="BK16" s="587"/>
      <c r="BL16" s="587"/>
      <c r="BM16" s="587"/>
      <c r="BN16" s="588"/>
      <c r="BO16" s="639" t="s">
        <v>221</v>
      </c>
      <c r="BP16" s="639"/>
      <c r="BQ16" s="639"/>
      <c r="BR16" s="639"/>
      <c r="BS16" s="592" t="s">
        <v>221</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314215</v>
      </c>
      <c r="CS16" s="587"/>
      <c r="CT16" s="587"/>
      <c r="CU16" s="587"/>
      <c r="CV16" s="587"/>
      <c r="CW16" s="587"/>
      <c r="CX16" s="587"/>
      <c r="CY16" s="588"/>
      <c r="CZ16" s="639">
        <v>0.7</v>
      </c>
      <c r="DA16" s="639"/>
      <c r="DB16" s="639"/>
      <c r="DC16" s="639"/>
      <c r="DD16" s="592" t="s">
        <v>221</v>
      </c>
      <c r="DE16" s="587"/>
      <c r="DF16" s="587"/>
      <c r="DG16" s="587"/>
      <c r="DH16" s="587"/>
      <c r="DI16" s="587"/>
      <c r="DJ16" s="587"/>
      <c r="DK16" s="587"/>
      <c r="DL16" s="587"/>
      <c r="DM16" s="587"/>
      <c r="DN16" s="587"/>
      <c r="DO16" s="587"/>
      <c r="DP16" s="588"/>
      <c r="DQ16" s="592">
        <v>63278</v>
      </c>
      <c r="DR16" s="587"/>
      <c r="DS16" s="587"/>
      <c r="DT16" s="587"/>
      <c r="DU16" s="587"/>
      <c r="DV16" s="587"/>
      <c r="DW16" s="587"/>
      <c r="DX16" s="587"/>
      <c r="DY16" s="587"/>
      <c r="DZ16" s="587"/>
      <c r="EA16" s="587"/>
      <c r="EB16" s="587"/>
      <c r="EC16" s="622"/>
    </row>
    <row r="17" spans="2:133" ht="11.25" customHeight="1">
      <c r="B17" s="583" t="s">
        <v>247</v>
      </c>
      <c r="C17" s="584"/>
      <c r="D17" s="584"/>
      <c r="E17" s="584"/>
      <c r="F17" s="584"/>
      <c r="G17" s="584"/>
      <c r="H17" s="584"/>
      <c r="I17" s="584"/>
      <c r="J17" s="584"/>
      <c r="K17" s="584"/>
      <c r="L17" s="584"/>
      <c r="M17" s="584"/>
      <c r="N17" s="584"/>
      <c r="O17" s="584"/>
      <c r="P17" s="584"/>
      <c r="Q17" s="585"/>
      <c r="R17" s="586">
        <v>7736889</v>
      </c>
      <c r="S17" s="587"/>
      <c r="T17" s="587"/>
      <c r="U17" s="587"/>
      <c r="V17" s="587"/>
      <c r="W17" s="587"/>
      <c r="X17" s="587"/>
      <c r="Y17" s="588"/>
      <c r="Z17" s="639">
        <v>15.6</v>
      </c>
      <c r="AA17" s="639"/>
      <c r="AB17" s="639"/>
      <c r="AC17" s="639"/>
      <c r="AD17" s="640">
        <v>7736889</v>
      </c>
      <c r="AE17" s="640"/>
      <c r="AF17" s="640"/>
      <c r="AG17" s="640"/>
      <c r="AH17" s="640"/>
      <c r="AI17" s="640"/>
      <c r="AJ17" s="640"/>
      <c r="AK17" s="640"/>
      <c r="AL17" s="609">
        <v>30.2</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221</v>
      </c>
      <c r="BH17" s="587"/>
      <c r="BI17" s="587"/>
      <c r="BJ17" s="587"/>
      <c r="BK17" s="587"/>
      <c r="BL17" s="587"/>
      <c r="BM17" s="587"/>
      <c r="BN17" s="588"/>
      <c r="BO17" s="639" t="s">
        <v>221</v>
      </c>
      <c r="BP17" s="639"/>
      <c r="BQ17" s="639"/>
      <c r="BR17" s="639"/>
      <c r="BS17" s="592" t="s">
        <v>221</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4750756</v>
      </c>
      <c r="CS17" s="587"/>
      <c r="CT17" s="587"/>
      <c r="CU17" s="587"/>
      <c r="CV17" s="587"/>
      <c r="CW17" s="587"/>
      <c r="CX17" s="587"/>
      <c r="CY17" s="588"/>
      <c r="CZ17" s="639">
        <v>10.1</v>
      </c>
      <c r="DA17" s="639"/>
      <c r="DB17" s="639"/>
      <c r="DC17" s="639"/>
      <c r="DD17" s="592" t="s">
        <v>221</v>
      </c>
      <c r="DE17" s="587"/>
      <c r="DF17" s="587"/>
      <c r="DG17" s="587"/>
      <c r="DH17" s="587"/>
      <c r="DI17" s="587"/>
      <c r="DJ17" s="587"/>
      <c r="DK17" s="587"/>
      <c r="DL17" s="587"/>
      <c r="DM17" s="587"/>
      <c r="DN17" s="587"/>
      <c r="DO17" s="587"/>
      <c r="DP17" s="588"/>
      <c r="DQ17" s="592">
        <v>4589624</v>
      </c>
      <c r="DR17" s="587"/>
      <c r="DS17" s="587"/>
      <c r="DT17" s="587"/>
      <c r="DU17" s="587"/>
      <c r="DV17" s="587"/>
      <c r="DW17" s="587"/>
      <c r="DX17" s="587"/>
      <c r="DY17" s="587"/>
      <c r="DZ17" s="587"/>
      <c r="EA17" s="587"/>
      <c r="EB17" s="587"/>
      <c r="EC17" s="622"/>
    </row>
    <row r="18" spans="2:133" ht="11.25" customHeight="1">
      <c r="B18" s="583" t="s">
        <v>250</v>
      </c>
      <c r="C18" s="584"/>
      <c r="D18" s="584"/>
      <c r="E18" s="584"/>
      <c r="F18" s="584"/>
      <c r="G18" s="584"/>
      <c r="H18" s="584"/>
      <c r="I18" s="584"/>
      <c r="J18" s="584"/>
      <c r="K18" s="584"/>
      <c r="L18" s="584"/>
      <c r="M18" s="584"/>
      <c r="N18" s="584"/>
      <c r="O18" s="584"/>
      <c r="P18" s="584"/>
      <c r="Q18" s="585"/>
      <c r="R18" s="586">
        <v>1271298</v>
      </c>
      <c r="S18" s="587"/>
      <c r="T18" s="587"/>
      <c r="U18" s="587"/>
      <c r="V18" s="587"/>
      <c r="W18" s="587"/>
      <c r="X18" s="587"/>
      <c r="Y18" s="588"/>
      <c r="Z18" s="639">
        <v>2.6</v>
      </c>
      <c r="AA18" s="639"/>
      <c r="AB18" s="639"/>
      <c r="AC18" s="639"/>
      <c r="AD18" s="640" t="s">
        <v>221</v>
      </c>
      <c r="AE18" s="640"/>
      <c r="AF18" s="640"/>
      <c r="AG18" s="640"/>
      <c r="AH18" s="640"/>
      <c r="AI18" s="640"/>
      <c r="AJ18" s="640"/>
      <c r="AK18" s="640"/>
      <c r="AL18" s="609" t="s">
        <v>221</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221</v>
      </c>
      <c r="BH18" s="587"/>
      <c r="BI18" s="587"/>
      <c r="BJ18" s="587"/>
      <c r="BK18" s="587"/>
      <c r="BL18" s="587"/>
      <c r="BM18" s="587"/>
      <c r="BN18" s="588"/>
      <c r="BO18" s="639" t="s">
        <v>221</v>
      </c>
      <c r="BP18" s="639"/>
      <c r="BQ18" s="639"/>
      <c r="BR18" s="639"/>
      <c r="BS18" s="592" t="s">
        <v>221</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221</v>
      </c>
      <c r="CS18" s="587"/>
      <c r="CT18" s="587"/>
      <c r="CU18" s="587"/>
      <c r="CV18" s="587"/>
      <c r="CW18" s="587"/>
      <c r="CX18" s="587"/>
      <c r="CY18" s="588"/>
      <c r="CZ18" s="639" t="s">
        <v>221</v>
      </c>
      <c r="DA18" s="639"/>
      <c r="DB18" s="639"/>
      <c r="DC18" s="639"/>
      <c r="DD18" s="592" t="s">
        <v>221</v>
      </c>
      <c r="DE18" s="587"/>
      <c r="DF18" s="587"/>
      <c r="DG18" s="587"/>
      <c r="DH18" s="587"/>
      <c r="DI18" s="587"/>
      <c r="DJ18" s="587"/>
      <c r="DK18" s="587"/>
      <c r="DL18" s="587"/>
      <c r="DM18" s="587"/>
      <c r="DN18" s="587"/>
      <c r="DO18" s="587"/>
      <c r="DP18" s="588"/>
      <c r="DQ18" s="592" t="s">
        <v>221</v>
      </c>
      <c r="DR18" s="587"/>
      <c r="DS18" s="587"/>
      <c r="DT18" s="587"/>
      <c r="DU18" s="587"/>
      <c r="DV18" s="587"/>
      <c r="DW18" s="587"/>
      <c r="DX18" s="587"/>
      <c r="DY18" s="587"/>
      <c r="DZ18" s="587"/>
      <c r="EA18" s="587"/>
      <c r="EB18" s="587"/>
      <c r="EC18" s="622"/>
    </row>
    <row r="19" spans="2:133" ht="11.25" customHeight="1">
      <c r="B19" s="583" t="s">
        <v>253</v>
      </c>
      <c r="C19" s="584"/>
      <c r="D19" s="584"/>
      <c r="E19" s="584"/>
      <c r="F19" s="584"/>
      <c r="G19" s="584"/>
      <c r="H19" s="584"/>
      <c r="I19" s="584"/>
      <c r="J19" s="584"/>
      <c r="K19" s="584"/>
      <c r="L19" s="584"/>
      <c r="M19" s="584"/>
      <c r="N19" s="584"/>
      <c r="O19" s="584"/>
      <c r="P19" s="584"/>
      <c r="Q19" s="585"/>
      <c r="R19" s="586">
        <v>40</v>
      </c>
      <c r="S19" s="587"/>
      <c r="T19" s="587"/>
      <c r="U19" s="587"/>
      <c r="V19" s="587"/>
      <c r="W19" s="587"/>
      <c r="X19" s="587"/>
      <c r="Y19" s="588"/>
      <c r="Z19" s="639">
        <v>0</v>
      </c>
      <c r="AA19" s="639"/>
      <c r="AB19" s="639"/>
      <c r="AC19" s="639"/>
      <c r="AD19" s="640" t="s">
        <v>221</v>
      </c>
      <c r="AE19" s="640"/>
      <c r="AF19" s="640"/>
      <c r="AG19" s="640"/>
      <c r="AH19" s="640"/>
      <c r="AI19" s="640"/>
      <c r="AJ19" s="640"/>
      <c r="AK19" s="640"/>
      <c r="AL19" s="609" t="s">
        <v>221</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6197</v>
      </c>
      <c r="BH19" s="587"/>
      <c r="BI19" s="587"/>
      <c r="BJ19" s="587"/>
      <c r="BK19" s="587"/>
      <c r="BL19" s="587"/>
      <c r="BM19" s="587"/>
      <c r="BN19" s="588"/>
      <c r="BO19" s="639">
        <v>0</v>
      </c>
      <c r="BP19" s="639"/>
      <c r="BQ19" s="639"/>
      <c r="BR19" s="639"/>
      <c r="BS19" s="592" t="s">
        <v>221</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221</v>
      </c>
      <c r="CS19" s="587"/>
      <c r="CT19" s="587"/>
      <c r="CU19" s="587"/>
      <c r="CV19" s="587"/>
      <c r="CW19" s="587"/>
      <c r="CX19" s="587"/>
      <c r="CY19" s="588"/>
      <c r="CZ19" s="639" t="s">
        <v>221</v>
      </c>
      <c r="DA19" s="639"/>
      <c r="DB19" s="639"/>
      <c r="DC19" s="639"/>
      <c r="DD19" s="592" t="s">
        <v>221</v>
      </c>
      <c r="DE19" s="587"/>
      <c r="DF19" s="587"/>
      <c r="DG19" s="587"/>
      <c r="DH19" s="587"/>
      <c r="DI19" s="587"/>
      <c r="DJ19" s="587"/>
      <c r="DK19" s="587"/>
      <c r="DL19" s="587"/>
      <c r="DM19" s="587"/>
      <c r="DN19" s="587"/>
      <c r="DO19" s="587"/>
      <c r="DP19" s="588"/>
      <c r="DQ19" s="592" t="s">
        <v>221</v>
      </c>
      <c r="DR19" s="587"/>
      <c r="DS19" s="587"/>
      <c r="DT19" s="587"/>
      <c r="DU19" s="587"/>
      <c r="DV19" s="587"/>
      <c r="DW19" s="587"/>
      <c r="DX19" s="587"/>
      <c r="DY19" s="587"/>
      <c r="DZ19" s="587"/>
      <c r="EA19" s="587"/>
      <c r="EB19" s="587"/>
      <c r="EC19" s="622"/>
    </row>
    <row r="20" spans="2:133" ht="11.25" customHeight="1">
      <c r="B20" s="583" t="s">
        <v>256</v>
      </c>
      <c r="C20" s="584"/>
      <c r="D20" s="584"/>
      <c r="E20" s="584"/>
      <c r="F20" s="584"/>
      <c r="G20" s="584"/>
      <c r="H20" s="584"/>
      <c r="I20" s="584"/>
      <c r="J20" s="584"/>
      <c r="K20" s="584"/>
      <c r="L20" s="584"/>
      <c r="M20" s="584"/>
      <c r="N20" s="584"/>
      <c r="O20" s="584"/>
      <c r="P20" s="584"/>
      <c r="Q20" s="585"/>
      <c r="R20" s="586">
        <v>26791585</v>
      </c>
      <c r="S20" s="587"/>
      <c r="T20" s="587"/>
      <c r="U20" s="587"/>
      <c r="V20" s="587"/>
      <c r="W20" s="587"/>
      <c r="X20" s="587"/>
      <c r="Y20" s="588"/>
      <c r="Z20" s="639">
        <v>54.2</v>
      </c>
      <c r="AA20" s="639"/>
      <c r="AB20" s="639"/>
      <c r="AC20" s="639"/>
      <c r="AD20" s="640">
        <v>25520247</v>
      </c>
      <c r="AE20" s="640"/>
      <c r="AF20" s="640"/>
      <c r="AG20" s="640"/>
      <c r="AH20" s="640"/>
      <c r="AI20" s="640"/>
      <c r="AJ20" s="640"/>
      <c r="AK20" s="640"/>
      <c r="AL20" s="609">
        <v>99.7</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6197</v>
      </c>
      <c r="BH20" s="587"/>
      <c r="BI20" s="587"/>
      <c r="BJ20" s="587"/>
      <c r="BK20" s="587"/>
      <c r="BL20" s="587"/>
      <c r="BM20" s="587"/>
      <c r="BN20" s="588"/>
      <c r="BO20" s="639">
        <v>0</v>
      </c>
      <c r="BP20" s="639"/>
      <c r="BQ20" s="639"/>
      <c r="BR20" s="639"/>
      <c r="BS20" s="592" t="s">
        <v>221</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46916792</v>
      </c>
      <c r="CS20" s="587"/>
      <c r="CT20" s="587"/>
      <c r="CU20" s="587"/>
      <c r="CV20" s="587"/>
      <c r="CW20" s="587"/>
      <c r="CX20" s="587"/>
      <c r="CY20" s="588"/>
      <c r="CZ20" s="639">
        <v>100</v>
      </c>
      <c r="DA20" s="639"/>
      <c r="DB20" s="639"/>
      <c r="DC20" s="639"/>
      <c r="DD20" s="592">
        <v>9015634</v>
      </c>
      <c r="DE20" s="587"/>
      <c r="DF20" s="587"/>
      <c r="DG20" s="587"/>
      <c r="DH20" s="587"/>
      <c r="DI20" s="587"/>
      <c r="DJ20" s="587"/>
      <c r="DK20" s="587"/>
      <c r="DL20" s="587"/>
      <c r="DM20" s="587"/>
      <c r="DN20" s="587"/>
      <c r="DO20" s="587"/>
      <c r="DP20" s="588"/>
      <c r="DQ20" s="592">
        <v>30937049</v>
      </c>
      <c r="DR20" s="587"/>
      <c r="DS20" s="587"/>
      <c r="DT20" s="587"/>
      <c r="DU20" s="587"/>
      <c r="DV20" s="587"/>
      <c r="DW20" s="587"/>
      <c r="DX20" s="587"/>
      <c r="DY20" s="587"/>
      <c r="DZ20" s="587"/>
      <c r="EA20" s="587"/>
      <c r="EB20" s="587"/>
      <c r="EC20" s="622"/>
    </row>
    <row r="21" spans="2:133" ht="11.25" customHeight="1">
      <c r="B21" s="583" t="s">
        <v>259</v>
      </c>
      <c r="C21" s="584"/>
      <c r="D21" s="584"/>
      <c r="E21" s="584"/>
      <c r="F21" s="584"/>
      <c r="G21" s="584"/>
      <c r="H21" s="584"/>
      <c r="I21" s="584"/>
      <c r="J21" s="584"/>
      <c r="K21" s="584"/>
      <c r="L21" s="584"/>
      <c r="M21" s="584"/>
      <c r="N21" s="584"/>
      <c r="O21" s="584"/>
      <c r="P21" s="584"/>
      <c r="Q21" s="585"/>
      <c r="R21" s="586">
        <v>18770</v>
      </c>
      <c r="S21" s="587"/>
      <c r="T21" s="587"/>
      <c r="U21" s="587"/>
      <c r="V21" s="587"/>
      <c r="W21" s="587"/>
      <c r="X21" s="587"/>
      <c r="Y21" s="588"/>
      <c r="Z21" s="639">
        <v>0</v>
      </c>
      <c r="AA21" s="639"/>
      <c r="AB21" s="639"/>
      <c r="AC21" s="639"/>
      <c r="AD21" s="640">
        <v>18770</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6197</v>
      </c>
      <c r="BH21" s="587"/>
      <c r="BI21" s="587"/>
      <c r="BJ21" s="587"/>
      <c r="BK21" s="587"/>
      <c r="BL21" s="587"/>
      <c r="BM21" s="587"/>
      <c r="BN21" s="588"/>
      <c r="BO21" s="639">
        <v>0</v>
      </c>
      <c r="BP21" s="639"/>
      <c r="BQ21" s="639"/>
      <c r="BR21" s="639"/>
      <c r="BS21" s="592" t="s">
        <v>221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261</v>
      </c>
      <c r="C22" s="584"/>
      <c r="D22" s="584"/>
      <c r="E22" s="584"/>
      <c r="F22" s="584"/>
      <c r="G22" s="584"/>
      <c r="H22" s="584"/>
      <c r="I22" s="584"/>
      <c r="J22" s="584"/>
      <c r="K22" s="584"/>
      <c r="L22" s="584"/>
      <c r="M22" s="584"/>
      <c r="N22" s="584"/>
      <c r="O22" s="584"/>
      <c r="P22" s="584"/>
      <c r="Q22" s="585"/>
      <c r="R22" s="586">
        <v>547958</v>
      </c>
      <c r="S22" s="587"/>
      <c r="T22" s="587"/>
      <c r="U22" s="587"/>
      <c r="V22" s="587"/>
      <c r="W22" s="587"/>
      <c r="X22" s="587"/>
      <c r="Y22" s="588"/>
      <c r="Z22" s="639">
        <v>1.1000000000000001</v>
      </c>
      <c r="AA22" s="639"/>
      <c r="AB22" s="639"/>
      <c r="AC22" s="639"/>
      <c r="AD22" s="640" t="s">
        <v>221</v>
      </c>
      <c r="AE22" s="640"/>
      <c r="AF22" s="640"/>
      <c r="AG22" s="640"/>
      <c r="AH22" s="640"/>
      <c r="AI22" s="640"/>
      <c r="AJ22" s="640"/>
      <c r="AK22" s="640"/>
      <c r="AL22" s="609" t="s">
        <v>221</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221</v>
      </c>
      <c r="BH22" s="587"/>
      <c r="BI22" s="587"/>
      <c r="BJ22" s="587"/>
      <c r="BK22" s="587"/>
      <c r="BL22" s="587"/>
      <c r="BM22" s="587"/>
      <c r="BN22" s="588"/>
      <c r="BO22" s="639" t="s">
        <v>221</v>
      </c>
      <c r="BP22" s="639"/>
      <c r="BQ22" s="639"/>
      <c r="BR22" s="639"/>
      <c r="BS22" s="592" t="s">
        <v>221</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264</v>
      </c>
      <c r="C23" s="584"/>
      <c r="D23" s="584"/>
      <c r="E23" s="584"/>
      <c r="F23" s="584"/>
      <c r="G23" s="584"/>
      <c r="H23" s="584"/>
      <c r="I23" s="584"/>
      <c r="J23" s="584"/>
      <c r="K23" s="584"/>
      <c r="L23" s="584"/>
      <c r="M23" s="584"/>
      <c r="N23" s="584"/>
      <c r="O23" s="584"/>
      <c r="P23" s="584"/>
      <c r="Q23" s="585"/>
      <c r="R23" s="586">
        <v>675970</v>
      </c>
      <c r="S23" s="587"/>
      <c r="T23" s="587"/>
      <c r="U23" s="587"/>
      <c r="V23" s="587"/>
      <c r="W23" s="587"/>
      <c r="X23" s="587"/>
      <c r="Y23" s="588"/>
      <c r="Z23" s="639">
        <v>1.4</v>
      </c>
      <c r="AA23" s="639"/>
      <c r="AB23" s="639"/>
      <c r="AC23" s="639"/>
      <c r="AD23" s="640">
        <v>35875</v>
      </c>
      <c r="AE23" s="640"/>
      <c r="AF23" s="640"/>
      <c r="AG23" s="640"/>
      <c r="AH23" s="640"/>
      <c r="AI23" s="640"/>
      <c r="AJ23" s="640"/>
      <c r="AK23" s="640"/>
      <c r="AL23" s="609">
        <v>0.1</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221</v>
      </c>
      <c r="BH23" s="587"/>
      <c r="BI23" s="587"/>
      <c r="BJ23" s="587"/>
      <c r="BK23" s="587"/>
      <c r="BL23" s="587"/>
      <c r="BM23" s="587"/>
      <c r="BN23" s="588"/>
      <c r="BO23" s="639" t="s">
        <v>221</v>
      </c>
      <c r="BP23" s="639"/>
      <c r="BQ23" s="639"/>
      <c r="BR23" s="639"/>
      <c r="BS23" s="592" t="s">
        <v>221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c r="B24" s="583" t="s">
        <v>271</v>
      </c>
      <c r="C24" s="584"/>
      <c r="D24" s="584"/>
      <c r="E24" s="584"/>
      <c r="F24" s="584"/>
      <c r="G24" s="584"/>
      <c r="H24" s="584"/>
      <c r="I24" s="584"/>
      <c r="J24" s="584"/>
      <c r="K24" s="584"/>
      <c r="L24" s="584"/>
      <c r="M24" s="584"/>
      <c r="N24" s="584"/>
      <c r="O24" s="584"/>
      <c r="P24" s="584"/>
      <c r="Q24" s="585"/>
      <c r="R24" s="586">
        <v>129186</v>
      </c>
      <c r="S24" s="587"/>
      <c r="T24" s="587"/>
      <c r="U24" s="587"/>
      <c r="V24" s="587"/>
      <c r="W24" s="587"/>
      <c r="X24" s="587"/>
      <c r="Y24" s="588"/>
      <c r="Z24" s="639">
        <v>0.3</v>
      </c>
      <c r="AA24" s="639"/>
      <c r="AB24" s="639"/>
      <c r="AC24" s="639"/>
      <c r="AD24" s="640" t="s">
        <v>221</v>
      </c>
      <c r="AE24" s="640"/>
      <c r="AF24" s="640"/>
      <c r="AG24" s="640"/>
      <c r="AH24" s="640"/>
      <c r="AI24" s="640"/>
      <c r="AJ24" s="640"/>
      <c r="AK24" s="640"/>
      <c r="AL24" s="609" t="s">
        <v>221</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221</v>
      </c>
      <c r="BH24" s="587"/>
      <c r="BI24" s="587"/>
      <c r="BJ24" s="587"/>
      <c r="BK24" s="587"/>
      <c r="BL24" s="587"/>
      <c r="BM24" s="587"/>
      <c r="BN24" s="588"/>
      <c r="BO24" s="639" t="s">
        <v>221</v>
      </c>
      <c r="BP24" s="639"/>
      <c r="BQ24" s="639"/>
      <c r="BR24" s="639"/>
      <c r="BS24" s="592" t="s">
        <v>221</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21457183</v>
      </c>
      <c r="CS24" s="637"/>
      <c r="CT24" s="637"/>
      <c r="CU24" s="637"/>
      <c r="CV24" s="637"/>
      <c r="CW24" s="637"/>
      <c r="CX24" s="637"/>
      <c r="CY24" s="684"/>
      <c r="CZ24" s="688">
        <v>45.7</v>
      </c>
      <c r="DA24" s="689"/>
      <c r="DB24" s="689"/>
      <c r="DC24" s="690"/>
      <c r="DD24" s="683">
        <v>14686740</v>
      </c>
      <c r="DE24" s="637"/>
      <c r="DF24" s="637"/>
      <c r="DG24" s="637"/>
      <c r="DH24" s="637"/>
      <c r="DI24" s="637"/>
      <c r="DJ24" s="637"/>
      <c r="DK24" s="684"/>
      <c r="DL24" s="683">
        <v>14437878</v>
      </c>
      <c r="DM24" s="637"/>
      <c r="DN24" s="637"/>
      <c r="DO24" s="637"/>
      <c r="DP24" s="637"/>
      <c r="DQ24" s="637"/>
      <c r="DR24" s="637"/>
      <c r="DS24" s="637"/>
      <c r="DT24" s="637"/>
      <c r="DU24" s="637"/>
      <c r="DV24" s="684"/>
      <c r="DW24" s="685">
        <v>51.6</v>
      </c>
      <c r="DX24" s="654"/>
      <c r="DY24" s="654"/>
      <c r="DZ24" s="654"/>
      <c r="EA24" s="654"/>
      <c r="EB24" s="654"/>
      <c r="EC24" s="686"/>
    </row>
    <row r="25" spans="2:133" ht="11.25" customHeight="1">
      <c r="B25" s="583" t="s">
        <v>274</v>
      </c>
      <c r="C25" s="584"/>
      <c r="D25" s="584"/>
      <c r="E25" s="584"/>
      <c r="F25" s="584"/>
      <c r="G25" s="584"/>
      <c r="H25" s="584"/>
      <c r="I25" s="584"/>
      <c r="J25" s="584"/>
      <c r="K25" s="584"/>
      <c r="L25" s="584"/>
      <c r="M25" s="584"/>
      <c r="N25" s="584"/>
      <c r="O25" s="584"/>
      <c r="P25" s="584"/>
      <c r="Q25" s="585"/>
      <c r="R25" s="586">
        <v>6994112</v>
      </c>
      <c r="S25" s="587"/>
      <c r="T25" s="587"/>
      <c r="U25" s="587"/>
      <c r="V25" s="587"/>
      <c r="W25" s="587"/>
      <c r="X25" s="587"/>
      <c r="Y25" s="588"/>
      <c r="Z25" s="639">
        <v>14.1</v>
      </c>
      <c r="AA25" s="639"/>
      <c r="AB25" s="639"/>
      <c r="AC25" s="639"/>
      <c r="AD25" s="640" t="s">
        <v>221</v>
      </c>
      <c r="AE25" s="640"/>
      <c r="AF25" s="640"/>
      <c r="AG25" s="640"/>
      <c r="AH25" s="640"/>
      <c r="AI25" s="640"/>
      <c r="AJ25" s="640"/>
      <c r="AK25" s="640"/>
      <c r="AL25" s="609" t="s">
        <v>221</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221</v>
      </c>
      <c r="BH25" s="587"/>
      <c r="BI25" s="587"/>
      <c r="BJ25" s="587"/>
      <c r="BK25" s="587"/>
      <c r="BL25" s="587"/>
      <c r="BM25" s="587"/>
      <c r="BN25" s="588"/>
      <c r="BO25" s="639" t="s">
        <v>221</v>
      </c>
      <c r="BP25" s="639"/>
      <c r="BQ25" s="639"/>
      <c r="BR25" s="639"/>
      <c r="BS25" s="592" t="s">
        <v>221</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7607970</v>
      </c>
      <c r="CS25" s="605"/>
      <c r="CT25" s="605"/>
      <c r="CU25" s="605"/>
      <c r="CV25" s="605"/>
      <c r="CW25" s="605"/>
      <c r="CX25" s="605"/>
      <c r="CY25" s="606"/>
      <c r="CZ25" s="589">
        <v>16.2</v>
      </c>
      <c r="DA25" s="607"/>
      <c r="DB25" s="607"/>
      <c r="DC25" s="608"/>
      <c r="DD25" s="592">
        <v>7248782</v>
      </c>
      <c r="DE25" s="605"/>
      <c r="DF25" s="605"/>
      <c r="DG25" s="605"/>
      <c r="DH25" s="605"/>
      <c r="DI25" s="605"/>
      <c r="DJ25" s="605"/>
      <c r="DK25" s="606"/>
      <c r="DL25" s="592">
        <v>7011871</v>
      </c>
      <c r="DM25" s="605"/>
      <c r="DN25" s="605"/>
      <c r="DO25" s="605"/>
      <c r="DP25" s="605"/>
      <c r="DQ25" s="605"/>
      <c r="DR25" s="605"/>
      <c r="DS25" s="605"/>
      <c r="DT25" s="605"/>
      <c r="DU25" s="605"/>
      <c r="DV25" s="606"/>
      <c r="DW25" s="609">
        <v>25.1</v>
      </c>
      <c r="DX25" s="610"/>
      <c r="DY25" s="610"/>
      <c r="DZ25" s="610"/>
      <c r="EA25" s="610"/>
      <c r="EB25" s="610"/>
      <c r="EC25" s="611"/>
    </row>
    <row r="26" spans="2:133" ht="11.25" customHeight="1">
      <c r="B26" s="680" t="s">
        <v>277</v>
      </c>
      <c r="C26" s="681"/>
      <c r="D26" s="681"/>
      <c r="E26" s="681"/>
      <c r="F26" s="681"/>
      <c r="G26" s="681"/>
      <c r="H26" s="681"/>
      <c r="I26" s="681"/>
      <c r="J26" s="681"/>
      <c r="K26" s="681"/>
      <c r="L26" s="681"/>
      <c r="M26" s="681"/>
      <c r="N26" s="681"/>
      <c r="O26" s="681"/>
      <c r="P26" s="681"/>
      <c r="Q26" s="682"/>
      <c r="R26" s="586" t="s">
        <v>221</v>
      </c>
      <c r="S26" s="587"/>
      <c r="T26" s="587"/>
      <c r="U26" s="587"/>
      <c r="V26" s="587"/>
      <c r="W26" s="587"/>
      <c r="X26" s="587"/>
      <c r="Y26" s="588"/>
      <c r="Z26" s="639" t="s">
        <v>221</v>
      </c>
      <c r="AA26" s="639"/>
      <c r="AB26" s="639"/>
      <c r="AC26" s="639"/>
      <c r="AD26" s="640" t="s">
        <v>221</v>
      </c>
      <c r="AE26" s="640"/>
      <c r="AF26" s="640"/>
      <c r="AG26" s="640"/>
      <c r="AH26" s="640"/>
      <c r="AI26" s="640"/>
      <c r="AJ26" s="640"/>
      <c r="AK26" s="640"/>
      <c r="AL26" s="609" t="s">
        <v>221</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221</v>
      </c>
      <c r="BH26" s="587"/>
      <c r="BI26" s="587"/>
      <c r="BJ26" s="587"/>
      <c r="BK26" s="587"/>
      <c r="BL26" s="587"/>
      <c r="BM26" s="587"/>
      <c r="BN26" s="588"/>
      <c r="BO26" s="639" t="s">
        <v>221</v>
      </c>
      <c r="BP26" s="639"/>
      <c r="BQ26" s="639"/>
      <c r="BR26" s="639"/>
      <c r="BS26" s="592" t="s">
        <v>221</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4568583</v>
      </c>
      <c r="CS26" s="587"/>
      <c r="CT26" s="587"/>
      <c r="CU26" s="587"/>
      <c r="CV26" s="587"/>
      <c r="CW26" s="587"/>
      <c r="CX26" s="587"/>
      <c r="CY26" s="588"/>
      <c r="CZ26" s="589">
        <v>9.6999999999999993</v>
      </c>
      <c r="DA26" s="607"/>
      <c r="DB26" s="607"/>
      <c r="DC26" s="608"/>
      <c r="DD26" s="592">
        <v>4298447</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280</v>
      </c>
      <c r="C27" s="584"/>
      <c r="D27" s="584"/>
      <c r="E27" s="584"/>
      <c r="F27" s="584"/>
      <c r="G27" s="584"/>
      <c r="H27" s="584"/>
      <c r="I27" s="584"/>
      <c r="J27" s="584"/>
      <c r="K27" s="584"/>
      <c r="L27" s="584"/>
      <c r="M27" s="584"/>
      <c r="N27" s="584"/>
      <c r="O27" s="584"/>
      <c r="P27" s="584"/>
      <c r="Q27" s="585"/>
      <c r="R27" s="586">
        <v>3146703</v>
      </c>
      <c r="S27" s="587"/>
      <c r="T27" s="587"/>
      <c r="U27" s="587"/>
      <c r="V27" s="587"/>
      <c r="W27" s="587"/>
      <c r="X27" s="587"/>
      <c r="Y27" s="588"/>
      <c r="Z27" s="639">
        <v>6.4</v>
      </c>
      <c r="AA27" s="639"/>
      <c r="AB27" s="639"/>
      <c r="AC27" s="639"/>
      <c r="AD27" s="640" t="s">
        <v>221</v>
      </c>
      <c r="AE27" s="640"/>
      <c r="AF27" s="640"/>
      <c r="AG27" s="640"/>
      <c r="AH27" s="640"/>
      <c r="AI27" s="640"/>
      <c r="AJ27" s="640"/>
      <c r="AK27" s="640"/>
      <c r="AL27" s="609" t="s">
        <v>221</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16141741</v>
      </c>
      <c r="BH27" s="587"/>
      <c r="BI27" s="587"/>
      <c r="BJ27" s="587"/>
      <c r="BK27" s="587"/>
      <c r="BL27" s="587"/>
      <c r="BM27" s="587"/>
      <c r="BN27" s="588"/>
      <c r="BO27" s="639">
        <v>100</v>
      </c>
      <c r="BP27" s="639"/>
      <c r="BQ27" s="639"/>
      <c r="BR27" s="639"/>
      <c r="BS27" s="592">
        <v>312758</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9098457</v>
      </c>
      <c r="CS27" s="605"/>
      <c r="CT27" s="605"/>
      <c r="CU27" s="605"/>
      <c r="CV27" s="605"/>
      <c r="CW27" s="605"/>
      <c r="CX27" s="605"/>
      <c r="CY27" s="606"/>
      <c r="CZ27" s="589">
        <v>19.399999999999999</v>
      </c>
      <c r="DA27" s="607"/>
      <c r="DB27" s="607"/>
      <c r="DC27" s="608"/>
      <c r="DD27" s="592">
        <v>2848334</v>
      </c>
      <c r="DE27" s="605"/>
      <c r="DF27" s="605"/>
      <c r="DG27" s="605"/>
      <c r="DH27" s="605"/>
      <c r="DI27" s="605"/>
      <c r="DJ27" s="605"/>
      <c r="DK27" s="606"/>
      <c r="DL27" s="592">
        <v>2847969</v>
      </c>
      <c r="DM27" s="605"/>
      <c r="DN27" s="605"/>
      <c r="DO27" s="605"/>
      <c r="DP27" s="605"/>
      <c r="DQ27" s="605"/>
      <c r="DR27" s="605"/>
      <c r="DS27" s="605"/>
      <c r="DT27" s="605"/>
      <c r="DU27" s="605"/>
      <c r="DV27" s="606"/>
      <c r="DW27" s="609">
        <v>10.199999999999999</v>
      </c>
      <c r="DX27" s="610"/>
      <c r="DY27" s="610"/>
      <c r="DZ27" s="610"/>
      <c r="EA27" s="610"/>
      <c r="EB27" s="610"/>
      <c r="EC27" s="611"/>
    </row>
    <row r="28" spans="2:133" ht="11.25" customHeight="1">
      <c r="B28" s="583" t="s">
        <v>283</v>
      </c>
      <c r="C28" s="584"/>
      <c r="D28" s="584"/>
      <c r="E28" s="584"/>
      <c r="F28" s="584"/>
      <c r="G28" s="584"/>
      <c r="H28" s="584"/>
      <c r="I28" s="584"/>
      <c r="J28" s="584"/>
      <c r="K28" s="584"/>
      <c r="L28" s="584"/>
      <c r="M28" s="584"/>
      <c r="N28" s="584"/>
      <c r="O28" s="584"/>
      <c r="P28" s="584"/>
      <c r="Q28" s="585"/>
      <c r="R28" s="586">
        <v>67342</v>
      </c>
      <c r="S28" s="587"/>
      <c r="T28" s="587"/>
      <c r="U28" s="587"/>
      <c r="V28" s="587"/>
      <c r="W28" s="587"/>
      <c r="X28" s="587"/>
      <c r="Y28" s="588"/>
      <c r="Z28" s="639">
        <v>0.1</v>
      </c>
      <c r="AA28" s="639"/>
      <c r="AB28" s="639"/>
      <c r="AC28" s="639"/>
      <c r="AD28" s="640">
        <v>17715</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4750756</v>
      </c>
      <c r="CS28" s="587"/>
      <c r="CT28" s="587"/>
      <c r="CU28" s="587"/>
      <c r="CV28" s="587"/>
      <c r="CW28" s="587"/>
      <c r="CX28" s="587"/>
      <c r="CY28" s="588"/>
      <c r="CZ28" s="589">
        <v>10.1</v>
      </c>
      <c r="DA28" s="607"/>
      <c r="DB28" s="607"/>
      <c r="DC28" s="608"/>
      <c r="DD28" s="592">
        <v>4589624</v>
      </c>
      <c r="DE28" s="587"/>
      <c r="DF28" s="587"/>
      <c r="DG28" s="587"/>
      <c r="DH28" s="587"/>
      <c r="DI28" s="587"/>
      <c r="DJ28" s="587"/>
      <c r="DK28" s="588"/>
      <c r="DL28" s="592">
        <v>4578038</v>
      </c>
      <c r="DM28" s="587"/>
      <c r="DN28" s="587"/>
      <c r="DO28" s="587"/>
      <c r="DP28" s="587"/>
      <c r="DQ28" s="587"/>
      <c r="DR28" s="587"/>
      <c r="DS28" s="587"/>
      <c r="DT28" s="587"/>
      <c r="DU28" s="587"/>
      <c r="DV28" s="588"/>
      <c r="DW28" s="609">
        <v>16.399999999999999</v>
      </c>
      <c r="DX28" s="610"/>
      <c r="DY28" s="610"/>
      <c r="DZ28" s="610"/>
      <c r="EA28" s="610"/>
      <c r="EB28" s="610"/>
      <c r="EC28" s="611"/>
    </row>
    <row r="29" spans="2:133" ht="11.25" customHeight="1">
      <c r="B29" s="583" t="s">
        <v>285</v>
      </c>
      <c r="C29" s="584"/>
      <c r="D29" s="584"/>
      <c r="E29" s="584"/>
      <c r="F29" s="584"/>
      <c r="G29" s="584"/>
      <c r="H29" s="584"/>
      <c r="I29" s="584"/>
      <c r="J29" s="584"/>
      <c r="K29" s="584"/>
      <c r="L29" s="584"/>
      <c r="M29" s="584"/>
      <c r="N29" s="584"/>
      <c r="O29" s="584"/>
      <c r="P29" s="584"/>
      <c r="Q29" s="585"/>
      <c r="R29" s="586">
        <v>10680</v>
      </c>
      <c r="S29" s="587"/>
      <c r="T29" s="587"/>
      <c r="U29" s="587"/>
      <c r="V29" s="587"/>
      <c r="W29" s="587"/>
      <c r="X29" s="587"/>
      <c r="Y29" s="588"/>
      <c r="Z29" s="639">
        <v>0</v>
      </c>
      <c r="AA29" s="639"/>
      <c r="AB29" s="639"/>
      <c r="AC29" s="639"/>
      <c r="AD29" s="640" t="s">
        <v>221</v>
      </c>
      <c r="AE29" s="640"/>
      <c r="AF29" s="640"/>
      <c r="AG29" s="640"/>
      <c r="AH29" s="640"/>
      <c r="AI29" s="640"/>
      <c r="AJ29" s="640"/>
      <c r="AK29" s="640"/>
      <c r="AL29" s="609" t="s">
        <v>221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4750736</v>
      </c>
      <c r="CS29" s="605"/>
      <c r="CT29" s="605"/>
      <c r="CU29" s="605"/>
      <c r="CV29" s="605"/>
      <c r="CW29" s="605"/>
      <c r="CX29" s="605"/>
      <c r="CY29" s="606"/>
      <c r="CZ29" s="589">
        <v>10.1</v>
      </c>
      <c r="DA29" s="607"/>
      <c r="DB29" s="607"/>
      <c r="DC29" s="608"/>
      <c r="DD29" s="592">
        <v>4589604</v>
      </c>
      <c r="DE29" s="605"/>
      <c r="DF29" s="605"/>
      <c r="DG29" s="605"/>
      <c r="DH29" s="605"/>
      <c r="DI29" s="605"/>
      <c r="DJ29" s="605"/>
      <c r="DK29" s="606"/>
      <c r="DL29" s="592">
        <v>4578018</v>
      </c>
      <c r="DM29" s="605"/>
      <c r="DN29" s="605"/>
      <c r="DO29" s="605"/>
      <c r="DP29" s="605"/>
      <c r="DQ29" s="605"/>
      <c r="DR29" s="605"/>
      <c r="DS29" s="605"/>
      <c r="DT29" s="605"/>
      <c r="DU29" s="605"/>
      <c r="DV29" s="606"/>
      <c r="DW29" s="609">
        <v>16.399999999999999</v>
      </c>
      <c r="DX29" s="610"/>
      <c r="DY29" s="610"/>
      <c r="DZ29" s="610"/>
      <c r="EA29" s="610"/>
      <c r="EB29" s="610"/>
      <c r="EC29" s="611"/>
    </row>
    <row r="30" spans="2:133" ht="11.25" customHeight="1">
      <c r="B30" s="583" t="s">
        <v>290</v>
      </c>
      <c r="C30" s="584"/>
      <c r="D30" s="584"/>
      <c r="E30" s="584"/>
      <c r="F30" s="584"/>
      <c r="G30" s="584"/>
      <c r="H30" s="584"/>
      <c r="I30" s="584"/>
      <c r="J30" s="584"/>
      <c r="K30" s="584"/>
      <c r="L30" s="584"/>
      <c r="M30" s="584"/>
      <c r="N30" s="584"/>
      <c r="O30" s="584"/>
      <c r="P30" s="584"/>
      <c r="Q30" s="585"/>
      <c r="R30" s="586">
        <v>2159943</v>
      </c>
      <c r="S30" s="587"/>
      <c r="T30" s="587"/>
      <c r="U30" s="587"/>
      <c r="V30" s="587"/>
      <c r="W30" s="587"/>
      <c r="X30" s="587"/>
      <c r="Y30" s="588"/>
      <c r="Z30" s="639">
        <v>4.4000000000000004</v>
      </c>
      <c r="AA30" s="639"/>
      <c r="AB30" s="639"/>
      <c r="AC30" s="639"/>
      <c r="AD30" s="640" t="s">
        <v>221</v>
      </c>
      <c r="AE30" s="640"/>
      <c r="AF30" s="640"/>
      <c r="AG30" s="640"/>
      <c r="AH30" s="640"/>
      <c r="AI30" s="640"/>
      <c r="AJ30" s="640"/>
      <c r="AK30" s="640"/>
      <c r="AL30" s="609" t="s">
        <v>221</v>
      </c>
      <c r="AM30" s="641"/>
      <c r="AN30" s="641"/>
      <c r="AO30" s="642"/>
      <c r="AP30" s="664" t="s">
        <v>291</v>
      </c>
      <c r="AQ30" s="665"/>
      <c r="AR30" s="665"/>
      <c r="AS30" s="665"/>
      <c r="AT30" s="670" t="s">
        <v>292</v>
      </c>
      <c r="AU30" s="182"/>
      <c r="AV30" s="182"/>
      <c r="AW30" s="182"/>
      <c r="AX30" s="673" t="s">
        <v>170</v>
      </c>
      <c r="AY30" s="674"/>
      <c r="AZ30" s="674"/>
      <c r="BA30" s="674"/>
      <c r="BB30" s="674"/>
      <c r="BC30" s="674"/>
      <c r="BD30" s="674"/>
      <c r="BE30" s="674"/>
      <c r="BF30" s="675"/>
      <c r="BG30" s="652">
        <v>98.7</v>
      </c>
      <c r="BH30" s="653"/>
      <c r="BI30" s="653"/>
      <c r="BJ30" s="653"/>
      <c r="BK30" s="653"/>
      <c r="BL30" s="653"/>
      <c r="BM30" s="654">
        <v>95.4</v>
      </c>
      <c r="BN30" s="653"/>
      <c r="BO30" s="653"/>
      <c r="BP30" s="653"/>
      <c r="BQ30" s="655"/>
      <c r="BR30" s="652">
        <v>98.6</v>
      </c>
      <c r="BS30" s="653"/>
      <c r="BT30" s="653"/>
      <c r="BU30" s="653"/>
      <c r="BV30" s="653"/>
      <c r="BW30" s="653"/>
      <c r="BX30" s="654">
        <v>95.3</v>
      </c>
      <c r="BY30" s="653"/>
      <c r="BZ30" s="653"/>
      <c r="CA30" s="653"/>
      <c r="CB30" s="655"/>
      <c r="CD30" s="658"/>
      <c r="CE30" s="659"/>
      <c r="CF30" s="623" t="s">
        <v>293</v>
      </c>
      <c r="CG30" s="620"/>
      <c r="CH30" s="620"/>
      <c r="CI30" s="620"/>
      <c r="CJ30" s="620"/>
      <c r="CK30" s="620"/>
      <c r="CL30" s="620"/>
      <c r="CM30" s="620"/>
      <c r="CN30" s="620"/>
      <c r="CO30" s="620"/>
      <c r="CP30" s="620"/>
      <c r="CQ30" s="621"/>
      <c r="CR30" s="586">
        <v>4090987</v>
      </c>
      <c r="CS30" s="587"/>
      <c r="CT30" s="587"/>
      <c r="CU30" s="587"/>
      <c r="CV30" s="587"/>
      <c r="CW30" s="587"/>
      <c r="CX30" s="587"/>
      <c r="CY30" s="588"/>
      <c r="CZ30" s="589">
        <v>8.6999999999999993</v>
      </c>
      <c r="DA30" s="607"/>
      <c r="DB30" s="607"/>
      <c r="DC30" s="608"/>
      <c r="DD30" s="592">
        <v>3956968</v>
      </c>
      <c r="DE30" s="587"/>
      <c r="DF30" s="587"/>
      <c r="DG30" s="587"/>
      <c r="DH30" s="587"/>
      <c r="DI30" s="587"/>
      <c r="DJ30" s="587"/>
      <c r="DK30" s="588"/>
      <c r="DL30" s="592">
        <v>3945382</v>
      </c>
      <c r="DM30" s="587"/>
      <c r="DN30" s="587"/>
      <c r="DO30" s="587"/>
      <c r="DP30" s="587"/>
      <c r="DQ30" s="587"/>
      <c r="DR30" s="587"/>
      <c r="DS30" s="587"/>
      <c r="DT30" s="587"/>
      <c r="DU30" s="587"/>
      <c r="DV30" s="588"/>
      <c r="DW30" s="609">
        <v>14.1</v>
      </c>
      <c r="DX30" s="610"/>
      <c r="DY30" s="610"/>
      <c r="DZ30" s="610"/>
      <c r="EA30" s="610"/>
      <c r="EB30" s="610"/>
      <c r="EC30" s="611"/>
    </row>
    <row r="31" spans="2:133" ht="11.25" customHeight="1">
      <c r="B31" s="583" t="s">
        <v>294</v>
      </c>
      <c r="C31" s="584"/>
      <c r="D31" s="584"/>
      <c r="E31" s="584"/>
      <c r="F31" s="584"/>
      <c r="G31" s="584"/>
      <c r="H31" s="584"/>
      <c r="I31" s="584"/>
      <c r="J31" s="584"/>
      <c r="K31" s="584"/>
      <c r="L31" s="584"/>
      <c r="M31" s="584"/>
      <c r="N31" s="584"/>
      <c r="O31" s="584"/>
      <c r="P31" s="584"/>
      <c r="Q31" s="585"/>
      <c r="R31" s="586">
        <v>2721958</v>
      </c>
      <c r="S31" s="587"/>
      <c r="T31" s="587"/>
      <c r="U31" s="587"/>
      <c r="V31" s="587"/>
      <c r="W31" s="587"/>
      <c r="X31" s="587"/>
      <c r="Y31" s="588"/>
      <c r="Z31" s="639">
        <v>5.5</v>
      </c>
      <c r="AA31" s="639"/>
      <c r="AB31" s="639"/>
      <c r="AC31" s="639"/>
      <c r="AD31" s="640" t="s">
        <v>221</v>
      </c>
      <c r="AE31" s="640"/>
      <c r="AF31" s="640"/>
      <c r="AG31" s="640"/>
      <c r="AH31" s="640"/>
      <c r="AI31" s="640"/>
      <c r="AJ31" s="640"/>
      <c r="AK31" s="640"/>
      <c r="AL31" s="609" t="s">
        <v>221</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98.7</v>
      </c>
      <c r="BH31" s="605"/>
      <c r="BI31" s="605"/>
      <c r="BJ31" s="605"/>
      <c r="BK31" s="605"/>
      <c r="BL31" s="605"/>
      <c r="BM31" s="641">
        <v>95.6</v>
      </c>
      <c r="BN31" s="651"/>
      <c r="BO31" s="651"/>
      <c r="BP31" s="651"/>
      <c r="BQ31" s="615"/>
      <c r="BR31" s="650">
        <v>98.6</v>
      </c>
      <c r="BS31" s="605"/>
      <c r="BT31" s="605"/>
      <c r="BU31" s="605"/>
      <c r="BV31" s="605"/>
      <c r="BW31" s="605"/>
      <c r="BX31" s="641">
        <v>95.4</v>
      </c>
      <c r="BY31" s="651"/>
      <c r="BZ31" s="651"/>
      <c r="CA31" s="651"/>
      <c r="CB31" s="615"/>
      <c r="CD31" s="658"/>
      <c r="CE31" s="659"/>
      <c r="CF31" s="623" t="s">
        <v>297</v>
      </c>
      <c r="CG31" s="620"/>
      <c r="CH31" s="620"/>
      <c r="CI31" s="620"/>
      <c r="CJ31" s="620"/>
      <c r="CK31" s="620"/>
      <c r="CL31" s="620"/>
      <c r="CM31" s="620"/>
      <c r="CN31" s="620"/>
      <c r="CO31" s="620"/>
      <c r="CP31" s="620"/>
      <c r="CQ31" s="621"/>
      <c r="CR31" s="586">
        <v>659749</v>
      </c>
      <c r="CS31" s="605"/>
      <c r="CT31" s="605"/>
      <c r="CU31" s="605"/>
      <c r="CV31" s="605"/>
      <c r="CW31" s="605"/>
      <c r="CX31" s="605"/>
      <c r="CY31" s="606"/>
      <c r="CZ31" s="589">
        <v>1.4</v>
      </c>
      <c r="DA31" s="607"/>
      <c r="DB31" s="607"/>
      <c r="DC31" s="608"/>
      <c r="DD31" s="592">
        <v>632636</v>
      </c>
      <c r="DE31" s="605"/>
      <c r="DF31" s="605"/>
      <c r="DG31" s="605"/>
      <c r="DH31" s="605"/>
      <c r="DI31" s="605"/>
      <c r="DJ31" s="605"/>
      <c r="DK31" s="606"/>
      <c r="DL31" s="592">
        <v>632636</v>
      </c>
      <c r="DM31" s="605"/>
      <c r="DN31" s="605"/>
      <c r="DO31" s="605"/>
      <c r="DP31" s="605"/>
      <c r="DQ31" s="605"/>
      <c r="DR31" s="605"/>
      <c r="DS31" s="605"/>
      <c r="DT31" s="605"/>
      <c r="DU31" s="605"/>
      <c r="DV31" s="606"/>
      <c r="DW31" s="609">
        <v>2.2999999999999998</v>
      </c>
      <c r="DX31" s="610"/>
      <c r="DY31" s="610"/>
      <c r="DZ31" s="610"/>
      <c r="EA31" s="610"/>
      <c r="EB31" s="610"/>
      <c r="EC31" s="611"/>
    </row>
    <row r="32" spans="2:133" ht="11.25" customHeight="1">
      <c r="B32" s="583" t="s">
        <v>298</v>
      </c>
      <c r="C32" s="584"/>
      <c r="D32" s="584"/>
      <c r="E32" s="584"/>
      <c r="F32" s="584"/>
      <c r="G32" s="584"/>
      <c r="H32" s="584"/>
      <c r="I32" s="584"/>
      <c r="J32" s="584"/>
      <c r="K32" s="584"/>
      <c r="L32" s="584"/>
      <c r="M32" s="584"/>
      <c r="N32" s="584"/>
      <c r="O32" s="584"/>
      <c r="P32" s="584"/>
      <c r="Q32" s="585"/>
      <c r="R32" s="586">
        <v>1097093</v>
      </c>
      <c r="S32" s="587"/>
      <c r="T32" s="587"/>
      <c r="U32" s="587"/>
      <c r="V32" s="587"/>
      <c r="W32" s="587"/>
      <c r="X32" s="587"/>
      <c r="Y32" s="588"/>
      <c r="Z32" s="639">
        <v>2.2000000000000002</v>
      </c>
      <c r="AA32" s="639"/>
      <c r="AB32" s="639"/>
      <c r="AC32" s="639"/>
      <c r="AD32" s="640">
        <v>8754</v>
      </c>
      <c r="AE32" s="640"/>
      <c r="AF32" s="640"/>
      <c r="AG32" s="640"/>
      <c r="AH32" s="640"/>
      <c r="AI32" s="640"/>
      <c r="AJ32" s="640"/>
      <c r="AK32" s="640"/>
      <c r="AL32" s="609">
        <v>0</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98.7</v>
      </c>
      <c r="BH32" s="571"/>
      <c r="BI32" s="571"/>
      <c r="BJ32" s="571"/>
      <c r="BK32" s="571"/>
      <c r="BL32" s="571"/>
      <c r="BM32" s="634">
        <v>94.9</v>
      </c>
      <c r="BN32" s="571"/>
      <c r="BO32" s="571"/>
      <c r="BP32" s="571"/>
      <c r="BQ32" s="628"/>
      <c r="BR32" s="649">
        <v>98.6</v>
      </c>
      <c r="BS32" s="571"/>
      <c r="BT32" s="571"/>
      <c r="BU32" s="571"/>
      <c r="BV32" s="571"/>
      <c r="BW32" s="571"/>
      <c r="BX32" s="634">
        <v>94.9</v>
      </c>
      <c r="BY32" s="571"/>
      <c r="BZ32" s="571"/>
      <c r="CA32" s="571"/>
      <c r="CB32" s="628"/>
      <c r="CD32" s="660"/>
      <c r="CE32" s="661"/>
      <c r="CF32" s="623" t="s">
        <v>300</v>
      </c>
      <c r="CG32" s="620"/>
      <c r="CH32" s="620"/>
      <c r="CI32" s="620"/>
      <c r="CJ32" s="620"/>
      <c r="CK32" s="620"/>
      <c r="CL32" s="620"/>
      <c r="CM32" s="620"/>
      <c r="CN32" s="620"/>
      <c r="CO32" s="620"/>
      <c r="CP32" s="620"/>
      <c r="CQ32" s="621"/>
      <c r="CR32" s="586">
        <v>20</v>
      </c>
      <c r="CS32" s="587"/>
      <c r="CT32" s="587"/>
      <c r="CU32" s="587"/>
      <c r="CV32" s="587"/>
      <c r="CW32" s="587"/>
      <c r="CX32" s="587"/>
      <c r="CY32" s="588"/>
      <c r="CZ32" s="589">
        <v>0</v>
      </c>
      <c r="DA32" s="607"/>
      <c r="DB32" s="607"/>
      <c r="DC32" s="608"/>
      <c r="DD32" s="592">
        <v>20</v>
      </c>
      <c r="DE32" s="587"/>
      <c r="DF32" s="587"/>
      <c r="DG32" s="587"/>
      <c r="DH32" s="587"/>
      <c r="DI32" s="587"/>
      <c r="DJ32" s="587"/>
      <c r="DK32" s="588"/>
      <c r="DL32" s="592">
        <v>20</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301</v>
      </c>
      <c r="C33" s="584"/>
      <c r="D33" s="584"/>
      <c r="E33" s="584"/>
      <c r="F33" s="584"/>
      <c r="G33" s="584"/>
      <c r="H33" s="584"/>
      <c r="I33" s="584"/>
      <c r="J33" s="584"/>
      <c r="K33" s="584"/>
      <c r="L33" s="584"/>
      <c r="M33" s="584"/>
      <c r="N33" s="584"/>
      <c r="O33" s="584"/>
      <c r="P33" s="584"/>
      <c r="Q33" s="585"/>
      <c r="R33" s="586">
        <v>5094225</v>
      </c>
      <c r="S33" s="587"/>
      <c r="T33" s="587"/>
      <c r="U33" s="587"/>
      <c r="V33" s="587"/>
      <c r="W33" s="587"/>
      <c r="X33" s="587"/>
      <c r="Y33" s="588"/>
      <c r="Z33" s="639">
        <v>10.3</v>
      </c>
      <c r="AA33" s="639"/>
      <c r="AB33" s="639"/>
      <c r="AC33" s="639"/>
      <c r="AD33" s="640" t="s">
        <v>221</v>
      </c>
      <c r="AE33" s="640"/>
      <c r="AF33" s="640"/>
      <c r="AG33" s="640"/>
      <c r="AH33" s="640"/>
      <c r="AI33" s="640"/>
      <c r="AJ33" s="640"/>
      <c r="AK33" s="640"/>
      <c r="AL33" s="609" t="s">
        <v>221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16129760</v>
      </c>
      <c r="CS33" s="605"/>
      <c r="CT33" s="605"/>
      <c r="CU33" s="605"/>
      <c r="CV33" s="605"/>
      <c r="CW33" s="605"/>
      <c r="CX33" s="605"/>
      <c r="CY33" s="606"/>
      <c r="CZ33" s="589">
        <v>34.4</v>
      </c>
      <c r="DA33" s="607"/>
      <c r="DB33" s="607"/>
      <c r="DC33" s="608"/>
      <c r="DD33" s="592">
        <v>13729880</v>
      </c>
      <c r="DE33" s="605"/>
      <c r="DF33" s="605"/>
      <c r="DG33" s="605"/>
      <c r="DH33" s="605"/>
      <c r="DI33" s="605"/>
      <c r="DJ33" s="605"/>
      <c r="DK33" s="606"/>
      <c r="DL33" s="592">
        <v>8815037</v>
      </c>
      <c r="DM33" s="605"/>
      <c r="DN33" s="605"/>
      <c r="DO33" s="605"/>
      <c r="DP33" s="605"/>
      <c r="DQ33" s="605"/>
      <c r="DR33" s="605"/>
      <c r="DS33" s="605"/>
      <c r="DT33" s="605"/>
      <c r="DU33" s="605"/>
      <c r="DV33" s="606"/>
      <c r="DW33" s="609">
        <v>31.5</v>
      </c>
      <c r="DX33" s="610"/>
      <c r="DY33" s="610"/>
      <c r="DZ33" s="610"/>
      <c r="EA33" s="610"/>
      <c r="EB33" s="610"/>
      <c r="EC33" s="611"/>
    </row>
    <row r="34" spans="2:133" ht="11.25" customHeight="1">
      <c r="B34" s="583" t="s">
        <v>303</v>
      </c>
      <c r="C34" s="584"/>
      <c r="D34" s="584"/>
      <c r="E34" s="584"/>
      <c r="F34" s="584"/>
      <c r="G34" s="584"/>
      <c r="H34" s="584"/>
      <c r="I34" s="584"/>
      <c r="J34" s="584"/>
      <c r="K34" s="584"/>
      <c r="L34" s="584"/>
      <c r="M34" s="584"/>
      <c r="N34" s="584"/>
      <c r="O34" s="584"/>
      <c r="P34" s="584"/>
      <c r="Q34" s="585"/>
      <c r="R34" s="586" t="s">
        <v>221</v>
      </c>
      <c r="S34" s="587"/>
      <c r="T34" s="587"/>
      <c r="U34" s="587"/>
      <c r="V34" s="587"/>
      <c r="W34" s="587"/>
      <c r="X34" s="587"/>
      <c r="Y34" s="588"/>
      <c r="Z34" s="639" t="s">
        <v>221</v>
      </c>
      <c r="AA34" s="639"/>
      <c r="AB34" s="639"/>
      <c r="AC34" s="639"/>
      <c r="AD34" s="640" t="s">
        <v>221</v>
      </c>
      <c r="AE34" s="640"/>
      <c r="AF34" s="640"/>
      <c r="AG34" s="640"/>
      <c r="AH34" s="640"/>
      <c r="AI34" s="640"/>
      <c r="AJ34" s="640"/>
      <c r="AK34" s="640"/>
      <c r="AL34" s="609" t="s">
        <v>221</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5107973</v>
      </c>
      <c r="CS34" s="587"/>
      <c r="CT34" s="587"/>
      <c r="CU34" s="587"/>
      <c r="CV34" s="587"/>
      <c r="CW34" s="587"/>
      <c r="CX34" s="587"/>
      <c r="CY34" s="588"/>
      <c r="CZ34" s="589">
        <v>10.9</v>
      </c>
      <c r="DA34" s="607"/>
      <c r="DB34" s="607"/>
      <c r="DC34" s="608"/>
      <c r="DD34" s="592">
        <v>4283354</v>
      </c>
      <c r="DE34" s="587"/>
      <c r="DF34" s="587"/>
      <c r="DG34" s="587"/>
      <c r="DH34" s="587"/>
      <c r="DI34" s="587"/>
      <c r="DJ34" s="587"/>
      <c r="DK34" s="588"/>
      <c r="DL34" s="592">
        <v>3758411</v>
      </c>
      <c r="DM34" s="587"/>
      <c r="DN34" s="587"/>
      <c r="DO34" s="587"/>
      <c r="DP34" s="587"/>
      <c r="DQ34" s="587"/>
      <c r="DR34" s="587"/>
      <c r="DS34" s="587"/>
      <c r="DT34" s="587"/>
      <c r="DU34" s="587"/>
      <c r="DV34" s="588"/>
      <c r="DW34" s="609">
        <v>13.4</v>
      </c>
      <c r="DX34" s="610"/>
      <c r="DY34" s="610"/>
      <c r="DZ34" s="610"/>
      <c r="EA34" s="610"/>
      <c r="EB34" s="610"/>
      <c r="EC34" s="611"/>
    </row>
    <row r="35" spans="2:133" ht="11.25" customHeight="1">
      <c r="B35" s="583" t="s">
        <v>307</v>
      </c>
      <c r="C35" s="584"/>
      <c r="D35" s="584"/>
      <c r="E35" s="584"/>
      <c r="F35" s="584"/>
      <c r="G35" s="584"/>
      <c r="H35" s="584"/>
      <c r="I35" s="584"/>
      <c r="J35" s="584"/>
      <c r="K35" s="584"/>
      <c r="L35" s="584"/>
      <c r="M35" s="584"/>
      <c r="N35" s="584"/>
      <c r="O35" s="584"/>
      <c r="P35" s="584"/>
      <c r="Q35" s="585"/>
      <c r="R35" s="586">
        <v>2363100</v>
      </c>
      <c r="S35" s="587"/>
      <c r="T35" s="587"/>
      <c r="U35" s="587"/>
      <c r="V35" s="587"/>
      <c r="W35" s="587"/>
      <c r="X35" s="587"/>
      <c r="Y35" s="588"/>
      <c r="Z35" s="639">
        <v>4.8</v>
      </c>
      <c r="AA35" s="639"/>
      <c r="AB35" s="639"/>
      <c r="AC35" s="639"/>
      <c r="AD35" s="640" t="s">
        <v>221</v>
      </c>
      <c r="AE35" s="640"/>
      <c r="AF35" s="640"/>
      <c r="AG35" s="640"/>
      <c r="AH35" s="640"/>
      <c r="AI35" s="640"/>
      <c r="AJ35" s="640"/>
      <c r="AK35" s="640"/>
      <c r="AL35" s="609" t="s">
        <v>221</v>
      </c>
      <c r="AM35" s="641"/>
      <c r="AN35" s="641"/>
      <c r="AO35" s="642"/>
      <c r="AP35" s="186"/>
      <c r="AQ35" s="643" t="s">
        <v>308</v>
      </c>
      <c r="AR35" s="644"/>
      <c r="AS35" s="644"/>
      <c r="AT35" s="644"/>
      <c r="AU35" s="644"/>
      <c r="AV35" s="644"/>
      <c r="AW35" s="644"/>
      <c r="AX35" s="644"/>
      <c r="AY35" s="645"/>
      <c r="AZ35" s="636">
        <v>6120091</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238337</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473326</v>
      </c>
      <c r="CS35" s="605"/>
      <c r="CT35" s="605"/>
      <c r="CU35" s="605"/>
      <c r="CV35" s="605"/>
      <c r="CW35" s="605"/>
      <c r="CX35" s="605"/>
      <c r="CY35" s="606"/>
      <c r="CZ35" s="589">
        <v>1</v>
      </c>
      <c r="DA35" s="607"/>
      <c r="DB35" s="607"/>
      <c r="DC35" s="608"/>
      <c r="DD35" s="592">
        <v>360573</v>
      </c>
      <c r="DE35" s="605"/>
      <c r="DF35" s="605"/>
      <c r="DG35" s="605"/>
      <c r="DH35" s="605"/>
      <c r="DI35" s="605"/>
      <c r="DJ35" s="605"/>
      <c r="DK35" s="606"/>
      <c r="DL35" s="592">
        <v>349365</v>
      </c>
      <c r="DM35" s="605"/>
      <c r="DN35" s="605"/>
      <c r="DO35" s="605"/>
      <c r="DP35" s="605"/>
      <c r="DQ35" s="605"/>
      <c r="DR35" s="605"/>
      <c r="DS35" s="605"/>
      <c r="DT35" s="605"/>
      <c r="DU35" s="605"/>
      <c r="DV35" s="606"/>
      <c r="DW35" s="609">
        <v>1.2</v>
      </c>
      <c r="DX35" s="610"/>
      <c r="DY35" s="610"/>
      <c r="DZ35" s="610"/>
      <c r="EA35" s="610"/>
      <c r="EB35" s="610"/>
      <c r="EC35" s="611"/>
    </row>
    <row r="36" spans="2:133" ht="11.25" customHeight="1">
      <c r="B36" s="567" t="s">
        <v>311</v>
      </c>
      <c r="C36" s="568"/>
      <c r="D36" s="568"/>
      <c r="E36" s="568"/>
      <c r="F36" s="568"/>
      <c r="G36" s="568"/>
      <c r="H36" s="568"/>
      <c r="I36" s="568"/>
      <c r="J36" s="568"/>
      <c r="K36" s="568"/>
      <c r="L36" s="568"/>
      <c r="M36" s="568"/>
      <c r="N36" s="568"/>
      <c r="O36" s="568"/>
      <c r="P36" s="568"/>
      <c r="Q36" s="569"/>
      <c r="R36" s="570">
        <v>49455525</v>
      </c>
      <c r="S36" s="627"/>
      <c r="T36" s="627"/>
      <c r="U36" s="627"/>
      <c r="V36" s="627"/>
      <c r="W36" s="627"/>
      <c r="X36" s="627"/>
      <c r="Y36" s="630"/>
      <c r="Z36" s="631">
        <v>100</v>
      </c>
      <c r="AA36" s="631"/>
      <c r="AB36" s="631"/>
      <c r="AC36" s="631"/>
      <c r="AD36" s="632">
        <v>25601361</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1366273</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23002</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2209790</v>
      </c>
      <c r="CS36" s="587"/>
      <c r="CT36" s="587"/>
      <c r="CU36" s="587"/>
      <c r="CV36" s="587"/>
      <c r="CW36" s="587"/>
      <c r="CX36" s="587"/>
      <c r="CY36" s="588"/>
      <c r="CZ36" s="589">
        <v>4.7</v>
      </c>
      <c r="DA36" s="607"/>
      <c r="DB36" s="607"/>
      <c r="DC36" s="608"/>
      <c r="DD36" s="592">
        <v>1913972</v>
      </c>
      <c r="DE36" s="587"/>
      <c r="DF36" s="587"/>
      <c r="DG36" s="587"/>
      <c r="DH36" s="587"/>
      <c r="DI36" s="587"/>
      <c r="DJ36" s="587"/>
      <c r="DK36" s="588"/>
      <c r="DL36" s="592">
        <v>1060988</v>
      </c>
      <c r="DM36" s="587"/>
      <c r="DN36" s="587"/>
      <c r="DO36" s="587"/>
      <c r="DP36" s="587"/>
      <c r="DQ36" s="587"/>
      <c r="DR36" s="587"/>
      <c r="DS36" s="587"/>
      <c r="DT36" s="587"/>
      <c r="DU36" s="587"/>
      <c r="DV36" s="588"/>
      <c r="DW36" s="609">
        <v>3.8</v>
      </c>
      <c r="DX36" s="610"/>
      <c r="DY36" s="610"/>
      <c r="DZ36" s="610"/>
      <c r="EA36" s="610"/>
      <c r="EB36" s="610"/>
      <c r="EC36" s="611"/>
    </row>
    <row r="37" spans="2:133" ht="11.25" customHeight="1">
      <c r="AQ37" s="612" t="s">
        <v>315</v>
      </c>
      <c r="AR37" s="613"/>
      <c r="AS37" s="613"/>
      <c r="AT37" s="613"/>
      <c r="AU37" s="613"/>
      <c r="AV37" s="613"/>
      <c r="AW37" s="613"/>
      <c r="AX37" s="613"/>
      <c r="AY37" s="614"/>
      <c r="AZ37" s="586">
        <v>486701</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17573</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54565</v>
      </c>
      <c r="CS37" s="605"/>
      <c r="CT37" s="605"/>
      <c r="CU37" s="605"/>
      <c r="CV37" s="605"/>
      <c r="CW37" s="605"/>
      <c r="CX37" s="605"/>
      <c r="CY37" s="606"/>
      <c r="CZ37" s="589">
        <v>0.1</v>
      </c>
      <c r="DA37" s="607"/>
      <c r="DB37" s="607"/>
      <c r="DC37" s="608"/>
      <c r="DD37" s="592">
        <v>54565</v>
      </c>
      <c r="DE37" s="605"/>
      <c r="DF37" s="605"/>
      <c r="DG37" s="605"/>
      <c r="DH37" s="605"/>
      <c r="DI37" s="605"/>
      <c r="DJ37" s="605"/>
      <c r="DK37" s="606"/>
      <c r="DL37" s="592">
        <v>54565</v>
      </c>
      <c r="DM37" s="605"/>
      <c r="DN37" s="605"/>
      <c r="DO37" s="605"/>
      <c r="DP37" s="605"/>
      <c r="DQ37" s="605"/>
      <c r="DR37" s="605"/>
      <c r="DS37" s="605"/>
      <c r="DT37" s="605"/>
      <c r="DU37" s="605"/>
      <c r="DV37" s="606"/>
      <c r="DW37" s="609">
        <v>0.2</v>
      </c>
      <c r="DX37" s="610"/>
      <c r="DY37" s="610"/>
      <c r="DZ37" s="610"/>
      <c r="EA37" s="610"/>
      <c r="EB37" s="610"/>
      <c r="EC37" s="611"/>
    </row>
    <row r="38" spans="2:133" ht="11.25" customHeight="1">
      <c r="AQ38" s="612" t="s">
        <v>318</v>
      </c>
      <c r="AR38" s="613"/>
      <c r="AS38" s="613"/>
      <c r="AT38" s="613"/>
      <c r="AU38" s="613"/>
      <c r="AV38" s="613"/>
      <c r="AW38" s="613"/>
      <c r="AX38" s="613"/>
      <c r="AY38" s="614"/>
      <c r="AZ38" s="586">
        <v>145661</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29514</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5573506</v>
      </c>
      <c r="CS38" s="587"/>
      <c r="CT38" s="587"/>
      <c r="CU38" s="587"/>
      <c r="CV38" s="587"/>
      <c r="CW38" s="587"/>
      <c r="CX38" s="587"/>
      <c r="CY38" s="588"/>
      <c r="CZ38" s="589">
        <v>11.9</v>
      </c>
      <c r="DA38" s="607"/>
      <c r="DB38" s="607"/>
      <c r="DC38" s="608"/>
      <c r="DD38" s="592">
        <v>4999588</v>
      </c>
      <c r="DE38" s="587"/>
      <c r="DF38" s="587"/>
      <c r="DG38" s="587"/>
      <c r="DH38" s="587"/>
      <c r="DI38" s="587"/>
      <c r="DJ38" s="587"/>
      <c r="DK38" s="588"/>
      <c r="DL38" s="592">
        <v>3603880</v>
      </c>
      <c r="DM38" s="587"/>
      <c r="DN38" s="587"/>
      <c r="DO38" s="587"/>
      <c r="DP38" s="587"/>
      <c r="DQ38" s="587"/>
      <c r="DR38" s="587"/>
      <c r="DS38" s="587"/>
      <c r="DT38" s="587"/>
      <c r="DU38" s="587"/>
      <c r="DV38" s="588"/>
      <c r="DW38" s="609">
        <v>12.9</v>
      </c>
      <c r="DX38" s="610"/>
      <c r="DY38" s="610"/>
      <c r="DZ38" s="610"/>
      <c r="EA38" s="610"/>
      <c r="EB38" s="610"/>
      <c r="EC38" s="611"/>
    </row>
    <row r="39" spans="2:133" ht="11.25" customHeight="1">
      <c r="AQ39" s="612" t="s">
        <v>321</v>
      </c>
      <c r="AR39" s="613"/>
      <c r="AS39" s="613"/>
      <c r="AT39" s="613"/>
      <c r="AU39" s="613"/>
      <c r="AV39" s="613"/>
      <c r="AW39" s="613"/>
      <c r="AX39" s="613"/>
      <c r="AY39" s="614"/>
      <c r="AZ39" s="586">
        <v>60215</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83</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2146850</v>
      </c>
      <c r="CS39" s="605"/>
      <c r="CT39" s="605"/>
      <c r="CU39" s="605"/>
      <c r="CV39" s="605"/>
      <c r="CW39" s="605"/>
      <c r="CX39" s="605"/>
      <c r="CY39" s="606"/>
      <c r="CZ39" s="589">
        <v>4.5999999999999996</v>
      </c>
      <c r="DA39" s="607"/>
      <c r="DB39" s="607"/>
      <c r="DC39" s="608"/>
      <c r="DD39" s="592">
        <v>2130000</v>
      </c>
      <c r="DE39" s="605"/>
      <c r="DF39" s="605"/>
      <c r="DG39" s="605"/>
      <c r="DH39" s="605"/>
      <c r="DI39" s="605"/>
      <c r="DJ39" s="605"/>
      <c r="DK39" s="606"/>
      <c r="DL39" s="592" t="s">
        <v>325</v>
      </c>
      <c r="DM39" s="605"/>
      <c r="DN39" s="605"/>
      <c r="DO39" s="605"/>
      <c r="DP39" s="605"/>
      <c r="DQ39" s="605"/>
      <c r="DR39" s="605"/>
      <c r="DS39" s="605"/>
      <c r="DT39" s="605"/>
      <c r="DU39" s="605"/>
      <c r="DV39" s="606"/>
      <c r="DW39" s="609" t="s">
        <v>325</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894704</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109</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v>618315</v>
      </c>
      <c r="CS40" s="587"/>
      <c r="CT40" s="587"/>
      <c r="CU40" s="587"/>
      <c r="CV40" s="587"/>
      <c r="CW40" s="587"/>
      <c r="CX40" s="587"/>
      <c r="CY40" s="588"/>
      <c r="CZ40" s="589">
        <v>1.3</v>
      </c>
      <c r="DA40" s="607"/>
      <c r="DB40" s="607"/>
      <c r="DC40" s="608"/>
      <c r="DD40" s="592">
        <v>42393</v>
      </c>
      <c r="DE40" s="587"/>
      <c r="DF40" s="587"/>
      <c r="DG40" s="587"/>
      <c r="DH40" s="587"/>
      <c r="DI40" s="587"/>
      <c r="DJ40" s="587"/>
      <c r="DK40" s="588"/>
      <c r="DL40" s="592">
        <v>42393</v>
      </c>
      <c r="DM40" s="587"/>
      <c r="DN40" s="587"/>
      <c r="DO40" s="587"/>
      <c r="DP40" s="587"/>
      <c r="DQ40" s="587"/>
      <c r="DR40" s="587"/>
      <c r="DS40" s="587"/>
      <c r="DT40" s="587"/>
      <c r="DU40" s="587"/>
      <c r="DV40" s="588"/>
      <c r="DW40" s="609">
        <v>0.2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3166537</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312</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9329849</v>
      </c>
      <c r="CS42" s="587"/>
      <c r="CT42" s="587"/>
      <c r="CU42" s="587"/>
      <c r="CV42" s="587"/>
      <c r="CW42" s="587"/>
      <c r="CX42" s="587"/>
      <c r="CY42" s="588"/>
      <c r="CZ42" s="589">
        <v>19.899999999999999</v>
      </c>
      <c r="DA42" s="590"/>
      <c r="DB42" s="590"/>
      <c r="DC42" s="591"/>
      <c r="DD42" s="592">
        <v>2520429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331613</v>
      </c>
      <c r="CS43" s="605"/>
      <c r="CT43" s="605"/>
      <c r="CU43" s="605"/>
      <c r="CV43" s="605"/>
      <c r="CW43" s="605"/>
      <c r="CX43" s="605"/>
      <c r="CY43" s="606"/>
      <c r="CZ43" s="589">
        <v>0.7</v>
      </c>
      <c r="DA43" s="607"/>
      <c r="DB43" s="607"/>
      <c r="DC43" s="608"/>
      <c r="DD43" s="592">
        <v>330838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337</v>
      </c>
      <c r="CD44" s="599" t="s">
        <v>288</v>
      </c>
      <c r="CE44" s="600"/>
      <c r="CF44" s="583" t="s">
        <v>338</v>
      </c>
      <c r="CG44" s="584"/>
      <c r="CH44" s="584"/>
      <c r="CI44" s="584"/>
      <c r="CJ44" s="584"/>
      <c r="CK44" s="584"/>
      <c r="CL44" s="584"/>
      <c r="CM44" s="584"/>
      <c r="CN44" s="584"/>
      <c r="CO44" s="584"/>
      <c r="CP44" s="584"/>
      <c r="CQ44" s="585"/>
      <c r="CR44" s="586">
        <v>9015634</v>
      </c>
      <c r="CS44" s="587"/>
      <c r="CT44" s="587"/>
      <c r="CU44" s="587"/>
      <c r="CV44" s="587"/>
      <c r="CW44" s="587"/>
      <c r="CX44" s="587"/>
      <c r="CY44" s="588"/>
      <c r="CZ44" s="589">
        <v>19.2</v>
      </c>
      <c r="DA44" s="590"/>
      <c r="DB44" s="590"/>
      <c r="DC44" s="591"/>
      <c r="DD44" s="592">
        <v>2457151</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339</v>
      </c>
      <c r="CG45" s="584"/>
      <c r="CH45" s="584"/>
      <c r="CI45" s="584"/>
      <c r="CJ45" s="584"/>
      <c r="CK45" s="584"/>
      <c r="CL45" s="584"/>
      <c r="CM45" s="584"/>
      <c r="CN45" s="584"/>
      <c r="CO45" s="584"/>
      <c r="CP45" s="584"/>
      <c r="CQ45" s="585"/>
      <c r="CR45" s="586">
        <v>5573990</v>
      </c>
      <c r="CS45" s="605"/>
      <c r="CT45" s="605"/>
      <c r="CU45" s="605"/>
      <c r="CV45" s="605"/>
      <c r="CW45" s="605"/>
      <c r="CX45" s="605"/>
      <c r="CY45" s="606"/>
      <c r="CZ45" s="589">
        <v>11.9</v>
      </c>
      <c r="DA45" s="607"/>
      <c r="DB45" s="607"/>
      <c r="DC45" s="608"/>
      <c r="DD45" s="592">
        <v>350190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340</v>
      </c>
      <c r="CG46" s="584"/>
      <c r="CH46" s="584"/>
      <c r="CI46" s="584"/>
      <c r="CJ46" s="584"/>
      <c r="CK46" s="584"/>
      <c r="CL46" s="584"/>
      <c r="CM46" s="584"/>
      <c r="CN46" s="584"/>
      <c r="CO46" s="584"/>
      <c r="CP46" s="584"/>
      <c r="CQ46" s="585"/>
      <c r="CR46" s="586">
        <v>3048500</v>
      </c>
      <c r="CS46" s="587"/>
      <c r="CT46" s="587"/>
      <c r="CU46" s="587"/>
      <c r="CV46" s="587"/>
      <c r="CW46" s="587"/>
      <c r="CX46" s="587"/>
      <c r="CY46" s="588"/>
      <c r="CZ46" s="589">
        <v>6.5</v>
      </c>
      <c r="DA46" s="590"/>
      <c r="DB46" s="590"/>
      <c r="DC46" s="591"/>
      <c r="DD46" s="592">
        <v>1887917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341</v>
      </c>
      <c r="CG47" s="584"/>
      <c r="CH47" s="584"/>
      <c r="CI47" s="584"/>
      <c r="CJ47" s="584"/>
      <c r="CK47" s="584"/>
      <c r="CL47" s="584"/>
      <c r="CM47" s="584"/>
      <c r="CN47" s="584"/>
      <c r="CO47" s="584"/>
      <c r="CP47" s="584"/>
      <c r="CQ47" s="585"/>
      <c r="CR47" s="586">
        <v>314215</v>
      </c>
      <c r="CS47" s="605"/>
      <c r="CT47" s="605"/>
      <c r="CU47" s="605"/>
      <c r="CV47" s="605"/>
      <c r="CW47" s="605"/>
      <c r="CX47" s="605"/>
      <c r="CY47" s="606"/>
      <c r="CZ47" s="589">
        <v>0.7</v>
      </c>
      <c r="DA47" s="607"/>
      <c r="DB47" s="607"/>
      <c r="DC47" s="608"/>
      <c r="DD47" s="592">
        <v>63278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342</v>
      </c>
      <c r="CG48" s="584"/>
      <c r="CH48" s="584"/>
      <c r="CI48" s="584"/>
      <c r="CJ48" s="584"/>
      <c r="CK48" s="584"/>
      <c r="CL48" s="584"/>
      <c r="CM48" s="584"/>
      <c r="CN48" s="584"/>
      <c r="CO48" s="584"/>
      <c r="CP48" s="584"/>
      <c r="CQ48" s="585"/>
      <c r="CR48" s="586" t="s">
        <v>325</v>
      </c>
      <c r="CS48" s="587"/>
      <c r="CT48" s="587"/>
      <c r="CU48" s="587"/>
      <c r="CV48" s="587"/>
      <c r="CW48" s="587"/>
      <c r="CX48" s="587"/>
      <c r="CY48" s="588"/>
      <c r="CZ48" s="589" t="s">
        <v>325</v>
      </c>
      <c r="DA48" s="590"/>
      <c r="DB48" s="590"/>
      <c r="DC48" s="591"/>
      <c r="DD48" s="592" t="s">
        <v>325</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343</v>
      </c>
      <c r="CE49" s="568"/>
      <c r="CF49" s="568"/>
      <c r="CG49" s="568"/>
      <c r="CH49" s="568"/>
      <c r="CI49" s="568"/>
      <c r="CJ49" s="568"/>
      <c r="CK49" s="568"/>
      <c r="CL49" s="568"/>
      <c r="CM49" s="568"/>
      <c r="CN49" s="568"/>
      <c r="CO49" s="568"/>
      <c r="CP49" s="568"/>
      <c r="CQ49" s="569"/>
      <c r="CR49" s="570">
        <v>46916792</v>
      </c>
      <c r="CS49" s="571"/>
      <c r="CT49" s="571"/>
      <c r="CU49" s="571"/>
      <c r="CV49" s="571"/>
      <c r="CW49" s="571"/>
      <c r="CX49" s="571"/>
      <c r="CY49" s="572"/>
      <c r="CZ49" s="573">
        <v>100</v>
      </c>
      <c r="DA49" s="574"/>
      <c r="DB49" s="574"/>
      <c r="DC49" s="575"/>
      <c r="DD49" s="576">
        <v>30937049</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345</v>
      </c>
      <c r="DK2" s="1106"/>
      <c r="DL2" s="1106"/>
      <c r="DM2" s="1106"/>
      <c r="DN2" s="1106"/>
      <c r="DO2" s="1107"/>
      <c r="DP2" s="200"/>
      <c r="DQ2" s="1105" t="s">
        <v>346</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8"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3" t="s">
        <v>363</v>
      </c>
      <c r="DH5" s="1094"/>
      <c r="DI5" s="1094"/>
      <c r="DJ5" s="1094"/>
      <c r="DK5" s="1095"/>
      <c r="DL5" s="1093" t="s">
        <v>364</v>
      </c>
      <c r="DM5" s="1094"/>
      <c r="DN5" s="1094"/>
      <c r="DO5" s="1094"/>
      <c r="DP5" s="1095"/>
      <c r="DQ5" s="995" t="s">
        <v>365</v>
      </c>
      <c r="DR5" s="996"/>
      <c r="DS5" s="996"/>
      <c r="DT5" s="996"/>
      <c r="DU5" s="997"/>
      <c r="DV5" s="995" t="s">
        <v>356</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9"/>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6"/>
      <c r="DH6" s="1097"/>
      <c r="DI6" s="1097"/>
      <c r="DJ6" s="1097"/>
      <c r="DK6" s="1098"/>
      <c r="DL6" s="1096"/>
      <c r="DM6" s="1097"/>
      <c r="DN6" s="1097"/>
      <c r="DO6" s="1097"/>
      <c r="DP6" s="1098"/>
      <c r="DQ6" s="998"/>
      <c r="DR6" s="999"/>
      <c r="DS6" s="999"/>
      <c r="DT6" s="999"/>
      <c r="DU6" s="1000"/>
      <c r="DV6" s="998"/>
      <c r="DW6" s="999"/>
      <c r="DX6" s="999"/>
      <c r="DY6" s="999"/>
      <c r="DZ6" s="1012"/>
      <c r="EA6" s="205"/>
    </row>
    <row r="7" spans="1:131" s="206" customFormat="1" ht="26.25" customHeight="1" thickTop="1">
      <c r="A7" s="209">
        <v>1</v>
      </c>
      <c r="B7" s="1044" t="s">
        <v>366</v>
      </c>
      <c r="C7" s="1045"/>
      <c r="D7" s="1045"/>
      <c r="E7" s="1045"/>
      <c r="F7" s="1045"/>
      <c r="G7" s="1045"/>
      <c r="H7" s="1045"/>
      <c r="I7" s="1045"/>
      <c r="J7" s="1045"/>
      <c r="K7" s="1045"/>
      <c r="L7" s="1045"/>
      <c r="M7" s="1045"/>
      <c r="N7" s="1045"/>
      <c r="O7" s="1045"/>
      <c r="P7" s="1046"/>
      <c r="Q7" s="1099">
        <v>49249</v>
      </c>
      <c r="R7" s="1100"/>
      <c r="S7" s="1100"/>
      <c r="T7" s="1100"/>
      <c r="U7" s="1100"/>
      <c r="V7" s="1100">
        <v>46724</v>
      </c>
      <c r="W7" s="1100"/>
      <c r="X7" s="1100"/>
      <c r="Y7" s="1100"/>
      <c r="Z7" s="1100"/>
      <c r="AA7" s="1100">
        <v>2525</v>
      </c>
      <c r="AB7" s="1100"/>
      <c r="AC7" s="1100"/>
      <c r="AD7" s="1100"/>
      <c r="AE7" s="1101"/>
      <c r="AF7" s="1102">
        <v>2031</v>
      </c>
      <c r="AG7" s="1103"/>
      <c r="AH7" s="1103"/>
      <c r="AI7" s="1103"/>
      <c r="AJ7" s="1104"/>
      <c r="AK7" s="1086">
        <v>1199</v>
      </c>
      <c r="AL7" s="1087"/>
      <c r="AM7" s="1087"/>
      <c r="AN7" s="1087"/>
      <c r="AO7" s="1087"/>
      <c r="AP7" s="1087">
        <v>44381</v>
      </c>
      <c r="AQ7" s="1087"/>
      <c r="AR7" s="1087"/>
      <c r="AS7" s="1087"/>
      <c r="AT7" s="1087"/>
      <c r="AU7" s="1088"/>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543</v>
      </c>
      <c r="BT7" s="1091"/>
      <c r="BU7" s="1091"/>
      <c r="BV7" s="1091"/>
      <c r="BW7" s="1091"/>
      <c r="BX7" s="1091"/>
      <c r="BY7" s="1091"/>
      <c r="BZ7" s="1091"/>
      <c r="CA7" s="1091"/>
      <c r="CB7" s="1091"/>
      <c r="CC7" s="1091"/>
      <c r="CD7" s="1091"/>
      <c r="CE7" s="1091"/>
      <c r="CF7" s="1091"/>
      <c r="CG7" s="1092"/>
      <c r="CH7" s="1083">
        <v>1</v>
      </c>
      <c r="CI7" s="1084"/>
      <c r="CJ7" s="1084"/>
      <c r="CK7" s="1084"/>
      <c r="CL7" s="1085"/>
      <c r="CM7" s="1083">
        <v>17</v>
      </c>
      <c r="CN7" s="1084"/>
      <c r="CO7" s="1084"/>
      <c r="CP7" s="1084"/>
      <c r="CQ7" s="1085"/>
      <c r="CR7" s="1083">
        <v>15</v>
      </c>
      <c r="CS7" s="1084"/>
      <c r="CT7" s="1084"/>
      <c r="CU7" s="1084"/>
      <c r="CV7" s="1085"/>
      <c r="CW7" s="1083" t="s">
        <v>486</v>
      </c>
      <c r="CX7" s="1084"/>
      <c r="CY7" s="1084"/>
      <c r="CZ7" s="1084"/>
      <c r="DA7" s="1085"/>
      <c r="DB7" s="1083" t="s">
        <v>486</v>
      </c>
      <c r="DC7" s="1084"/>
      <c r="DD7" s="1084"/>
      <c r="DE7" s="1084"/>
      <c r="DF7" s="1085"/>
      <c r="DG7" s="1083" t="s">
        <v>486</v>
      </c>
      <c r="DH7" s="1084"/>
      <c r="DI7" s="1084"/>
      <c r="DJ7" s="1084"/>
      <c r="DK7" s="1085"/>
      <c r="DL7" s="1083" t="s">
        <v>486</v>
      </c>
      <c r="DM7" s="1084"/>
      <c r="DN7" s="1084"/>
      <c r="DO7" s="1084"/>
      <c r="DP7" s="1085"/>
      <c r="DQ7" s="1083" t="s">
        <v>486</v>
      </c>
      <c r="DR7" s="1084"/>
      <c r="DS7" s="1084"/>
      <c r="DT7" s="1084"/>
      <c r="DU7" s="1085"/>
      <c r="DV7" s="1110"/>
      <c r="DW7" s="1111"/>
      <c r="DX7" s="1111"/>
      <c r="DY7" s="1111"/>
      <c r="DZ7" s="1112"/>
      <c r="EA7" s="205"/>
    </row>
    <row r="8" spans="1:131" s="206" customFormat="1" ht="26.25" customHeight="1">
      <c r="A8" s="212">
        <v>2</v>
      </c>
      <c r="B8" s="1031" t="s">
        <v>367</v>
      </c>
      <c r="C8" s="1032"/>
      <c r="D8" s="1032"/>
      <c r="E8" s="1032"/>
      <c r="F8" s="1032"/>
      <c r="G8" s="1032"/>
      <c r="H8" s="1032"/>
      <c r="I8" s="1032"/>
      <c r="J8" s="1032"/>
      <c r="K8" s="1032"/>
      <c r="L8" s="1032"/>
      <c r="M8" s="1032"/>
      <c r="N8" s="1032"/>
      <c r="O8" s="1032"/>
      <c r="P8" s="1033"/>
      <c r="Q8" s="1037">
        <v>173</v>
      </c>
      <c r="R8" s="1038"/>
      <c r="S8" s="1038"/>
      <c r="T8" s="1038"/>
      <c r="U8" s="1038"/>
      <c r="V8" s="1038">
        <v>173</v>
      </c>
      <c r="W8" s="1038"/>
      <c r="X8" s="1038"/>
      <c r="Y8" s="1038"/>
      <c r="Z8" s="1038"/>
      <c r="AA8" s="1038" t="s">
        <v>486</v>
      </c>
      <c r="AB8" s="1038"/>
      <c r="AC8" s="1038"/>
      <c r="AD8" s="1038"/>
      <c r="AE8" s="1039"/>
      <c r="AF8" s="1013" t="s">
        <v>221</v>
      </c>
      <c r="AG8" s="1014"/>
      <c r="AH8" s="1014"/>
      <c r="AI8" s="1014"/>
      <c r="AJ8" s="1015"/>
      <c r="AK8" s="1081">
        <v>94</v>
      </c>
      <c r="AL8" s="1082"/>
      <c r="AM8" s="1082"/>
      <c r="AN8" s="1082"/>
      <c r="AO8" s="1082"/>
      <c r="AP8" s="1082">
        <v>529</v>
      </c>
      <c r="AQ8" s="1082"/>
      <c r="AR8" s="1082"/>
      <c r="AS8" s="1082"/>
      <c r="AT8" s="1082"/>
      <c r="AU8" s="1079"/>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08" t="s">
        <v>544</v>
      </c>
      <c r="BT8" s="1009"/>
      <c r="BU8" s="1009"/>
      <c r="BV8" s="1009"/>
      <c r="BW8" s="1009"/>
      <c r="BX8" s="1009"/>
      <c r="BY8" s="1009"/>
      <c r="BZ8" s="1009"/>
      <c r="CA8" s="1009"/>
      <c r="CB8" s="1009"/>
      <c r="CC8" s="1009"/>
      <c r="CD8" s="1009"/>
      <c r="CE8" s="1009"/>
      <c r="CF8" s="1009"/>
      <c r="CG8" s="1010"/>
      <c r="CH8" s="983">
        <v>-2</v>
      </c>
      <c r="CI8" s="984"/>
      <c r="CJ8" s="984"/>
      <c r="CK8" s="984"/>
      <c r="CL8" s="985"/>
      <c r="CM8" s="983">
        <v>91</v>
      </c>
      <c r="CN8" s="984"/>
      <c r="CO8" s="984"/>
      <c r="CP8" s="984"/>
      <c r="CQ8" s="985"/>
      <c r="CR8" s="983">
        <v>80</v>
      </c>
      <c r="CS8" s="984"/>
      <c r="CT8" s="984"/>
      <c r="CU8" s="984"/>
      <c r="CV8" s="985"/>
      <c r="CW8" s="983">
        <v>1</v>
      </c>
      <c r="CX8" s="984"/>
      <c r="CY8" s="984"/>
      <c r="CZ8" s="984"/>
      <c r="DA8" s="985"/>
      <c r="DB8" s="983" t="s">
        <v>486</v>
      </c>
      <c r="DC8" s="984"/>
      <c r="DD8" s="984"/>
      <c r="DE8" s="984"/>
      <c r="DF8" s="985"/>
      <c r="DG8" s="983" t="s">
        <v>486</v>
      </c>
      <c r="DH8" s="984"/>
      <c r="DI8" s="984"/>
      <c r="DJ8" s="984"/>
      <c r="DK8" s="985"/>
      <c r="DL8" s="983" t="s">
        <v>486</v>
      </c>
      <c r="DM8" s="984"/>
      <c r="DN8" s="984"/>
      <c r="DO8" s="984"/>
      <c r="DP8" s="985"/>
      <c r="DQ8" s="983" t="s">
        <v>486</v>
      </c>
      <c r="DR8" s="984"/>
      <c r="DS8" s="984"/>
      <c r="DT8" s="984"/>
      <c r="DU8" s="985"/>
      <c r="DV8" s="986"/>
      <c r="DW8" s="987"/>
      <c r="DX8" s="987"/>
      <c r="DY8" s="987"/>
      <c r="DZ8" s="988"/>
      <c r="EA8" s="205"/>
    </row>
    <row r="9" spans="1:131" s="206" customFormat="1" ht="26.25" customHeight="1">
      <c r="A9" s="212">
        <v>3</v>
      </c>
      <c r="B9" s="1031" t="s">
        <v>368</v>
      </c>
      <c r="C9" s="1032"/>
      <c r="D9" s="1032"/>
      <c r="E9" s="1032"/>
      <c r="F9" s="1032"/>
      <c r="G9" s="1032"/>
      <c r="H9" s="1032"/>
      <c r="I9" s="1032"/>
      <c r="J9" s="1032"/>
      <c r="K9" s="1032"/>
      <c r="L9" s="1032"/>
      <c r="M9" s="1032"/>
      <c r="N9" s="1032"/>
      <c r="O9" s="1032"/>
      <c r="P9" s="1033"/>
      <c r="Q9" s="1037">
        <v>1</v>
      </c>
      <c r="R9" s="1038"/>
      <c r="S9" s="1038"/>
      <c r="T9" s="1038"/>
      <c r="U9" s="1038"/>
      <c r="V9" s="1038">
        <v>1</v>
      </c>
      <c r="W9" s="1038"/>
      <c r="X9" s="1038"/>
      <c r="Y9" s="1038"/>
      <c r="Z9" s="1038"/>
      <c r="AA9" s="1038" t="s">
        <v>486</v>
      </c>
      <c r="AB9" s="1038"/>
      <c r="AC9" s="1038"/>
      <c r="AD9" s="1038"/>
      <c r="AE9" s="1039"/>
      <c r="AF9" s="1013" t="s">
        <v>221</v>
      </c>
      <c r="AG9" s="1014"/>
      <c r="AH9" s="1014"/>
      <c r="AI9" s="1014"/>
      <c r="AJ9" s="1015"/>
      <c r="AK9" s="1081" t="s">
        <v>486</v>
      </c>
      <c r="AL9" s="1082"/>
      <c r="AM9" s="1082"/>
      <c r="AN9" s="1082"/>
      <c r="AO9" s="1082"/>
      <c r="AP9" s="1082" t="s">
        <v>486</v>
      </c>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08" t="s">
        <v>545</v>
      </c>
      <c r="BT9" s="1009"/>
      <c r="BU9" s="1009"/>
      <c r="BV9" s="1009"/>
      <c r="BW9" s="1009"/>
      <c r="BX9" s="1009"/>
      <c r="BY9" s="1009"/>
      <c r="BZ9" s="1009"/>
      <c r="CA9" s="1009"/>
      <c r="CB9" s="1009"/>
      <c r="CC9" s="1009"/>
      <c r="CD9" s="1009"/>
      <c r="CE9" s="1009"/>
      <c r="CF9" s="1009"/>
      <c r="CG9" s="1010"/>
      <c r="CH9" s="983">
        <v>3</v>
      </c>
      <c r="CI9" s="984"/>
      <c r="CJ9" s="984"/>
      <c r="CK9" s="984"/>
      <c r="CL9" s="985"/>
      <c r="CM9" s="983">
        <v>102</v>
      </c>
      <c r="CN9" s="984"/>
      <c r="CO9" s="984"/>
      <c r="CP9" s="984"/>
      <c r="CQ9" s="985"/>
      <c r="CR9" s="983">
        <v>5</v>
      </c>
      <c r="CS9" s="984"/>
      <c r="CT9" s="984"/>
      <c r="CU9" s="984"/>
      <c r="CV9" s="985"/>
      <c r="CW9" s="983" t="s">
        <v>486</v>
      </c>
      <c r="CX9" s="984"/>
      <c r="CY9" s="984"/>
      <c r="CZ9" s="984"/>
      <c r="DA9" s="985"/>
      <c r="DB9" s="983" t="s">
        <v>486</v>
      </c>
      <c r="DC9" s="984"/>
      <c r="DD9" s="984"/>
      <c r="DE9" s="984"/>
      <c r="DF9" s="985"/>
      <c r="DG9" s="983">
        <v>45</v>
      </c>
      <c r="DH9" s="984"/>
      <c r="DI9" s="984"/>
      <c r="DJ9" s="984"/>
      <c r="DK9" s="985"/>
      <c r="DL9" s="983" t="s">
        <v>486</v>
      </c>
      <c r="DM9" s="984"/>
      <c r="DN9" s="984"/>
      <c r="DO9" s="984"/>
      <c r="DP9" s="985"/>
      <c r="DQ9" s="983" t="s">
        <v>486</v>
      </c>
      <c r="DR9" s="984"/>
      <c r="DS9" s="984"/>
      <c r="DT9" s="984"/>
      <c r="DU9" s="985"/>
      <c r="DV9" s="986"/>
      <c r="DW9" s="987"/>
      <c r="DX9" s="987"/>
      <c r="DY9" s="987"/>
      <c r="DZ9" s="988"/>
      <c r="EA9" s="205"/>
    </row>
    <row r="10" spans="1:131" s="206" customFormat="1" ht="26.25" customHeight="1">
      <c r="A10" s="212">
        <v>4</v>
      </c>
      <c r="B10" s="1031" t="s">
        <v>369</v>
      </c>
      <c r="C10" s="1032"/>
      <c r="D10" s="1032"/>
      <c r="E10" s="1032"/>
      <c r="F10" s="1032"/>
      <c r="G10" s="1032"/>
      <c r="H10" s="1032"/>
      <c r="I10" s="1032"/>
      <c r="J10" s="1032"/>
      <c r="K10" s="1032"/>
      <c r="L10" s="1032"/>
      <c r="M10" s="1032"/>
      <c r="N10" s="1032"/>
      <c r="O10" s="1032"/>
      <c r="P10" s="1033"/>
      <c r="Q10" s="1037">
        <v>2</v>
      </c>
      <c r="R10" s="1038"/>
      <c r="S10" s="1038"/>
      <c r="T10" s="1038"/>
      <c r="U10" s="1038"/>
      <c r="V10" s="1038">
        <v>2</v>
      </c>
      <c r="W10" s="1038"/>
      <c r="X10" s="1038"/>
      <c r="Y10" s="1038"/>
      <c r="Z10" s="1038"/>
      <c r="AA10" s="1038" t="s">
        <v>486</v>
      </c>
      <c r="AB10" s="1038"/>
      <c r="AC10" s="1038"/>
      <c r="AD10" s="1038"/>
      <c r="AE10" s="1039"/>
      <c r="AF10" s="1013">
        <v>0</v>
      </c>
      <c r="AG10" s="1014"/>
      <c r="AH10" s="1014"/>
      <c r="AI10" s="1014"/>
      <c r="AJ10" s="1015"/>
      <c r="AK10" s="1081" t="s">
        <v>486</v>
      </c>
      <c r="AL10" s="1082"/>
      <c r="AM10" s="1082"/>
      <c r="AN10" s="1082"/>
      <c r="AO10" s="1082"/>
      <c r="AP10" s="1082">
        <v>2</v>
      </c>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08" t="s">
        <v>546</v>
      </c>
      <c r="BT10" s="1009"/>
      <c r="BU10" s="1009"/>
      <c r="BV10" s="1009"/>
      <c r="BW10" s="1009"/>
      <c r="BX10" s="1009"/>
      <c r="BY10" s="1009"/>
      <c r="BZ10" s="1009"/>
      <c r="CA10" s="1009"/>
      <c r="CB10" s="1009"/>
      <c r="CC10" s="1009"/>
      <c r="CD10" s="1009"/>
      <c r="CE10" s="1009"/>
      <c r="CF10" s="1009"/>
      <c r="CG10" s="1010"/>
      <c r="CH10" s="983">
        <v>8</v>
      </c>
      <c r="CI10" s="984"/>
      <c r="CJ10" s="984"/>
      <c r="CK10" s="984"/>
      <c r="CL10" s="985"/>
      <c r="CM10" s="983">
        <v>290</v>
      </c>
      <c r="CN10" s="984"/>
      <c r="CO10" s="984"/>
      <c r="CP10" s="984"/>
      <c r="CQ10" s="985"/>
      <c r="CR10" s="983">
        <v>250</v>
      </c>
      <c r="CS10" s="984"/>
      <c r="CT10" s="984"/>
      <c r="CU10" s="984"/>
      <c r="CV10" s="985"/>
      <c r="CW10" s="983" t="s">
        <v>486</v>
      </c>
      <c r="CX10" s="984"/>
      <c r="CY10" s="984"/>
      <c r="CZ10" s="984"/>
      <c r="DA10" s="985"/>
      <c r="DB10" s="983" t="s">
        <v>486</v>
      </c>
      <c r="DC10" s="984"/>
      <c r="DD10" s="984"/>
      <c r="DE10" s="984"/>
      <c r="DF10" s="985"/>
      <c r="DG10" s="983" t="s">
        <v>486</v>
      </c>
      <c r="DH10" s="984"/>
      <c r="DI10" s="984"/>
      <c r="DJ10" s="984"/>
      <c r="DK10" s="985"/>
      <c r="DL10" s="983" t="s">
        <v>486</v>
      </c>
      <c r="DM10" s="984"/>
      <c r="DN10" s="984"/>
      <c r="DO10" s="984"/>
      <c r="DP10" s="985"/>
      <c r="DQ10" s="983" t="s">
        <v>486</v>
      </c>
      <c r="DR10" s="984"/>
      <c r="DS10" s="984"/>
      <c r="DT10" s="984"/>
      <c r="DU10" s="985"/>
      <c r="DV10" s="986"/>
      <c r="DW10" s="987"/>
      <c r="DX10" s="987"/>
      <c r="DY10" s="987"/>
      <c r="DZ10" s="988"/>
      <c r="EA10" s="205"/>
    </row>
    <row r="11" spans="1:131" s="206" customFormat="1" ht="26.25" customHeight="1">
      <c r="A11" s="212">
        <v>5</v>
      </c>
      <c r="B11" s="1031" t="s">
        <v>370</v>
      </c>
      <c r="C11" s="1032"/>
      <c r="D11" s="1032"/>
      <c r="E11" s="1032"/>
      <c r="F11" s="1032"/>
      <c r="G11" s="1032"/>
      <c r="H11" s="1032"/>
      <c r="I11" s="1032"/>
      <c r="J11" s="1032"/>
      <c r="K11" s="1032"/>
      <c r="L11" s="1032"/>
      <c r="M11" s="1032"/>
      <c r="N11" s="1032"/>
      <c r="O11" s="1032"/>
      <c r="P11" s="1033"/>
      <c r="Q11" s="1037">
        <v>30</v>
      </c>
      <c r="R11" s="1038"/>
      <c r="S11" s="1038"/>
      <c r="T11" s="1038"/>
      <c r="U11" s="1038"/>
      <c r="V11" s="1038">
        <v>17</v>
      </c>
      <c r="W11" s="1038"/>
      <c r="X11" s="1038"/>
      <c r="Y11" s="1038"/>
      <c r="Z11" s="1038"/>
      <c r="AA11" s="1038">
        <v>13</v>
      </c>
      <c r="AB11" s="1038"/>
      <c r="AC11" s="1038"/>
      <c r="AD11" s="1038"/>
      <c r="AE11" s="1039"/>
      <c r="AF11" s="1013">
        <v>13</v>
      </c>
      <c r="AG11" s="1014"/>
      <c r="AH11" s="1014"/>
      <c r="AI11" s="1014"/>
      <c r="AJ11" s="1015"/>
      <c r="AK11" s="1081" t="s">
        <v>486</v>
      </c>
      <c r="AL11" s="1082"/>
      <c r="AM11" s="1082"/>
      <c r="AN11" s="1082"/>
      <c r="AO11" s="1082"/>
      <c r="AP11" s="1082" t="s">
        <v>486</v>
      </c>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6"/>
      <c r="R22" s="1077"/>
      <c r="S22" s="1077"/>
      <c r="T22" s="1077"/>
      <c r="U22" s="1077"/>
      <c r="V22" s="1077"/>
      <c r="W22" s="1077"/>
      <c r="X22" s="1077"/>
      <c r="Y22" s="1077"/>
      <c r="Z22" s="1077"/>
      <c r="AA22" s="1077"/>
      <c r="AB22" s="1077"/>
      <c r="AC22" s="1077"/>
      <c r="AD22" s="1077"/>
      <c r="AE22" s="1078"/>
      <c r="AF22" s="1013"/>
      <c r="AG22" s="1014"/>
      <c r="AH22" s="1014"/>
      <c r="AI22" s="1014"/>
      <c r="AJ22" s="1015"/>
      <c r="AK22" s="1072"/>
      <c r="AL22" s="1073"/>
      <c r="AM22" s="1073"/>
      <c r="AN22" s="1073"/>
      <c r="AO22" s="1073"/>
      <c r="AP22" s="1073"/>
      <c r="AQ22" s="1073"/>
      <c r="AR22" s="1073"/>
      <c r="AS22" s="1073"/>
      <c r="AT22" s="1073"/>
      <c r="AU22" s="1074"/>
      <c r="AV22" s="1074"/>
      <c r="AW22" s="1074"/>
      <c r="AX22" s="1074"/>
      <c r="AY22" s="1075"/>
      <c r="AZ22" s="1029" t="s">
        <v>371</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372</v>
      </c>
      <c r="B23" s="938" t="s">
        <v>373</v>
      </c>
      <c r="C23" s="939"/>
      <c r="D23" s="939"/>
      <c r="E23" s="939"/>
      <c r="F23" s="939"/>
      <c r="G23" s="939"/>
      <c r="H23" s="939"/>
      <c r="I23" s="939"/>
      <c r="J23" s="939"/>
      <c r="K23" s="939"/>
      <c r="L23" s="939"/>
      <c r="M23" s="939"/>
      <c r="N23" s="939"/>
      <c r="O23" s="939"/>
      <c r="P23" s="940"/>
      <c r="Q23" s="1062">
        <f t="shared" ref="Q23:AF23" si="0">SUM(Q7:U22)</f>
        <v>49455</v>
      </c>
      <c r="R23" s="1063"/>
      <c r="S23" s="1063"/>
      <c r="T23" s="1063"/>
      <c r="U23" s="1063"/>
      <c r="V23" s="1063">
        <f t="shared" si="0"/>
        <v>46917</v>
      </c>
      <c r="W23" s="1063"/>
      <c r="X23" s="1063"/>
      <c r="Y23" s="1063"/>
      <c r="Z23" s="1063"/>
      <c r="AA23" s="1063">
        <f t="shared" si="0"/>
        <v>2538</v>
      </c>
      <c r="AB23" s="1063"/>
      <c r="AC23" s="1063"/>
      <c r="AD23" s="1063"/>
      <c r="AE23" s="1064"/>
      <c r="AF23" s="1065">
        <f t="shared" si="0"/>
        <v>2044</v>
      </c>
      <c r="AG23" s="1063"/>
      <c r="AH23" s="1063"/>
      <c r="AI23" s="1063"/>
      <c r="AJ23" s="1066"/>
      <c r="AK23" s="1067"/>
      <c r="AL23" s="1068"/>
      <c r="AM23" s="1068"/>
      <c r="AN23" s="1068"/>
      <c r="AO23" s="1068"/>
      <c r="AP23" s="1063">
        <f t="shared" ref="AP23" si="1">SUM(AP7:AT22)</f>
        <v>44912</v>
      </c>
      <c r="AQ23" s="1063"/>
      <c r="AR23" s="1063"/>
      <c r="AS23" s="1063"/>
      <c r="AT23" s="1063"/>
      <c r="AU23" s="1069"/>
      <c r="AV23" s="1070"/>
      <c r="AW23" s="1070"/>
      <c r="AX23" s="1070"/>
      <c r="AY23" s="1071"/>
      <c r="AZ23" s="1059" t="s">
        <v>221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374</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375</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349</v>
      </c>
      <c r="B26" s="990"/>
      <c r="C26" s="990"/>
      <c r="D26" s="990"/>
      <c r="E26" s="990"/>
      <c r="F26" s="990"/>
      <c r="G26" s="990"/>
      <c r="H26" s="990"/>
      <c r="I26" s="990"/>
      <c r="J26" s="990"/>
      <c r="K26" s="990"/>
      <c r="L26" s="990"/>
      <c r="M26" s="990"/>
      <c r="N26" s="990"/>
      <c r="O26" s="990"/>
      <c r="P26" s="991"/>
      <c r="Q26" s="995" t="s">
        <v>376</v>
      </c>
      <c r="R26" s="996"/>
      <c r="S26" s="996"/>
      <c r="T26" s="996"/>
      <c r="U26" s="997"/>
      <c r="V26" s="995" t="s">
        <v>377</v>
      </c>
      <c r="W26" s="996"/>
      <c r="X26" s="996"/>
      <c r="Y26" s="996"/>
      <c r="Z26" s="997"/>
      <c r="AA26" s="995" t="s">
        <v>378</v>
      </c>
      <c r="AB26" s="996"/>
      <c r="AC26" s="996"/>
      <c r="AD26" s="996"/>
      <c r="AE26" s="996"/>
      <c r="AF26" s="1053" t="s">
        <v>379</v>
      </c>
      <c r="AG26" s="1002"/>
      <c r="AH26" s="1002"/>
      <c r="AI26" s="1002"/>
      <c r="AJ26" s="1054"/>
      <c r="AK26" s="996" t="s">
        <v>380</v>
      </c>
      <c r="AL26" s="996"/>
      <c r="AM26" s="996"/>
      <c r="AN26" s="996"/>
      <c r="AO26" s="997"/>
      <c r="AP26" s="995" t="s">
        <v>381</v>
      </c>
      <c r="AQ26" s="996"/>
      <c r="AR26" s="996"/>
      <c r="AS26" s="996"/>
      <c r="AT26" s="997"/>
      <c r="AU26" s="995" t="s">
        <v>382</v>
      </c>
      <c r="AV26" s="996"/>
      <c r="AW26" s="996"/>
      <c r="AX26" s="996"/>
      <c r="AY26" s="997"/>
      <c r="AZ26" s="995" t="s">
        <v>383</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384</v>
      </c>
      <c r="C28" s="1045"/>
      <c r="D28" s="1045"/>
      <c r="E28" s="1045"/>
      <c r="F28" s="1045"/>
      <c r="G28" s="1045"/>
      <c r="H28" s="1045"/>
      <c r="I28" s="1045"/>
      <c r="J28" s="1045"/>
      <c r="K28" s="1045"/>
      <c r="L28" s="1045"/>
      <c r="M28" s="1045"/>
      <c r="N28" s="1045"/>
      <c r="O28" s="1045"/>
      <c r="P28" s="1046"/>
      <c r="Q28" s="1047">
        <v>13582</v>
      </c>
      <c r="R28" s="1048"/>
      <c r="S28" s="1048"/>
      <c r="T28" s="1048"/>
      <c r="U28" s="1048"/>
      <c r="V28" s="1048">
        <v>13344</v>
      </c>
      <c r="W28" s="1048"/>
      <c r="X28" s="1048"/>
      <c r="Y28" s="1048"/>
      <c r="Z28" s="1048"/>
      <c r="AA28" s="1048">
        <v>238</v>
      </c>
      <c r="AB28" s="1048"/>
      <c r="AC28" s="1048"/>
      <c r="AD28" s="1048"/>
      <c r="AE28" s="1049"/>
      <c r="AF28" s="1050">
        <v>238</v>
      </c>
      <c r="AG28" s="1048"/>
      <c r="AH28" s="1048"/>
      <c r="AI28" s="1048"/>
      <c r="AJ28" s="1051"/>
      <c r="AK28" s="1052">
        <v>895</v>
      </c>
      <c r="AL28" s="1040"/>
      <c r="AM28" s="1040"/>
      <c r="AN28" s="1040"/>
      <c r="AO28" s="1040"/>
      <c r="AP28" s="1040" t="s">
        <v>486</v>
      </c>
      <c r="AQ28" s="1040"/>
      <c r="AR28" s="1040"/>
      <c r="AS28" s="1040"/>
      <c r="AT28" s="1040"/>
      <c r="AU28" s="1040" t="s">
        <v>486</v>
      </c>
      <c r="AV28" s="1040"/>
      <c r="AW28" s="1040"/>
      <c r="AX28" s="1040"/>
      <c r="AY28" s="1040"/>
      <c r="AZ28" s="1041" t="s">
        <v>486</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385</v>
      </c>
      <c r="C29" s="1032"/>
      <c r="D29" s="1032"/>
      <c r="E29" s="1032"/>
      <c r="F29" s="1032"/>
      <c r="G29" s="1032"/>
      <c r="H29" s="1032"/>
      <c r="I29" s="1032"/>
      <c r="J29" s="1032"/>
      <c r="K29" s="1032"/>
      <c r="L29" s="1032"/>
      <c r="M29" s="1032"/>
      <c r="N29" s="1032"/>
      <c r="O29" s="1032"/>
      <c r="P29" s="1033"/>
      <c r="Q29" s="1037">
        <v>9932</v>
      </c>
      <c r="R29" s="1038"/>
      <c r="S29" s="1038"/>
      <c r="T29" s="1038"/>
      <c r="U29" s="1038"/>
      <c r="V29" s="1038">
        <v>9816</v>
      </c>
      <c r="W29" s="1038"/>
      <c r="X29" s="1038"/>
      <c r="Y29" s="1038"/>
      <c r="Z29" s="1038"/>
      <c r="AA29" s="1038">
        <v>116</v>
      </c>
      <c r="AB29" s="1038"/>
      <c r="AC29" s="1038"/>
      <c r="AD29" s="1038"/>
      <c r="AE29" s="1039"/>
      <c r="AF29" s="1013">
        <v>116</v>
      </c>
      <c r="AG29" s="1014"/>
      <c r="AH29" s="1014"/>
      <c r="AI29" s="1014"/>
      <c r="AJ29" s="1015"/>
      <c r="AK29" s="974">
        <v>1381</v>
      </c>
      <c r="AL29" s="965"/>
      <c r="AM29" s="965"/>
      <c r="AN29" s="965"/>
      <c r="AO29" s="965"/>
      <c r="AP29" s="965" t="s">
        <v>486</v>
      </c>
      <c r="AQ29" s="965"/>
      <c r="AR29" s="965"/>
      <c r="AS29" s="965"/>
      <c r="AT29" s="965"/>
      <c r="AU29" s="965" t="s">
        <v>486</v>
      </c>
      <c r="AV29" s="965"/>
      <c r="AW29" s="965"/>
      <c r="AX29" s="965"/>
      <c r="AY29" s="965"/>
      <c r="AZ29" s="1036" t="s">
        <v>486</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386</v>
      </c>
      <c r="C30" s="1032"/>
      <c r="D30" s="1032"/>
      <c r="E30" s="1032"/>
      <c r="F30" s="1032"/>
      <c r="G30" s="1032"/>
      <c r="H30" s="1032"/>
      <c r="I30" s="1032"/>
      <c r="J30" s="1032"/>
      <c r="K30" s="1032"/>
      <c r="L30" s="1032"/>
      <c r="M30" s="1032"/>
      <c r="N30" s="1032"/>
      <c r="O30" s="1032"/>
      <c r="P30" s="1033"/>
      <c r="Q30" s="1037">
        <v>156</v>
      </c>
      <c r="R30" s="1038"/>
      <c r="S30" s="1038"/>
      <c r="T30" s="1038"/>
      <c r="U30" s="1038"/>
      <c r="V30" s="1038">
        <v>56</v>
      </c>
      <c r="W30" s="1038"/>
      <c r="X30" s="1038"/>
      <c r="Y30" s="1038"/>
      <c r="Z30" s="1038"/>
      <c r="AA30" s="1038">
        <v>100</v>
      </c>
      <c r="AB30" s="1038"/>
      <c r="AC30" s="1038"/>
      <c r="AD30" s="1038"/>
      <c r="AE30" s="1039"/>
      <c r="AF30" s="1013">
        <v>100</v>
      </c>
      <c r="AG30" s="1014"/>
      <c r="AH30" s="1014"/>
      <c r="AI30" s="1014"/>
      <c r="AJ30" s="1015"/>
      <c r="AK30" s="974" t="s">
        <v>486</v>
      </c>
      <c r="AL30" s="965"/>
      <c r="AM30" s="965"/>
      <c r="AN30" s="965"/>
      <c r="AO30" s="965"/>
      <c r="AP30" s="965" t="s">
        <v>486</v>
      </c>
      <c r="AQ30" s="965"/>
      <c r="AR30" s="965"/>
      <c r="AS30" s="965"/>
      <c r="AT30" s="965"/>
      <c r="AU30" s="965" t="s">
        <v>486</v>
      </c>
      <c r="AV30" s="965"/>
      <c r="AW30" s="965"/>
      <c r="AX30" s="965"/>
      <c r="AY30" s="965"/>
      <c r="AZ30" s="1036" t="s">
        <v>486</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387</v>
      </c>
      <c r="C31" s="1032"/>
      <c r="D31" s="1032"/>
      <c r="E31" s="1032"/>
      <c r="F31" s="1032"/>
      <c r="G31" s="1032"/>
      <c r="H31" s="1032"/>
      <c r="I31" s="1032"/>
      <c r="J31" s="1032"/>
      <c r="K31" s="1032"/>
      <c r="L31" s="1032"/>
      <c r="M31" s="1032"/>
      <c r="N31" s="1032"/>
      <c r="O31" s="1032"/>
      <c r="P31" s="1033"/>
      <c r="Q31" s="1037">
        <v>1339</v>
      </c>
      <c r="R31" s="1038"/>
      <c r="S31" s="1038"/>
      <c r="T31" s="1038"/>
      <c r="U31" s="1038"/>
      <c r="V31" s="1038">
        <v>1311</v>
      </c>
      <c r="W31" s="1038"/>
      <c r="X31" s="1038"/>
      <c r="Y31" s="1038"/>
      <c r="Z31" s="1038"/>
      <c r="AA31" s="1038">
        <v>28</v>
      </c>
      <c r="AB31" s="1038"/>
      <c r="AC31" s="1038"/>
      <c r="AD31" s="1038"/>
      <c r="AE31" s="1039"/>
      <c r="AF31" s="1013">
        <v>28</v>
      </c>
      <c r="AG31" s="1014"/>
      <c r="AH31" s="1014"/>
      <c r="AI31" s="1014"/>
      <c r="AJ31" s="1015"/>
      <c r="AK31" s="974">
        <v>388</v>
      </c>
      <c r="AL31" s="965"/>
      <c r="AM31" s="965"/>
      <c r="AN31" s="965"/>
      <c r="AO31" s="965"/>
      <c r="AP31" s="965" t="s">
        <v>486</v>
      </c>
      <c r="AQ31" s="965"/>
      <c r="AR31" s="965"/>
      <c r="AS31" s="965"/>
      <c r="AT31" s="965"/>
      <c r="AU31" s="965" t="s">
        <v>486</v>
      </c>
      <c r="AV31" s="965"/>
      <c r="AW31" s="965"/>
      <c r="AX31" s="965"/>
      <c r="AY31" s="965"/>
      <c r="AZ31" s="1036" t="s">
        <v>486</v>
      </c>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388</v>
      </c>
      <c r="C32" s="1032"/>
      <c r="D32" s="1032"/>
      <c r="E32" s="1032"/>
      <c r="F32" s="1032"/>
      <c r="G32" s="1032"/>
      <c r="H32" s="1032"/>
      <c r="I32" s="1032"/>
      <c r="J32" s="1032"/>
      <c r="K32" s="1032"/>
      <c r="L32" s="1032"/>
      <c r="M32" s="1032"/>
      <c r="N32" s="1032"/>
      <c r="O32" s="1032"/>
      <c r="P32" s="1033"/>
      <c r="Q32" s="1037">
        <v>767</v>
      </c>
      <c r="R32" s="1038"/>
      <c r="S32" s="1038"/>
      <c r="T32" s="1038"/>
      <c r="U32" s="1038"/>
      <c r="V32" s="1038">
        <v>746</v>
      </c>
      <c r="W32" s="1038"/>
      <c r="X32" s="1038"/>
      <c r="Y32" s="1038"/>
      <c r="Z32" s="1038"/>
      <c r="AA32" s="1038">
        <v>22</v>
      </c>
      <c r="AB32" s="1038"/>
      <c r="AC32" s="1038"/>
      <c r="AD32" s="1038"/>
      <c r="AE32" s="1039"/>
      <c r="AF32" s="1013">
        <v>1493</v>
      </c>
      <c r="AG32" s="1014"/>
      <c r="AH32" s="1014"/>
      <c r="AI32" s="1014"/>
      <c r="AJ32" s="1015"/>
      <c r="AK32" s="974">
        <v>60</v>
      </c>
      <c r="AL32" s="965"/>
      <c r="AM32" s="965"/>
      <c r="AN32" s="965"/>
      <c r="AO32" s="965"/>
      <c r="AP32" s="965">
        <v>7199</v>
      </c>
      <c r="AQ32" s="965"/>
      <c r="AR32" s="965"/>
      <c r="AS32" s="965"/>
      <c r="AT32" s="965"/>
      <c r="AU32" s="965">
        <v>1203</v>
      </c>
      <c r="AV32" s="965"/>
      <c r="AW32" s="965"/>
      <c r="AX32" s="965"/>
      <c r="AY32" s="965"/>
      <c r="AZ32" s="1036" t="s">
        <v>486</v>
      </c>
      <c r="BA32" s="1036"/>
      <c r="BB32" s="1036"/>
      <c r="BC32" s="1036"/>
      <c r="BD32" s="1036"/>
      <c r="BE32" s="1026" t="s">
        <v>389</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390</v>
      </c>
      <c r="C33" s="1032"/>
      <c r="D33" s="1032"/>
      <c r="E33" s="1032"/>
      <c r="F33" s="1032"/>
      <c r="G33" s="1032"/>
      <c r="H33" s="1032"/>
      <c r="I33" s="1032"/>
      <c r="J33" s="1032"/>
      <c r="K33" s="1032"/>
      <c r="L33" s="1032"/>
      <c r="M33" s="1032"/>
      <c r="N33" s="1032"/>
      <c r="O33" s="1032"/>
      <c r="P33" s="1033"/>
      <c r="Q33" s="1037">
        <v>174</v>
      </c>
      <c r="R33" s="1038"/>
      <c r="S33" s="1038"/>
      <c r="T33" s="1038"/>
      <c r="U33" s="1038"/>
      <c r="V33" s="1038">
        <v>235</v>
      </c>
      <c r="W33" s="1038"/>
      <c r="X33" s="1038"/>
      <c r="Y33" s="1038"/>
      <c r="Z33" s="1038"/>
      <c r="AA33" s="1038">
        <v>-61</v>
      </c>
      <c r="AB33" s="1038"/>
      <c r="AC33" s="1038"/>
      <c r="AD33" s="1038"/>
      <c r="AE33" s="1039"/>
      <c r="AF33" s="1013" t="s">
        <v>221</v>
      </c>
      <c r="AG33" s="1014"/>
      <c r="AH33" s="1014"/>
      <c r="AI33" s="1014"/>
      <c r="AJ33" s="1015"/>
      <c r="AK33" s="974">
        <v>487</v>
      </c>
      <c r="AL33" s="965"/>
      <c r="AM33" s="965"/>
      <c r="AN33" s="965"/>
      <c r="AO33" s="965"/>
      <c r="AP33" s="965">
        <v>1975</v>
      </c>
      <c r="AQ33" s="965"/>
      <c r="AR33" s="965"/>
      <c r="AS33" s="965"/>
      <c r="AT33" s="965"/>
      <c r="AU33" s="965">
        <v>1872</v>
      </c>
      <c r="AV33" s="965"/>
      <c r="AW33" s="965"/>
      <c r="AX33" s="965"/>
      <c r="AY33" s="965"/>
      <c r="AZ33" s="1036" t="s">
        <v>486</v>
      </c>
      <c r="BA33" s="1036"/>
      <c r="BB33" s="1036"/>
      <c r="BC33" s="1036"/>
      <c r="BD33" s="1036"/>
      <c r="BE33" s="1026" t="s">
        <v>389</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391</v>
      </c>
      <c r="C34" s="1032"/>
      <c r="D34" s="1032"/>
      <c r="E34" s="1032"/>
      <c r="F34" s="1032"/>
      <c r="G34" s="1032"/>
      <c r="H34" s="1032"/>
      <c r="I34" s="1032"/>
      <c r="J34" s="1032"/>
      <c r="K34" s="1032"/>
      <c r="L34" s="1032"/>
      <c r="M34" s="1032"/>
      <c r="N34" s="1032"/>
      <c r="O34" s="1032"/>
      <c r="P34" s="1033"/>
      <c r="Q34" s="1037">
        <v>133</v>
      </c>
      <c r="R34" s="1038"/>
      <c r="S34" s="1038"/>
      <c r="T34" s="1038"/>
      <c r="U34" s="1038"/>
      <c r="V34" s="1038">
        <v>133</v>
      </c>
      <c r="W34" s="1038"/>
      <c r="X34" s="1038"/>
      <c r="Y34" s="1038"/>
      <c r="Z34" s="1038"/>
      <c r="AA34" s="1038" t="s">
        <v>486</v>
      </c>
      <c r="AB34" s="1038"/>
      <c r="AC34" s="1038"/>
      <c r="AD34" s="1038"/>
      <c r="AE34" s="1039"/>
      <c r="AF34" s="1013" t="s">
        <v>221</v>
      </c>
      <c r="AG34" s="1014"/>
      <c r="AH34" s="1014"/>
      <c r="AI34" s="1014"/>
      <c r="AJ34" s="1015"/>
      <c r="AK34" s="974">
        <v>60</v>
      </c>
      <c r="AL34" s="965"/>
      <c r="AM34" s="965"/>
      <c r="AN34" s="965"/>
      <c r="AO34" s="965"/>
      <c r="AP34" s="965">
        <v>647</v>
      </c>
      <c r="AQ34" s="965"/>
      <c r="AR34" s="965"/>
      <c r="AS34" s="965"/>
      <c r="AT34" s="965"/>
      <c r="AU34" s="965">
        <v>442</v>
      </c>
      <c r="AV34" s="965"/>
      <c r="AW34" s="965"/>
      <c r="AX34" s="965"/>
      <c r="AY34" s="965"/>
      <c r="AZ34" s="1036" t="s">
        <v>486</v>
      </c>
      <c r="BA34" s="1036"/>
      <c r="BB34" s="1036"/>
      <c r="BC34" s="1036"/>
      <c r="BD34" s="1036"/>
      <c r="BE34" s="1026" t="s">
        <v>392</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393</v>
      </c>
      <c r="C35" s="1032"/>
      <c r="D35" s="1032"/>
      <c r="E35" s="1032"/>
      <c r="F35" s="1032"/>
      <c r="G35" s="1032"/>
      <c r="H35" s="1032"/>
      <c r="I35" s="1032"/>
      <c r="J35" s="1032"/>
      <c r="K35" s="1032"/>
      <c r="L35" s="1032"/>
      <c r="M35" s="1032"/>
      <c r="N35" s="1032"/>
      <c r="O35" s="1032"/>
      <c r="P35" s="1033"/>
      <c r="Q35" s="1037">
        <v>3689</v>
      </c>
      <c r="R35" s="1038"/>
      <c r="S35" s="1038"/>
      <c r="T35" s="1038"/>
      <c r="U35" s="1038"/>
      <c r="V35" s="1038">
        <v>3689</v>
      </c>
      <c r="W35" s="1038"/>
      <c r="X35" s="1038"/>
      <c r="Y35" s="1038"/>
      <c r="Z35" s="1038"/>
      <c r="AA35" s="1038" t="s">
        <v>486</v>
      </c>
      <c r="AB35" s="1038"/>
      <c r="AC35" s="1038"/>
      <c r="AD35" s="1038"/>
      <c r="AE35" s="1039"/>
      <c r="AF35" s="1013" t="s">
        <v>221</v>
      </c>
      <c r="AG35" s="1014"/>
      <c r="AH35" s="1014"/>
      <c r="AI35" s="1014"/>
      <c r="AJ35" s="1015"/>
      <c r="AK35" s="974">
        <v>1341</v>
      </c>
      <c r="AL35" s="965"/>
      <c r="AM35" s="965"/>
      <c r="AN35" s="965"/>
      <c r="AO35" s="965"/>
      <c r="AP35" s="965">
        <v>22416</v>
      </c>
      <c r="AQ35" s="965"/>
      <c r="AR35" s="965"/>
      <c r="AS35" s="965"/>
      <c r="AT35" s="965"/>
      <c r="AU35" s="965">
        <v>17058</v>
      </c>
      <c r="AV35" s="965"/>
      <c r="AW35" s="965"/>
      <c r="AX35" s="965"/>
      <c r="AY35" s="965"/>
      <c r="AZ35" s="1036" t="s">
        <v>486</v>
      </c>
      <c r="BA35" s="1036"/>
      <c r="BB35" s="1036"/>
      <c r="BC35" s="1036"/>
      <c r="BD35" s="1036"/>
      <c r="BE35" s="1026" t="s">
        <v>392</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394</v>
      </c>
      <c r="C36" s="1032"/>
      <c r="D36" s="1032"/>
      <c r="E36" s="1032"/>
      <c r="F36" s="1032"/>
      <c r="G36" s="1032"/>
      <c r="H36" s="1032"/>
      <c r="I36" s="1032"/>
      <c r="J36" s="1032"/>
      <c r="K36" s="1032"/>
      <c r="L36" s="1032"/>
      <c r="M36" s="1032"/>
      <c r="N36" s="1032"/>
      <c r="O36" s="1032"/>
      <c r="P36" s="1033"/>
      <c r="Q36" s="1037">
        <v>38</v>
      </c>
      <c r="R36" s="1038"/>
      <c r="S36" s="1038"/>
      <c r="T36" s="1038"/>
      <c r="U36" s="1038"/>
      <c r="V36" s="1038">
        <v>38</v>
      </c>
      <c r="W36" s="1038"/>
      <c r="X36" s="1038"/>
      <c r="Y36" s="1038"/>
      <c r="Z36" s="1038"/>
      <c r="AA36" s="1038" t="s">
        <v>486</v>
      </c>
      <c r="AB36" s="1038"/>
      <c r="AC36" s="1038"/>
      <c r="AD36" s="1038"/>
      <c r="AE36" s="1039"/>
      <c r="AF36" s="1013" t="s">
        <v>221</v>
      </c>
      <c r="AG36" s="1014"/>
      <c r="AH36" s="1014"/>
      <c r="AI36" s="1014"/>
      <c r="AJ36" s="1015"/>
      <c r="AK36" s="974">
        <v>34</v>
      </c>
      <c r="AL36" s="965"/>
      <c r="AM36" s="965"/>
      <c r="AN36" s="965"/>
      <c r="AO36" s="965"/>
      <c r="AP36" s="965">
        <v>68</v>
      </c>
      <c r="AQ36" s="965"/>
      <c r="AR36" s="965"/>
      <c r="AS36" s="965"/>
      <c r="AT36" s="965"/>
      <c r="AU36" s="965">
        <v>50</v>
      </c>
      <c r="AV36" s="965"/>
      <c r="AW36" s="965"/>
      <c r="AX36" s="965"/>
      <c r="AY36" s="965"/>
      <c r="AZ36" s="1036" t="s">
        <v>486</v>
      </c>
      <c r="BA36" s="1036"/>
      <c r="BB36" s="1036"/>
      <c r="BC36" s="1036"/>
      <c r="BD36" s="1036"/>
      <c r="BE36" s="1026" t="s">
        <v>392</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395</v>
      </c>
      <c r="C37" s="1032"/>
      <c r="D37" s="1032"/>
      <c r="E37" s="1032"/>
      <c r="F37" s="1032"/>
      <c r="G37" s="1032"/>
      <c r="H37" s="1032"/>
      <c r="I37" s="1032"/>
      <c r="J37" s="1032"/>
      <c r="K37" s="1032"/>
      <c r="L37" s="1032"/>
      <c r="M37" s="1032"/>
      <c r="N37" s="1032"/>
      <c r="O37" s="1032"/>
      <c r="P37" s="1033"/>
      <c r="Q37" s="1037">
        <v>5</v>
      </c>
      <c r="R37" s="1038"/>
      <c r="S37" s="1038"/>
      <c r="T37" s="1038"/>
      <c r="U37" s="1038"/>
      <c r="V37" s="1038">
        <v>6</v>
      </c>
      <c r="W37" s="1038"/>
      <c r="X37" s="1038"/>
      <c r="Y37" s="1038"/>
      <c r="Z37" s="1038"/>
      <c r="AA37" s="1038">
        <v>0</v>
      </c>
      <c r="AB37" s="1038"/>
      <c r="AC37" s="1038"/>
      <c r="AD37" s="1038"/>
      <c r="AE37" s="1039"/>
      <c r="AF37" s="1013">
        <v>0</v>
      </c>
      <c r="AG37" s="1014"/>
      <c r="AH37" s="1014"/>
      <c r="AI37" s="1014"/>
      <c r="AJ37" s="1015"/>
      <c r="AK37" s="974" t="s">
        <v>486</v>
      </c>
      <c r="AL37" s="965"/>
      <c r="AM37" s="965"/>
      <c r="AN37" s="965"/>
      <c r="AO37" s="965"/>
      <c r="AP37" s="965" t="s">
        <v>486</v>
      </c>
      <c r="AQ37" s="965"/>
      <c r="AR37" s="965"/>
      <c r="AS37" s="965"/>
      <c r="AT37" s="965"/>
      <c r="AU37" s="965" t="s">
        <v>486</v>
      </c>
      <c r="AV37" s="965"/>
      <c r="AW37" s="965"/>
      <c r="AX37" s="965"/>
      <c r="AY37" s="965"/>
      <c r="AZ37" s="1036" t="s">
        <v>486</v>
      </c>
      <c r="BA37" s="1036"/>
      <c r="BB37" s="1036"/>
      <c r="BC37" s="1036"/>
      <c r="BD37" s="1036"/>
      <c r="BE37" s="1026" t="s">
        <v>392</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t="s">
        <v>396</v>
      </c>
      <c r="C38" s="1032"/>
      <c r="D38" s="1032"/>
      <c r="E38" s="1032"/>
      <c r="F38" s="1032"/>
      <c r="G38" s="1032"/>
      <c r="H38" s="1032"/>
      <c r="I38" s="1032"/>
      <c r="J38" s="1032"/>
      <c r="K38" s="1032"/>
      <c r="L38" s="1032"/>
      <c r="M38" s="1032"/>
      <c r="N38" s="1032"/>
      <c r="O38" s="1032"/>
      <c r="P38" s="1033"/>
      <c r="Q38" s="1037">
        <v>203</v>
      </c>
      <c r="R38" s="1038"/>
      <c r="S38" s="1038"/>
      <c r="T38" s="1038"/>
      <c r="U38" s="1038"/>
      <c r="V38" s="1038">
        <v>203</v>
      </c>
      <c r="W38" s="1038"/>
      <c r="X38" s="1038"/>
      <c r="Y38" s="1038"/>
      <c r="Z38" s="1038"/>
      <c r="AA38" s="1038" t="s">
        <v>486</v>
      </c>
      <c r="AB38" s="1038"/>
      <c r="AC38" s="1038"/>
      <c r="AD38" s="1038"/>
      <c r="AE38" s="1039"/>
      <c r="AF38" s="1013" t="s">
        <v>221</v>
      </c>
      <c r="AG38" s="1014"/>
      <c r="AH38" s="1014"/>
      <c r="AI38" s="1014"/>
      <c r="AJ38" s="1015"/>
      <c r="AK38" s="974">
        <v>134</v>
      </c>
      <c r="AL38" s="965"/>
      <c r="AM38" s="965"/>
      <c r="AN38" s="965"/>
      <c r="AO38" s="965"/>
      <c r="AP38" s="965">
        <v>70</v>
      </c>
      <c r="AQ38" s="965"/>
      <c r="AR38" s="965"/>
      <c r="AS38" s="965"/>
      <c r="AT38" s="965"/>
      <c r="AU38" s="965">
        <v>47</v>
      </c>
      <c r="AV38" s="965"/>
      <c r="AW38" s="965"/>
      <c r="AX38" s="965"/>
      <c r="AY38" s="965"/>
      <c r="AZ38" s="1036" t="s">
        <v>486</v>
      </c>
      <c r="BA38" s="1036"/>
      <c r="BB38" s="1036"/>
      <c r="BC38" s="1036"/>
      <c r="BD38" s="1036"/>
      <c r="BE38" s="1026" t="s">
        <v>392</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t="s">
        <v>397</v>
      </c>
      <c r="C39" s="1032"/>
      <c r="D39" s="1032"/>
      <c r="E39" s="1032"/>
      <c r="F39" s="1032"/>
      <c r="G39" s="1032"/>
      <c r="H39" s="1032"/>
      <c r="I39" s="1032"/>
      <c r="J39" s="1032"/>
      <c r="K39" s="1032"/>
      <c r="L39" s="1032"/>
      <c r="M39" s="1032"/>
      <c r="N39" s="1032"/>
      <c r="O39" s="1032"/>
      <c r="P39" s="1033"/>
      <c r="Q39" s="1037">
        <v>13</v>
      </c>
      <c r="R39" s="1038"/>
      <c r="S39" s="1038"/>
      <c r="T39" s="1038"/>
      <c r="U39" s="1038"/>
      <c r="V39" s="1038">
        <v>13</v>
      </c>
      <c r="W39" s="1038"/>
      <c r="X39" s="1038"/>
      <c r="Y39" s="1038"/>
      <c r="Z39" s="1038"/>
      <c r="AA39" s="1038" t="s">
        <v>486</v>
      </c>
      <c r="AB39" s="1038"/>
      <c r="AC39" s="1038"/>
      <c r="AD39" s="1038"/>
      <c r="AE39" s="1039"/>
      <c r="AF39" s="1013" t="s">
        <v>221</v>
      </c>
      <c r="AG39" s="1014"/>
      <c r="AH39" s="1014"/>
      <c r="AI39" s="1014"/>
      <c r="AJ39" s="1015"/>
      <c r="AK39" s="974">
        <v>11</v>
      </c>
      <c r="AL39" s="965"/>
      <c r="AM39" s="965"/>
      <c r="AN39" s="965"/>
      <c r="AO39" s="965"/>
      <c r="AP39" s="965" t="s">
        <v>486</v>
      </c>
      <c r="AQ39" s="965"/>
      <c r="AR39" s="965"/>
      <c r="AS39" s="965"/>
      <c r="AT39" s="965"/>
      <c r="AU39" s="965" t="s">
        <v>486</v>
      </c>
      <c r="AV39" s="965"/>
      <c r="AW39" s="965"/>
      <c r="AX39" s="965"/>
      <c r="AY39" s="965"/>
      <c r="AZ39" s="1036" t="s">
        <v>486</v>
      </c>
      <c r="BA39" s="1036"/>
      <c r="BB39" s="1036"/>
      <c r="BC39" s="1036"/>
      <c r="BD39" s="1036"/>
      <c r="BE39" s="1026" t="s">
        <v>392</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398</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372</v>
      </c>
      <c r="B63" s="938" t="s">
        <v>399</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1975</v>
      </c>
      <c r="AG63" s="953"/>
      <c r="AH63" s="953"/>
      <c r="AI63" s="953"/>
      <c r="AJ63" s="1024"/>
      <c r="AK63" s="1025"/>
      <c r="AL63" s="957"/>
      <c r="AM63" s="957"/>
      <c r="AN63" s="957"/>
      <c r="AO63" s="957"/>
      <c r="AP63" s="953">
        <f t="shared" ref="AP63:AU63" si="2">SUM(AP28:AT62)</f>
        <v>32375</v>
      </c>
      <c r="AQ63" s="953"/>
      <c r="AR63" s="953"/>
      <c r="AS63" s="953"/>
      <c r="AT63" s="953"/>
      <c r="AU63" s="953">
        <f t="shared" si="2"/>
        <v>20672</v>
      </c>
      <c r="AV63" s="953"/>
      <c r="AW63" s="953"/>
      <c r="AX63" s="953"/>
      <c r="AY63" s="953"/>
      <c r="AZ63" s="1019"/>
      <c r="BA63" s="1019"/>
      <c r="BB63" s="1019"/>
      <c r="BC63" s="1019"/>
      <c r="BD63" s="1019"/>
      <c r="BE63" s="954"/>
      <c r="BF63" s="954"/>
      <c r="BG63" s="954"/>
      <c r="BH63" s="954"/>
      <c r="BI63" s="955"/>
      <c r="BJ63" s="1020" t="s">
        <v>221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401</v>
      </c>
      <c r="B66" s="990"/>
      <c r="C66" s="990"/>
      <c r="D66" s="990"/>
      <c r="E66" s="990"/>
      <c r="F66" s="990"/>
      <c r="G66" s="990"/>
      <c r="H66" s="990"/>
      <c r="I66" s="990"/>
      <c r="J66" s="990"/>
      <c r="K66" s="990"/>
      <c r="L66" s="990"/>
      <c r="M66" s="990"/>
      <c r="N66" s="990"/>
      <c r="O66" s="990"/>
      <c r="P66" s="991"/>
      <c r="Q66" s="995" t="s">
        <v>376</v>
      </c>
      <c r="R66" s="996"/>
      <c r="S66" s="996"/>
      <c r="T66" s="996"/>
      <c r="U66" s="997"/>
      <c r="V66" s="995" t="s">
        <v>377</v>
      </c>
      <c r="W66" s="996"/>
      <c r="X66" s="996"/>
      <c r="Y66" s="996"/>
      <c r="Z66" s="997"/>
      <c r="AA66" s="995" t="s">
        <v>378</v>
      </c>
      <c r="AB66" s="996"/>
      <c r="AC66" s="996"/>
      <c r="AD66" s="996"/>
      <c r="AE66" s="997"/>
      <c r="AF66" s="1001" t="s">
        <v>379</v>
      </c>
      <c r="AG66" s="1002"/>
      <c r="AH66" s="1002"/>
      <c r="AI66" s="1002"/>
      <c r="AJ66" s="1003"/>
      <c r="AK66" s="995" t="s">
        <v>380</v>
      </c>
      <c r="AL66" s="990"/>
      <c r="AM66" s="990"/>
      <c r="AN66" s="990"/>
      <c r="AO66" s="991"/>
      <c r="AP66" s="995" t="s">
        <v>381</v>
      </c>
      <c r="AQ66" s="996"/>
      <c r="AR66" s="996"/>
      <c r="AS66" s="996"/>
      <c r="AT66" s="997"/>
      <c r="AU66" s="995" t="s">
        <v>402</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547</v>
      </c>
      <c r="C68" s="980"/>
      <c r="D68" s="980"/>
      <c r="E68" s="980"/>
      <c r="F68" s="980"/>
      <c r="G68" s="980"/>
      <c r="H68" s="980"/>
      <c r="I68" s="980"/>
      <c r="J68" s="980"/>
      <c r="K68" s="980"/>
      <c r="L68" s="980"/>
      <c r="M68" s="980"/>
      <c r="N68" s="980"/>
      <c r="O68" s="980"/>
      <c r="P68" s="981"/>
      <c r="Q68" s="982">
        <v>534</v>
      </c>
      <c r="R68" s="976"/>
      <c r="S68" s="976"/>
      <c r="T68" s="976"/>
      <c r="U68" s="976"/>
      <c r="V68" s="976">
        <v>532</v>
      </c>
      <c r="W68" s="976"/>
      <c r="X68" s="976"/>
      <c r="Y68" s="976"/>
      <c r="Z68" s="976"/>
      <c r="AA68" s="976">
        <v>2</v>
      </c>
      <c r="AB68" s="976"/>
      <c r="AC68" s="976"/>
      <c r="AD68" s="976"/>
      <c r="AE68" s="976"/>
      <c r="AF68" s="976">
        <v>2</v>
      </c>
      <c r="AG68" s="976"/>
      <c r="AH68" s="976"/>
      <c r="AI68" s="976"/>
      <c r="AJ68" s="976"/>
      <c r="AK68" s="976" t="s">
        <v>486</v>
      </c>
      <c r="AL68" s="976"/>
      <c r="AM68" s="976"/>
      <c r="AN68" s="976"/>
      <c r="AO68" s="976"/>
      <c r="AP68" s="976" t="s">
        <v>486</v>
      </c>
      <c r="AQ68" s="976"/>
      <c r="AR68" s="976"/>
      <c r="AS68" s="976"/>
      <c r="AT68" s="976"/>
      <c r="AU68" s="976" t="s">
        <v>486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548</v>
      </c>
      <c r="C69" s="969"/>
      <c r="D69" s="969"/>
      <c r="E69" s="969"/>
      <c r="F69" s="969"/>
      <c r="G69" s="969"/>
      <c r="H69" s="969"/>
      <c r="I69" s="969"/>
      <c r="J69" s="969"/>
      <c r="K69" s="969"/>
      <c r="L69" s="969"/>
      <c r="M69" s="969"/>
      <c r="N69" s="969"/>
      <c r="O69" s="969"/>
      <c r="P69" s="970"/>
      <c r="Q69" s="971">
        <v>55</v>
      </c>
      <c r="R69" s="965"/>
      <c r="S69" s="965"/>
      <c r="T69" s="965"/>
      <c r="U69" s="965"/>
      <c r="V69" s="965">
        <v>51</v>
      </c>
      <c r="W69" s="965"/>
      <c r="X69" s="965"/>
      <c r="Y69" s="965"/>
      <c r="Z69" s="965"/>
      <c r="AA69" s="965">
        <v>4</v>
      </c>
      <c r="AB69" s="965"/>
      <c r="AC69" s="965"/>
      <c r="AD69" s="965"/>
      <c r="AE69" s="965"/>
      <c r="AF69" s="965">
        <v>4</v>
      </c>
      <c r="AG69" s="965"/>
      <c r="AH69" s="965"/>
      <c r="AI69" s="965"/>
      <c r="AJ69" s="965"/>
      <c r="AK69" s="965" t="s">
        <v>486</v>
      </c>
      <c r="AL69" s="965"/>
      <c r="AM69" s="965"/>
      <c r="AN69" s="965"/>
      <c r="AO69" s="965"/>
      <c r="AP69" s="965" t="s">
        <v>486</v>
      </c>
      <c r="AQ69" s="965"/>
      <c r="AR69" s="965"/>
      <c r="AS69" s="965"/>
      <c r="AT69" s="965"/>
      <c r="AU69" s="965" t="s">
        <v>486</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549</v>
      </c>
      <c r="C70" s="969"/>
      <c r="D70" s="969"/>
      <c r="E70" s="969"/>
      <c r="F70" s="969"/>
      <c r="G70" s="969"/>
      <c r="H70" s="969"/>
      <c r="I70" s="969"/>
      <c r="J70" s="969"/>
      <c r="K70" s="969"/>
      <c r="L70" s="969"/>
      <c r="M70" s="969"/>
      <c r="N70" s="969"/>
      <c r="O70" s="969"/>
      <c r="P70" s="970"/>
      <c r="Q70" s="971">
        <v>198</v>
      </c>
      <c r="R70" s="965"/>
      <c r="S70" s="965"/>
      <c r="T70" s="965"/>
      <c r="U70" s="965"/>
      <c r="V70" s="965">
        <v>90</v>
      </c>
      <c r="W70" s="965"/>
      <c r="X70" s="965"/>
      <c r="Y70" s="965"/>
      <c r="Z70" s="965"/>
      <c r="AA70" s="965">
        <v>109</v>
      </c>
      <c r="AB70" s="965"/>
      <c r="AC70" s="965"/>
      <c r="AD70" s="965"/>
      <c r="AE70" s="965"/>
      <c r="AF70" s="965">
        <v>109</v>
      </c>
      <c r="AG70" s="965"/>
      <c r="AH70" s="965"/>
      <c r="AI70" s="965"/>
      <c r="AJ70" s="965"/>
      <c r="AK70" s="965" t="s">
        <v>486</v>
      </c>
      <c r="AL70" s="965"/>
      <c r="AM70" s="965"/>
      <c r="AN70" s="965"/>
      <c r="AO70" s="965"/>
      <c r="AP70" s="965" t="s">
        <v>486</v>
      </c>
      <c r="AQ70" s="965"/>
      <c r="AR70" s="965"/>
      <c r="AS70" s="965"/>
      <c r="AT70" s="965"/>
      <c r="AU70" s="965" t="s">
        <v>486</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550</v>
      </c>
      <c r="C71" s="969"/>
      <c r="D71" s="969"/>
      <c r="E71" s="969"/>
      <c r="F71" s="969"/>
      <c r="G71" s="969"/>
      <c r="H71" s="969"/>
      <c r="I71" s="969"/>
      <c r="J71" s="969"/>
      <c r="K71" s="969"/>
      <c r="L71" s="969"/>
      <c r="M71" s="969"/>
      <c r="N71" s="969"/>
      <c r="O71" s="969"/>
      <c r="P71" s="970"/>
      <c r="Q71" s="971">
        <v>191</v>
      </c>
      <c r="R71" s="965"/>
      <c r="S71" s="965"/>
      <c r="T71" s="965"/>
      <c r="U71" s="965"/>
      <c r="V71" s="965">
        <v>182</v>
      </c>
      <c r="W71" s="965"/>
      <c r="X71" s="965"/>
      <c r="Y71" s="965"/>
      <c r="Z71" s="965"/>
      <c r="AA71" s="965">
        <v>9</v>
      </c>
      <c r="AB71" s="965"/>
      <c r="AC71" s="965"/>
      <c r="AD71" s="965"/>
      <c r="AE71" s="965"/>
      <c r="AF71" s="965">
        <v>9</v>
      </c>
      <c r="AG71" s="965"/>
      <c r="AH71" s="965"/>
      <c r="AI71" s="965"/>
      <c r="AJ71" s="965"/>
      <c r="AK71" s="965" t="s">
        <v>486</v>
      </c>
      <c r="AL71" s="965"/>
      <c r="AM71" s="965"/>
      <c r="AN71" s="965"/>
      <c r="AO71" s="965"/>
      <c r="AP71" s="965" t="s">
        <v>486</v>
      </c>
      <c r="AQ71" s="965"/>
      <c r="AR71" s="965"/>
      <c r="AS71" s="965"/>
      <c r="AT71" s="965"/>
      <c r="AU71" s="965" t="s">
        <v>486</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551</v>
      </c>
      <c r="C72" s="969"/>
      <c r="D72" s="969"/>
      <c r="E72" s="969"/>
      <c r="F72" s="969"/>
      <c r="G72" s="969"/>
      <c r="H72" s="969"/>
      <c r="I72" s="969"/>
      <c r="J72" s="969"/>
      <c r="K72" s="969"/>
      <c r="L72" s="969"/>
      <c r="M72" s="969"/>
      <c r="N72" s="969"/>
      <c r="O72" s="969"/>
      <c r="P72" s="970"/>
      <c r="Q72" s="971">
        <v>193752</v>
      </c>
      <c r="R72" s="965"/>
      <c r="S72" s="965"/>
      <c r="T72" s="965"/>
      <c r="U72" s="965"/>
      <c r="V72" s="965">
        <v>186919</v>
      </c>
      <c r="W72" s="965"/>
      <c r="X72" s="965"/>
      <c r="Y72" s="965"/>
      <c r="Z72" s="965"/>
      <c r="AA72" s="965">
        <v>6833</v>
      </c>
      <c r="AB72" s="965"/>
      <c r="AC72" s="965"/>
      <c r="AD72" s="965"/>
      <c r="AE72" s="965"/>
      <c r="AF72" s="965">
        <v>6833</v>
      </c>
      <c r="AG72" s="965"/>
      <c r="AH72" s="965"/>
      <c r="AI72" s="965"/>
      <c r="AJ72" s="965"/>
      <c r="AK72" s="965">
        <v>1270</v>
      </c>
      <c r="AL72" s="965"/>
      <c r="AM72" s="965"/>
      <c r="AN72" s="965"/>
      <c r="AO72" s="965"/>
      <c r="AP72" s="965" t="s">
        <v>486</v>
      </c>
      <c r="AQ72" s="965"/>
      <c r="AR72" s="965"/>
      <c r="AS72" s="965"/>
      <c r="AT72" s="965"/>
      <c r="AU72" s="965" t="s">
        <v>486</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372</v>
      </c>
      <c r="B88" s="938" t="s">
        <v>403</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SUM(AF68:AJ87)</f>
        <v>6957</v>
      </c>
      <c r="AG88" s="953"/>
      <c r="AH88" s="953"/>
      <c r="AI88" s="953"/>
      <c r="AJ88" s="953"/>
      <c r="AK88" s="957"/>
      <c r="AL88" s="957"/>
      <c r="AM88" s="957"/>
      <c r="AN88" s="957"/>
      <c r="AO88" s="957"/>
      <c r="AP88" s="953" t="s">
        <v>486</v>
      </c>
      <c r="AQ88" s="953"/>
      <c r="AR88" s="953"/>
      <c r="AS88" s="953"/>
      <c r="AT88" s="953"/>
      <c r="AU88" s="953" t="s">
        <v>486</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38" t="s">
        <v>404</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 t="shared" ref="CR102:DG102" si="3">SUM(CR7:CV88)</f>
        <v>350</v>
      </c>
      <c r="CS102" s="945"/>
      <c r="CT102" s="945"/>
      <c r="CU102" s="945"/>
      <c r="CV102" s="946"/>
      <c r="CW102" s="944">
        <f t="shared" si="3"/>
        <v>1</v>
      </c>
      <c r="CX102" s="945"/>
      <c r="CY102" s="945"/>
      <c r="CZ102" s="945"/>
      <c r="DA102" s="946"/>
      <c r="DB102" s="944" t="s">
        <v>486</v>
      </c>
      <c r="DC102" s="945"/>
      <c r="DD102" s="945"/>
      <c r="DE102" s="945"/>
      <c r="DF102" s="946"/>
      <c r="DG102" s="944">
        <f t="shared" si="3"/>
        <v>45</v>
      </c>
      <c r="DH102" s="945"/>
      <c r="DI102" s="945"/>
      <c r="DJ102" s="945"/>
      <c r="DK102" s="946"/>
      <c r="DL102" s="944" t="s">
        <v>486</v>
      </c>
      <c r="DM102" s="945"/>
      <c r="DN102" s="945"/>
      <c r="DO102" s="945"/>
      <c r="DP102" s="946"/>
      <c r="DQ102" s="944" t="s">
        <v>486</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405</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406</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409</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410</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411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412</v>
      </c>
      <c r="AB109" s="886"/>
      <c r="AC109" s="886"/>
      <c r="AD109" s="886"/>
      <c r="AE109" s="887"/>
      <c r="AF109" s="888" t="s">
        <v>287</v>
      </c>
      <c r="AG109" s="886"/>
      <c r="AH109" s="886"/>
      <c r="AI109" s="886"/>
      <c r="AJ109" s="887"/>
      <c r="AK109" s="888" t="s">
        <v>286</v>
      </c>
      <c r="AL109" s="886"/>
      <c r="AM109" s="886"/>
      <c r="AN109" s="886"/>
      <c r="AO109" s="887"/>
      <c r="AP109" s="888" t="s">
        <v>413</v>
      </c>
      <c r="AQ109" s="886"/>
      <c r="AR109" s="886"/>
      <c r="AS109" s="886"/>
      <c r="AT109" s="917"/>
      <c r="AU109" s="885" t="s">
        <v>411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412</v>
      </c>
      <c r="BR109" s="886"/>
      <c r="BS109" s="886"/>
      <c r="BT109" s="886"/>
      <c r="BU109" s="887"/>
      <c r="BV109" s="888" t="s">
        <v>287</v>
      </c>
      <c r="BW109" s="886"/>
      <c r="BX109" s="886"/>
      <c r="BY109" s="886"/>
      <c r="BZ109" s="887"/>
      <c r="CA109" s="888" t="s">
        <v>286</v>
      </c>
      <c r="CB109" s="886"/>
      <c r="CC109" s="886"/>
      <c r="CD109" s="886"/>
      <c r="CE109" s="887"/>
      <c r="CF109" s="926" t="s">
        <v>413</v>
      </c>
      <c r="CG109" s="926"/>
      <c r="CH109" s="926"/>
      <c r="CI109" s="926"/>
      <c r="CJ109" s="926"/>
      <c r="CK109" s="888" t="s">
        <v>414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412</v>
      </c>
      <c r="DH109" s="886"/>
      <c r="DI109" s="886"/>
      <c r="DJ109" s="886"/>
      <c r="DK109" s="887"/>
      <c r="DL109" s="888" t="s">
        <v>287</v>
      </c>
      <c r="DM109" s="886"/>
      <c r="DN109" s="886"/>
      <c r="DO109" s="886"/>
      <c r="DP109" s="887"/>
      <c r="DQ109" s="888" t="s">
        <v>286</v>
      </c>
      <c r="DR109" s="886"/>
      <c r="DS109" s="886"/>
      <c r="DT109" s="886"/>
      <c r="DU109" s="887"/>
      <c r="DV109" s="888" t="s">
        <v>413</v>
      </c>
      <c r="DW109" s="886"/>
      <c r="DX109" s="886"/>
      <c r="DY109" s="886"/>
      <c r="DZ109" s="917"/>
    </row>
    <row r="110" spans="1:131" s="197" customFormat="1" ht="26.25" customHeight="1">
      <c r="A110" s="755" t="s">
        <v>415</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5007760</v>
      </c>
      <c r="AB110" s="871"/>
      <c r="AC110" s="871"/>
      <c r="AD110" s="871"/>
      <c r="AE110" s="872"/>
      <c r="AF110" s="873">
        <v>4826541</v>
      </c>
      <c r="AG110" s="871"/>
      <c r="AH110" s="871"/>
      <c r="AI110" s="871"/>
      <c r="AJ110" s="872"/>
      <c r="AK110" s="873">
        <v>4739150</v>
      </c>
      <c r="AL110" s="871"/>
      <c r="AM110" s="871"/>
      <c r="AN110" s="871"/>
      <c r="AO110" s="872"/>
      <c r="AP110" s="874">
        <v>19.899999999999999</v>
      </c>
      <c r="AQ110" s="875"/>
      <c r="AR110" s="875"/>
      <c r="AS110" s="875"/>
      <c r="AT110" s="876"/>
      <c r="AU110" s="918" t="s">
        <v>61</v>
      </c>
      <c r="AV110" s="919"/>
      <c r="AW110" s="919"/>
      <c r="AX110" s="919"/>
      <c r="AY110" s="920"/>
      <c r="AZ110" s="814" t="s">
        <v>416</v>
      </c>
      <c r="BA110" s="756"/>
      <c r="BB110" s="756"/>
      <c r="BC110" s="756"/>
      <c r="BD110" s="756"/>
      <c r="BE110" s="756"/>
      <c r="BF110" s="756"/>
      <c r="BG110" s="756"/>
      <c r="BH110" s="756"/>
      <c r="BI110" s="756"/>
      <c r="BJ110" s="756"/>
      <c r="BK110" s="756"/>
      <c r="BL110" s="756"/>
      <c r="BM110" s="756"/>
      <c r="BN110" s="756"/>
      <c r="BO110" s="756"/>
      <c r="BP110" s="757"/>
      <c r="BQ110" s="797">
        <v>42846951</v>
      </c>
      <c r="BR110" s="798"/>
      <c r="BS110" s="798"/>
      <c r="BT110" s="798"/>
      <c r="BU110" s="798"/>
      <c r="BV110" s="798">
        <v>43908472</v>
      </c>
      <c r="BW110" s="798"/>
      <c r="BX110" s="798"/>
      <c r="BY110" s="798"/>
      <c r="BZ110" s="798"/>
      <c r="CA110" s="798">
        <v>44911710</v>
      </c>
      <c r="CB110" s="798"/>
      <c r="CC110" s="798"/>
      <c r="CD110" s="798"/>
      <c r="CE110" s="798"/>
      <c r="CF110" s="859">
        <v>188.6</v>
      </c>
      <c r="CG110" s="860"/>
      <c r="CH110" s="860"/>
      <c r="CI110" s="860"/>
      <c r="CJ110" s="860"/>
      <c r="CK110" s="914" t="s">
        <v>417</v>
      </c>
      <c r="CL110" s="862"/>
      <c r="CM110" s="867" t="s">
        <v>418</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221</v>
      </c>
      <c r="DH110" s="798"/>
      <c r="DI110" s="798"/>
      <c r="DJ110" s="798"/>
      <c r="DK110" s="798"/>
      <c r="DL110" s="798" t="s">
        <v>221</v>
      </c>
      <c r="DM110" s="798"/>
      <c r="DN110" s="798"/>
      <c r="DO110" s="798"/>
      <c r="DP110" s="798"/>
      <c r="DQ110" s="798" t="s">
        <v>221</v>
      </c>
      <c r="DR110" s="798"/>
      <c r="DS110" s="798"/>
      <c r="DT110" s="798"/>
      <c r="DU110" s="798"/>
      <c r="DV110" s="799" t="s">
        <v>221</v>
      </c>
      <c r="DW110" s="799"/>
      <c r="DX110" s="799"/>
      <c r="DY110" s="799"/>
      <c r="DZ110" s="800"/>
    </row>
    <row r="111" spans="1:131" s="197" customFormat="1" ht="26.25" customHeight="1">
      <c r="A111" s="776" t="s">
        <v>419</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221</v>
      </c>
      <c r="AB111" s="907"/>
      <c r="AC111" s="907"/>
      <c r="AD111" s="907"/>
      <c r="AE111" s="908"/>
      <c r="AF111" s="909" t="s">
        <v>221</v>
      </c>
      <c r="AG111" s="907"/>
      <c r="AH111" s="907"/>
      <c r="AI111" s="907"/>
      <c r="AJ111" s="908"/>
      <c r="AK111" s="909" t="s">
        <v>221</v>
      </c>
      <c r="AL111" s="907"/>
      <c r="AM111" s="907"/>
      <c r="AN111" s="907"/>
      <c r="AO111" s="908"/>
      <c r="AP111" s="910" t="s">
        <v>221</v>
      </c>
      <c r="AQ111" s="911"/>
      <c r="AR111" s="911"/>
      <c r="AS111" s="911"/>
      <c r="AT111" s="912"/>
      <c r="AU111" s="921"/>
      <c r="AV111" s="922"/>
      <c r="AW111" s="922"/>
      <c r="AX111" s="922"/>
      <c r="AY111" s="923"/>
      <c r="AZ111" s="765" t="s">
        <v>420</v>
      </c>
      <c r="BA111" s="766"/>
      <c r="BB111" s="766"/>
      <c r="BC111" s="766"/>
      <c r="BD111" s="766"/>
      <c r="BE111" s="766"/>
      <c r="BF111" s="766"/>
      <c r="BG111" s="766"/>
      <c r="BH111" s="766"/>
      <c r="BI111" s="766"/>
      <c r="BJ111" s="766"/>
      <c r="BK111" s="766"/>
      <c r="BL111" s="766"/>
      <c r="BM111" s="766"/>
      <c r="BN111" s="766"/>
      <c r="BO111" s="766"/>
      <c r="BP111" s="767"/>
      <c r="BQ111" s="768">
        <v>59198</v>
      </c>
      <c r="BR111" s="769"/>
      <c r="BS111" s="769"/>
      <c r="BT111" s="769"/>
      <c r="BU111" s="769"/>
      <c r="BV111" s="769">
        <v>45000</v>
      </c>
      <c r="BW111" s="769"/>
      <c r="BX111" s="769"/>
      <c r="BY111" s="769"/>
      <c r="BZ111" s="769"/>
      <c r="CA111" s="769">
        <v>37500</v>
      </c>
      <c r="CB111" s="769"/>
      <c r="CC111" s="769"/>
      <c r="CD111" s="769"/>
      <c r="CE111" s="769"/>
      <c r="CF111" s="846">
        <v>0.2</v>
      </c>
      <c r="CG111" s="847"/>
      <c r="CH111" s="847"/>
      <c r="CI111" s="847"/>
      <c r="CJ111" s="847"/>
      <c r="CK111" s="915"/>
      <c r="CL111" s="864"/>
      <c r="CM111" s="801" t="s">
        <v>421</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221</v>
      </c>
      <c r="DH111" s="769"/>
      <c r="DI111" s="769"/>
      <c r="DJ111" s="769"/>
      <c r="DK111" s="769"/>
      <c r="DL111" s="769" t="s">
        <v>221</v>
      </c>
      <c r="DM111" s="769"/>
      <c r="DN111" s="769"/>
      <c r="DO111" s="769"/>
      <c r="DP111" s="769"/>
      <c r="DQ111" s="769" t="s">
        <v>221</v>
      </c>
      <c r="DR111" s="769"/>
      <c r="DS111" s="769"/>
      <c r="DT111" s="769"/>
      <c r="DU111" s="769"/>
      <c r="DV111" s="821" t="s">
        <v>221</v>
      </c>
      <c r="DW111" s="821"/>
      <c r="DX111" s="821"/>
      <c r="DY111" s="821"/>
      <c r="DZ111" s="822"/>
    </row>
    <row r="112" spans="1:131" s="197" customFormat="1" ht="26.25" customHeight="1">
      <c r="A112" s="900" t="s">
        <v>422</v>
      </c>
      <c r="B112" s="901"/>
      <c r="C112" s="766" t="s">
        <v>423</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221</v>
      </c>
      <c r="AB112" s="782"/>
      <c r="AC112" s="782"/>
      <c r="AD112" s="782"/>
      <c r="AE112" s="783"/>
      <c r="AF112" s="784" t="s">
        <v>221</v>
      </c>
      <c r="AG112" s="782"/>
      <c r="AH112" s="782"/>
      <c r="AI112" s="782"/>
      <c r="AJ112" s="783"/>
      <c r="AK112" s="784" t="s">
        <v>221</v>
      </c>
      <c r="AL112" s="782"/>
      <c r="AM112" s="782"/>
      <c r="AN112" s="782"/>
      <c r="AO112" s="783"/>
      <c r="AP112" s="752" t="s">
        <v>221</v>
      </c>
      <c r="AQ112" s="753"/>
      <c r="AR112" s="753"/>
      <c r="AS112" s="753"/>
      <c r="AT112" s="754"/>
      <c r="AU112" s="921"/>
      <c r="AV112" s="922"/>
      <c r="AW112" s="922"/>
      <c r="AX112" s="922"/>
      <c r="AY112" s="923"/>
      <c r="AZ112" s="765" t="s">
        <v>424</v>
      </c>
      <c r="BA112" s="766"/>
      <c r="BB112" s="766"/>
      <c r="BC112" s="766"/>
      <c r="BD112" s="766"/>
      <c r="BE112" s="766"/>
      <c r="BF112" s="766"/>
      <c r="BG112" s="766"/>
      <c r="BH112" s="766"/>
      <c r="BI112" s="766"/>
      <c r="BJ112" s="766"/>
      <c r="BK112" s="766"/>
      <c r="BL112" s="766"/>
      <c r="BM112" s="766"/>
      <c r="BN112" s="766"/>
      <c r="BO112" s="766"/>
      <c r="BP112" s="767"/>
      <c r="BQ112" s="768">
        <v>21613276</v>
      </c>
      <c r="BR112" s="769"/>
      <c r="BS112" s="769"/>
      <c r="BT112" s="769"/>
      <c r="BU112" s="769"/>
      <c r="BV112" s="769">
        <v>21134006</v>
      </c>
      <c r="BW112" s="769"/>
      <c r="BX112" s="769"/>
      <c r="BY112" s="769"/>
      <c r="BZ112" s="769"/>
      <c r="CA112" s="769">
        <v>20672486</v>
      </c>
      <c r="CB112" s="769"/>
      <c r="CC112" s="769"/>
      <c r="CD112" s="769"/>
      <c r="CE112" s="769"/>
      <c r="CF112" s="846">
        <v>86.8</v>
      </c>
      <c r="CG112" s="847"/>
      <c r="CH112" s="847"/>
      <c r="CI112" s="847"/>
      <c r="CJ112" s="847"/>
      <c r="CK112" s="915"/>
      <c r="CL112" s="864"/>
      <c r="CM112" s="801" t="s">
        <v>425</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221</v>
      </c>
      <c r="DH112" s="769"/>
      <c r="DI112" s="769"/>
      <c r="DJ112" s="769"/>
      <c r="DK112" s="769"/>
      <c r="DL112" s="769" t="s">
        <v>221</v>
      </c>
      <c r="DM112" s="769"/>
      <c r="DN112" s="769"/>
      <c r="DO112" s="769"/>
      <c r="DP112" s="769"/>
      <c r="DQ112" s="769" t="s">
        <v>221</v>
      </c>
      <c r="DR112" s="769"/>
      <c r="DS112" s="769"/>
      <c r="DT112" s="769"/>
      <c r="DU112" s="769"/>
      <c r="DV112" s="821" t="s">
        <v>221</v>
      </c>
      <c r="DW112" s="821"/>
      <c r="DX112" s="821"/>
      <c r="DY112" s="821"/>
      <c r="DZ112" s="822"/>
    </row>
    <row r="113" spans="1:130" s="197" customFormat="1" ht="26.25" customHeight="1">
      <c r="A113" s="902"/>
      <c r="B113" s="903"/>
      <c r="C113" s="766" t="s">
        <v>426</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1506186</v>
      </c>
      <c r="AB113" s="907"/>
      <c r="AC113" s="907"/>
      <c r="AD113" s="907"/>
      <c r="AE113" s="908"/>
      <c r="AF113" s="909">
        <v>1567961</v>
      </c>
      <c r="AG113" s="907"/>
      <c r="AH113" s="907"/>
      <c r="AI113" s="907"/>
      <c r="AJ113" s="908"/>
      <c r="AK113" s="909">
        <v>1508498</v>
      </c>
      <c r="AL113" s="907"/>
      <c r="AM113" s="907"/>
      <c r="AN113" s="907"/>
      <c r="AO113" s="908"/>
      <c r="AP113" s="910">
        <v>6.3</v>
      </c>
      <c r="AQ113" s="911"/>
      <c r="AR113" s="911"/>
      <c r="AS113" s="911"/>
      <c r="AT113" s="912"/>
      <c r="AU113" s="921"/>
      <c r="AV113" s="922"/>
      <c r="AW113" s="922"/>
      <c r="AX113" s="922"/>
      <c r="AY113" s="923"/>
      <c r="AZ113" s="765" t="s">
        <v>427</v>
      </c>
      <c r="BA113" s="766"/>
      <c r="BB113" s="766"/>
      <c r="BC113" s="766"/>
      <c r="BD113" s="766"/>
      <c r="BE113" s="766"/>
      <c r="BF113" s="766"/>
      <c r="BG113" s="766"/>
      <c r="BH113" s="766"/>
      <c r="BI113" s="766"/>
      <c r="BJ113" s="766"/>
      <c r="BK113" s="766"/>
      <c r="BL113" s="766"/>
      <c r="BM113" s="766"/>
      <c r="BN113" s="766"/>
      <c r="BO113" s="766"/>
      <c r="BP113" s="767"/>
      <c r="BQ113" s="768" t="s">
        <v>221</v>
      </c>
      <c r="BR113" s="769"/>
      <c r="BS113" s="769"/>
      <c r="BT113" s="769"/>
      <c r="BU113" s="769"/>
      <c r="BV113" s="769" t="s">
        <v>221</v>
      </c>
      <c r="BW113" s="769"/>
      <c r="BX113" s="769"/>
      <c r="BY113" s="769"/>
      <c r="BZ113" s="769"/>
      <c r="CA113" s="769" t="s">
        <v>221</v>
      </c>
      <c r="CB113" s="769"/>
      <c r="CC113" s="769"/>
      <c r="CD113" s="769"/>
      <c r="CE113" s="769"/>
      <c r="CF113" s="846" t="s">
        <v>221</v>
      </c>
      <c r="CG113" s="847"/>
      <c r="CH113" s="847"/>
      <c r="CI113" s="847"/>
      <c r="CJ113" s="847"/>
      <c r="CK113" s="915"/>
      <c r="CL113" s="864"/>
      <c r="CM113" s="801" t="s">
        <v>428</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221</v>
      </c>
      <c r="DH113" s="782"/>
      <c r="DI113" s="782"/>
      <c r="DJ113" s="782"/>
      <c r="DK113" s="783"/>
      <c r="DL113" s="784" t="s">
        <v>221</v>
      </c>
      <c r="DM113" s="782"/>
      <c r="DN113" s="782"/>
      <c r="DO113" s="782"/>
      <c r="DP113" s="783"/>
      <c r="DQ113" s="784" t="s">
        <v>221</v>
      </c>
      <c r="DR113" s="782"/>
      <c r="DS113" s="782"/>
      <c r="DT113" s="782"/>
      <c r="DU113" s="783"/>
      <c r="DV113" s="752" t="s">
        <v>221</v>
      </c>
      <c r="DW113" s="753"/>
      <c r="DX113" s="753"/>
      <c r="DY113" s="753"/>
      <c r="DZ113" s="754"/>
    </row>
    <row r="114" spans="1:130" s="197" customFormat="1" ht="26.25" customHeight="1">
      <c r="A114" s="902"/>
      <c r="B114" s="903"/>
      <c r="C114" s="766" t="s">
        <v>429</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221</v>
      </c>
      <c r="AB114" s="782"/>
      <c r="AC114" s="782"/>
      <c r="AD114" s="782"/>
      <c r="AE114" s="783"/>
      <c r="AF114" s="784" t="s">
        <v>221</v>
      </c>
      <c r="AG114" s="782"/>
      <c r="AH114" s="782"/>
      <c r="AI114" s="782"/>
      <c r="AJ114" s="783"/>
      <c r="AK114" s="784" t="s">
        <v>221</v>
      </c>
      <c r="AL114" s="782"/>
      <c r="AM114" s="782"/>
      <c r="AN114" s="782"/>
      <c r="AO114" s="783"/>
      <c r="AP114" s="752" t="s">
        <v>221</v>
      </c>
      <c r="AQ114" s="753"/>
      <c r="AR114" s="753"/>
      <c r="AS114" s="753"/>
      <c r="AT114" s="754"/>
      <c r="AU114" s="921"/>
      <c r="AV114" s="922"/>
      <c r="AW114" s="922"/>
      <c r="AX114" s="922"/>
      <c r="AY114" s="923"/>
      <c r="AZ114" s="765" t="s">
        <v>430</v>
      </c>
      <c r="BA114" s="766"/>
      <c r="BB114" s="766"/>
      <c r="BC114" s="766"/>
      <c r="BD114" s="766"/>
      <c r="BE114" s="766"/>
      <c r="BF114" s="766"/>
      <c r="BG114" s="766"/>
      <c r="BH114" s="766"/>
      <c r="BI114" s="766"/>
      <c r="BJ114" s="766"/>
      <c r="BK114" s="766"/>
      <c r="BL114" s="766"/>
      <c r="BM114" s="766"/>
      <c r="BN114" s="766"/>
      <c r="BO114" s="766"/>
      <c r="BP114" s="767"/>
      <c r="BQ114" s="768">
        <v>8779858</v>
      </c>
      <c r="BR114" s="769"/>
      <c r="BS114" s="769"/>
      <c r="BT114" s="769"/>
      <c r="BU114" s="769"/>
      <c r="BV114" s="769">
        <v>8346823</v>
      </c>
      <c r="BW114" s="769"/>
      <c r="BX114" s="769"/>
      <c r="BY114" s="769"/>
      <c r="BZ114" s="769"/>
      <c r="CA114" s="769">
        <v>7741375</v>
      </c>
      <c r="CB114" s="769"/>
      <c r="CC114" s="769"/>
      <c r="CD114" s="769"/>
      <c r="CE114" s="769"/>
      <c r="CF114" s="846">
        <v>32.5</v>
      </c>
      <c r="CG114" s="847"/>
      <c r="CH114" s="847"/>
      <c r="CI114" s="847"/>
      <c r="CJ114" s="847"/>
      <c r="CK114" s="915"/>
      <c r="CL114" s="864"/>
      <c r="CM114" s="801" t="s">
        <v>431</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221</v>
      </c>
      <c r="DH114" s="782"/>
      <c r="DI114" s="782"/>
      <c r="DJ114" s="782"/>
      <c r="DK114" s="783"/>
      <c r="DL114" s="784" t="s">
        <v>221</v>
      </c>
      <c r="DM114" s="782"/>
      <c r="DN114" s="782"/>
      <c r="DO114" s="782"/>
      <c r="DP114" s="783"/>
      <c r="DQ114" s="784" t="s">
        <v>221</v>
      </c>
      <c r="DR114" s="782"/>
      <c r="DS114" s="782"/>
      <c r="DT114" s="782"/>
      <c r="DU114" s="783"/>
      <c r="DV114" s="752" t="s">
        <v>221</v>
      </c>
      <c r="DW114" s="753"/>
      <c r="DX114" s="753"/>
      <c r="DY114" s="753"/>
      <c r="DZ114" s="754"/>
    </row>
    <row r="115" spans="1:130" s="197" customFormat="1" ht="26.25" customHeight="1">
      <c r="A115" s="902"/>
      <c r="B115" s="903"/>
      <c r="C115" s="766" t="s">
        <v>432</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20649</v>
      </c>
      <c r="AB115" s="907"/>
      <c r="AC115" s="907"/>
      <c r="AD115" s="907"/>
      <c r="AE115" s="908"/>
      <c r="AF115" s="909">
        <v>10285</v>
      </c>
      <c r="AG115" s="907"/>
      <c r="AH115" s="907"/>
      <c r="AI115" s="907"/>
      <c r="AJ115" s="908"/>
      <c r="AK115" s="909">
        <v>9798</v>
      </c>
      <c r="AL115" s="907"/>
      <c r="AM115" s="907"/>
      <c r="AN115" s="907"/>
      <c r="AO115" s="908"/>
      <c r="AP115" s="910">
        <v>0</v>
      </c>
      <c r="AQ115" s="911"/>
      <c r="AR115" s="911"/>
      <c r="AS115" s="911"/>
      <c r="AT115" s="912"/>
      <c r="AU115" s="921"/>
      <c r="AV115" s="922"/>
      <c r="AW115" s="922"/>
      <c r="AX115" s="922"/>
      <c r="AY115" s="923"/>
      <c r="AZ115" s="765" t="s">
        <v>433</v>
      </c>
      <c r="BA115" s="766"/>
      <c r="BB115" s="766"/>
      <c r="BC115" s="766"/>
      <c r="BD115" s="766"/>
      <c r="BE115" s="766"/>
      <c r="BF115" s="766"/>
      <c r="BG115" s="766"/>
      <c r="BH115" s="766"/>
      <c r="BI115" s="766"/>
      <c r="BJ115" s="766"/>
      <c r="BK115" s="766"/>
      <c r="BL115" s="766"/>
      <c r="BM115" s="766"/>
      <c r="BN115" s="766"/>
      <c r="BO115" s="766"/>
      <c r="BP115" s="767"/>
      <c r="BQ115" s="768">
        <v>300</v>
      </c>
      <c r="BR115" s="769"/>
      <c r="BS115" s="769"/>
      <c r="BT115" s="769"/>
      <c r="BU115" s="769"/>
      <c r="BV115" s="769">
        <v>114</v>
      </c>
      <c r="BW115" s="769"/>
      <c r="BX115" s="769"/>
      <c r="BY115" s="769"/>
      <c r="BZ115" s="769"/>
      <c r="CA115" s="769">
        <v>57</v>
      </c>
      <c r="CB115" s="769"/>
      <c r="CC115" s="769"/>
      <c r="CD115" s="769"/>
      <c r="CE115" s="769"/>
      <c r="CF115" s="846">
        <v>0</v>
      </c>
      <c r="CG115" s="847"/>
      <c r="CH115" s="847"/>
      <c r="CI115" s="847"/>
      <c r="CJ115" s="847"/>
      <c r="CK115" s="915"/>
      <c r="CL115" s="864"/>
      <c r="CM115" s="765" t="s">
        <v>434</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221</v>
      </c>
      <c r="DH115" s="782"/>
      <c r="DI115" s="782"/>
      <c r="DJ115" s="782"/>
      <c r="DK115" s="783"/>
      <c r="DL115" s="784" t="s">
        <v>221</v>
      </c>
      <c r="DM115" s="782"/>
      <c r="DN115" s="782"/>
      <c r="DO115" s="782"/>
      <c r="DP115" s="783"/>
      <c r="DQ115" s="784" t="s">
        <v>221</v>
      </c>
      <c r="DR115" s="782"/>
      <c r="DS115" s="782"/>
      <c r="DT115" s="782"/>
      <c r="DU115" s="783"/>
      <c r="DV115" s="752" t="s">
        <v>221</v>
      </c>
      <c r="DW115" s="753"/>
      <c r="DX115" s="753"/>
      <c r="DY115" s="753"/>
      <c r="DZ115" s="754"/>
    </row>
    <row r="116" spans="1:130" s="197" customFormat="1" ht="26.25" customHeight="1">
      <c r="A116" s="904"/>
      <c r="B116" s="905"/>
      <c r="C116" s="844" t="s">
        <v>435</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221</v>
      </c>
      <c r="AB116" s="782"/>
      <c r="AC116" s="782"/>
      <c r="AD116" s="782"/>
      <c r="AE116" s="783"/>
      <c r="AF116" s="784" t="s">
        <v>221</v>
      </c>
      <c r="AG116" s="782"/>
      <c r="AH116" s="782"/>
      <c r="AI116" s="782"/>
      <c r="AJ116" s="783"/>
      <c r="AK116" s="784" t="s">
        <v>221</v>
      </c>
      <c r="AL116" s="782"/>
      <c r="AM116" s="782"/>
      <c r="AN116" s="782"/>
      <c r="AO116" s="783"/>
      <c r="AP116" s="752" t="s">
        <v>221</v>
      </c>
      <c r="AQ116" s="753"/>
      <c r="AR116" s="753"/>
      <c r="AS116" s="753"/>
      <c r="AT116" s="754"/>
      <c r="AU116" s="921"/>
      <c r="AV116" s="922"/>
      <c r="AW116" s="922"/>
      <c r="AX116" s="922"/>
      <c r="AY116" s="923"/>
      <c r="AZ116" s="765" t="s">
        <v>436</v>
      </c>
      <c r="BA116" s="766"/>
      <c r="BB116" s="766"/>
      <c r="BC116" s="766"/>
      <c r="BD116" s="766"/>
      <c r="BE116" s="766"/>
      <c r="BF116" s="766"/>
      <c r="BG116" s="766"/>
      <c r="BH116" s="766"/>
      <c r="BI116" s="766"/>
      <c r="BJ116" s="766"/>
      <c r="BK116" s="766"/>
      <c r="BL116" s="766"/>
      <c r="BM116" s="766"/>
      <c r="BN116" s="766"/>
      <c r="BO116" s="766"/>
      <c r="BP116" s="767"/>
      <c r="BQ116" s="768" t="s">
        <v>221</v>
      </c>
      <c r="BR116" s="769"/>
      <c r="BS116" s="769"/>
      <c r="BT116" s="769"/>
      <c r="BU116" s="769"/>
      <c r="BV116" s="769" t="s">
        <v>221</v>
      </c>
      <c r="BW116" s="769"/>
      <c r="BX116" s="769"/>
      <c r="BY116" s="769"/>
      <c r="BZ116" s="769"/>
      <c r="CA116" s="769" t="s">
        <v>221</v>
      </c>
      <c r="CB116" s="769"/>
      <c r="CC116" s="769"/>
      <c r="CD116" s="769"/>
      <c r="CE116" s="769"/>
      <c r="CF116" s="846" t="s">
        <v>221</v>
      </c>
      <c r="CG116" s="847"/>
      <c r="CH116" s="847"/>
      <c r="CI116" s="847"/>
      <c r="CJ116" s="847"/>
      <c r="CK116" s="915"/>
      <c r="CL116" s="864"/>
      <c r="CM116" s="801" t="s">
        <v>437</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52500</v>
      </c>
      <c r="DH116" s="782"/>
      <c r="DI116" s="782"/>
      <c r="DJ116" s="782"/>
      <c r="DK116" s="783"/>
      <c r="DL116" s="784">
        <v>45000</v>
      </c>
      <c r="DM116" s="782"/>
      <c r="DN116" s="782"/>
      <c r="DO116" s="782"/>
      <c r="DP116" s="783"/>
      <c r="DQ116" s="784">
        <v>37500</v>
      </c>
      <c r="DR116" s="782"/>
      <c r="DS116" s="782"/>
      <c r="DT116" s="782"/>
      <c r="DU116" s="783"/>
      <c r="DV116" s="752">
        <v>0.2</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438</v>
      </c>
      <c r="Z117" s="887"/>
      <c r="AA117" s="892">
        <v>6534595</v>
      </c>
      <c r="AB117" s="893"/>
      <c r="AC117" s="893"/>
      <c r="AD117" s="893"/>
      <c r="AE117" s="894"/>
      <c r="AF117" s="896">
        <v>6404787</v>
      </c>
      <c r="AG117" s="893"/>
      <c r="AH117" s="893"/>
      <c r="AI117" s="893"/>
      <c r="AJ117" s="894"/>
      <c r="AK117" s="896">
        <v>6257446</v>
      </c>
      <c r="AL117" s="893"/>
      <c r="AM117" s="893"/>
      <c r="AN117" s="893"/>
      <c r="AO117" s="894"/>
      <c r="AP117" s="897"/>
      <c r="AQ117" s="898"/>
      <c r="AR117" s="898"/>
      <c r="AS117" s="898"/>
      <c r="AT117" s="899"/>
      <c r="AU117" s="921"/>
      <c r="AV117" s="922"/>
      <c r="AW117" s="922"/>
      <c r="AX117" s="922"/>
      <c r="AY117" s="923"/>
      <c r="AZ117" s="843" t="s">
        <v>439</v>
      </c>
      <c r="BA117" s="844"/>
      <c r="BB117" s="844"/>
      <c r="BC117" s="844"/>
      <c r="BD117" s="844"/>
      <c r="BE117" s="844"/>
      <c r="BF117" s="844"/>
      <c r="BG117" s="844"/>
      <c r="BH117" s="844"/>
      <c r="BI117" s="844"/>
      <c r="BJ117" s="844"/>
      <c r="BK117" s="844"/>
      <c r="BL117" s="844"/>
      <c r="BM117" s="844"/>
      <c r="BN117" s="844"/>
      <c r="BO117" s="844"/>
      <c r="BP117" s="845"/>
      <c r="BQ117" s="855" t="s">
        <v>221</v>
      </c>
      <c r="BR117" s="856"/>
      <c r="BS117" s="856"/>
      <c r="BT117" s="856"/>
      <c r="BU117" s="856"/>
      <c r="BV117" s="856" t="s">
        <v>221</v>
      </c>
      <c r="BW117" s="856"/>
      <c r="BX117" s="856"/>
      <c r="BY117" s="856"/>
      <c r="BZ117" s="856"/>
      <c r="CA117" s="856" t="s">
        <v>221</v>
      </c>
      <c r="CB117" s="856"/>
      <c r="CC117" s="856"/>
      <c r="CD117" s="856"/>
      <c r="CE117" s="856"/>
      <c r="CF117" s="846" t="s">
        <v>221</v>
      </c>
      <c r="CG117" s="847"/>
      <c r="CH117" s="847"/>
      <c r="CI117" s="847"/>
      <c r="CJ117" s="847"/>
      <c r="CK117" s="915"/>
      <c r="CL117" s="864"/>
      <c r="CM117" s="801" t="s">
        <v>440</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221</v>
      </c>
      <c r="DH117" s="782"/>
      <c r="DI117" s="782"/>
      <c r="DJ117" s="782"/>
      <c r="DK117" s="783"/>
      <c r="DL117" s="784" t="s">
        <v>221</v>
      </c>
      <c r="DM117" s="782"/>
      <c r="DN117" s="782"/>
      <c r="DO117" s="782"/>
      <c r="DP117" s="783"/>
      <c r="DQ117" s="784" t="s">
        <v>221</v>
      </c>
      <c r="DR117" s="782"/>
      <c r="DS117" s="782"/>
      <c r="DT117" s="782"/>
      <c r="DU117" s="783"/>
      <c r="DV117" s="752" t="s">
        <v>221</v>
      </c>
      <c r="DW117" s="753"/>
      <c r="DX117" s="753"/>
      <c r="DY117" s="753"/>
      <c r="DZ117" s="754"/>
    </row>
    <row r="118" spans="1:130" s="197" customFormat="1" ht="26.25" customHeight="1">
      <c r="A118" s="885" t="s">
        <v>414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412</v>
      </c>
      <c r="AB118" s="886"/>
      <c r="AC118" s="886"/>
      <c r="AD118" s="886"/>
      <c r="AE118" s="887"/>
      <c r="AF118" s="888" t="s">
        <v>287</v>
      </c>
      <c r="AG118" s="886"/>
      <c r="AH118" s="886"/>
      <c r="AI118" s="886"/>
      <c r="AJ118" s="887"/>
      <c r="AK118" s="888" t="s">
        <v>286</v>
      </c>
      <c r="AL118" s="886"/>
      <c r="AM118" s="886"/>
      <c r="AN118" s="886"/>
      <c r="AO118" s="887"/>
      <c r="AP118" s="889" t="s">
        <v>413</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441</v>
      </c>
      <c r="BP118" s="836"/>
      <c r="BQ118" s="855">
        <v>73299583</v>
      </c>
      <c r="BR118" s="856"/>
      <c r="BS118" s="856"/>
      <c r="BT118" s="856"/>
      <c r="BU118" s="856"/>
      <c r="BV118" s="856">
        <v>73434415</v>
      </c>
      <c r="BW118" s="856"/>
      <c r="BX118" s="856"/>
      <c r="BY118" s="856"/>
      <c r="BZ118" s="856"/>
      <c r="CA118" s="856">
        <v>73363128</v>
      </c>
      <c r="CB118" s="856"/>
      <c r="CC118" s="856"/>
      <c r="CD118" s="856"/>
      <c r="CE118" s="856"/>
      <c r="CF118" s="741"/>
      <c r="CG118" s="742"/>
      <c r="CH118" s="742"/>
      <c r="CI118" s="742"/>
      <c r="CJ118" s="839"/>
      <c r="CK118" s="915"/>
      <c r="CL118" s="864"/>
      <c r="CM118" s="801" t="s">
        <v>442</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221</v>
      </c>
      <c r="DH118" s="782"/>
      <c r="DI118" s="782"/>
      <c r="DJ118" s="782"/>
      <c r="DK118" s="783"/>
      <c r="DL118" s="784" t="s">
        <v>221</v>
      </c>
      <c r="DM118" s="782"/>
      <c r="DN118" s="782"/>
      <c r="DO118" s="782"/>
      <c r="DP118" s="783"/>
      <c r="DQ118" s="784" t="s">
        <v>221</v>
      </c>
      <c r="DR118" s="782"/>
      <c r="DS118" s="782"/>
      <c r="DT118" s="782"/>
      <c r="DU118" s="783"/>
      <c r="DV118" s="752" t="s">
        <v>221</v>
      </c>
      <c r="DW118" s="753"/>
      <c r="DX118" s="753"/>
      <c r="DY118" s="753"/>
      <c r="DZ118" s="754"/>
    </row>
    <row r="119" spans="1:130" s="197" customFormat="1" ht="26.25" customHeight="1">
      <c r="A119" s="861" t="s">
        <v>417</v>
      </c>
      <c r="B119" s="862"/>
      <c r="C119" s="867" t="s">
        <v>418</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221</v>
      </c>
      <c r="AB119" s="871"/>
      <c r="AC119" s="871"/>
      <c r="AD119" s="871"/>
      <c r="AE119" s="872"/>
      <c r="AF119" s="873" t="s">
        <v>221</v>
      </c>
      <c r="AG119" s="871"/>
      <c r="AH119" s="871"/>
      <c r="AI119" s="871"/>
      <c r="AJ119" s="872"/>
      <c r="AK119" s="873" t="s">
        <v>221</v>
      </c>
      <c r="AL119" s="871"/>
      <c r="AM119" s="871"/>
      <c r="AN119" s="871"/>
      <c r="AO119" s="872"/>
      <c r="AP119" s="874" t="s">
        <v>221</v>
      </c>
      <c r="AQ119" s="875"/>
      <c r="AR119" s="875"/>
      <c r="AS119" s="875"/>
      <c r="AT119" s="876"/>
      <c r="AU119" s="877" t="s">
        <v>443</v>
      </c>
      <c r="AV119" s="878"/>
      <c r="AW119" s="878"/>
      <c r="AX119" s="878"/>
      <c r="AY119" s="879"/>
      <c r="AZ119" s="814" t="s">
        <v>444</v>
      </c>
      <c r="BA119" s="756"/>
      <c r="BB119" s="756"/>
      <c r="BC119" s="756"/>
      <c r="BD119" s="756"/>
      <c r="BE119" s="756"/>
      <c r="BF119" s="756"/>
      <c r="BG119" s="756"/>
      <c r="BH119" s="756"/>
      <c r="BI119" s="756"/>
      <c r="BJ119" s="756"/>
      <c r="BK119" s="756"/>
      <c r="BL119" s="756"/>
      <c r="BM119" s="756"/>
      <c r="BN119" s="756"/>
      <c r="BO119" s="756"/>
      <c r="BP119" s="757"/>
      <c r="BQ119" s="797">
        <v>10975739</v>
      </c>
      <c r="BR119" s="798"/>
      <c r="BS119" s="798"/>
      <c r="BT119" s="798"/>
      <c r="BU119" s="798"/>
      <c r="BV119" s="798">
        <v>10401685</v>
      </c>
      <c r="BW119" s="798"/>
      <c r="BX119" s="798"/>
      <c r="BY119" s="798"/>
      <c r="BZ119" s="798"/>
      <c r="CA119" s="798">
        <v>10432602</v>
      </c>
      <c r="CB119" s="798"/>
      <c r="CC119" s="798"/>
      <c r="CD119" s="798"/>
      <c r="CE119" s="798"/>
      <c r="CF119" s="859">
        <v>43.8</v>
      </c>
      <c r="CG119" s="860"/>
      <c r="CH119" s="860"/>
      <c r="CI119" s="860"/>
      <c r="CJ119" s="860"/>
      <c r="CK119" s="916"/>
      <c r="CL119" s="866"/>
      <c r="CM119" s="823" t="s">
        <v>445</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6698</v>
      </c>
      <c r="DH119" s="715"/>
      <c r="DI119" s="715"/>
      <c r="DJ119" s="715"/>
      <c r="DK119" s="716"/>
      <c r="DL119" s="717" t="s">
        <v>221</v>
      </c>
      <c r="DM119" s="715"/>
      <c r="DN119" s="715"/>
      <c r="DO119" s="715"/>
      <c r="DP119" s="716"/>
      <c r="DQ119" s="717" t="s">
        <v>221</v>
      </c>
      <c r="DR119" s="715"/>
      <c r="DS119" s="715"/>
      <c r="DT119" s="715"/>
      <c r="DU119" s="716"/>
      <c r="DV119" s="805" t="s">
        <v>221</v>
      </c>
      <c r="DW119" s="806"/>
      <c r="DX119" s="806"/>
      <c r="DY119" s="806"/>
      <c r="DZ119" s="807"/>
    </row>
    <row r="120" spans="1:130" s="197" customFormat="1" ht="26.25" customHeight="1">
      <c r="A120" s="863"/>
      <c r="B120" s="864"/>
      <c r="C120" s="801" t="s">
        <v>421</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221</v>
      </c>
      <c r="AB120" s="782"/>
      <c r="AC120" s="782"/>
      <c r="AD120" s="782"/>
      <c r="AE120" s="783"/>
      <c r="AF120" s="784" t="s">
        <v>221</v>
      </c>
      <c r="AG120" s="782"/>
      <c r="AH120" s="782"/>
      <c r="AI120" s="782"/>
      <c r="AJ120" s="783"/>
      <c r="AK120" s="784" t="s">
        <v>221</v>
      </c>
      <c r="AL120" s="782"/>
      <c r="AM120" s="782"/>
      <c r="AN120" s="782"/>
      <c r="AO120" s="783"/>
      <c r="AP120" s="752" t="s">
        <v>221</v>
      </c>
      <c r="AQ120" s="753"/>
      <c r="AR120" s="753"/>
      <c r="AS120" s="753"/>
      <c r="AT120" s="754"/>
      <c r="AU120" s="880"/>
      <c r="AV120" s="881"/>
      <c r="AW120" s="881"/>
      <c r="AX120" s="881"/>
      <c r="AY120" s="882"/>
      <c r="AZ120" s="765" t="s">
        <v>446</v>
      </c>
      <c r="BA120" s="766"/>
      <c r="BB120" s="766"/>
      <c r="BC120" s="766"/>
      <c r="BD120" s="766"/>
      <c r="BE120" s="766"/>
      <c r="BF120" s="766"/>
      <c r="BG120" s="766"/>
      <c r="BH120" s="766"/>
      <c r="BI120" s="766"/>
      <c r="BJ120" s="766"/>
      <c r="BK120" s="766"/>
      <c r="BL120" s="766"/>
      <c r="BM120" s="766"/>
      <c r="BN120" s="766"/>
      <c r="BO120" s="766"/>
      <c r="BP120" s="767"/>
      <c r="BQ120" s="768">
        <v>1438863</v>
      </c>
      <c r="BR120" s="769"/>
      <c r="BS120" s="769"/>
      <c r="BT120" s="769"/>
      <c r="BU120" s="769"/>
      <c r="BV120" s="769">
        <v>1284826</v>
      </c>
      <c r="BW120" s="769"/>
      <c r="BX120" s="769"/>
      <c r="BY120" s="769"/>
      <c r="BZ120" s="769"/>
      <c r="CA120" s="769">
        <v>1151068</v>
      </c>
      <c r="CB120" s="769"/>
      <c r="CC120" s="769"/>
      <c r="CD120" s="769"/>
      <c r="CE120" s="769"/>
      <c r="CF120" s="846">
        <v>4.8</v>
      </c>
      <c r="CG120" s="847"/>
      <c r="CH120" s="847"/>
      <c r="CI120" s="847"/>
      <c r="CJ120" s="847"/>
      <c r="CK120" s="848" t="s">
        <v>447</v>
      </c>
      <c r="CL120" s="808"/>
      <c r="CM120" s="808"/>
      <c r="CN120" s="808"/>
      <c r="CO120" s="809"/>
      <c r="CP120" s="852" t="s">
        <v>393</v>
      </c>
      <c r="CQ120" s="853"/>
      <c r="CR120" s="853"/>
      <c r="CS120" s="853"/>
      <c r="CT120" s="853"/>
      <c r="CU120" s="853"/>
      <c r="CV120" s="853"/>
      <c r="CW120" s="853"/>
      <c r="CX120" s="853"/>
      <c r="CY120" s="853"/>
      <c r="CZ120" s="853"/>
      <c r="DA120" s="853"/>
      <c r="DB120" s="853"/>
      <c r="DC120" s="853"/>
      <c r="DD120" s="853"/>
      <c r="DE120" s="853"/>
      <c r="DF120" s="854"/>
      <c r="DG120" s="797">
        <v>17625683</v>
      </c>
      <c r="DH120" s="798"/>
      <c r="DI120" s="798"/>
      <c r="DJ120" s="798"/>
      <c r="DK120" s="798"/>
      <c r="DL120" s="798">
        <v>17390829</v>
      </c>
      <c r="DM120" s="798"/>
      <c r="DN120" s="798"/>
      <c r="DO120" s="798"/>
      <c r="DP120" s="798"/>
      <c r="DQ120" s="798">
        <v>17058490</v>
      </c>
      <c r="DR120" s="798"/>
      <c r="DS120" s="798"/>
      <c r="DT120" s="798"/>
      <c r="DU120" s="798"/>
      <c r="DV120" s="799">
        <v>71.599999999999994</v>
      </c>
      <c r="DW120" s="799"/>
      <c r="DX120" s="799"/>
      <c r="DY120" s="799"/>
      <c r="DZ120" s="800"/>
    </row>
    <row r="121" spans="1:130" s="197" customFormat="1" ht="26.25" customHeight="1">
      <c r="A121" s="863"/>
      <c r="B121" s="864"/>
      <c r="C121" s="840" t="s">
        <v>448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221</v>
      </c>
      <c r="AB121" s="782"/>
      <c r="AC121" s="782"/>
      <c r="AD121" s="782"/>
      <c r="AE121" s="783"/>
      <c r="AF121" s="784" t="s">
        <v>221</v>
      </c>
      <c r="AG121" s="782"/>
      <c r="AH121" s="782"/>
      <c r="AI121" s="782"/>
      <c r="AJ121" s="783"/>
      <c r="AK121" s="784" t="s">
        <v>221</v>
      </c>
      <c r="AL121" s="782"/>
      <c r="AM121" s="782"/>
      <c r="AN121" s="782"/>
      <c r="AO121" s="783"/>
      <c r="AP121" s="752" t="s">
        <v>221</v>
      </c>
      <c r="AQ121" s="753"/>
      <c r="AR121" s="753"/>
      <c r="AS121" s="753"/>
      <c r="AT121" s="754"/>
      <c r="AU121" s="880"/>
      <c r="AV121" s="881"/>
      <c r="AW121" s="881"/>
      <c r="AX121" s="881"/>
      <c r="AY121" s="882"/>
      <c r="AZ121" s="843" t="s">
        <v>449</v>
      </c>
      <c r="BA121" s="844"/>
      <c r="BB121" s="844"/>
      <c r="BC121" s="844"/>
      <c r="BD121" s="844"/>
      <c r="BE121" s="844"/>
      <c r="BF121" s="844"/>
      <c r="BG121" s="844"/>
      <c r="BH121" s="844"/>
      <c r="BI121" s="844"/>
      <c r="BJ121" s="844"/>
      <c r="BK121" s="844"/>
      <c r="BL121" s="844"/>
      <c r="BM121" s="844"/>
      <c r="BN121" s="844"/>
      <c r="BO121" s="844"/>
      <c r="BP121" s="845"/>
      <c r="BQ121" s="855">
        <v>43425056</v>
      </c>
      <c r="BR121" s="856"/>
      <c r="BS121" s="856"/>
      <c r="BT121" s="856"/>
      <c r="BU121" s="856"/>
      <c r="BV121" s="856">
        <v>45211051</v>
      </c>
      <c r="BW121" s="856"/>
      <c r="BX121" s="856"/>
      <c r="BY121" s="856"/>
      <c r="BZ121" s="856"/>
      <c r="CA121" s="856">
        <v>46826993</v>
      </c>
      <c r="CB121" s="856"/>
      <c r="CC121" s="856"/>
      <c r="CD121" s="856"/>
      <c r="CE121" s="856"/>
      <c r="CF121" s="857">
        <v>196.6</v>
      </c>
      <c r="CG121" s="858"/>
      <c r="CH121" s="858"/>
      <c r="CI121" s="858"/>
      <c r="CJ121" s="858"/>
      <c r="CK121" s="849"/>
      <c r="CL121" s="810"/>
      <c r="CM121" s="810"/>
      <c r="CN121" s="810"/>
      <c r="CO121" s="811"/>
      <c r="CP121" s="826" t="s">
        <v>390</v>
      </c>
      <c r="CQ121" s="827"/>
      <c r="CR121" s="827"/>
      <c r="CS121" s="827"/>
      <c r="CT121" s="827"/>
      <c r="CU121" s="827"/>
      <c r="CV121" s="827"/>
      <c r="CW121" s="827"/>
      <c r="CX121" s="827"/>
      <c r="CY121" s="827"/>
      <c r="CZ121" s="827"/>
      <c r="DA121" s="827"/>
      <c r="DB121" s="827"/>
      <c r="DC121" s="827"/>
      <c r="DD121" s="827"/>
      <c r="DE121" s="827"/>
      <c r="DF121" s="828"/>
      <c r="DG121" s="768">
        <v>2078791</v>
      </c>
      <c r="DH121" s="769"/>
      <c r="DI121" s="769"/>
      <c r="DJ121" s="769"/>
      <c r="DK121" s="769"/>
      <c r="DL121" s="769">
        <v>2011339</v>
      </c>
      <c r="DM121" s="769"/>
      <c r="DN121" s="769"/>
      <c r="DO121" s="769"/>
      <c r="DP121" s="769"/>
      <c r="DQ121" s="769">
        <v>1871846</v>
      </c>
      <c r="DR121" s="769"/>
      <c r="DS121" s="769"/>
      <c r="DT121" s="769"/>
      <c r="DU121" s="769"/>
      <c r="DV121" s="821">
        <v>7.9</v>
      </c>
      <c r="DW121" s="821"/>
      <c r="DX121" s="821"/>
      <c r="DY121" s="821"/>
      <c r="DZ121" s="822"/>
    </row>
    <row r="122" spans="1:130" s="197" customFormat="1" ht="26.25" customHeight="1">
      <c r="A122" s="863"/>
      <c r="B122" s="864"/>
      <c r="C122" s="801" t="s">
        <v>431</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221</v>
      </c>
      <c r="AB122" s="782"/>
      <c r="AC122" s="782"/>
      <c r="AD122" s="782"/>
      <c r="AE122" s="783"/>
      <c r="AF122" s="784" t="s">
        <v>221</v>
      </c>
      <c r="AG122" s="782"/>
      <c r="AH122" s="782"/>
      <c r="AI122" s="782"/>
      <c r="AJ122" s="783"/>
      <c r="AK122" s="784" t="s">
        <v>221</v>
      </c>
      <c r="AL122" s="782"/>
      <c r="AM122" s="782"/>
      <c r="AN122" s="782"/>
      <c r="AO122" s="783"/>
      <c r="AP122" s="752" t="s">
        <v>221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450</v>
      </c>
      <c r="BP122" s="836"/>
      <c r="BQ122" s="837">
        <v>55839658</v>
      </c>
      <c r="BR122" s="838"/>
      <c r="BS122" s="838"/>
      <c r="BT122" s="838"/>
      <c r="BU122" s="838"/>
      <c r="BV122" s="838">
        <v>56897562</v>
      </c>
      <c r="BW122" s="838"/>
      <c r="BX122" s="838"/>
      <c r="BY122" s="838"/>
      <c r="BZ122" s="838"/>
      <c r="CA122" s="838">
        <v>58410663</v>
      </c>
      <c r="CB122" s="838"/>
      <c r="CC122" s="838"/>
      <c r="CD122" s="838"/>
      <c r="CE122" s="838"/>
      <c r="CF122" s="741"/>
      <c r="CG122" s="742"/>
      <c r="CH122" s="742"/>
      <c r="CI122" s="742"/>
      <c r="CJ122" s="839"/>
      <c r="CK122" s="849"/>
      <c r="CL122" s="810"/>
      <c r="CM122" s="810"/>
      <c r="CN122" s="810"/>
      <c r="CO122" s="811"/>
      <c r="CP122" s="826" t="s">
        <v>388</v>
      </c>
      <c r="CQ122" s="827"/>
      <c r="CR122" s="827"/>
      <c r="CS122" s="827"/>
      <c r="CT122" s="827"/>
      <c r="CU122" s="827"/>
      <c r="CV122" s="827"/>
      <c r="CW122" s="827"/>
      <c r="CX122" s="827"/>
      <c r="CY122" s="827"/>
      <c r="CZ122" s="827"/>
      <c r="DA122" s="827"/>
      <c r="DB122" s="827"/>
      <c r="DC122" s="827"/>
      <c r="DD122" s="827"/>
      <c r="DE122" s="827"/>
      <c r="DF122" s="828"/>
      <c r="DG122" s="768">
        <v>1146971</v>
      </c>
      <c r="DH122" s="769"/>
      <c r="DI122" s="769"/>
      <c r="DJ122" s="769"/>
      <c r="DK122" s="769"/>
      <c r="DL122" s="769">
        <v>1096856</v>
      </c>
      <c r="DM122" s="769"/>
      <c r="DN122" s="769"/>
      <c r="DO122" s="769"/>
      <c r="DP122" s="769"/>
      <c r="DQ122" s="769">
        <v>1203347</v>
      </c>
      <c r="DR122" s="769"/>
      <c r="DS122" s="769"/>
      <c r="DT122" s="769"/>
      <c r="DU122" s="769"/>
      <c r="DV122" s="821">
        <v>5.0999999999999996</v>
      </c>
      <c r="DW122" s="821"/>
      <c r="DX122" s="821"/>
      <c r="DY122" s="821"/>
      <c r="DZ122" s="822"/>
    </row>
    <row r="123" spans="1:130" s="197" customFormat="1" ht="26.25" customHeight="1" thickBot="1">
      <c r="A123" s="863"/>
      <c r="B123" s="864"/>
      <c r="C123" s="801" t="s">
        <v>437</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10054</v>
      </c>
      <c r="AB123" s="782"/>
      <c r="AC123" s="782"/>
      <c r="AD123" s="782"/>
      <c r="AE123" s="783"/>
      <c r="AF123" s="784">
        <v>9837</v>
      </c>
      <c r="AG123" s="782"/>
      <c r="AH123" s="782"/>
      <c r="AI123" s="782"/>
      <c r="AJ123" s="783"/>
      <c r="AK123" s="784">
        <v>9618</v>
      </c>
      <c r="AL123" s="782"/>
      <c r="AM123" s="782"/>
      <c r="AN123" s="782"/>
      <c r="AO123" s="783"/>
      <c r="AP123" s="752">
        <v>0</v>
      </c>
      <c r="AQ123" s="753"/>
      <c r="AR123" s="753"/>
      <c r="AS123" s="753"/>
      <c r="AT123" s="754"/>
      <c r="AU123" s="832" t="s">
        <v>451</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73.7</v>
      </c>
      <c r="BR123" s="830"/>
      <c r="BS123" s="830"/>
      <c r="BT123" s="830"/>
      <c r="BU123" s="830"/>
      <c r="BV123" s="830">
        <v>70.3</v>
      </c>
      <c r="BW123" s="830"/>
      <c r="BX123" s="830"/>
      <c r="BY123" s="830"/>
      <c r="BZ123" s="830"/>
      <c r="CA123" s="830">
        <v>62.7</v>
      </c>
      <c r="CB123" s="830"/>
      <c r="CC123" s="830"/>
      <c r="CD123" s="830"/>
      <c r="CE123" s="830"/>
      <c r="CF123" s="728"/>
      <c r="CG123" s="729"/>
      <c r="CH123" s="729"/>
      <c r="CI123" s="729"/>
      <c r="CJ123" s="831"/>
      <c r="CK123" s="849"/>
      <c r="CL123" s="810"/>
      <c r="CM123" s="810"/>
      <c r="CN123" s="810"/>
      <c r="CO123" s="811"/>
      <c r="CP123" s="826" t="s">
        <v>391</v>
      </c>
      <c r="CQ123" s="827"/>
      <c r="CR123" s="827"/>
      <c r="CS123" s="827"/>
      <c r="CT123" s="827"/>
      <c r="CU123" s="827"/>
      <c r="CV123" s="827"/>
      <c r="CW123" s="827"/>
      <c r="CX123" s="827"/>
      <c r="CY123" s="827"/>
      <c r="CZ123" s="827"/>
      <c r="DA123" s="827"/>
      <c r="DB123" s="827"/>
      <c r="DC123" s="827"/>
      <c r="DD123" s="827"/>
      <c r="DE123" s="827"/>
      <c r="DF123" s="828"/>
      <c r="DG123" s="781">
        <v>499592</v>
      </c>
      <c r="DH123" s="782"/>
      <c r="DI123" s="782"/>
      <c r="DJ123" s="782"/>
      <c r="DK123" s="783"/>
      <c r="DL123" s="784">
        <v>470125</v>
      </c>
      <c r="DM123" s="782"/>
      <c r="DN123" s="782"/>
      <c r="DO123" s="782"/>
      <c r="DP123" s="783"/>
      <c r="DQ123" s="784">
        <v>442208</v>
      </c>
      <c r="DR123" s="782"/>
      <c r="DS123" s="782"/>
      <c r="DT123" s="782"/>
      <c r="DU123" s="783"/>
      <c r="DV123" s="752">
        <v>1.9</v>
      </c>
      <c r="DW123" s="753"/>
      <c r="DX123" s="753"/>
      <c r="DY123" s="753"/>
      <c r="DZ123" s="754"/>
    </row>
    <row r="124" spans="1:130" s="197" customFormat="1" ht="26.25" customHeight="1">
      <c r="A124" s="863"/>
      <c r="B124" s="864"/>
      <c r="C124" s="801" t="s">
        <v>440</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v>840</v>
      </c>
      <c r="AB124" s="782"/>
      <c r="AC124" s="782"/>
      <c r="AD124" s="782"/>
      <c r="AE124" s="783"/>
      <c r="AF124" s="784">
        <v>448</v>
      </c>
      <c r="AG124" s="782"/>
      <c r="AH124" s="782"/>
      <c r="AI124" s="782"/>
      <c r="AJ124" s="783"/>
      <c r="AK124" s="784">
        <v>180</v>
      </c>
      <c r="AL124" s="782"/>
      <c r="AM124" s="782"/>
      <c r="AN124" s="782"/>
      <c r="AO124" s="783"/>
      <c r="AP124" s="752">
        <v>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452</v>
      </c>
      <c r="CQ124" s="827"/>
      <c r="CR124" s="827"/>
      <c r="CS124" s="827"/>
      <c r="CT124" s="827"/>
      <c r="CU124" s="827"/>
      <c r="CV124" s="827"/>
      <c r="CW124" s="827"/>
      <c r="CX124" s="827"/>
      <c r="CY124" s="827"/>
      <c r="CZ124" s="827"/>
      <c r="DA124" s="827"/>
      <c r="DB124" s="827"/>
      <c r="DC124" s="827"/>
      <c r="DD124" s="827"/>
      <c r="DE124" s="827"/>
      <c r="DF124" s="828"/>
      <c r="DG124" s="714">
        <v>262239</v>
      </c>
      <c r="DH124" s="715"/>
      <c r="DI124" s="715"/>
      <c r="DJ124" s="715"/>
      <c r="DK124" s="716"/>
      <c r="DL124" s="717">
        <v>164857</v>
      </c>
      <c r="DM124" s="715"/>
      <c r="DN124" s="715"/>
      <c r="DO124" s="715"/>
      <c r="DP124" s="716"/>
      <c r="DQ124" s="717">
        <v>96595</v>
      </c>
      <c r="DR124" s="715"/>
      <c r="DS124" s="715"/>
      <c r="DT124" s="715"/>
      <c r="DU124" s="716"/>
      <c r="DV124" s="805">
        <v>0.4</v>
      </c>
      <c r="DW124" s="806"/>
      <c r="DX124" s="806"/>
      <c r="DY124" s="806"/>
      <c r="DZ124" s="807"/>
    </row>
    <row r="125" spans="1:130" s="197" customFormat="1" ht="26.25" customHeight="1" thickBot="1">
      <c r="A125" s="863"/>
      <c r="B125" s="864"/>
      <c r="C125" s="801" t="s">
        <v>442</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221</v>
      </c>
      <c r="AB125" s="782"/>
      <c r="AC125" s="782"/>
      <c r="AD125" s="782"/>
      <c r="AE125" s="783"/>
      <c r="AF125" s="784" t="s">
        <v>221</v>
      </c>
      <c r="AG125" s="782"/>
      <c r="AH125" s="782"/>
      <c r="AI125" s="782"/>
      <c r="AJ125" s="783"/>
      <c r="AK125" s="784" t="s">
        <v>221</v>
      </c>
      <c r="AL125" s="782"/>
      <c r="AM125" s="782"/>
      <c r="AN125" s="782"/>
      <c r="AO125" s="783"/>
      <c r="AP125" s="752" t="s">
        <v>221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453</v>
      </c>
      <c r="CL125" s="808"/>
      <c r="CM125" s="808"/>
      <c r="CN125" s="808"/>
      <c r="CO125" s="809"/>
      <c r="CP125" s="814" t="s">
        <v>454</v>
      </c>
      <c r="CQ125" s="756"/>
      <c r="CR125" s="756"/>
      <c r="CS125" s="756"/>
      <c r="CT125" s="756"/>
      <c r="CU125" s="756"/>
      <c r="CV125" s="756"/>
      <c r="CW125" s="756"/>
      <c r="CX125" s="756"/>
      <c r="CY125" s="756"/>
      <c r="CZ125" s="756"/>
      <c r="DA125" s="756"/>
      <c r="DB125" s="756"/>
      <c r="DC125" s="756"/>
      <c r="DD125" s="756"/>
      <c r="DE125" s="756"/>
      <c r="DF125" s="757"/>
      <c r="DG125" s="797" t="s">
        <v>221</v>
      </c>
      <c r="DH125" s="798"/>
      <c r="DI125" s="798"/>
      <c r="DJ125" s="798"/>
      <c r="DK125" s="798"/>
      <c r="DL125" s="798" t="s">
        <v>221</v>
      </c>
      <c r="DM125" s="798"/>
      <c r="DN125" s="798"/>
      <c r="DO125" s="798"/>
      <c r="DP125" s="798"/>
      <c r="DQ125" s="798" t="s">
        <v>221</v>
      </c>
      <c r="DR125" s="798"/>
      <c r="DS125" s="798"/>
      <c r="DT125" s="798"/>
      <c r="DU125" s="798"/>
      <c r="DV125" s="799" t="s">
        <v>221</v>
      </c>
      <c r="DW125" s="799"/>
      <c r="DX125" s="799"/>
      <c r="DY125" s="799"/>
      <c r="DZ125" s="800"/>
    </row>
    <row r="126" spans="1:130" s="197" customFormat="1" ht="26.25" customHeight="1">
      <c r="A126" s="863"/>
      <c r="B126" s="864"/>
      <c r="C126" s="801" t="s">
        <v>445</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9755</v>
      </c>
      <c r="AB126" s="782"/>
      <c r="AC126" s="782"/>
      <c r="AD126" s="782"/>
      <c r="AE126" s="783"/>
      <c r="AF126" s="784" t="s">
        <v>221</v>
      </c>
      <c r="AG126" s="782"/>
      <c r="AH126" s="782"/>
      <c r="AI126" s="782"/>
      <c r="AJ126" s="783"/>
      <c r="AK126" s="784" t="s">
        <v>221</v>
      </c>
      <c r="AL126" s="782"/>
      <c r="AM126" s="782"/>
      <c r="AN126" s="782"/>
      <c r="AO126" s="783"/>
      <c r="AP126" s="752" t="s">
        <v>221</v>
      </c>
      <c r="AQ126" s="753"/>
      <c r="AR126" s="753"/>
      <c r="AS126" s="753"/>
      <c r="AT126" s="754"/>
      <c r="AU126" s="233"/>
      <c r="AV126" s="233"/>
      <c r="AW126" s="233"/>
      <c r="AX126" s="804" t="s">
        <v>455</v>
      </c>
      <c r="AY126" s="762"/>
      <c r="AZ126" s="762"/>
      <c r="BA126" s="762"/>
      <c r="BB126" s="762"/>
      <c r="BC126" s="762"/>
      <c r="BD126" s="762"/>
      <c r="BE126" s="763"/>
      <c r="BF126" s="761" t="s">
        <v>456</v>
      </c>
      <c r="BG126" s="762"/>
      <c r="BH126" s="762"/>
      <c r="BI126" s="762"/>
      <c r="BJ126" s="762"/>
      <c r="BK126" s="762"/>
      <c r="BL126" s="763"/>
      <c r="BM126" s="761" t="s">
        <v>457</v>
      </c>
      <c r="BN126" s="762"/>
      <c r="BO126" s="762"/>
      <c r="BP126" s="762"/>
      <c r="BQ126" s="762"/>
      <c r="BR126" s="762"/>
      <c r="BS126" s="763"/>
      <c r="BT126" s="761" t="s">
        <v>458</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459</v>
      </c>
      <c r="CQ126" s="766"/>
      <c r="CR126" s="766"/>
      <c r="CS126" s="766"/>
      <c r="CT126" s="766"/>
      <c r="CU126" s="766"/>
      <c r="CV126" s="766"/>
      <c r="CW126" s="766"/>
      <c r="CX126" s="766"/>
      <c r="CY126" s="766"/>
      <c r="CZ126" s="766"/>
      <c r="DA126" s="766"/>
      <c r="DB126" s="766"/>
      <c r="DC126" s="766"/>
      <c r="DD126" s="766"/>
      <c r="DE126" s="766"/>
      <c r="DF126" s="767"/>
      <c r="DG126" s="768" t="s">
        <v>221</v>
      </c>
      <c r="DH126" s="769"/>
      <c r="DI126" s="769"/>
      <c r="DJ126" s="769"/>
      <c r="DK126" s="769"/>
      <c r="DL126" s="769" t="s">
        <v>221</v>
      </c>
      <c r="DM126" s="769"/>
      <c r="DN126" s="769"/>
      <c r="DO126" s="769"/>
      <c r="DP126" s="769"/>
      <c r="DQ126" s="769" t="s">
        <v>221</v>
      </c>
      <c r="DR126" s="769"/>
      <c r="DS126" s="769"/>
      <c r="DT126" s="769"/>
      <c r="DU126" s="769"/>
      <c r="DV126" s="821" t="s">
        <v>221</v>
      </c>
      <c r="DW126" s="821"/>
      <c r="DX126" s="821"/>
      <c r="DY126" s="821"/>
      <c r="DZ126" s="822"/>
    </row>
    <row r="127" spans="1:130" s="197" customFormat="1" ht="26.25" customHeight="1" thickBot="1">
      <c r="A127" s="865"/>
      <c r="B127" s="866"/>
      <c r="C127" s="823" t="s">
        <v>460</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221</v>
      </c>
      <c r="AB127" s="782"/>
      <c r="AC127" s="782"/>
      <c r="AD127" s="782"/>
      <c r="AE127" s="783"/>
      <c r="AF127" s="784" t="s">
        <v>221</v>
      </c>
      <c r="AG127" s="782"/>
      <c r="AH127" s="782"/>
      <c r="AI127" s="782"/>
      <c r="AJ127" s="783"/>
      <c r="AK127" s="784" t="s">
        <v>221</v>
      </c>
      <c r="AL127" s="782"/>
      <c r="AM127" s="782"/>
      <c r="AN127" s="782"/>
      <c r="AO127" s="783"/>
      <c r="AP127" s="752" t="s">
        <v>221</v>
      </c>
      <c r="AQ127" s="753"/>
      <c r="AR127" s="753"/>
      <c r="AS127" s="753"/>
      <c r="AT127" s="754"/>
      <c r="AU127" s="233"/>
      <c r="AV127" s="233"/>
      <c r="AW127" s="233"/>
      <c r="AX127" s="755" t="s">
        <v>461</v>
      </c>
      <c r="AY127" s="756"/>
      <c r="AZ127" s="756"/>
      <c r="BA127" s="756"/>
      <c r="BB127" s="756"/>
      <c r="BC127" s="756"/>
      <c r="BD127" s="756"/>
      <c r="BE127" s="757"/>
      <c r="BF127" s="758" t="s">
        <v>221</v>
      </c>
      <c r="BG127" s="759"/>
      <c r="BH127" s="759"/>
      <c r="BI127" s="759"/>
      <c r="BJ127" s="759"/>
      <c r="BK127" s="759"/>
      <c r="BL127" s="760"/>
      <c r="BM127" s="758">
        <v>11.94</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462</v>
      </c>
      <c r="CQ127" s="750"/>
      <c r="CR127" s="750"/>
      <c r="CS127" s="750"/>
      <c r="CT127" s="750"/>
      <c r="CU127" s="750"/>
      <c r="CV127" s="750"/>
      <c r="CW127" s="750"/>
      <c r="CX127" s="750"/>
      <c r="CY127" s="750"/>
      <c r="CZ127" s="750"/>
      <c r="DA127" s="750"/>
      <c r="DB127" s="750"/>
      <c r="DC127" s="750"/>
      <c r="DD127" s="750"/>
      <c r="DE127" s="750"/>
      <c r="DF127" s="751"/>
      <c r="DG127" s="817">
        <v>300</v>
      </c>
      <c r="DH127" s="818"/>
      <c r="DI127" s="818"/>
      <c r="DJ127" s="818"/>
      <c r="DK127" s="818"/>
      <c r="DL127" s="818">
        <v>114</v>
      </c>
      <c r="DM127" s="818"/>
      <c r="DN127" s="818"/>
      <c r="DO127" s="818"/>
      <c r="DP127" s="818"/>
      <c r="DQ127" s="818">
        <v>57</v>
      </c>
      <c r="DR127" s="818"/>
      <c r="DS127" s="818"/>
      <c r="DT127" s="818"/>
      <c r="DU127" s="818"/>
      <c r="DV127" s="819">
        <v>0</v>
      </c>
      <c r="DW127" s="819"/>
      <c r="DX127" s="819"/>
      <c r="DY127" s="819"/>
      <c r="DZ127" s="820"/>
    </row>
    <row r="128" spans="1:130" s="197" customFormat="1" ht="26.25" customHeight="1">
      <c r="A128" s="793" t="s">
        <v>463</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464</v>
      </c>
      <c r="X128" s="795"/>
      <c r="Y128" s="795"/>
      <c r="Z128" s="796"/>
      <c r="AA128" s="721">
        <v>200265</v>
      </c>
      <c r="AB128" s="722"/>
      <c r="AC128" s="722"/>
      <c r="AD128" s="722"/>
      <c r="AE128" s="723"/>
      <c r="AF128" s="724">
        <v>185047</v>
      </c>
      <c r="AG128" s="722"/>
      <c r="AH128" s="722"/>
      <c r="AI128" s="722"/>
      <c r="AJ128" s="723"/>
      <c r="AK128" s="724">
        <v>161132</v>
      </c>
      <c r="AL128" s="722"/>
      <c r="AM128" s="722"/>
      <c r="AN128" s="722"/>
      <c r="AO128" s="723"/>
      <c r="AP128" s="725"/>
      <c r="AQ128" s="726"/>
      <c r="AR128" s="726"/>
      <c r="AS128" s="726"/>
      <c r="AT128" s="727"/>
      <c r="AU128" s="235"/>
      <c r="AV128" s="235"/>
      <c r="AW128" s="235"/>
      <c r="AX128" s="770" t="s">
        <v>465</v>
      </c>
      <c r="AY128" s="766"/>
      <c r="AZ128" s="766"/>
      <c r="BA128" s="766"/>
      <c r="BB128" s="766"/>
      <c r="BC128" s="766"/>
      <c r="BD128" s="766"/>
      <c r="BE128" s="767"/>
      <c r="BF128" s="788" t="s">
        <v>221</v>
      </c>
      <c r="BG128" s="789"/>
      <c r="BH128" s="789"/>
      <c r="BI128" s="789"/>
      <c r="BJ128" s="789"/>
      <c r="BK128" s="789"/>
      <c r="BL128" s="790"/>
      <c r="BM128" s="788">
        <v>16.940000000000001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466</v>
      </c>
      <c r="X129" s="779"/>
      <c r="Y129" s="779"/>
      <c r="Z129" s="780"/>
      <c r="AA129" s="781">
        <v>27045059</v>
      </c>
      <c r="AB129" s="782"/>
      <c r="AC129" s="782"/>
      <c r="AD129" s="782"/>
      <c r="AE129" s="783"/>
      <c r="AF129" s="784">
        <v>26951992</v>
      </c>
      <c r="AG129" s="782"/>
      <c r="AH129" s="782"/>
      <c r="AI129" s="782"/>
      <c r="AJ129" s="783"/>
      <c r="AK129" s="784">
        <v>27355047</v>
      </c>
      <c r="AL129" s="782"/>
      <c r="AM129" s="782"/>
      <c r="AN129" s="782"/>
      <c r="AO129" s="783"/>
      <c r="AP129" s="785"/>
      <c r="AQ129" s="786"/>
      <c r="AR129" s="786"/>
      <c r="AS129" s="786"/>
      <c r="AT129" s="787"/>
      <c r="AU129" s="235"/>
      <c r="AV129" s="235"/>
      <c r="AW129" s="235"/>
      <c r="AX129" s="770" t="s">
        <v>467</v>
      </c>
      <c r="AY129" s="766"/>
      <c r="AZ129" s="766"/>
      <c r="BA129" s="766"/>
      <c r="BB129" s="766"/>
      <c r="BC129" s="766"/>
      <c r="BD129" s="766"/>
      <c r="BE129" s="767"/>
      <c r="BF129" s="771">
        <v>11.6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468</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469</v>
      </c>
      <c r="X130" s="779"/>
      <c r="Y130" s="779"/>
      <c r="Z130" s="780"/>
      <c r="AA130" s="781">
        <v>3379265</v>
      </c>
      <c r="AB130" s="782"/>
      <c r="AC130" s="782"/>
      <c r="AD130" s="782"/>
      <c r="AE130" s="783"/>
      <c r="AF130" s="784">
        <v>3446396</v>
      </c>
      <c r="AG130" s="782"/>
      <c r="AH130" s="782"/>
      <c r="AI130" s="782"/>
      <c r="AJ130" s="783"/>
      <c r="AK130" s="784">
        <v>3538224</v>
      </c>
      <c r="AL130" s="782"/>
      <c r="AM130" s="782"/>
      <c r="AN130" s="782"/>
      <c r="AO130" s="783"/>
      <c r="AP130" s="785"/>
      <c r="AQ130" s="786"/>
      <c r="AR130" s="786"/>
      <c r="AS130" s="786"/>
      <c r="AT130" s="787"/>
      <c r="AU130" s="235"/>
      <c r="AV130" s="235"/>
      <c r="AW130" s="235"/>
      <c r="AX130" s="749" t="s">
        <v>470</v>
      </c>
      <c r="AY130" s="750"/>
      <c r="AZ130" s="750"/>
      <c r="BA130" s="750"/>
      <c r="BB130" s="750"/>
      <c r="BC130" s="750"/>
      <c r="BD130" s="750"/>
      <c r="BE130" s="751"/>
      <c r="BF130" s="703">
        <v>62.7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471</v>
      </c>
      <c r="X131" s="712"/>
      <c r="Y131" s="712"/>
      <c r="Z131" s="713"/>
      <c r="AA131" s="714">
        <v>23665794</v>
      </c>
      <c r="AB131" s="715"/>
      <c r="AC131" s="715"/>
      <c r="AD131" s="715"/>
      <c r="AE131" s="716"/>
      <c r="AF131" s="717">
        <v>23505596</v>
      </c>
      <c r="AG131" s="715"/>
      <c r="AH131" s="715"/>
      <c r="AI131" s="715"/>
      <c r="AJ131" s="716"/>
      <c r="AK131" s="717">
        <v>23816823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472</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473</v>
      </c>
      <c r="W132" s="735"/>
      <c r="X132" s="735"/>
      <c r="Y132" s="735"/>
      <c r="Z132" s="736"/>
      <c r="AA132" s="737">
        <v>12.486650559999999</v>
      </c>
      <c r="AB132" s="738"/>
      <c r="AC132" s="738"/>
      <c r="AD132" s="738"/>
      <c r="AE132" s="739"/>
      <c r="AF132" s="740">
        <v>11.798654239999999</v>
      </c>
      <c r="AG132" s="738"/>
      <c r="AH132" s="738"/>
      <c r="AI132" s="738"/>
      <c r="AJ132" s="739"/>
      <c r="AK132" s="740">
        <v>10.74068527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474</v>
      </c>
      <c r="W133" s="744"/>
      <c r="X133" s="744"/>
      <c r="Y133" s="744"/>
      <c r="Z133" s="745"/>
      <c r="AA133" s="746">
        <v>12.9</v>
      </c>
      <c r="AB133" s="747"/>
      <c r="AC133" s="747"/>
      <c r="AD133" s="747"/>
      <c r="AE133" s="748"/>
      <c r="AF133" s="746">
        <v>12.4</v>
      </c>
      <c r="AG133" s="747"/>
      <c r="AH133" s="747"/>
      <c r="AI133" s="747"/>
      <c r="AJ133" s="748"/>
      <c r="AK133" s="746">
        <v>11.6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18" t="s">
        <v>477</v>
      </c>
      <c r="L7" s="254"/>
      <c r="M7" s="255" t="s">
        <v>478</v>
      </c>
      <c r="N7" s="256"/>
    </row>
    <row r="8" spans="1:16">
      <c r="A8" s="248"/>
      <c r="B8" s="244"/>
      <c r="C8" s="244"/>
      <c r="D8" s="244"/>
      <c r="E8" s="244"/>
      <c r="F8" s="244"/>
      <c r="G8" s="257"/>
      <c r="H8" s="258"/>
      <c r="I8" s="258"/>
      <c r="J8" s="259"/>
      <c r="K8" s="1119"/>
      <c r="L8" s="260" t="s">
        <v>479</v>
      </c>
      <c r="M8" s="261" t="s">
        <v>480</v>
      </c>
      <c r="N8" s="262" t="s">
        <v>481</v>
      </c>
    </row>
    <row r="9" spans="1:16">
      <c r="A9" s="248"/>
      <c r="B9" s="244"/>
      <c r="C9" s="244"/>
      <c r="D9" s="244"/>
      <c r="E9" s="244"/>
      <c r="F9" s="244"/>
      <c r="G9" s="1132" t="s">
        <v>482</v>
      </c>
      <c r="H9" s="1133"/>
      <c r="I9" s="1133"/>
      <c r="J9" s="1134"/>
      <c r="K9" s="263">
        <v>7607970</v>
      </c>
      <c r="L9" s="264">
        <v>66853</v>
      </c>
      <c r="M9" s="265">
        <v>58402</v>
      </c>
      <c r="N9" s="266">
        <v>14.5</v>
      </c>
    </row>
    <row r="10" spans="1:16">
      <c r="A10" s="248"/>
      <c r="B10" s="244"/>
      <c r="C10" s="244"/>
      <c r="D10" s="244"/>
      <c r="E10" s="244"/>
      <c r="F10" s="244"/>
      <c r="G10" s="1132" t="s">
        <v>483</v>
      </c>
      <c r="H10" s="1133"/>
      <c r="I10" s="1133"/>
      <c r="J10" s="1134"/>
      <c r="K10" s="267">
        <v>502829</v>
      </c>
      <c r="L10" s="268">
        <v>4418</v>
      </c>
      <c r="M10" s="269">
        <v>4003</v>
      </c>
      <c r="N10" s="270">
        <v>10.4</v>
      </c>
    </row>
    <row r="11" spans="1:16" ht="13.5" customHeight="1">
      <c r="A11" s="248"/>
      <c r="B11" s="244"/>
      <c r="C11" s="244"/>
      <c r="D11" s="244"/>
      <c r="E11" s="244"/>
      <c r="F11" s="244"/>
      <c r="G11" s="1132" t="s">
        <v>484</v>
      </c>
      <c r="H11" s="1133"/>
      <c r="I11" s="1133"/>
      <c r="J11" s="1134"/>
      <c r="K11" s="267">
        <v>7239</v>
      </c>
      <c r="L11" s="268">
        <v>64</v>
      </c>
      <c r="M11" s="269">
        <v>3781</v>
      </c>
      <c r="N11" s="270">
        <v>-98.3</v>
      </c>
    </row>
    <row r="12" spans="1:16" ht="13.5" customHeight="1">
      <c r="A12" s="248"/>
      <c r="B12" s="244"/>
      <c r="C12" s="244"/>
      <c r="D12" s="244"/>
      <c r="E12" s="244"/>
      <c r="F12" s="244"/>
      <c r="G12" s="1132" t="s">
        <v>485</v>
      </c>
      <c r="H12" s="1133"/>
      <c r="I12" s="1133"/>
      <c r="J12" s="1134"/>
      <c r="K12" s="267" t="s">
        <v>486</v>
      </c>
      <c r="L12" s="268" t="s">
        <v>486</v>
      </c>
      <c r="M12" s="269">
        <v>598</v>
      </c>
      <c r="N12" s="270" t="s">
        <v>486</v>
      </c>
    </row>
    <row r="13" spans="1:16" ht="13.5" customHeight="1">
      <c r="A13" s="248"/>
      <c r="B13" s="244"/>
      <c r="C13" s="244"/>
      <c r="D13" s="244"/>
      <c r="E13" s="244"/>
      <c r="F13" s="244"/>
      <c r="G13" s="1132" t="s">
        <v>487</v>
      </c>
      <c r="H13" s="1133"/>
      <c r="I13" s="1133"/>
      <c r="J13" s="1134"/>
      <c r="K13" s="267" t="s">
        <v>486</v>
      </c>
      <c r="L13" s="268" t="s">
        <v>486</v>
      </c>
      <c r="M13" s="269">
        <v>1</v>
      </c>
      <c r="N13" s="270" t="s">
        <v>486</v>
      </c>
    </row>
    <row r="14" spans="1:16" ht="13.5" customHeight="1">
      <c r="A14" s="248"/>
      <c r="B14" s="244"/>
      <c r="C14" s="244"/>
      <c r="D14" s="244"/>
      <c r="E14" s="244"/>
      <c r="F14" s="244"/>
      <c r="G14" s="1132" t="s">
        <v>488</v>
      </c>
      <c r="H14" s="1133"/>
      <c r="I14" s="1133"/>
      <c r="J14" s="1134"/>
      <c r="K14" s="267">
        <v>233144</v>
      </c>
      <c r="L14" s="268">
        <v>2049</v>
      </c>
      <c r="M14" s="269">
        <v>2386</v>
      </c>
      <c r="N14" s="270">
        <v>-14.1</v>
      </c>
    </row>
    <row r="15" spans="1:16" ht="13.5" customHeight="1">
      <c r="A15" s="248"/>
      <c r="B15" s="244"/>
      <c r="C15" s="244"/>
      <c r="D15" s="244"/>
      <c r="E15" s="244"/>
      <c r="F15" s="244"/>
      <c r="G15" s="1132" t="s">
        <v>489</v>
      </c>
      <c r="H15" s="1133"/>
      <c r="I15" s="1133"/>
      <c r="J15" s="1134"/>
      <c r="K15" s="267">
        <v>331613</v>
      </c>
      <c r="L15" s="268">
        <v>2914</v>
      </c>
      <c r="M15" s="269">
        <v>1344</v>
      </c>
      <c r="N15" s="270">
        <v>116.8</v>
      </c>
    </row>
    <row r="16" spans="1:16">
      <c r="A16" s="248"/>
      <c r="B16" s="244"/>
      <c r="C16" s="244"/>
      <c r="D16" s="244"/>
      <c r="E16" s="244"/>
      <c r="F16" s="244"/>
      <c r="G16" s="1135" t="s">
        <v>490</v>
      </c>
      <c r="H16" s="1136"/>
      <c r="I16" s="1136"/>
      <c r="J16" s="1137"/>
      <c r="K16" s="268">
        <v>-824012</v>
      </c>
      <c r="L16" s="268">
        <v>-7241</v>
      </c>
      <c r="M16" s="269">
        <v>-6701</v>
      </c>
      <c r="N16" s="270">
        <v>8.1</v>
      </c>
    </row>
    <row r="17" spans="1:16">
      <c r="A17" s="248"/>
      <c r="B17" s="244"/>
      <c r="C17" s="244"/>
      <c r="D17" s="244"/>
      <c r="E17" s="244"/>
      <c r="F17" s="244"/>
      <c r="G17" s="1135" t="s">
        <v>170</v>
      </c>
      <c r="H17" s="1136"/>
      <c r="I17" s="1136"/>
      <c r="J17" s="1137"/>
      <c r="K17" s="268">
        <v>7858783</v>
      </c>
      <c r="L17" s="268">
        <v>69057</v>
      </c>
      <c r="M17" s="269">
        <v>63814</v>
      </c>
      <c r="N17" s="270">
        <v>8.1999999999999993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29" t="s">
        <v>495</v>
      </c>
      <c r="H21" s="1130"/>
      <c r="I21" s="1130"/>
      <c r="J21" s="1131"/>
      <c r="K21" s="280">
        <v>7.79</v>
      </c>
      <c r="L21" s="281">
        <v>6.4</v>
      </c>
      <c r="M21" s="282">
        <v>1.39</v>
      </c>
      <c r="N21" s="249"/>
      <c r="O21" s="283"/>
      <c r="P21" s="279"/>
    </row>
    <row r="22" spans="1:16" s="284" customFormat="1">
      <c r="A22" s="279"/>
      <c r="B22" s="249"/>
      <c r="C22" s="249"/>
      <c r="D22" s="249"/>
      <c r="E22" s="249"/>
      <c r="F22" s="249"/>
      <c r="G22" s="1129" t="s">
        <v>496</v>
      </c>
      <c r="H22" s="1130"/>
      <c r="I22" s="1130"/>
      <c r="J22" s="1131"/>
      <c r="K22" s="285">
        <v>93.6</v>
      </c>
      <c r="L22" s="286">
        <v>98.9</v>
      </c>
      <c r="M22" s="287">
        <v>-5.3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18" t="s">
        <v>477</v>
      </c>
      <c r="L30" s="254"/>
      <c r="M30" s="255" t="s">
        <v>478</v>
      </c>
      <c r="N30" s="256"/>
    </row>
    <row r="31" spans="1:16">
      <c r="A31" s="248"/>
      <c r="B31" s="244"/>
      <c r="C31" s="244"/>
      <c r="D31" s="244"/>
      <c r="E31" s="244"/>
      <c r="F31" s="244"/>
      <c r="G31" s="257"/>
      <c r="H31" s="258"/>
      <c r="I31" s="258"/>
      <c r="J31" s="259"/>
      <c r="K31" s="1119"/>
      <c r="L31" s="260" t="s">
        <v>479</v>
      </c>
      <c r="M31" s="261" t="s">
        <v>480</v>
      </c>
      <c r="N31" s="262" t="s">
        <v>481</v>
      </c>
    </row>
    <row r="32" spans="1:16" ht="27" customHeight="1">
      <c r="A32" s="248"/>
      <c r="B32" s="244"/>
      <c r="C32" s="244"/>
      <c r="D32" s="244"/>
      <c r="E32" s="244"/>
      <c r="F32" s="244"/>
      <c r="G32" s="1120" t="s">
        <v>500</v>
      </c>
      <c r="H32" s="1121"/>
      <c r="I32" s="1121"/>
      <c r="J32" s="1122"/>
      <c r="K32" s="294">
        <v>4739150</v>
      </c>
      <c r="L32" s="294">
        <v>41644</v>
      </c>
      <c r="M32" s="295">
        <v>38473</v>
      </c>
      <c r="N32" s="296">
        <v>8.1999999999999993</v>
      </c>
    </row>
    <row r="33" spans="1:16" ht="13.5" customHeight="1">
      <c r="A33" s="248"/>
      <c r="B33" s="244"/>
      <c r="C33" s="244"/>
      <c r="D33" s="244"/>
      <c r="E33" s="244"/>
      <c r="F33" s="244"/>
      <c r="G33" s="1120" t="s">
        <v>501</v>
      </c>
      <c r="H33" s="1121"/>
      <c r="I33" s="1121"/>
      <c r="J33" s="1122"/>
      <c r="K33" s="294" t="s">
        <v>486</v>
      </c>
      <c r="L33" s="294" t="s">
        <v>486</v>
      </c>
      <c r="M33" s="295" t="s">
        <v>486</v>
      </c>
      <c r="N33" s="296" t="s">
        <v>486</v>
      </c>
    </row>
    <row r="34" spans="1:16" ht="27" customHeight="1">
      <c r="A34" s="248"/>
      <c r="B34" s="244"/>
      <c r="C34" s="244"/>
      <c r="D34" s="244"/>
      <c r="E34" s="244"/>
      <c r="F34" s="244"/>
      <c r="G34" s="1120" t="s">
        <v>502</v>
      </c>
      <c r="H34" s="1121"/>
      <c r="I34" s="1121"/>
      <c r="J34" s="1122"/>
      <c r="K34" s="294" t="s">
        <v>486</v>
      </c>
      <c r="L34" s="294" t="s">
        <v>486</v>
      </c>
      <c r="M34" s="295">
        <v>31</v>
      </c>
      <c r="N34" s="296" t="s">
        <v>486</v>
      </c>
    </row>
    <row r="35" spans="1:16" ht="27" customHeight="1">
      <c r="A35" s="248"/>
      <c r="B35" s="244"/>
      <c r="C35" s="244"/>
      <c r="D35" s="244"/>
      <c r="E35" s="244"/>
      <c r="F35" s="244"/>
      <c r="G35" s="1120" t="s">
        <v>503</v>
      </c>
      <c r="H35" s="1121"/>
      <c r="I35" s="1121"/>
      <c r="J35" s="1122"/>
      <c r="K35" s="294">
        <v>1508498</v>
      </c>
      <c r="L35" s="294">
        <v>13256</v>
      </c>
      <c r="M35" s="295">
        <v>10015</v>
      </c>
      <c r="N35" s="296">
        <v>32.4</v>
      </c>
    </row>
    <row r="36" spans="1:16" ht="27" customHeight="1">
      <c r="A36" s="248"/>
      <c r="B36" s="244"/>
      <c r="C36" s="244"/>
      <c r="D36" s="244"/>
      <c r="E36" s="244"/>
      <c r="F36" s="244"/>
      <c r="G36" s="1120" t="s">
        <v>504</v>
      </c>
      <c r="H36" s="1121"/>
      <c r="I36" s="1121"/>
      <c r="J36" s="1122"/>
      <c r="K36" s="294" t="s">
        <v>486</v>
      </c>
      <c r="L36" s="294" t="s">
        <v>486</v>
      </c>
      <c r="M36" s="295">
        <v>1507</v>
      </c>
      <c r="N36" s="296" t="s">
        <v>486</v>
      </c>
    </row>
    <row r="37" spans="1:16" ht="13.5" customHeight="1">
      <c r="A37" s="248"/>
      <c r="B37" s="244"/>
      <c r="C37" s="244"/>
      <c r="D37" s="244"/>
      <c r="E37" s="244"/>
      <c r="F37" s="244"/>
      <c r="G37" s="1120" t="s">
        <v>505</v>
      </c>
      <c r="H37" s="1121"/>
      <c r="I37" s="1121"/>
      <c r="J37" s="1122"/>
      <c r="K37" s="294">
        <v>9798</v>
      </c>
      <c r="L37" s="294">
        <v>86</v>
      </c>
      <c r="M37" s="295">
        <v>1079</v>
      </c>
      <c r="N37" s="296">
        <v>-92</v>
      </c>
    </row>
    <row r="38" spans="1:16" ht="27" customHeight="1">
      <c r="A38" s="248"/>
      <c r="B38" s="244"/>
      <c r="C38" s="244"/>
      <c r="D38" s="244"/>
      <c r="E38" s="244"/>
      <c r="F38" s="244"/>
      <c r="G38" s="1123" t="s">
        <v>506</v>
      </c>
      <c r="H38" s="1124"/>
      <c r="I38" s="1124"/>
      <c r="J38" s="1125"/>
      <c r="K38" s="297" t="s">
        <v>486</v>
      </c>
      <c r="L38" s="297" t="s">
        <v>486</v>
      </c>
      <c r="M38" s="298">
        <v>5</v>
      </c>
      <c r="N38" s="299" t="s">
        <v>486</v>
      </c>
      <c r="O38" s="293"/>
    </row>
    <row r="39" spans="1:16">
      <c r="A39" s="248"/>
      <c r="B39" s="244"/>
      <c r="C39" s="244"/>
      <c r="D39" s="244"/>
      <c r="E39" s="244"/>
      <c r="F39" s="244"/>
      <c r="G39" s="1123" t="s">
        <v>507</v>
      </c>
      <c r="H39" s="1124"/>
      <c r="I39" s="1124"/>
      <c r="J39" s="1125"/>
      <c r="K39" s="300">
        <v>-161132</v>
      </c>
      <c r="L39" s="300">
        <v>-1416</v>
      </c>
      <c r="M39" s="301">
        <v>-7129</v>
      </c>
      <c r="N39" s="302">
        <v>-80.099999999999994</v>
      </c>
      <c r="O39" s="293"/>
    </row>
    <row r="40" spans="1:16" ht="27" customHeight="1">
      <c r="A40" s="248"/>
      <c r="B40" s="244"/>
      <c r="C40" s="244"/>
      <c r="D40" s="244"/>
      <c r="E40" s="244"/>
      <c r="F40" s="244"/>
      <c r="G40" s="1120" t="s">
        <v>508</v>
      </c>
      <c r="H40" s="1121"/>
      <c r="I40" s="1121"/>
      <c r="J40" s="1122"/>
      <c r="K40" s="300">
        <v>-3538224</v>
      </c>
      <c r="L40" s="300">
        <v>-31091</v>
      </c>
      <c r="M40" s="301">
        <v>-30363</v>
      </c>
      <c r="N40" s="302">
        <v>2.4</v>
      </c>
      <c r="O40" s="293"/>
    </row>
    <row r="41" spans="1:16">
      <c r="A41" s="248"/>
      <c r="B41" s="244"/>
      <c r="C41" s="244"/>
      <c r="D41" s="244"/>
      <c r="E41" s="244"/>
      <c r="F41" s="244"/>
      <c r="G41" s="1126" t="s">
        <v>281</v>
      </c>
      <c r="H41" s="1127"/>
      <c r="I41" s="1127"/>
      <c r="J41" s="1128"/>
      <c r="K41" s="294">
        <v>2558090</v>
      </c>
      <c r="L41" s="300">
        <v>22479</v>
      </c>
      <c r="M41" s="301">
        <v>13618</v>
      </c>
      <c r="N41" s="302">
        <v>65.099999999999994</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13" t="s">
        <v>477</v>
      </c>
      <c r="J49" s="1115" t="s">
        <v>512</v>
      </c>
      <c r="K49" s="1116"/>
      <c r="L49" s="1116"/>
      <c r="M49" s="1116"/>
      <c r="N49" s="1117"/>
    </row>
    <row r="50" spans="1:14">
      <c r="A50" s="248"/>
      <c r="B50" s="244"/>
      <c r="C50" s="244"/>
      <c r="D50" s="244"/>
      <c r="E50" s="244"/>
      <c r="F50" s="244"/>
      <c r="G50" s="312"/>
      <c r="H50" s="313"/>
      <c r="I50" s="1114"/>
      <c r="J50" s="314" t="s">
        <v>513</v>
      </c>
      <c r="K50" s="315" t="s">
        <v>514</v>
      </c>
      <c r="L50" s="316" t="s">
        <v>515</v>
      </c>
      <c r="M50" s="317" t="s">
        <v>516</v>
      </c>
      <c r="N50" s="318" t="s">
        <v>517</v>
      </c>
    </row>
    <row r="51" spans="1:14">
      <c r="A51" s="248"/>
      <c r="B51" s="244"/>
      <c r="C51" s="244"/>
      <c r="D51" s="244"/>
      <c r="E51" s="244"/>
      <c r="F51" s="244"/>
      <c r="G51" s="310" t="s">
        <v>518</v>
      </c>
      <c r="H51" s="311"/>
      <c r="I51" s="319">
        <v>3775915</v>
      </c>
      <c r="J51" s="320">
        <v>32898</v>
      </c>
      <c r="K51" s="321">
        <v>-46</v>
      </c>
      <c r="L51" s="322">
        <v>53925</v>
      </c>
      <c r="M51" s="323">
        <v>7.7</v>
      </c>
      <c r="N51" s="324">
        <v>-53.7</v>
      </c>
    </row>
    <row r="52" spans="1:14">
      <c r="A52" s="248"/>
      <c r="B52" s="244"/>
      <c r="C52" s="244"/>
      <c r="D52" s="244"/>
      <c r="E52" s="244"/>
      <c r="F52" s="244"/>
      <c r="G52" s="325"/>
      <c r="H52" s="326" t="s">
        <v>519</v>
      </c>
      <c r="I52" s="327">
        <v>2403864</v>
      </c>
      <c r="J52" s="328">
        <v>20944</v>
      </c>
      <c r="K52" s="329">
        <v>22.9</v>
      </c>
      <c r="L52" s="330">
        <v>34260</v>
      </c>
      <c r="M52" s="331">
        <v>13.9</v>
      </c>
      <c r="N52" s="332">
        <v>9</v>
      </c>
    </row>
    <row r="53" spans="1:14">
      <c r="A53" s="248"/>
      <c r="B53" s="244"/>
      <c r="C53" s="244"/>
      <c r="D53" s="244"/>
      <c r="E53" s="244"/>
      <c r="F53" s="244"/>
      <c r="G53" s="310" t="s">
        <v>520</v>
      </c>
      <c r="H53" s="311"/>
      <c r="I53" s="319">
        <v>5023310</v>
      </c>
      <c r="J53" s="320">
        <v>43910</v>
      </c>
      <c r="K53" s="321">
        <v>33.5</v>
      </c>
      <c r="L53" s="322">
        <v>51263</v>
      </c>
      <c r="M53" s="323">
        <v>-4.9000000000000004</v>
      </c>
      <c r="N53" s="324">
        <v>38.4</v>
      </c>
    </row>
    <row r="54" spans="1:14">
      <c r="A54" s="248"/>
      <c r="B54" s="244"/>
      <c r="C54" s="244"/>
      <c r="D54" s="244"/>
      <c r="E54" s="244"/>
      <c r="F54" s="244"/>
      <c r="G54" s="325"/>
      <c r="H54" s="326" t="s">
        <v>519</v>
      </c>
      <c r="I54" s="327">
        <v>2150464</v>
      </c>
      <c r="J54" s="328">
        <v>18798</v>
      </c>
      <c r="K54" s="329">
        <v>-10.199999999999999</v>
      </c>
      <c r="L54" s="330">
        <v>29061</v>
      </c>
      <c r="M54" s="331">
        <v>-15.2</v>
      </c>
      <c r="N54" s="332">
        <v>5</v>
      </c>
    </row>
    <row r="55" spans="1:14">
      <c r="A55" s="248"/>
      <c r="B55" s="244"/>
      <c r="C55" s="244"/>
      <c r="D55" s="244"/>
      <c r="E55" s="244"/>
      <c r="F55" s="244"/>
      <c r="G55" s="310" t="s">
        <v>521</v>
      </c>
      <c r="H55" s="311"/>
      <c r="I55" s="319">
        <v>5842460</v>
      </c>
      <c r="J55" s="320">
        <v>51231</v>
      </c>
      <c r="K55" s="321">
        <v>16.7</v>
      </c>
      <c r="L55" s="322">
        <v>41433</v>
      </c>
      <c r="M55" s="323">
        <v>-19.2</v>
      </c>
      <c r="N55" s="324">
        <v>35.9</v>
      </c>
    </row>
    <row r="56" spans="1:14">
      <c r="A56" s="248"/>
      <c r="B56" s="244"/>
      <c r="C56" s="244"/>
      <c r="D56" s="244"/>
      <c r="E56" s="244"/>
      <c r="F56" s="244"/>
      <c r="G56" s="325"/>
      <c r="H56" s="326" t="s">
        <v>519</v>
      </c>
      <c r="I56" s="327">
        <v>1866192</v>
      </c>
      <c r="J56" s="328">
        <v>16364</v>
      </c>
      <c r="K56" s="329">
        <v>-12.9</v>
      </c>
      <c r="L56" s="330">
        <v>22351</v>
      </c>
      <c r="M56" s="331">
        <v>-23.1</v>
      </c>
      <c r="N56" s="332">
        <v>10.199999999999999</v>
      </c>
    </row>
    <row r="57" spans="1:14">
      <c r="A57" s="248"/>
      <c r="B57" s="244"/>
      <c r="C57" s="244"/>
      <c r="D57" s="244"/>
      <c r="E57" s="244"/>
      <c r="F57" s="244"/>
      <c r="G57" s="310" t="s">
        <v>522</v>
      </c>
      <c r="H57" s="311"/>
      <c r="I57" s="319">
        <v>6466301</v>
      </c>
      <c r="J57" s="320">
        <v>56629</v>
      </c>
      <c r="K57" s="321">
        <v>10.5</v>
      </c>
      <c r="L57" s="322">
        <v>43493</v>
      </c>
      <c r="M57" s="323">
        <v>5</v>
      </c>
      <c r="N57" s="324">
        <v>5.5</v>
      </c>
    </row>
    <row r="58" spans="1:14">
      <c r="A58" s="248"/>
      <c r="B58" s="244"/>
      <c r="C58" s="244"/>
      <c r="D58" s="244"/>
      <c r="E58" s="244"/>
      <c r="F58" s="244"/>
      <c r="G58" s="325"/>
      <c r="H58" s="326" t="s">
        <v>519</v>
      </c>
      <c r="I58" s="327">
        <v>3210320</v>
      </c>
      <c r="J58" s="328">
        <v>28115</v>
      </c>
      <c r="K58" s="329">
        <v>71.8</v>
      </c>
      <c r="L58" s="330">
        <v>23254</v>
      </c>
      <c r="M58" s="331">
        <v>4</v>
      </c>
      <c r="N58" s="332">
        <v>67.8</v>
      </c>
    </row>
    <row r="59" spans="1:14">
      <c r="A59" s="248"/>
      <c r="B59" s="244"/>
      <c r="C59" s="244"/>
      <c r="D59" s="244"/>
      <c r="E59" s="244"/>
      <c r="F59" s="244"/>
      <c r="G59" s="310" t="s">
        <v>523</v>
      </c>
      <c r="H59" s="311"/>
      <c r="I59" s="319">
        <v>9015634</v>
      </c>
      <c r="J59" s="320">
        <v>79223</v>
      </c>
      <c r="K59" s="321">
        <v>39.9</v>
      </c>
      <c r="L59" s="322">
        <v>50840</v>
      </c>
      <c r="M59" s="323">
        <v>16.899999999999999</v>
      </c>
      <c r="N59" s="324">
        <v>23</v>
      </c>
    </row>
    <row r="60" spans="1:14">
      <c r="A60" s="248"/>
      <c r="B60" s="244"/>
      <c r="C60" s="244"/>
      <c r="D60" s="244"/>
      <c r="E60" s="244"/>
      <c r="F60" s="244"/>
      <c r="G60" s="325"/>
      <c r="H60" s="326" t="s">
        <v>519</v>
      </c>
      <c r="I60" s="333">
        <v>3048500</v>
      </c>
      <c r="J60" s="328">
        <v>26788</v>
      </c>
      <c r="K60" s="329">
        <v>-4.7</v>
      </c>
      <c r="L60" s="330">
        <v>25367</v>
      </c>
      <c r="M60" s="331">
        <v>9.1</v>
      </c>
      <c r="N60" s="332">
        <v>-13.8</v>
      </c>
    </row>
    <row r="61" spans="1:14">
      <c r="A61" s="248"/>
      <c r="B61" s="244"/>
      <c r="C61" s="244"/>
      <c r="D61" s="244"/>
      <c r="E61" s="244"/>
      <c r="F61" s="244"/>
      <c r="G61" s="310" t="s">
        <v>524</v>
      </c>
      <c r="H61" s="334"/>
      <c r="I61" s="335">
        <v>6024724</v>
      </c>
      <c r="J61" s="336">
        <v>52778</v>
      </c>
      <c r="K61" s="337">
        <v>10.9</v>
      </c>
      <c r="L61" s="338">
        <v>48191</v>
      </c>
      <c r="M61" s="339">
        <v>1.1000000000000001</v>
      </c>
      <c r="N61" s="324">
        <v>9.8000000000000007</v>
      </c>
    </row>
    <row r="62" spans="1:14">
      <c r="A62" s="248"/>
      <c r="B62" s="244"/>
      <c r="C62" s="244"/>
      <c r="D62" s="244"/>
      <c r="E62" s="244"/>
      <c r="F62" s="244"/>
      <c r="G62" s="325"/>
      <c r="H62" s="326" t="s">
        <v>519</v>
      </c>
      <c r="I62" s="327">
        <v>2535868</v>
      </c>
      <c r="J62" s="328">
        <v>22202</v>
      </c>
      <c r="K62" s="329">
        <v>13.4</v>
      </c>
      <c r="L62" s="330">
        <v>26859</v>
      </c>
      <c r="M62" s="331">
        <v>-2.2999999999999998</v>
      </c>
      <c r="N62" s="332">
        <v>15.7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38" t="s">
        <v>3</v>
      </c>
      <c r="D47" s="1138"/>
      <c r="E47" s="1139"/>
      <c r="F47" s="11">
        <v>19.63</v>
      </c>
      <c r="G47" s="12">
        <v>21.72</v>
      </c>
      <c r="H47" s="12">
        <v>21.11</v>
      </c>
      <c r="I47" s="12">
        <v>19.57</v>
      </c>
      <c r="J47" s="13">
        <v>20.59</v>
      </c>
    </row>
    <row r="48" spans="2:10" ht="57.75" customHeight="1">
      <c r="B48" s="14"/>
      <c r="C48" s="1140" t="s">
        <v>4</v>
      </c>
      <c r="D48" s="1140"/>
      <c r="E48" s="1141"/>
      <c r="F48" s="15">
        <v>8.27</v>
      </c>
      <c r="G48" s="16">
        <v>7.68</v>
      </c>
      <c r="H48" s="16">
        <v>8.5500000000000007</v>
      </c>
      <c r="I48" s="16">
        <v>8.1199999999999992</v>
      </c>
      <c r="J48" s="17">
        <v>7.47</v>
      </c>
    </row>
    <row r="49" spans="2:10" ht="57.75" customHeight="1" thickBot="1">
      <c r="B49" s="18"/>
      <c r="C49" s="1142" t="s">
        <v>5</v>
      </c>
      <c r="D49" s="1142"/>
      <c r="E49" s="1143"/>
      <c r="F49" s="19">
        <v>2.94</v>
      </c>
      <c r="G49" s="20">
        <v>2.09</v>
      </c>
      <c r="H49" s="20">
        <v>0.96</v>
      </c>
      <c r="I49" s="20" t="s">
        <v>531</v>
      </c>
      <c r="J49" s="21">
        <v>0.82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50" t="s">
        <v>532</v>
      </c>
      <c r="D34" s="1150"/>
      <c r="E34" s="1151"/>
      <c r="F34" s="32">
        <v>8.2200000000000006</v>
      </c>
      <c r="G34" s="33">
        <v>7.64</v>
      </c>
      <c r="H34" s="33">
        <v>8.5</v>
      </c>
      <c r="I34" s="33">
        <v>8.07</v>
      </c>
      <c r="J34" s="34">
        <v>7.42</v>
      </c>
      <c r="K34" s="22"/>
      <c r="L34" s="22"/>
      <c r="M34" s="22"/>
      <c r="N34" s="22"/>
      <c r="O34" s="22"/>
      <c r="P34" s="22"/>
    </row>
    <row r="35" spans="1:16" ht="39" customHeight="1">
      <c r="A35" s="22"/>
      <c r="B35" s="35"/>
      <c r="C35" s="1144" t="s">
        <v>533</v>
      </c>
      <c r="D35" s="1145"/>
      <c r="E35" s="1146"/>
      <c r="F35" s="36">
        <v>5.43</v>
      </c>
      <c r="G35" s="37">
        <v>5.81</v>
      </c>
      <c r="H35" s="37">
        <v>5.79</v>
      </c>
      <c r="I35" s="37">
        <v>5.35</v>
      </c>
      <c r="J35" s="38">
        <v>5.46</v>
      </c>
      <c r="K35" s="22"/>
      <c r="L35" s="22"/>
      <c r="M35" s="22"/>
      <c r="N35" s="22"/>
      <c r="O35" s="22"/>
      <c r="P35" s="22"/>
    </row>
    <row r="36" spans="1:16" ht="39" customHeight="1">
      <c r="A36" s="22"/>
      <c r="B36" s="35"/>
      <c r="C36" s="1144" t="s">
        <v>534</v>
      </c>
      <c r="D36" s="1145"/>
      <c r="E36" s="1146"/>
      <c r="F36" s="36">
        <v>1.77</v>
      </c>
      <c r="G36" s="37">
        <v>0.48</v>
      </c>
      <c r="H36" s="37" t="s">
        <v>535</v>
      </c>
      <c r="I36" s="37">
        <v>0.73</v>
      </c>
      <c r="J36" s="38">
        <v>0.87</v>
      </c>
      <c r="K36" s="22"/>
      <c r="L36" s="22"/>
      <c r="M36" s="22"/>
      <c r="N36" s="22"/>
      <c r="O36" s="22"/>
      <c r="P36" s="22"/>
    </row>
    <row r="37" spans="1:16" ht="39" customHeight="1">
      <c r="A37" s="22"/>
      <c r="B37" s="35"/>
      <c r="C37" s="1144" t="s">
        <v>536</v>
      </c>
      <c r="D37" s="1145"/>
      <c r="E37" s="1146"/>
      <c r="F37" s="36">
        <v>0.63</v>
      </c>
      <c r="G37" s="37">
        <v>0.4</v>
      </c>
      <c r="H37" s="37">
        <v>0.32</v>
      </c>
      <c r="I37" s="37">
        <v>0.42</v>
      </c>
      <c r="J37" s="38">
        <v>0.42</v>
      </c>
      <c r="K37" s="22"/>
      <c r="L37" s="22"/>
      <c r="M37" s="22"/>
      <c r="N37" s="22"/>
      <c r="O37" s="22"/>
      <c r="P37" s="22"/>
    </row>
    <row r="38" spans="1:16" ht="39" customHeight="1">
      <c r="A38" s="22"/>
      <c r="B38" s="35"/>
      <c r="C38" s="1144" t="s">
        <v>537</v>
      </c>
      <c r="D38" s="1145"/>
      <c r="E38" s="1146"/>
      <c r="F38" s="36">
        <v>0.37</v>
      </c>
      <c r="G38" s="37">
        <v>0.55000000000000004</v>
      </c>
      <c r="H38" s="37">
        <v>0.4</v>
      </c>
      <c r="I38" s="37">
        <v>0.38</v>
      </c>
      <c r="J38" s="38">
        <v>0.37</v>
      </c>
      <c r="K38" s="22"/>
      <c r="L38" s="22"/>
      <c r="M38" s="22"/>
      <c r="N38" s="22"/>
      <c r="O38" s="22"/>
      <c r="P38" s="22"/>
    </row>
    <row r="39" spans="1:16" ht="39" customHeight="1">
      <c r="A39" s="22"/>
      <c r="B39" s="35"/>
      <c r="C39" s="1144" t="s">
        <v>538</v>
      </c>
      <c r="D39" s="1145"/>
      <c r="E39" s="1146"/>
      <c r="F39" s="36">
        <v>0.09</v>
      </c>
      <c r="G39" s="37">
        <v>0.08</v>
      </c>
      <c r="H39" s="37">
        <v>0.08</v>
      </c>
      <c r="I39" s="37">
        <v>0.11</v>
      </c>
      <c r="J39" s="38">
        <v>0.1</v>
      </c>
      <c r="K39" s="22"/>
      <c r="L39" s="22"/>
      <c r="M39" s="22"/>
      <c r="N39" s="22"/>
      <c r="O39" s="22"/>
      <c r="P39" s="22"/>
    </row>
    <row r="40" spans="1:16" ht="39" customHeight="1">
      <c r="A40" s="22"/>
      <c r="B40" s="35"/>
      <c r="C40" s="1144" t="s">
        <v>539</v>
      </c>
      <c r="D40" s="1145"/>
      <c r="E40" s="1146"/>
      <c r="F40" s="36">
        <v>0.05</v>
      </c>
      <c r="G40" s="37">
        <v>0.05</v>
      </c>
      <c r="H40" s="37">
        <v>0.05</v>
      </c>
      <c r="I40" s="37">
        <v>0.05</v>
      </c>
      <c r="J40" s="38">
        <v>0.05</v>
      </c>
      <c r="K40" s="22"/>
      <c r="L40" s="22"/>
      <c r="M40" s="22"/>
      <c r="N40" s="22"/>
      <c r="O40" s="22"/>
      <c r="P40" s="22"/>
    </row>
    <row r="41" spans="1:16" ht="39" customHeight="1">
      <c r="A41" s="22"/>
      <c r="B41" s="35"/>
      <c r="C41" s="1144" t="s">
        <v>540</v>
      </c>
      <c r="D41" s="1145"/>
      <c r="E41" s="1146"/>
      <c r="F41" s="36">
        <v>0</v>
      </c>
      <c r="G41" s="37">
        <v>0</v>
      </c>
      <c r="H41" s="37">
        <v>0</v>
      </c>
      <c r="I41" s="37">
        <v>0</v>
      </c>
      <c r="J41" s="38">
        <v>0</v>
      </c>
      <c r="K41" s="22"/>
      <c r="L41" s="22"/>
      <c r="M41" s="22"/>
      <c r="N41" s="22"/>
      <c r="O41" s="22"/>
      <c r="P41" s="22"/>
    </row>
    <row r="42" spans="1:16" ht="39" customHeight="1">
      <c r="A42" s="22"/>
      <c r="B42" s="39"/>
      <c r="C42" s="1144" t="s">
        <v>541</v>
      </c>
      <c r="D42" s="1145"/>
      <c r="E42" s="1146"/>
      <c r="F42" s="36" t="s">
        <v>486</v>
      </c>
      <c r="G42" s="37" t="s">
        <v>486</v>
      </c>
      <c r="H42" s="37" t="s">
        <v>486</v>
      </c>
      <c r="I42" s="37" t="s">
        <v>486</v>
      </c>
      <c r="J42" s="38" t="s">
        <v>486</v>
      </c>
      <c r="K42" s="22"/>
      <c r="L42" s="22"/>
      <c r="M42" s="22"/>
      <c r="N42" s="22"/>
      <c r="O42" s="22"/>
      <c r="P42" s="22"/>
    </row>
    <row r="43" spans="1:16" ht="39" customHeight="1" thickBot="1">
      <c r="A43" s="22"/>
      <c r="B43" s="40"/>
      <c r="C43" s="1147" t="s">
        <v>542</v>
      </c>
      <c r="D43" s="1148"/>
      <c r="E43" s="1149"/>
      <c r="F43" s="41">
        <v>0.08</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election activeCell="A2" sqref="A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60" t="s">
        <v>11</v>
      </c>
      <c r="C45" s="1161"/>
      <c r="D45" s="58"/>
      <c r="E45" s="1166" t="s">
        <v>12</v>
      </c>
      <c r="F45" s="1166"/>
      <c r="G45" s="1166"/>
      <c r="H45" s="1166"/>
      <c r="I45" s="1166"/>
      <c r="J45" s="1167"/>
      <c r="K45" s="59">
        <v>5048</v>
      </c>
      <c r="L45" s="60">
        <v>5069</v>
      </c>
      <c r="M45" s="60">
        <v>5008</v>
      </c>
      <c r="N45" s="60">
        <v>4827</v>
      </c>
      <c r="O45" s="61">
        <v>4739</v>
      </c>
      <c r="P45" s="48"/>
      <c r="Q45" s="48"/>
      <c r="R45" s="48"/>
      <c r="S45" s="48"/>
      <c r="T45" s="48"/>
      <c r="U45" s="48"/>
    </row>
    <row r="46" spans="1:21" ht="30.75" customHeight="1">
      <c r="A46" s="48"/>
      <c r="B46" s="1162"/>
      <c r="C46" s="1163"/>
      <c r="D46" s="62"/>
      <c r="E46" s="1154" t="s">
        <v>13</v>
      </c>
      <c r="F46" s="1154"/>
      <c r="G46" s="1154"/>
      <c r="H46" s="1154"/>
      <c r="I46" s="1154"/>
      <c r="J46" s="1155"/>
      <c r="K46" s="63" t="s">
        <v>486</v>
      </c>
      <c r="L46" s="64" t="s">
        <v>486</v>
      </c>
      <c r="M46" s="64" t="s">
        <v>486</v>
      </c>
      <c r="N46" s="64" t="s">
        <v>486</v>
      </c>
      <c r="O46" s="65" t="s">
        <v>486</v>
      </c>
      <c r="P46" s="48"/>
      <c r="Q46" s="48"/>
      <c r="R46" s="48"/>
      <c r="S46" s="48"/>
      <c r="T46" s="48"/>
      <c r="U46" s="48"/>
    </row>
    <row r="47" spans="1:21" ht="30.75" customHeight="1">
      <c r="A47" s="48"/>
      <c r="B47" s="1162"/>
      <c r="C47" s="1163"/>
      <c r="D47" s="62"/>
      <c r="E47" s="1154" t="s">
        <v>14</v>
      </c>
      <c r="F47" s="1154"/>
      <c r="G47" s="1154"/>
      <c r="H47" s="1154"/>
      <c r="I47" s="1154"/>
      <c r="J47" s="1155"/>
      <c r="K47" s="63" t="s">
        <v>486</v>
      </c>
      <c r="L47" s="64" t="s">
        <v>486</v>
      </c>
      <c r="M47" s="64" t="s">
        <v>486</v>
      </c>
      <c r="N47" s="64" t="s">
        <v>486</v>
      </c>
      <c r="O47" s="65" t="s">
        <v>486</v>
      </c>
      <c r="P47" s="48"/>
      <c r="Q47" s="48"/>
      <c r="R47" s="48"/>
      <c r="S47" s="48"/>
      <c r="T47" s="48"/>
      <c r="U47" s="48"/>
    </row>
    <row r="48" spans="1:21" ht="30.75" customHeight="1">
      <c r="A48" s="48"/>
      <c r="B48" s="1162"/>
      <c r="C48" s="1163"/>
      <c r="D48" s="62"/>
      <c r="E48" s="1154" t="s">
        <v>15</v>
      </c>
      <c r="F48" s="1154"/>
      <c r="G48" s="1154"/>
      <c r="H48" s="1154"/>
      <c r="I48" s="1154"/>
      <c r="J48" s="1155"/>
      <c r="K48" s="63">
        <v>1405</v>
      </c>
      <c r="L48" s="64">
        <v>1524</v>
      </c>
      <c r="M48" s="64">
        <v>1506</v>
      </c>
      <c r="N48" s="64">
        <v>1568</v>
      </c>
      <c r="O48" s="65">
        <v>1508</v>
      </c>
      <c r="P48" s="48"/>
      <c r="Q48" s="48"/>
      <c r="R48" s="48"/>
      <c r="S48" s="48"/>
      <c r="T48" s="48"/>
      <c r="U48" s="48"/>
    </row>
    <row r="49" spans="1:21" ht="30.75" customHeight="1">
      <c r="A49" s="48"/>
      <c r="B49" s="1162"/>
      <c r="C49" s="1163"/>
      <c r="D49" s="62"/>
      <c r="E49" s="1154" t="s">
        <v>16</v>
      </c>
      <c r="F49" s="1154"/>
      <c r="G49" s="1154"/>
      <c r="H49" s="1154"/>
      <c r="I49" s="1154"/>
      <c r="J49" s="1155"/>
      <c r="K49" s="63" t="s">
        <v>486</v>
      </c>
      <c r="L49" s="64" t="s">
        <v>486</v>
      </c>
      <c r="M49" s="64" t="s">
        <v>486</v>
      </c>
      <c r="N49" s="64" t="s">
        <v>486</v>
      </c>
      <c r="O49" s="65" t="s">
        <v>486</v>
      </c>
      <c r="P49" s="48"/>
      <c r="Q49" s="48"/>
      <c r="R49" s="48"/>
      <c r="S49" s="48"/>
      <c r="T49" s="48"/>
      <c r="U49" s="48"/>
    </row>
    <row r="50" spans="1:21" ht="30.75" customHeight="1">
      <c r="A50" s="48"/>
      <c r="B50" s="1162"/>
      <c r="C50" s="1163"/>
      <c r="D50" s="62"/>
      <c r="E50" s="1154" t="s">
        <v>17</v>
      </c>
      <c r="F50" s="1154"/>
      <c r="G50" s="1154"/>
      <c r="H50" s="1154"/>
      <c r="I50" s="1154"/>
      <c r="J50" s="1155"/>
      <c r="K50" s="63">
        <v>28</v>
      </c>
      <c r="L50" s="64">
        <v>26</v>
      </c>
      <c r="M50" s="64">
        <v>21</v>
      </c>
      <c r="N50" s="64">
        <v>10</v>
      </c>
      <c r="O50" s="65">
        <v>10</v>
      </c>
      <c r="P50" s="48"/>
      <c r="Q50" s="48"/>
      <c r="R50" s="48"/>
      <c r="S50" s="48"/>
      <c r="T50" s="48"/>
      <c r="U50" s="48"/>
    </row>
    <row r="51" spans="1:21" ht="30.75" customHeight="1">
      <c r="A51" s="48"/>
      <c r="B51" s="1164"/>
      <c r="C51" s="1165"/>
      <c r="D51" s="66"/>
      <c r="E51" s="1154" t="s">
        <v>18</v>
      </c>
      <c r="F51" s="1154"/>
      <c r="G51" s="1154"/>
      <c r="H51" s="1154"/>
      <c r="I51" s="1154"/>
      <c r="J51" s="1155"/>
      <c r="K51" s="63" t="s">
        <v>486</v>
      </c>
      <c r="L51" s="64" t="s">
        <v>486</v>
      </c>
      <c r="M51" s="64" t="s">
        <v>486</v>
      </c>
      <c r="N51" s="64" t="s">
        <v>486</v>
      </c>
      <c r="O51" s="65" t="s">
        <v>486</v>
      </c>
      <c r="P51" s="48"/>
      <c r="Q51" s="48"/>
      <c r="R51" s="48"/>
      <c r="S51" s="48"/>
      <c r="T51" s="48"/>
      <c r="U51" s="48"/>
    </row>
    <row r="52" spans="1:21" ht="30.75" customHeight="1">
      <c r="A52" s="48"/>
      <c r="B52" s="1152" t="s">
        <v>19</v>
      </c>
      <c r="C52" s="1153"/>
      <c r="D52" s="66"/>
      <c r="E52" s="1154" t="s">
        <v>20</v>
      </c>
      <c r="F52" s="1154"/>
      <c r="G52" s="1154"/>
      <c r="H52" s="1154"/>
      <c r="I52" s="1154"/>
      <c r="J52" s="1155"/>
      <c r="K52" s="63">
        <v>3387</v>
      </c>
      <c r="L52" s="64">
        <v>3497</v>
      </c>
      <c r="M52" s="64">
        <v>3580</v>
      </c>
      <c r="N52" s="64">
        <v>3632</v>
      </c>
      <c r="O52" s="65">
        <v>3700</v>
      </c>
      <c r="P52" s="48"/>
      <c r="Q52" s="48"/>
      <c r="R52" s="48"/>
      <c r="S52" s="48"/>
      <c r="T52" s="48"/>
      <c r="U52" s="48"/>
    </row>
    <row r="53" spans="1:21" ht="30.75" customHeight="1" thickBot="1">
      <c r="A53" s="48"/>
      <c r="B53" s="1156" t="s">
        <v>21</v>
      </c>
      <c r="C53" s="1157"/>
      <c r="D53" s="67"/>
      <c r="E53" s="1158" t="s">
        <v>22</v>
      </c>
      <c r="F53" s="1158"/>
      <c r="G53" s="1158"/>
      <c r="H53" s="1158"/>
      <c r="I53" s="1158"/>
      <c r="J53" s="1159"/>
      <c r="K53" s="68">
        <v>3094</v>
      </c>
      <c r="L53" s="69">
        <v>3122</v>
      </c>
      <c r="M53" s="69">
        <v>2955</v>
      </c>
      <c r="N53" s="69">
        <v>2773</v>
      </c>
      <c r="O53" s="70">
        <v>2557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526</v>
      </c>
      <c r="J40" s="79" t="s">
        <v>527</v>
      </c>
      <c r="K40" s="79" t="s">
        <v>528</v>
      </c>
      <c r="L40" s="79" t="s">
        <v>529</v>
      </c>
      <c r="M40" s="80" t="s">
        <v>530</v>
      </c>
    </row>
    <row r="41" spans="2:13" ht="27.75" customHeight="1">
      <c r="B41" s="1180" t="s">
        <v>24</v>
      </c>
      <c r="C41" s="1181"/>
      <c r="D41" s="81"/>
      <c r="E41" s="1182" t="s">
        <v>25</v>
      </c>
      <c r="F41" s="1182"/>
      <c r="G41" s="1182"/>
      <c r="H41" s="1183"/>
      <c r="I41" s="82">
        <v>43879</v>
      </c>
      <c r="J41" s="83">
        <v>42571</v>
      </c>
      <c r="K41" s="83">
        <v>42847</v>
      </c>
      <c r="L41" s="83">
        <v>43908</v>
      </c>
      <c r="M41" s="84">
        <v>44912</v>
      </c>
    </row>
    <row r="42" spans="2:13" ht="27.75" customHeight="1">
      <c r="B42" s="1170"/>
      <c r="C42" s="1171"/>
      <c r="D42" s="85"/>
      <c r="E42" s="1174" t="s">
        <v>26</v>
      </c>
      <c r="F42" s="1174"/>
      <c r="G42" s="1174"/>
      <c r="H42" s="1175"/>
      <c r="I42" s="86">
        <v>101</v>
      </c>
      <c r="J42" s="87">
        <v>76</v>
      </c>
      <c r="K42" s="87">
        <v>59</v>
      </c>
      <c r="L42" s="87">
        <v>45</v>
      </c>
      <c r="M42" s="88">
        <v>38</v>
      </c>
    </row>
    <row r="43" spans="2:13" ht="27.75" customHeight="1">
      <c r="B43" s="1170"/>
      <c r="C43" s="1171"/>
      <c r="D43" s="85"/>
      <c r="E43" s="1174" t="s">
        <v>27</v>
      </c>
      <c r="F43" s="1174"/>
      <c r="G43" s="1174"/>
      <c r="H43" s="1175"/>
      <c r="I43" s="86">
        <v>23148</v>
      </c>
      <c r="J43" s="87">
        <v>22300</v>
      </c>
      <c r="K43" s="87">
        <v>21613</v>
      </c>
      <c r="L43" s="87">
        <v>21134</v>
      </c>
      <c r="M43" s="88">
        <v>20672</v>
      </c>
    </row>
    <row r="44" spans="2:13" ht="27.75" customHeight="1">
      <c r="B44" s="1170"/>
      <c r="C44" s="1171"/>
      <c r="D44" s="85"/>
      <c r="E44" s="1174" t="s">
        <v>28</v>
      </c>
      <c r="F44" s="1174"/>
      <c r="G44" s="1174"/>
      <c r="H44" s="1175"/>
      <c r="I44" s="86" t="s">
        <v>486</v>
      </c>
      <c r="J44" s="87" t="s">
        <v>486</v>
      </c>
      <c r="K44" s="87" t="s">
        <v>486</v>
      </c>
      <c r="L44" s="87" t="s">
        <v>486</v>
      </c>
      <c r="M44" s="88" t="s">
        <v>486</v>
      </c>
    </row>
    <row r="45" spans="2:13" ht="27.75" customHeight="1">
      <c r="B45" s="1170"/>
      <c r="C45" s="1171"/>
      <c r="D45" s="85"/>
      <c r="E45" s="1174" t="s">
        <v>29</v>
      </c>
      <c r="F45" s="1174"/>
      <c r="G45" s="1174"/>
      <c r="H45" s="1175"/>
      <c r="I45" s="86">
        <v>9248</v>
      </c>
      <c r="J45" s="87">
        <v>9023</v>
      </c>
      <c r="K45" s="87">
        <v>8780</v>
      </c>
      <c r="L45" s="87">
        <v>8347</v>
      </c>
      <c r="M45" s="88">
        <v>7741</v>
      </c>
    </row>
    <row r="46" spans="2:13" ht="27.75" customHeight="1">
      <c r="B46" s="1170"/>
      <c r="C46" s="1171"/>
      <c r="D46" s="85"/>
      <c r="E46" s="1174" t="s">
        <v>30</v>
      </c>
      <c r="F46" s="1174"/>
      <c r="G46" s="1174"/>
      <c r="H46" s="1175"/>
      <c r="I46" s="86">
        <v>2</v>
      </c>
      <c r="J46" s="87">
        <v>1</v>
      </c>
      <c r="K46" s="87">
        <v>0</v>
      </c>
      <c r="L46" s="87">
        <v>0</v>
      </c>
      <c r="M46" s="88">
        <v>0</v>
      </c>
    </row>
    <row r="47" spans="2:13" ht="27.75" customHeight="1">
      <c r="B47" s="1170"/>
      <c r="C47" s="1171"/>
      <c r="D47" s="85"/>
      <c r="E47" s="1174" t="s">
        <v>31</v>
      </c>
      <c r="F47" s="1174"/>
      <c r="G47" s="1174"/>
      <c r="H47" s="1175"/>
      <c r="I47" s="86" t="s">
        <v>486</v>
      </c>
      <c r="J47" s="87" t="s">
        <v>486</v>
      </c>
      <c r="K47" s="87" t="s">
        <v>486</v>
      </c>
      <c r="L47" s="87" t="s">
        <v>486</v>
      </c>
      <c r="M47" s="88" t="s">
        <v>486</v>
      </c>
    </row>
    <row r="48" spans="2:13" ht="27.75" customHeight="1">
      <c r="B48" s="1172"/>
      <c r="C48" s="1173"/>
      <c r="D48" s="85"/>
      <c r="E48" s="1174" t="s">
        <v>32</v>
      </c>
      <c r="F48" s="1174"/>
      <c r="G48" s="1174"/>
      <c r="H48" s="1175"/>
      <c r="I48" s="86" t="s">
        <v>486</v>
      </c>
      <c r="J48" s="87" t="s">
        <v>486</v>
      </c>
      <c r="K48" s="87" t="s">
        <v>486</v>
      </c>
      <c r="L48" s="87" t="s">
        <v>486</v>
      </c>
      <c r="M48" s="88" t="s">
        <v>486</v>
      </c>
    </row>
    <row r="49" spans="2:13" ht="27.75" customHeight="1">
      <c r="B49" s="1168" t="s">
        <v>33</v>
      </c>
      <c r="C49" s="1169"/>
      <c r="D49" s="89"/>
      <c r="E49" s="1174" t="s">
        <v>34</v>
      </c>
      <c r="F49" s="1174"/>
      <c r="G49" s="1174"/>
      <c r="H49" s="1175"/>
      <c r="I49" s="86">
        <v>8854</v>
      </c>
      <c r="J49" s="87">
        <v>10392</v>
      </c>
      <c r="K49" s="87">
        <v>10976</v>
      </c>
      <c r="L49" s="87">
        <v>10402</v>
      </c>
      <c r="M49" s="88">
        <v>10433</v>
      </c>
    </row>
    <row r="50" spans="2:13" ht="27.75" customHeight="1">
      <c r="B50" s="1170"/>
      <c r="C50" s="1171"/>
      <c r="D50" s="85"/>
      <c r="E50" s="1174" t="s">
        <v>35</v>
      </c>
      <c r="F50" s="1174"/>
      <c r="G50" s="1174"/>
      <c r="H50" s="1175"/>
      <c r="I50" s="86">
        <v>1573</v>
      </c>
      <c r="J50" s="87">
        <v>1554</v>
      </c>
      <c r="K50" s="87">
        <v>1439</v>
      </c>
      <c r="L50" s="87">
        <v>1285</v>
      </c>
      <c r="M50" s="88">
        <v>1151</v>
      </c>
    </row>
    <row r="51" spans="2:13" ht="27.75" customHeight="1">
      <c r="B51" s="1172"/>
      <c r="C51" s="1173"/>
      <c r="D51" s="85"/>
      <c r="E51" s="1174" t="s">
        <v>36</v>
      </c>
      <c r="F51" s="1174"/>
      <c r="G51" s="1174"/>
      <c r="H51" s="1175"/>
      <c r="I51" s="86">
        <v>39869</v>
      </c>
      <c r="J51" s="87">
        <v>41879</v>
      </c>
      <c r="K51" s="87">
        <v>43425</v>
      </c>
      <c r="L51" s="87">
        <v>45211</v>
      </c>
      <c r="M51" s="88">
        <v>46827</v>
      </c>
    </row>
    <row r="52" spans="2:13" ht="27.75" customHeight="1" thickBot="1">
      <c r="B52" s="1176" t="s">
        <v>37</v>
      </c>
      <c r="C52" s="1177"/>
      <c r="D52" s="90"/>
      <c r="E52" s="1178" t="s">
        <v>38</v>
      </c>
      <c r="F52" s="1178"/>
      <c r="G52" s="1178"/>
      <c r="H52" s="1179"/>
      <c r="I52" s="91">
        <v>26082</v>
      </c>
      <c r="J52" s="92">
        <v>20146</v>
      </c>
      <c r="K52" s="92">
        <v>17460</v>
      </c>
      <c r="L52" s="92">
        <v>16537</v>
      </c>
      <c r="M52" s="93">
        <v>14952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525</v>
      </c>
      <c r="G2" s="111"/>
      <c r="H2" s="112"/>
    </row>
    <row r="3" spans="1:8">
      <c r="A3" s="108" t="s">
        <v>518</v>
      </c>
      <c r="B3" s="113"/>
      <c r="C3" s="114"/>
      <c r="D3" s="115">
        <v>32898</v>
      </c>
      <c r="E3" s="116"/>
      <c r="F3" s="117">
        <v>53925</v>
      </c>
      <c r="G3" s="118"/>
      <c r="H3" s="119"/>
    </row>
    <row r="4" spans="1:8">
      <c r="A4" s="120"/>
      <c r="B4" s="121"/>
      <c r="C4" s="122"/>
      <c r="D4" s="123">
        <v>20944</v>
      </c>
      <c r="E4" s="124"/>
      <c r="F4" s="125">
        <v>34260</v>
      </c>
      <c r="G4" s="126"/>
      <c r="H4" s="127"/>
    </row>
    <row r="5" spans="1:8">
      <c r="A5" s="108" t="s">
        <v>520</v>
      </c>
      <c r="B5" s="113"/>
      <c r="C5" s="114"/>
      <c r="D5" s="115">
        <v>43910</v>
      </c>
      <c r="E5" s="116"/>
      <c r="F5" s="117">
        <v>51263</v>
      </c>
      <c r="G5" s="118"/>
      <c r="H5" s="119"/>
    </row>
    <row r="6" spans="1:8">
      <c r="A6" s="120"/>
      <c r="B6" s="121"/>
      <c r="C6" s="122"/>
      <c r="D6" s="123">
        <v>18798</v>
      </c>
      <c r="E6" s="124"/>
      <c r="F6" s="125">
        <v>29061</v>
      </c>
      <c r="G6" s="126"/>
      <c r="H6" s="127"/>
    </row>
    <row r="7" spans="1:8">
      <c r="A7" s="108" t="s">
        <v>521</v>
      </c>
      <c r="B7" s="113"/>
      <c r="C7" s="114"/>
      <c r="D7" s="115">
        <v>51231</v>
      </c>
      <c r="E7" s="116"/>
      <c r="F7" s="117">
        <v>41433</v>
      </c>
      <c r="G7" s="118"/>
      <c r="H7" s="119"/>
    </row>
    <row r="8" spans="1:8">
      <c r="A8" s="120"/>
      <c r="B8" s="121"/>
      <c r="C8" s="122"/>
      <c r="D8" s="123">
        <v>16364</v>
      </c>
      <c r="E8" s="124"/>
      <c r="F8" s="125">
        <v>22351</v>
      </c>
      <c r="G8" s="126"/>
      <c r="H8" s="127"/>
    </row>
    <row r="9" spans="1:8">
      <c r="A9" s="108" t="s">
        <v>522</v>
      </c>
      <c r="B9" s="113"/>
      <c r="C9" s="114"/>
      <c r="D9" s="115">
        <v>56629</v>
      </c>
      <c r="E9" s="116"/>
      <c r="F9" s="117">
        <v>43493</v>
      </c>
      <c r="G9" s="118"/>
      <c r="H9" s="119"/>
    </row>
    <row r="10" spans="1:8">
      <c r="A10" s="120"/>
      <c r="B10" s="121"/>
      <c r="C10" s="122"/>
      <c r="D10" s="123">
        <v>28115</v>
      </c>
      <c r="E10" s="124"/>
      <c r="F10" s="125">
        <v>23254</v>
      </c>
      <c r="G10" s="126"/>
      <c r="H10" s="127"/>
    </row>
    <row r="11" spans="1:8">
      <c r="A11" s="108" t="s">
        <v>523</v>
      </c>
      <c r="B11" s="113"/>
      <c r="C11" s="114"/>
      <c r="D11" s="115">
        <v>79223</v>
      </c>
      <c r="E11" s="116"/>
      <c r="F11" s="117">
        <v>50840</v>
      </c>
      <c r="G11" s="118"/>
      <c r="H11" s="119"/>
    </row>
    <row r="12" spans="1:8">
      <c r="A12" s="120"/>
      <c r="B12" s="121"/>
      <c r="C12" s="128"/>
      <c r="D12" s="123">
        <v>26788</v>
      </c>
      <c r="E12" s="124"/>
      <c r="F12" s="125">
        <v>25367</v>
      </c>
      <c r="G12" s="126"/>
      <c r="H12" s="127"/>
    </row>
    <row r="13" spans="1:8">
      <c r="A13" s="108"/>
      <c r="B13" s="113"/>
      <c r="C13" s="129"/>
      <c r="D13" s="130">
        <v>52778</v>
      </c>
      <c r="E13" s="131"/>
      <c r="F13" s="132">
        <v>48191</v>
      </c>
      <c r="G13" s="133"/>
      <c r="H13" s="119"/>
    </row>
    <row r="14" spans="1:8">
      <c r="A14" s="120"/>
      <c r="B14" s="121"/>
      <c r="C14" s="122"/>
      <c r="D14" s="123">
        <v>22202</v>
      </c>
      <c r="E14" s="124"/>
      <c r="F14" s="125">
        <v>26859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8.27</v>
      </c>
      <c r="C19" s="134">
        <f>ROUND(VALUE(SUBSTITUTE(実質収支比率等に係る経年分析!G$48,"▲","-")),2)</f>
        <v>7.68</v>
      </c>
      <c r="D19" s="134">
        <f>ROUND(VALUE(SUBSTITUTE(実質収支比率等に係る経年分析!H$48,"▲","-")),2)</f>
        <v>8.5500000000000007</v>
      </c>
      <c r="E19" s="134">
        <f>ROUND(VALUE(SUBSTITUTE(実質収支比率等に係る経年分析!I$48,"▲","-")),2)</f>
        <v>8.1199999999999992</v>
      </c>
      <c r="F19" s="134">
        <f>ROUND(VALUE(SUBSTITUTE(実質収支比率等に係る経年分析!J$48,"▲","-")),2)</f>
        <v>7.47</v>
      </c>
    </row>
    <row r="20" spans="1:11">
      <c r="A20" s="134" t="s">
        <v>43</v>
      </c>
      <c r="B20" s="134">
        <f>ROUND(VALUE(SUBSTITUTE(実質収支比率等に係る経年分析!F$47,"▲","-")),2)</f>
        <v>19.63</v>
      </c>
      <c r="C20" s="134">
        <f>ROUND(VALUE(SUBSTITUTE(実質収支比率等に係る経年分析!G$47,"▲","-")),2)</f>
        <v>21.72</v>
      </c>
      <c r="D20" s="134">
        <f>ROUND(VALUE(SUBSTITUTE(実質収支比率等に係る経年分析!H$47,"▲","-")),2)</f>
        <v>21.11</v>
      </c>
      <c r="E20" s="134">
        <f>ROUND(VALUE(SUBSTITUTE(実質収支比率等に係る経年分析!I$47,"▲","-")),2)</f>
        <v>19.57</v>
      </c>
      <c r="F20" s="134">
        <f>ROUND(VALUE(SUBSTITUTE(実質収支比率等に係る経年分析!J$47,"▲","-")),2)</f>
        <v>20.59</v>
      </c>
    </row>
    <row r="21" spans="1:11">
      <c r="A21" s="134" t="s">
        <v>44</v>
      </c>
      <c r="B21" s="134">
        <f>IF(ISNUMBER(VALUE(SUBSTITUTE(実質収支比率等に係る経年分析!F$49,"▲","-"))),ROUND(VALUE(SUBSTITUTE(実質収支比率等に係る経年分析!F$49,"▲","-")),2),NA())</f>
        <v>2.94</v>
      </c>
      <c r="C21" s="134">
        <f>IF(ISNUMBER(VALUE(SUBSTITUTE(実質収支比率等に係る経年分析!G$49,"▲","-"))),ROUND(VALUE(SUBSTITUTE(実質収支比率等に係る経年分析!G$49,"▲","-")),2),NA())</f>
        <v>2.09</v>
      </c>
      <c r="D21" s="134">
        <f>IF(ISNUMBER(VALUE(SUBSTITUTE(実質収支比率等に係る経年分析!H$49,"▲","-"))),ROUND(VALUE(SUBSTITUTE(実質収支比率等に係る経年分析!H$49,"▲","-")),2),NA())</f>
        <v>0.96</v>
      </c>
      <c r="E21" s="134">
        <f>IF(ISNUMBER(VALUE(SUBSTITUTE(実質収支比率等に係る経年分析!I$49,"▲","-"))),ROUND(VALUE(SUBSTITUTE(実質収支比率等に係る経年分析!I$49,"▲","-")),2),NA())</f>
        <v>-2.06</v>
      </c>
      <c r="F21" s="134">
        <f>IF(ISNUMBER(VALUE(SUBSTITUTE(実質収支比率等に係る経年分析!J$49,"▲","-"))),ROUND(VALUE(SUBSTITUTE(実質収支比率等に係る経年分析!J$49,"▲","-")),2),NA())</f>
        <v>0.82</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0.08</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住宅新築資金等貸付事業特別会計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畑地かん水事業特別会計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0.05</v>
      </c>
    </row>
    <row r="31" spans="1:11">
      <c r="A31" s="135" t="str">
        <f>IF(連結実質赤字比率に係る赤字・黒字の構成分析!C$39="",NA(),連結実質赤字比率に係る赤字・黒字の構成分析!C$39)</f>
        <v>後期高齢者医療保険特別会計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0.09</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介護保険特別会計（介護サービス事業勘定）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0.55000000000000004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0.37</v>
      </c>
    </row>
    <row r="33" spans="1:16">
      <c r="A33" s="135" t="str">
        <f>IF(連結実質赤字比率に係る赤字・黒字の構成分析!C$37="",NA(),連結実質赤字比率に係る赤字・黒字の構成分析!C$37)</f>
        <v>介護保険特別会計（介護保険事業勘定）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0.48</v>
      </c>
      <c r="F34" s="135">
        <f>IF(ROUND(VALUE(SUBSTITUTE(連結実質赤字比率に係る赤字・黒字の構成分析!H$36,"▲", "-")), 2) &lt; 0, ABS(ROUND(VALUE(SUBSTITUTE(連結実質赤字比率に係る赤字・黒字の構成分析!H$36,"▲", "-")), 2)), NA())</f>
        <v>1.06</v>
      </c>
      <c r="G34" s="135" t="e">
        <f>IF(ROUND(VALUE(SUBSTITUTE(連結実質赤字比率に係る赤字・黒字の構成分析!H$36,"▲", "-")), 2) &gt;= 0, ABS(ROUND(VALUE(SUBSTITUTE(連結実質赤字比率に係る赤字・黒字の構成分析!H$36,"▲", "-")), 2)), NA())</f>
        <v>#N/A</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5.81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5.46</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8.2200000000000006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7.64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8.07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7.42</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3387</v>
      </c>
      <c r="E42" s="136"/>
      <c r="F42" s="136"/>
      <c r="G42" s="136">
        <f>'実質公債費比率（分子）の構造'!L$52</f>
        <v>3497</v>
      </c>
      <c r="H42" s="136"/>
      <c r="I42" s="136"/>
      <c r="J42" s="136">
        <f>'実質公債費比率（分子）の構造'!M$52</f>
        <v>3580</v>
      </c>
      <c r="K42" s="136"/>
      <c r="L42" s="136"/>
      <c r="M42" s="136">
        <f>'実質公債費比率（分子）の構造'!N$52</f>
        <v>3632</v>
      </c>
      <c r="N42" s="136"/>
      <c r="O42" s="136"/>
      <c r="P42" s="136">
        <f>'実質公債費比率（分子）の構造'!O$52</f>
        <v>3700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28</v>
      </c>
      <c r="C44" s="136"/>
      <c r="D44" s="136"/>
      <c r="E44" s="136">
        <f>'実質公債費比率（分子）の構造'!L$50</f>
        <v>26</v>
      </c>
      <c r="F44" s="136"/>
      <c r="G44" s="136"/>
      <c r="H44" s="136">
        <f>'実質公債費比率（分子）の構造'!M$50</f>
        <v>21</v>
      </c>
      <c r="I44" s="136"/>
      <c r="J44" s="136"/>
      <c r="K44" s="136">
        <f>'実質公債費比率（分子）の構造'!N$50</f>
        <v>10</v>
      </c>
      <c r="L44" s="136"/>
      <c r="M44" s="136"/>
      <c r="N44" s="136">
        <f>'実質公債費比率（分子）の構造'!O$50</f>
        <v>10</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1405</v>
      </c>
      <c r="C46" s="136"/>
      <c r="D46" s="136"/>
      <c r="E46" s="136">
        <f>'実質公債費比率（分子）の構造'!L$48</f>
        <v>1524</v>
      </c>
      <c r="F46" s="136"/>
      <c r="G46" s="136"/>
      <c r="H46" s="136">
        <f>'実質公債費比率（分子）の構造'!M$48</f>
        <v>1506</v>
      </c>
      <c r="I46" s="136"/>
      <c r="J46" s="136"/>
      <c r="K46" s="136">
        <f>'実質公債費比率（分子）の構造'!N$48</f>
        <v>1568</v>
      </c>
      <c r="L46" s="136"/>
      <c r="M46" s="136"/>
      <c r="N46" s="136">
        <f>'実質公債費比率（分子）の構造'!O$48</f>
        <v>1508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5048</v>
      </c>
      <c r="C49" s="136"/>
      <c r="D49" s="136"/>
      <c r="E49" s="136">
        <f>'実質公債費比率（分子）の構造'!L$45</f>
        <v>5069</v>
      </c>
      <c r="F49" s="136"/>
      <c r="G49" s="136"/>
      <c r="H49" s="136">
        <f>'実質公債費比率（分子）の構造'!M$45</f>
        <v>5008</v>
      </c>
      <c r="I49" s="136"/>
      <c r="J49" s="136"/>
      <c r="K49" s="136">
        <f>'実質公債費比率（分子）の構造'!N$45</f>
        <v>4827</v>
      </c>
      <c r="L49" s="136"/>
      <c r="M49" s="136"/>
      <c r="N49" s="136">
        <f>'実質公債費比率（分子）の構造'!O$45</f>
        <v>4739</v>
      </c>
      <c r="O49" s="136"/>
      <c r="P49" s="136"/>
    </row>
    <row r="50" spans="1:16">
      <c r="A50" s="136" t="s">
        <v>59</v>
      </c>
      <c r="B50" s="136" t="e">
        <f>NA()</f>
        <v>#N/A</v>
      </c>
      <c r="C50" s="136">
        <f>IF(ISNUMBER('実質公債費比率（分子）の構造'!K$53),'実質公債費比率（分子）の構造'!K$53,NA())</f>
        <v>3094</v>
      </c>
      <c r="D50" s="136" t="e">
        <f>NA()</f>
        <v>#N/A</v>
      </c>
      <c r="E50" s="136" t="e">
        <f>NA()</f>
        <v>#N/A</v>
      </c>
      <c r="F50" s="136">
        <f>IF(ISNUMBER('実質公債費比率（分子）の構造'!L$53),'実質公債費比率（分子）の構造'!L$53,NA())</f>
        <v>3122</v>
      </c>
      <c r="G50" s="136" t="e">
        <f>NA()</f>
        <v>#N/A</v>
      </c>
      <c r="H50" s="136" t="e">
        <f>NA()</f>
        <v>#N/A</v>
      </c>
      <c r="I50" s="136">
        <f>IF(ISNUMBER('実質公債費比率（分子）の構造'!M$53),'実質公債費比率（分子）の構造'!M$53,NA())</f>
        <v>2955</v>
      </c>
      <c r="J50" s="136" t="e">
        <f>NA()</f>
        <v>#N/A</v>
      </c>
      <c r="K50" s="136" t="e">
        <f>NA()</f>
        <v>#N/A</v>
      </c>
      <c r="L50" s="136">
        <f>IF(ISNUMBER('実質公債費比率（分子）の構造'!N$53),'実質公債費比率（分子）の構造'!N$53,NA())</f>
        <v>2773</v>
      </c>
      <c r="M50" s="136" t="e">
        <f>NA()</f>
        <v>#N/A</v>
      </c>
      <c r="N50" s="136" t="e">
        <f>NA()</f>
        <v>#N/A</v>
      </c>
      <c r="O50" s="136">
        <f>IF(ISNUMBER('実質公債費比率（分子）の構造'!O$53),'実質公債費比率（分子）の構造'!O$53,NA())</f>
        <v>2557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39869</v>
      </c>
      <c r="E56" s="135"/>
      <c r="F56" s="135"/>
      <c r="G56" s="135">
        <f>'将来負担比率（分子）の構造'!J$51</f>
        <v>41879</v>
      </c>
      <c r="H56" s="135"/>
      <c r="I56" s="135"/>
      <c r="J56" s="135">
        <f>'将来負担比率（分子）の構造'!K$51</f>
        <v>43425</v>
      </c>
      <c r="K56" s="135"/>
      <c r="L56" s="135"/>
      <c r="M56" s="135">
        <f>'将来負担比率（分子）の構造'!L$51</f>
        <v>45211</v>
      </c>
      <c r="N56" s="135"/>
      <c r="O56" s="135"/>
      <c r="P56" s="135">
        <f>'将来負担比率（分子）の構造'!M$51</f>
        <v>46827</v>
      </c>
    </row>
    <row r="57" spans="1:16">
      <c r="A57" s="135" t="s">
        <v>35</v>
      </c>
      <c r="B57" s="135"/>
      <c r="C57" s="135"/>
      <c r="D57" s="135">
        <f>'将来負担比率（分子）の構造'!I$50</f>
        <v>1573</v>
      </c>
      <c r="E57" s="135"/>
      <c r="F57" s="135"/>
      <c r="G57" s="135">
        <f>'将来負担比率（分子）の構造'!J$50</f>
        <v>1554</v>
      </c>
      <c r="H57" s="135"/>
      <c r="I57" s="135"/>
      <c r="J57" s="135">
        <f>'将来負担比率（分子）の構造'!K$50</f>
        <v>1439</v>
      </c>
      <c r="K57" s="135"/>
      <c r="L57" s="135"/>
      <c r="M57" s="135">
        <f>'将来負担比率（分子）の構造'!L$50</f>
        <v>1285</v>
      </c>
      <c r="N57" s="135"/>
      <c r="O57" s="135"/>
      <c r="P57" s="135">
        <f>'将来負担比率（分子）の構造'!M$50</f>
        <v>1151</v>
      </c>
    </row>
    <row r="58" spans="1:16">
      <c r="A58" s="135" t="s">
        <v>34</v>
      </c>
      <c r="B58" s="135"/>
      <c r="C58" s="135"/>
      <c r="D58" s="135">
        <f>'将来負担比率（分子）の構造'!I$49</f>
        <v>8854</v>
      </c>
      <c r="E58" s="135"/>
      <c r="F58" s="135"/>
      <c r="G58" s="135">
        <f>'将来負担比率（分子）の構造'!J$49</f>
        <v>10392</v>
      </c>
      <c r="H58" s="135"/>
      <c r="I58" s="135"/>
      <c r="J58" s="135">
        <f>'将来負担比率（分子）の構造'!K$49</f>
        <v>10976</v>
      </c>
      <c r="K58" s="135"/>
      <c r="L58" s="135"/>
      <c r="M58" s="135">
        <f>'将来負担比率（分子）の構造'!L$49</f>
        <v>10402</v>
      </c>
      <c r="N58" s="135"/>
      <c r="O58" s="135"/>
      <c r="P58" s="135">
        <f>'将来負担比率（分子）の構造'!M$49</f>
        <v>10433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v>
      </c>
      <c r="C61" s="135"/>
      <c r="D61" s="135"/>
      <c r="E61" s="135">
        <f>'将来負担比率（分子）の構造'!J$46</f>
        <v>1</v>
      </c>
      <c r="F61" s="135"/>
      <c r="G61" s="135"/>
      <c r="H61" s="135">
        <f>'将来負担比率（分子）の構造'!K$46</f>
        <v>0</v>
      </c>
      <c r="I61" s="135"/>
      <c r="J61" s="135"/>
      <c r="K61" s="135">
        <f>'将来負担比率（分子）の構造'!L$46</f>
        <v>0</v>
      </c>
      <c r="L61" s="135"/>
      <c r="M61" s="135"/>
      <c r="N61" s="135">
        <f>'将来負担比率（分子）の構造'!M$46</f>
        <v>0</v>
      </c>
      <c r="O61" s="135"/>
      <c r="P61" s="135"/>
    </row>
    <row r="62" spans="1:16">
      <c r="A62" s="135" t="s">
        <v>29</v>
      </c>
      <c r="B62" s="135">
        <f>'将来負担比率（分子）の構造'!I$45</f>
        <v>9248</v>
      </c>
      <c r="C62" s="135"/>
      <c r="D62" s="135"/>
      <c r="E62" s="135">
        <f>'将来負担比率（分子）の構造'!J$45</f>
        <v>9023</v>
      </c>
      <c r="F62" s="135"/>
      <c r="G62" s="135"/>
      <c r="H62" s="135">
        <f>'将来負担比率（分子）の構造'!K$45</f>
        <v>8780</v>
      </c>
      <c r="I62" s="135"/>
      <c r="J62" s="135"/>
      <c r="K62" s="135">
        <f>'将来負担比率（分子）の構造'!L$45</f>
        <v>8347</v>
      </c>
      <c r="L62" s="135"/>
      <c r="M62" s="135"/>
      <c r="N62" s="135">
        <f>'将来負担比率（分子）の構造'!M$45</f>
        <v>7741</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23148</v>
      </c>
      <c r="C64" s="135"/>
      <c r="D64" s="135"/>
      <c r="E64" s="135">
        <f>'将来負担比率（分子）の構造'!J$43</f>
        <v>22300</v>
      </c>
      <c r="F64" s="135"/>
      <c r="G64" s="135"/>
      <c r="H64" s="135">
        <f>'将来負担比率（分子）の構造'!K$43</f>
        <v>21613</v>
      </c>
      <c r="I64" s="135"/>
      <c r="J64" s="135"/>
      <c r="K64" s="135">
        <f>'将来負担比率（分子）の構造'!L$43</f>
        <v>21134</v>
      </c>
      <c r="L64" s="135"/>
      <c r="M64" s="135"/>
      <c r="N64" s="135">
        <f>'将来負担比率（分子）の構造'!M$43</f>
        <v>20672</v>
      </c>
      <c r="O64" s="135"/>
      <c r="P64" s="135"/>
    </row>
    <row r="65" spans="1:16">
      <c r="A65" s="135" t="s">
        <v>26</v>
      </c>
      <c r="B65" s="135">
        <f>'将来負担比率（分子）の構造'!I$42</f>
        <v>101</v>
      </c>
      <c r="C65" s="135"/>
      <c r="D65" s="135"/>
      <c r="E65" s="135">
        <f>'将来負担比率（分子）の構造'!J$42</f>
        <v>76</v>
      </c>
      <c r="F65" s="135"/>
      <c r="G65" s="135"/>
      <c r="H65" s="135">
        <f>'将来負担比率（分子）の構造'!K$42</f>
        <v>59</v>
      </c>
      <c r="I65" s="135"/>
      <c r="J65" s="135"/>
      <c r="K65" s="135">
        <f>'将来負担比率（分子）の構造'!L$42</f>
        <v>45</v>
      </c>
      <c r="L65" s="135"/>
      <c r="M65" s="135"/>
      <c r="N65" s="135">
        <f>'将来負担比率（分子）の構造'!M$42</f>
        <v>38</v>
      </c>
      <c r="O65" s="135"/>
      <c r="P65" s="135"/>
    </row>
    <row r="66" spans="1:16">
      <c r="A66" s="135" t="s">
        <v>25</v>
      </c>
      <c r="B66" s="135">
        <f>'将来負担比率（分子）の構造'!I$41</f>
        <v>43879</v>
      </c>
      <c r="C66" s="135"/>
      <c r="D66" s="135"/>
      <c r="E66" s="135">
        <f>'将来負担比率（分子）の構造'!J$41</f>
        <v>42571</v>
      </c>
      <c r="F66" s="135"/>
      <c r="G66" s="135"/>
      <c r="H66" s="135">
        <f>'将来負担比率（分子）の構造'!K$41</f>
        <v>42847</v>
      </c>
      <c r="I66" s="135"/>
      <c r="J66" s="135"/>
      <c r="K66" s="135">
        <f>'将来負担比率（分子）の構造'!L$41</f>
        <v>43908</v>
      </c>
      <c r="L66" s="135"/>
      <c r="M66" s="135"/>
      <c r="N66" s="135">
        <f>'将来負担比率（分子）の構造'!M$41</f>
        <v>44912</v>
      </c>
      <c r="O66" s="135"/>
      <c r="P66" s="135"/>
    </row>
    <row r="67" spans="1:16">
      <c r="A67" s="135" t="s">
        <v>63</v>
      </c>
      <c r="B67" s="135" t="e">
        <f>NA()</f>
        <v>#N/A</v>
      </c>
      <c r="C67" s="135">
        <f>IF(ISNUMBER('将来負担比率（分子）の構造'!I$52), IF('将来負担比率（分子）の構造'!I$52 &lt; 0, 0, '将来負担比率（分子）の構造'!I$52), NA())</f>
        <v>26082</v>
      </c>
      <c r="D67" s="135" t="e">
        <f>NA()</f>
        <v>#N/A</v>
      </c>
      <c r="E67" s="135" t="e">
        <f>NA()</f>
        <v>#N/A</v>
      </c>
      <c r="F67" s="135">
        <f>IF(ISNUMBER('将来負担比率（分子）の構造'!J$52), IF('将来負担比率（分子）の構造'!J$52 &lt; 0, 0, '将来負担比率（分子）の構造'!J$52), NA())</f>
        <v>20146</v>
      </c>
      <c r="G67" s="135" t="e">
        <f>NA()</f>
        <v>#N/A</v>
      </c>
      <c r="H67" s="135" t="e">
        <f>NA()</f>
        <v>#N/A</v>
      </c>
      <c r="I67" s="135">
        <f>IF(ISNUMBER('将来負担比率（分子）の構造'!K$52), IF('将来負担比率（分子）の構造'!K$52 &lt; 0, 0, '将来負担比率（分子）の構造'!K$52), NA())</f>
        <v>17460</v>
      </c>
      <c r="J67" s="135" t="e">
        <f>NA()</f>
        <v>#N/A</v>
      </c>
      <c r="K67" s="135" t="e">
        <f>NA()</f>
        <v>#N/A</v>
      </c>
      <c r="L67" s="135">
        <f>IF(ISNUMBER('将来負担比率（分子）の構造'!L$52), IF('将来負担比率（分子）の構造'!L$52 &lt; 0, 0, '将来負担比率（分子）の構造'!L$52), NA())</f>
        <v>16537</v>
      </c>
      <c r="M67" s="135" t="e">
        <f>NA()</f>
        <v>#N/A</v>
      </c>
      <c r="N67" s="135" t="e">
        <f>NA()</f>
        <v>#N/A</v>
      </c>
      <c r="O67" s="135">
        <f>IF(ISNUMBER('将来負担比率（分子）の構造'!M$52), IF('将来負担比率（分子）の構造'!M$52 &lt; 0, 0, '将来負担比率（分子）の構造'!M$52), NA())</f>
        <v>14952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2015-04-24T09:17:22Z</cp:lastPrinted>
  <dcterms:created xsi:type="dcterms:W3CDTF">2015-02-17T07:35:02Z</dcterms:created>
  <dcterms:modified xsi:type="dcterms:W3CDTF">2015-05-01T03:01:00Z</dcterms:modified>
  <cp:category/>
</cp:coreProperties>
</file>