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P8" i="5"/>
  <c r="LG8" i="5"/>
  <c r="LF8" i="5"/>
  <c r="KW8" i="5"/>
  <c r="KV8" i="5"/>
  <c r="KU8" i="5"/>
  <c r="KL8" i="5"/>
  <c r="KL12" i="5" s="1"/>
  <c r="KK8" i="5"/>
  <c r="KB8" i="5"/>
  <c r="KD12" i="5" s="1"/>
  <c r="KA8" i="5"/>
  <c r="JR8" i="5"/>
  <c r="JQ8" i="5"/>
  <c r="JH8" i="5"/>
  <c r="JJ12" i="5" s="1"/>
  <c r="JG8" i="5"/>
  <c r="IX8" i="5"/>
  <c r="JB12" i="5" s="1"/>
  <c r="IW8" i="5"/>
  <c r="IV8" i="5"/>
  <c r="IM8" i="5"/>
  <c r="IM12" i="5" s="1"/>
  <c r="IL8" i="5"/>
  <c r="IC8" i="5"/>
  <c r="IB8" i="5"/>
  <c r="HS8" i="5"/>
  <c r="HW12" i="5" s="1"/>
  <c r="HR8" i="5"/>
  <c r="HI8" i="5"/>
  <c r="HH8" i="5"/>
  <c r="GY8" i="5"/>
  <c r="HC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GD8" i="5" l="1"/>
  <c r="GH12" i="5" s="1"/>
  <c r="FJ8" i="5"/>
  <c r="FL12" i="5" s="1"/>
  <c r="GP18" i="5"/>
  <c r="GO18" i="5"/>
  <c r="GR18" i="5"/>
  <c r="GN18" i="5"/>
  <c r="GQ18" i="5"/>
  <c r="GP12" i="5"/>
  <c r="GO12" i="5"/>
  <c r="GR12" i="5"/>
  <c r="GN12" i="5"/>
  <c r="GQ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HM18" i="5"/>
  <c r="HI18" i="5"/>
  <c r="HK12" i="5"/>
  <c r="HL18" i="5"/>
  <c r="HK18" i="5"/>
  <c r="HJ18" i="5"/>
  <c r="IE18" i="5"/>
  <c r="IG12" i="5"/>
  <c r="IC12" i="5"/>
  <c r="ID18" i="5"/>
  <c r="IG18" i="5"/>
  <c r="IC18" i="5"/>
  <c r="IF18" i="5"/>
  <c r="KZ18" i="5"/>
  <c r="KX12" i="5"/>
  <c r="KY18" i="5"/>
  <c r="KX18" i="5"/>
  <c r="LA18" i="5"/>
  <c r="KW18" i="5"/>
  <c r="KY12" i="5"/>
  <c r="LR18" i="5"/>
  <c r="LT12" i="5"/>
  <c r="LU18" i="5"/>
  <c r="LQ18" i="5"/>
  <c r="LT18" i="5"/>
  <c r="LS18" i="5"/>
  <c r="LU12" i="5"/>
  <c r="LQ12" i="5"/>
  <c r="MN18" i="5"/>
  <c r="ML12" i="5"/>
  <c r="MM18" i="5"/>
  <c r="ML18" i="5"/>
  <c r="MO18" i="5"/>
  <c r="MK18" i="5"/>
  <c r="MM12" i="5"/>
  <c r="D10" i="5"/>
  <c r="GD12" i="5"/>
  <c r="HA12" i="5"/>
  <c r="HL12" i="5"/>
  <c r="HV12" i="5"/>
  <c r="IF12" i="5"/>
  <c r="IQ12" i="5"/>
  <c r="JL12" i="5"/>
  <c r="KB12" i="5"/>
  <c r="KZ12" i="5"/>
  <c r="LR12" i="5"/>
  <c r="FN18" i="5"/>
  <c r="FJ18" i="5"/>
  <c r="FM18" i="5"/>
  <c r="GG18" i="5"/>
  <c r="GF18" i="5"/>
  <c r="GE18" i="5"/>
  <c r="GD18" i="5"/>
  <c r="JB18" i="5"/>
  <c r="IX18" i="5"/>
  <c r="IZ12" i="5"/>
  <c r="JA18" i="5"/>
  <c r="IZ18" i="5"/>
  <c r="IY18" i="5"/>
  <c r="JT18" i="5"/>
  <c r="JV12" i="5"/>
  <c r="JR12" i="5"/>
  <c r="JS18" i="5"/>
  <c r="JV18" i="5"/>
  <c r="JR18" i="5"/>
  <c r="JU18" i="5"/>
  <c r="KP18" i="5"/>
  <c r="KL18" i="5"/>
  <c r="KN12" i="5"/>
  <c r="KO18" i="5"/>
  <c r="KN18" i="5"/>
  <c r="KM18" i="5"/>
  <c r="KO12" i="5"/>
  <c r="E10" i="5"/>
  <c r="FM12" i="5"/>
  <c r="HM12" i="5"/>
  <c r="IX12" i="5"/>
  <c r="JH12" i="5"/>
  <c r="JS12" i="5"/>
  <c r="KC12" i="5"/>
  <c r="KM12" i="5"/>
  <c r="LA12" i="5"/>
  <c r="LS12" i="5"/>
  <c r="MK12" i="5"/>
  <c r="GZ18" i="5"/>
  <c r="HB12" i="5"/>
  <c r="HC18" i="5"/>
  <c r="GY18" i="5"/>
  <c r="HB18" i="5"/>
  <c r="HA18" i="5"/>
  <c r="HV18" i="5"/>
  <c r="HT12" i="5"/>
  <c r="HU18" i="5"/>
  <c r="HT18" i="5"/>
  <c r="HW18" i="5"/>
  <c r="HS18" i="5"/>
  <c r="IN18" i="5"/>
  <c r="IP12" i="5"/>
  <c r="IQ18" i="5"/>
  <c r="IM18" i="5"/>
  <c r="IP18" i="5"/>
  <c r="IO18" i="5"/>
  <c r="LI18" i="5"/>
  <c r="LK12" i="5"/>
  <c r="LG12" i="5"/>
  <c r="LH18" i="5"/>
  <c r="LK18" i="5"/>
  <c r="LG18" i="5"/>
  <c r="LJ18" i="5"/>
  <c r="LH12" i="5"/>
  <c r="ME18" i="5"/>
  <c r="MA18" i="5"/>
  <c r="MC12" i="5"/>
  <c r="MD18" i="5"/>
  <c r="MC18" i="5"/>
  <c r="MB18" i="5"/>
  <c r="MD12" i="5"/>
  <c r="B10" i="5"/>
  <c r="F10" i="5"/>
  <c r="FJ12" i="5"/>
  <c r="FN12" i="5"/>
  <c r="GF12" i="5"/>
  <c r="GY12" i="5"/>
  <c r="HI12" i="5"/>
  <c r="HS12" i="5"/>
  <c r="ID12" i="5"/>
  <c r="IN12" i="5"/>
  <c r="IY12" i="5"/>
  <c r="JT12" i="5"/>
  <c r="KP12" i="5"/>
  <c r="LI12" i="5"/>
  <c r="MA12" i="5"/>
  <c r="MN12" i="5"/>
  <c r="EZ8" i="5"/>
  <c r="FT8" i="5"/>
  <c r="JK18" i="5"/>
  <c r="JI12" i="5"/>
  <c r="JJ18" i="5"/>
  <c r="JI18" i="5"/>
  <c r="JL18" i="5"/>
  <c r="JH18" i="5"/>
  <c r="KC18" i="5"/>
  <c r="KE12" i="5"/>
  <c r="KF18" i="5"/>
  <c r="KB18" i="5"/>
  <c r="KE18" i="5"/>
  <c r="KD18" i="5"/>
  <c r="FK12" i="5"/>
  <c r="GG12" i="5"/>
  <c r="GZ12" i="5"/>
  <c r="HJ12" i="5"/>
  <c r="HU12" i="5"/>
  <c r="IE12" i="5"/>
  <c r="IO12" i="5"/>
  <c r="JA12" i="5"/>
  <c r="JK12" i="5"/>
  <c r="JU12" i="5"/>
  <c r="KF12" i="5"/>
  <c r="KW12" i="5"/>
  <c r="LJ12" i="5"/>
  <c r="MB12" i="5"/>
  <c r="MO12" i="5"/>
  <c r="GE12" i="5" l="1"/>
  <c r="GH18" i="5"/>
  <c r="FL18" i="5"/>
  <c r="FK18"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FX18" i="5"/>
  <c r="FT18" i="5"/>
  <c r="FW18" i="5"/>
  <c r="FV18" i="5"/>
  <c r="FU18" i="5"/>
  <c r="FX12" i="5"/>
  <c r="FT12" i="5"/>
  <c r="FW12" i="5"/>
  <c r="FV12" i="5"/>
  <c r="FU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N11" i="4"/>
  <c r="LU10" i="5"/>
  <c r="KF10" i="5"/>
  <c r="IQ10" i="5"/>
  <c r="HC10" i="5"/>
  <c r="FN10" i="5"/>
  <c r="DY10" i="5"/>
  <c r="CJ10" i="5"/>
  <c r="LK10" i="5"/>
  <c r="JV10" i="5"/>
  <c r="IG10" i="5"/>
  <c r="GR10" i="5"/>
  <c r="FD10" i="5"/>
  <c r="DO10" i="5"/>
  <c r="BY10" i="5"/>
  <c r="MO10" i="5"/>
  <c r="LA10" i="5"/>
  <c r="JL10" i="5"/>
  <c r="HW10" i="5"/>
  <c r="GH10" i="5"/>
  <c r="ES10" i="5"/>
  <c r="DE10" i="5"/>
  <c r="BN10" i="5"/>
  <c r="FB18" i="5"/>
  <c r="FA18" i="5"/>
  <c r="FD18" i="5"/>
  <c r="EZ18" i="5"/>
  <c r="FC18" i="5"/>
  <c r="FB12" i="5"/>
  <c r="FA12" i="5"/>
  <c r="FD12" i="5"/>
  <c r="EZ12" i="5"/>
  <c r="FC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alcChain>
</file>

<file path=xl/sharedStrings.xml><?xml version="1.0" encoding="utf-8"?>
<sst xmlns="http://schemas.openxmlformats.org/spreadsheetml/2006/main" count="837" uniqueCount="183">
  <si>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</si>
  <si>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</si>
  <si>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</si>
  <si>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</si>
  <si>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</si>
  <si>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</si>
  <si>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</si>
  <si>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</si>
  <si>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</si>
  <si>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</si>
  <si>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</si>
  <si>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</si>
  <si>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</si>
  <si>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</si>
  <si>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</si>
  <si>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</si>
  <si>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</si>
  <si>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</si>
  <si>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</si>
  <si>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</si>
  <si>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</si>
  <si>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</si>
  <si>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</si>
  <si>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</si>
  <si>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</si>
  <si>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</si>
  <si>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</si>
  <si>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</si>
  <si>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</si>
  <si>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</si>
  <si>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</si>
  <si>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</si>
  <si>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</si>
  <si>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</si>
  <si>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</si>
  <si>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</si>
  <si>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</si>
  <si>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</si>
  <si>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</si>
  <si>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</si>
  <si>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</si>
  <si>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</si>
  <si>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</si>
  <si>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</si>
  <si>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</si>
  <si>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</si>
  <si>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</si>
  <si>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</si>
  <si>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</si>
  <si>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</si>
  <si>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</si>
  <si>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</si>
  <si>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</si>
  <si>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</si>
  <si>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</si>
  <si>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</si>
  <si>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</si>
  <si>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</si>
  <si>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</si>
  <si>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</si>
  <si>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</si>
  <si>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</si>
  <si>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</si>
  <si>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</si>
  <si>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</si>
  <si>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</si>
  <si>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</si>
  <si>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</si>
  <si>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</si>
  <si>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</si>
  <si>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</si>
  <si>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</si>
  <si>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</si>
  <si>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</si>
  <si>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</si>
  <si>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</si>
  <si>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</si>
  <si>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</si>
  <si>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</si>
  <si>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</si>
  <si>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</si>
  <si>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</si>
  <si>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</si>
  <si>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</si>
  <si>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</si>
  <si>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</si>
  <si>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</si>
  <si>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</si>
  <si>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</si>
  <si>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</si>
  <si>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</si>
  <si>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</si>
  <si>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</si>
  <si>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</si>
  <si>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</si>
  <si>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</si>
  <si>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</si>
  <si>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</si>
  <si>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</si>
  <si>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</si>
  <si>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</si>
  <si>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</si>
  <si>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</si>
  <si>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</si>
  <si>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</si>
  <si>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</si>
  <si>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</si>
  <si>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</si>
  <si>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</si>
  <si>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</si>
  <si>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</si>
  <si>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</si>
  <si>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</si>
  <si>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</si>
  <si>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</si>
  <si>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</si>
  <si>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380008</t>
  </si>
  <si>
    <t>46</t>
  </si>
  <si>
    <t>04</t>
  </si>
  <si>
    <t>0</t>
  </si>
  <si>
    <t>000</t>
  </si>
  <si>
    <t>愛媛県</t>
  </si>
  <si>
    <t>法適用</t>
  </si>
  <si>
    <t>電気事業</t>
  </si>
  <si>
    <t/>
  </si>
  <si>
    <t>-</t>
  </si>
  <si>
    <t>平成30年3月31日　銅山川第一発電所　ほか全施設</t>
  </si>
  <si>
    <t>平成33年11月30日　銅山川第一発電所（2号機）ほか</t>
  </si>
  <si>
    <t>無</t>
  </si>
  <si>
    <t>四国電力株式会社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</si>
  <si>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</si>
  <si>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</si>
  <si>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</si>
  <si>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</si>
  <si>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</si>
  <si>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</si>
  <si>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</si>
  <si>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</si>
  <si>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</si>
  <si>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</si>
  <si>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</si>
  <si>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</si>
  <si>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</si>
  <si>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</si>
  <si>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</si>
  <si>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</si>
  <si>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</si>
  <si>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</si>
  <si>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</si>
  <si>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</si>
  <si>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</si>
  <si>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</si>
  <si>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</si>
  <si>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</si>
  <si>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</si>
  <si>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</si>
  <si>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</si>
  <si>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</si>
  <si>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</si>
  <si>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</si>
  <si>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</si>
  <si>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</si>
  <si>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</si>
  <si>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</si>
  <si>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</si>
  <si>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</si>
  <si>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</si>
  <si>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</si>
  <si>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</si>
  <si>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</si>
  <si>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</si>
  <si>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</si>
  <si>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</si>
  <si>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</si>
  <si>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</si>
  <si>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</si>
  <si>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</si>
  <si>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</si>
  <si>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rPh sb="0" eb="3">
      <t>ジチタイ</t>
    </rPh>
    <rPh sb="3" eb="5">
      <t>ショクイン</t>
    </rPh>
    <phoneticPr fontId="3"/>
  </si>
  <si>
    <t>　愛媛県公営企業管理局では、平成22年度から31年度を対象期間とする電気事業中期経営計画を策定し、安定した発電を行うための施設の維持や財政基盤の強化などに取組んでおり、施設の耐震化率や売上高経常利益率などの数値目標の達成状況を、毎年度公表している。
　この結果、設備面では、設備利用率や修繕費比率など全ての指標において、類似団体と比べ、良好な状態にあり、経営面も、経常収支比率や営業収支比率が100％を上回るなど、健全性を維持している。
　しかしながら、FIT収入割合が類似団体の平均値と比べ、高くなっていることから、調達期間終了後を見据え、更なる経費節減を図り収益性の向上に努めたい。</t>
    <rPh sb="8" eb="10">
      <t>カンリ</t>
    </rPh>
    <rPh sb="45" eb="47">
      <t>サクテイ</t>
    </rPh>
    <rPh sb="49" eb="51">
      <t>アンテイ</t>
    </rPh>
    <rPh sb="53" eb="55">
      <t>ハツデン</t>
    </rPh>
    <rPh sb="56" eb="57">
      <t>オコナ</t>
    </rPh>
    <rPh sb="61" eb="63">
      <t>シセツ</t>
    </rPh>
    <rPh sb="64" eb="66">
      <t>イジ</t>
    </rPh>
    <rPh sb="67" eb="69">
      <t>ザイセイ</t>
    </rPh>
    <rPh sb="69" eb="71">
      <t>キバン</t>
    </rPh>
    <rPh sb="72" eb="74">
      <t>キョウカ</t>
    </rPh>
    <rPh sb="77" eb="79">
      <t>トリク</t>
    </rPh>
    <rPh sb="84" eb="86">
      <t>シセツ</t>
    </rPh>
    <rPh sb="87" eb="90">
      <t>タイシンカ</t>
    </rPh>
    <rPh sb="90" eb="91">
      <t>リツ</t>
    </rPh>
    <rPh sb="92" eb="94">
      <t>ウリアゲ</t>
    </rPh>
    <rPh sb="94" eb="95">
      <t>ダカ</t>
    </rPh>
    <rPh sb="95" eb="97">
      <t>ケイジョウ</t>
    </rPh>
    <rPh sb="97" eb="99">
      <t>リエキ</t>
    </rPh>
    <rPh sb="99" eb="100">
      <t>リツ</t>
    </rPh>
    <rPh sb="103" eb="105">
      <t>スウチ</t>
    </rPh>
    <rPh sb="105" eb="107">
      <t>モクヒョウ</t>
    </rPh>
    <rPh sb="108" eb="110">
      <t>タッセイ</t>
    </rPh>
    <rPh sb="110" eb="112">
      <t>ジョウキョウ</t>
    </rPh>
    <rPh sb="114" eb="117">
      <t>マイネンド</t>
    </rPh>
    <rPh sb="117" eb="119">
      <t>コウヒョウ</t>
    </rPh>
    <rPh sb="128" eb="130">
      <t>ケッカ</t>
    </rPh>
    <rPh sb="131" eb="133">
      <t>セツビ</t>
    </rPh>
    <rPh sb="133" eb="134">
      <t>メン</t>
    </rPh>
    <rPh sb="137" eb="139">
      <t>セツビ</t>
    </rPh>
    <rPh sb="139" eb="142">
      <t>リヨウリツ</t>
    </rPh>
    <rPh sb="143" eb="146">
      <t>シュウゼンヒ</t>
    </rPh>
    <rPh sb="146" eb="148">
      <t>ヒリツ</t>
    </rPh>
    <rPh sb="150" eb="151">
      <t>スベ</t>
    </rPh>
    <rPh sb="153" eb="155">
      <t>シヒョウ</t>
    </rPh>
    <rPh sb="160" eb="162">
      <t>ルイジ</t>
    </rPh>
    <rPh sb="162" eb="164">
      <t>ダンタイ</t>
    </rPh>
    <rPh sb="165" eb="166">
      <t>クラ</t>
    </rPh>
    <rPh sb="168" eb="170">
      <t>リョウコウ</t>
    </rPh>
    <rPh sb="171" eb="173">
      <t>ジョウタイ</t>
    </rPh>
    <rPh sb="177" eb="179">
      <t>ケイエイ</t>
    </rPh>
    <rPh sb="179" eb="180">
      <t>メン</t>
    </rPh>
    <rPh sb="193" eb="195">
      <t>ヒリツ</t>
    </rPh>
    <rPh sb="201" eb="203">
      <t>ウワマワ</t>
    </rPh>
    <rPh sb="207" eb="210">
      <t>ケンゼンセイ</t>
    </rPh>
    <rPh sb="211" eb="213">
      <t>イジ</t>
    </rPh>
    <rPh sb="232" eb="234">
      <t>ワリアイ</t>
    </rPh>
    <rPh sb="235" eb="237">
      <t>ルイジ</t>
    </rPh>
    <rPh sb="237" eb="239">
      <t>ダンタイ</t>
    </rPh>
    <rPh sb="240" eb="243">
      <t>ヘイキンチ</t>
    </rPh>
    <rPh sb="244" eb="245">
      <t>クラ</t>
    </rPh>
    <rPh sb="247" eb="248">
      <t>タカ</t>
    </rPh>
    <phoneticPr fontId="3"/>
  </si>
  <si>
    <r>
      <t>　経常収支比率、営業収支比率ともに単年度の収支が黒字であることを示す100％を超え、１年以内に支払うべき債務の支払い能力を示す流動比率も100％を大きく上回るなど、経営の健全性を確保出来ている。
　各指標の状況は下記の通りであるが、平成28年度は、全ての指標が類似団体の平均値に比べ、良好な状態にある。
○経常収支比率、営業収支比率
　営業収益の大部分を構成する料金収入は、平成27年度の再生可能エネルギー固定価格買取制度（FIT）対象となる畑寺発電所の運転開始や、平成28年度の売電単価（FIT適用施設以外）の改定などにより、増加傾向にある。
　営業費用は、大部分を占める水力発電費が、オーバーホール工事などの影響により、平成26年度、27年度に増加したが、平成28年度は減少した。
　これにより、平成28年度は、</t>
    </r>
    <r>
      <rPr>
        <sz val="16"/>
        <rFont val="ＭＳ ゴシック"/>
        <family val="3"/>
        <charset val="128"/>
      </rPr>
      <t>経常収支比率、営業収支比率ともに、前年度を上回った外、過去５年間も、目標値、類似団体の平均値を概ね上回っている。
　営業収益が経常収益の90％以上を占めていることから、営業活動から生じる収益で、事業活動全体の費用を賄えており、経営の健全性を確保出来ている。</t>
    </r>
    <r>
      <rPr>
        <sz val="16"/>
        <color rgb="FFFF0000"/>
        <rFont val="ＭＳ ゴシック"/>
        <family val="3"/>
        <charset val="128"/>
      </rPr>
      <t xml:space="preserve">
</t>
    </r>
    <r>
      <rPr>
        <sz val="16"/>
        <color theme="1"/>
        <rFont val="ＭＳ ゴシック"/>
        <family val="3"/>
        <charset val="128"/>
      </rPr>
      <t xml:space="preserve">
○流動比率
　流動資産のほとんどを現金及び預金が占め、流動負債は企業債と一時的な未払金等で構成されている。
　流動比率は、一時的な未収金及び未払金の状況により変動しており、平成28年度は、未払金</t>
    </r>
    <r>
      <rPr>
        <sz val="16"/>
        <rFont val="ＭＳ ゴシック"/>
        <family val="3"/>
        <charset val="128"/>
      </rPr>
      <t>の増加により、前年度に比べ低下したが、流動資産の増加や企業債残高の減少により、</t>
    </r>
    <r>
      <rPr>
        <sz val="16"/>
        <color theme="1"/>
        <rFont val="ＭＳ ゴシック"/>
        <family val="3"/>
        <charset val="128"/>
      </rPr>
      <t>平成27年度以降、類似団体の平均値を上回って推移しており、短期的な支払能力を十分確保している。
○供給原価
　供給原価は、経常費用の増加及び年間発電量の減少により、上昇</t>
    </r>
    <r>
      <rPr>
        <sz val="16"/>
        <rFont val="ＭＳ ゴシック"/>
        <family val="3"/>
        <charset val="128"/>
      </rPr>
      <t>傾向にあったものの、平成28年度は、経常費用の減少により、下落した。
　概ね類似団体の平均値を下回って推移しており、効率的な運営が図られている。</t>
    </r>
    <r>
      <rPr>
        <sz val="16"/>
        <color theme="1"/>
        <rFont val="ＭＳ ゴシック"/>
        <family val="3"/>
        <charset val="128"/>
      </rPr>
      <t xml:space="preserve">
○EBITDA（減価償却前営業利益）
　平成28年度のEBITDAは、営業収益の増加及び営業費用の減少により、純利益が前年度を上回ったことから、前年度から大きく増加した。
</t>
    </r>
    <r>
      <rPr>
        <sz val="16"/>
        <rFont val="ＭＳ ゴシック"/>
        <family val="3"/>
        <charset val="128"/>
      </rPr>
      <t>　類似団体の平均値も概ね上回って推移しており、本業の収益性は安定している。</t>
    </r>
    <rPh sb="99" eb="102">
      <t>カクシヒョウ</t>
    </rPh>
    <rPh sb="103" eb="105">
      <t>ジョウキョウ</t>
    </rPh>
    <rPh sb="106" eb="108">
      <t>カキ</t>
    </rPh>
    <rPh sb="109" eb="110">
      <t>トオ</t>
    </rPh>
    <rPh sb="188" eb="190">
      <t>ヘイセイ</t>
    </rPh>
    <rPh sb="192" eb="194">
      <t>ネンド</t>
    </rPh>
    <rPh sb="217" eb="219">
      <t>タイショウ</t>
    </rPh>
    <rPh sb="234" eb="236">
      <t>ヘイセイ</t>
    </rPh>
    <rPh sb="238" eb="239">
      <t>ネン</t>
    </rPh>
    <rPh sb="239" eb="240">
      <t>ド</t>
    </rPh>
    <rPh sb="241" eb="243">
      <t>バイデン</t>
    </rPh>
    <rPh sb="243" eb="245">
      <t>タンカ</t>
    </rPh>
    <rPh sb="249" eb="251">
      <t>テキヨウ</t>
    </rPh>
    <rPh sb="251" eb="253">
      <t>シセツ</t>
    </rPh>
    <rPh sb="253" eb="255">
      <t>イガイ</t>
    </rPh>
    <rPh sb="257" eb="259">
      <t>カイテイ</t>
    </rPh>
    <rPh sb="265" eb="267">
      <t>ゾウカ</t>
    </rPh>
    <rPh sb="267" eb="269">
      <t>ケイコウ</t>
    </rPh>
    <rPh sb="275" eb="277">
      <t>エイギョウ</t>
    </rPh>
    <rPh sb="277" eb="279">
      <t>ヒヨウ</t>
    </rPh>
    <rPh sb="281" eb="284">
      <t>ダイブブン</t>
    </rPh>
    <rPh sb="285" eb="286">
      <t>シ</t>
    </rPh>
    <rPh sb="288" eb="290">
      <t>スイリョク</t>
    </rPh>
    <rPh sb="290" eb="292">
      <t>ハツデン</t>
    </rPh>
    <rPh sb="292" eb="293">
      <t>ヒ</t>
    </rPh>
    <rPh sb="302" eb="304">
      <t>コウジ</t>
    </rPh>
    <rPh sb="307" eb="309">
      <t>エイキョウ</t>
    </rPh>
    <rPh sb="313" eb="315">
      <t>ヘイセイ</t>
    </rPh>
    <rPh sb="317" eb="319">
      <t>ネンド</t>
    </rPh>
    <rPh sb="322" eb="324">
      <t>ネンド</t>
    </rPh>
    <rPh sb="325" eb="327">
      <t>ゾウカ</t>
    </rPh>
    <rPh sb="331" eb="333">
      <t>ヘイセイ</t>
    </rPh>
    <rPh sb="335" eb="336">
      <t>ネン</t>
    </rPh>
    <rPh sb="336" eb="337">
      <t>ド</t>
    </rPh>
    <rPh sb="338" eb="340">
      <t>ゲンショウ</t>
    </rPh>
    <rPh sb="351" eb="353">
      <t>ヘイセイ</t>
    </rPh>
    <rPh sb="355" eb="356">
      <t>ネン</t>
    </rPh>
    <rPh sb="356" eb="357">
      <t>ド</t>
    </rPh>
    <rPh sb="359" eb="361">
      <t>ケイジョウ</t>
    </rPh>
    <rPh sb="361" eb="363">
      <t>シュウシ</t>
    </rPh>
    <rPh sb="363" eb="365">
      <t>ヒリツ</t>
    </rPh>
    <rPh sb="366" eb="368">
      <t>エイギョウ</t>
    </rPh>
    <rPh sb="368" eb="370">
      <t>シュウシ</t>
    </rPh>
    <rPh sb="370" eb="372">
      <t>ヒリツ</t>
    </rPh>
    <rPh sb="384" eb="385">
      <t>ホカ</t>
    </rPh>
    <rPh sb="386" eb="388">
      <t>カコ</t>
    </rPh>
    <rPh sb="389" eb="391">
      <t>ネンカン</t>
    </rPh>
    <rPh sb="393" eb="396">
      <t>モクヒョウチ</t>
    </rPh>
    <rPh sb="397" eb="399">
      <t>ルイジ</t>
    </rPh>
    <rPh sb="399" eb="401">
      <t>ダンタイ</t>
    </rPh>
    <rPh sb="402" eb="405">
      <t>ヘイキンチ</t>
    </rPh>
    <rPh sb="406" eb="407">
      <t>オオム</t>
    </rPh>
    <rPh sb="408" eb="410">
      <t>ウワマワ</t>
    </rPh>
    <rPh sb="460" eb="462">
      <t>ゼンタイ</t>
    </rPh>
    <rPh sb="472" eb="474">
      <t>ケイエイ</t>
    </rPh>
    <rPh sb="475" eb="478">
      <t>ケンゼンセイ</t>
    </rPh>
    <rPh sb="479" eb="481">
      <t>カクホ</t>
    </rPh>
    <rPh sb="481" eb="483">
      <t>デキ</t>
    </rPh>
    <rPh sb="544" eb="546">
      <t>リュウドウ</t>
    </rPh>
    <rPh sb="546" eb="548">
      <t>ヒリツ</t>
    </rPh>
    <rPh sb="583" eb="584">
      <t>ミ</t>
    </rPh>
    <rPh sb="584" eb="585">
      <t>バライ</t>
    </rPh>
    <rPh sb="585" eb="586">
      <t>キン</t>
    </rPh>
    <rPh sb="587" eb="589">
      <t>ゾウカ</t>
    </rPh>
    <rPh sb="593" eb="596">
      <t>ゼンネンド</t>
    </rPh>
    <rPh sb="597" eb="598">
      <t>クラ</t>
    </rPh>
    <rPh sb="599" eb="601">
      <t>テイカ</t>
    </rPh>
    <rPh sb="613" eb="615">
      <t>キギョウ</t>
    </rPh>
    <rPh sb="615" eb="616">
      <t>サイ</t>
    </rPh>
    <rPh sb="616" eb="618">
      <t>ザンダカ</t>
    </rPh>
    <rPh sb="619" eb="621">
      <t>ゲンショウ</t>
    </rPh>
    <rPh sb="625" eb="627">
      <t>ヘイセイ</t>
    </rPh>
    <rPh sb="629" eb="631">
      <t>ネンド</t>
    </rPh>
    <rPh sb="631" eb="633">
      <t>イコウ</t>
    </rPh>
    <rPh sb="634" eb="636">
      <t>ルイジ</t>
    </rPh>
    <rPh sb="636" eb="638">
      <t>ダンタイ</t>
    </rPh>
    <rPh sb="639" eb="642">
      <t>ヘイキンチ</t>
    </rPh>
    <rPh sb="643" eb="645">
      <t>ウワマワ</t>
    </rPh>
    <rPh sb="647" eb="649">
      <t>スイイ</t>
    </rPh>
    <rPh sb="681" eb="683">
      <t>キョウキュウ</t>
    </rPh>
    <rPh sb="683" eb="684">
      <t>ゲン</t>
    </rPh>
    <rPh sb="684" eb="685">
      <t>カ</t>
    </rPh>
    <rPh sb="687" eb="689">
      <t>ケイジョウ</t>
    </rPh>
    <rPh sb="689" eb="691">
      <t>ヒヨウ</t>
    </rPh>
    <rPh sb="692" eb="694">
      <t>ゾウカ</t>
    </rPh>
    <rPh sb="694" eb="695">
      <t>オヨ</t>
    </rPh>
    <rPh sb="696" eb="698">
      <t>ネンカン</t>
    </rPh>
    <rPh sb="698" eb="700">
      <t>ハツデン</t>
    </rPh>
    <rPh sb="700" eb="701">
      <t>リョウ</t>
    </rPh>
    <rPh sb="702" eb="704">
      <t>ゲンショウ</t>
    </rPh>
    <rPh sb="708" eb="710">
      <t>ジョウショウ</t>
    </rPh>
    <rPh sb="720" eb="722">
      <t>ヘイセイ</t>
    </rPh>
    <rPh sb="724" eb="725">
      <t>ネン</t>
    </rPh>
    <rPh sb="725" eb="726">
      <t>ド</t>
    </rPh>
    <rPh sb="728" eb="730">
      <t>ケイジョウ</t>
    </rPh>
    <rPh sb="730" eb="732">
      <t>ヒヨウ</t>
    </rPh>
    <rPh sb="733" eb="735">
      <t>ゲンショウ</t>
    </rPh>
    <rPh sb="739" eb="741">
      <t>ゲラク</t>
    </rPh>
    <rPh sb="746" eb="747">
      <t>オオム</t>
    </rPh>
    <rPh sb="748" eb="750">
      <t>ルイジ</t>
    </rPh>
    <rPh sb="750" eb="752">
      <t>ダンタイ</t>
    </rPh>
    <rPh sb="753" eb="756">
      <t>ヘイキンチ</t>
    </rPh>
    <rPh sb="768" eb="771">
      <t>コウリツテキ</t>
    </rPh>
    <rPh sb="772" eb="774">
      <t>ウンエイ</t>
    </rPh>
    <rPh sb="775" eb="776">
      <t>ハカ</t>
    </rPh>
    <rPh sb="804" eb="806">
      <t>ヘイセイ</t>
    </rPh>
    <rPh sb="808" eb="809">
      <t>ネン</t>
    </rPh>
    <rPh sb="809" eb="810">
      <t>ド</t>
    </rPh>
    <rPh sb="819" eb="821">
      <t>エイギョウ</t>
    </rPh>
    <rPh sb="821" eb="823">
      <t>シュウエキ</t>
    </rPh>
    <rPh sb="824" eb="826">
      <t>ゾウカ</t>
    </rPh>
    <rPh sb="826" eb="827">
      <t>オヨ</t>
    </rPh>
    <rPh sb="828" eb="830">
      <t>エイギョウ</t>
    </rPh>
    <rPh sb="830" eb="832">
      <t>ヒヨウ</t>
    </rPh>
    <rPh sb="833" eb="835">
      <t>ゲンショウ</t>
    </rPh>
    <rPh sb="839" eb="842">
      <t>ジュンリエキ</t>
    </rPh>
    <rPh sb="843" eb="846">
      <t>ゼンネンド</t>
    </rPh>
    <rPh sb="847" eb="849">
      <t>ウワマワ</t>
    </rPh>
    <rPh sb="856" eb="859">
      <t>ゼンネンド</t>
    </rPh>
    <rPh sb="861" eb="862">
      <t>オオ</t>
    </rPh>
    <rPh sb="864" eb="866">
      <t>ゾウカ</t>
    </rPh>
    <rPh sb="871" eb="873">
      <t>ルイジ</t>
    </rPh>
    <rPh sb="873" eb="875">
      <t>ダンタイ</t>
    </rPh>
    <rPh sb="876" eb="879">
      <t>ヘイキンチ</t>
    </rPh>
    <rPh sb="880" eb="881">
      <t>オオム</t>
    </rPh>
    <rPh sb="882" eb="884">
      <t>ウワマワ</t>
    </rPh>
    <rPh sb="886" eb="888">
      <t>スイイ</t>
    </rPh>
    <rPh sb="893" eb="895">
      <t>ホンギョウ</t>
    </rPh>
    <rPh sb="900" eb="902">
      <t>アンテイ</t>
    </rPh>
    <phoneticPr fontId="3"/>
  </si>
  <si>
    <t>　設備面では、計画的な維持管理を行っており、経営面でも、料金収入の増加や企業債残高対料金収入比率の減少など、健全性を維持している。
　しかしながら、FIT収入割合が類似団体の平均値を上回っており、一部施設のFIT適用期間が平成33年度に終了するため、今後の経営への影響を考慮する必要がある。
　なお、各指標の状況は、下記のとおり。
（設備面）
○設備利用率
  最大出力合計は、畑寺発電所の運転開始により、平成27年度に増加した。
　設備利用率は、発電電力量の減少等により、減少傾向にあるものの、目標電力量を定めるなど、計画的な運用を図っており、類似団体の平均値を上回っている。
○修繕費比率
　修繕費比率は、平成26年度、平成27年度のオーバーホール工事の実施に伴う上昇など、年度によりばらつきがあるものの、効果的な維持管理を行っており、類似団体の平均値を下回って推移している。
○有形固定資産減価償却率
　銅山川発電所第１号機や道前道後発電所など、建設から50年以上経過する施設があるため、減価償却の進展に伴い、有形固定資産減価償却率は上昇傾向にあるものの、類似団体の平均値を下回って推移している。
（経営面）
○企業債残高対料金収入比率
　料金収入は増加傾向にあり、企業債現在高は、年々、減少しているため、企業債残高対料金収入比率は、平成28年度には、類似団体の平均値を下回った。
○FIT収入割合
　収入割合の30％をFIT適用施設による収入が占めている。
　FIT収入割合は、料金収入（FIT適用施設以外）が増えたため、平成28年度は減少したものの、平成25年度以降、類似団体の平均値を上回って推移している。</t>
    <rPh sb="3" eb="4">
      <t>メン</t>
    </rPh>
    <rPh sb="7" eb="10">
      <t>ケイカクテキ</t>
    </rPh>
    <rPh sb="11" eb="13">
      <t>イジ</t>
    </rPh>
    <rPh sb="13" eb="15">
      <t>カンリ</t>
    </rPh>
    <rPh sb="16" eb="17">
      <t>オコナ</t>
    </rPh>
    <rPh sb="22" eb="24">
      <t>ケイエイ</t>
    </rPh>
    <rPh sb="24" eb="25">
      <t>メン</t>
    </rPh>
    <rPh sb="28" eb="30">
      <t>リョウキン</t>
    </rPh>
    <rPh sb="30" eb="32">
      <t>シュウニュウ</t>
    </rPh>
    <rPh sb="36" eb="38">
      <t>キギョウ</t>
    </rPh>
    <rPh sb="38" eb="39">
      <t>サイ</t>
    </rPh>
    <rPh sb="39" eb="41">
      <t>ザンダカ</t>
    </rPh>
    <rPh sb="41" eb="42">
      <t>タイ</t>
    </rPh>
    <rPh sb="42" eb="44">
      <t>リョウキン</t>
    </rPh>
    <rPh sb="44" eb="46">
      <t>シュウニュウ</t>
    </rPh>
    <rPh sb="46" eb="48">
      <t>ヒリツ</t>
    </rPh>
    <rPh sb="49" eb="51">
      <t>ゲンショウ</t>
    </rPh>
    <rPh sb="54" eb="57">
      <t>ケンゼンセイ</t>
    </rPh>
    <rPh sb="58" eb="60">
      <t>イジ</t>
    </rPh>
    <rPh sb="77" eb="79">
      <t>シュウニュウ</t>
    </rPh>
    <rPh sb="79" eb="81">
      <t>ワリアイ</t>
    </rPh>
    <rPh sb="82" eb="84">
      <t>ルイジ</t>
    </rPh>
    <rPh sb="84" eb="86">
      <t>ダンタイ</t>
    </rPh>
    <rPh sb="87" eb="90">
      <t>ヘイキンチ</t>
    </rPh>
    <rPh sb="91" eb="93">
      <t>ウワマワ</t>
    </rPh>
    <rPh sb="182" eb="184">
      <t>サイダイ</t>
    </rPh>
    <rPh sb="184" eb="186">
      <t>シュツリョク</t>
    </rPh>
    <rPh sb="186" eb="188">
      <t>ゴウケイ</t>
    </rPh>
    <rPh sb="190" eb="191">
      <t>ハタ</t>
    </rPh>
    <rPh sb="191" eb="192">
      <t>デラ</t>
    </rPh>
    <rPh sb="192" eb="194">
      <t>ハツデン</t>
    </rPh>
    <rPh sb="194" eb="195">
      <t>ショ</t>
    </rPh>
    <rPh sb="196" eb="198">
      <t>ウンテン</t>
    </rPh>
    <rPh sb="198" eb="200">
      <t>カイシ</t>
    </rPh>
    <rPh sb="204" eb="206">
      <t>ヘイセイ</t>
    </rPh>
    <rPh sb="208" eb="210">
      <t>ネンド</t>
    </rPh>
    <rPh sb="211" eb="213">
      <t>ゾウカ</t>
    </rPh>
    <rPh sb="218" eb="220">
      <t>セツビ</t>
    </rPh>
    <rPh sb="220" eb="223">
      <t>リヨウリツ</t>
    </rPh>
    <rPh sb="225" eb="227">
      <t>ハツデン</t>
    </rPh>
    <rPh sb="227" eb="229">
      <t>デンリョク</t>
    </rPh>
    <rPh sb="229" eb="230">
      <t>リョウ</t>
    </rPh>
    <rPh sb="231" eb="233">
      <t>ゲンショウ</t>
    </rPh>
    <rPh sb="233" eb="234">
      <t>トウ</t>
    </rPh>
    <rPh sb="238" eb="240">
      <t>ゲンショウ</t>
    </rPh>
    <rPh sb="240" eb="242">
      <t>ケイコウ</t>
    </rPh>
    <rPh sb="249" eb="251">
      <t>モクヒョウ</t>
    </rPh>
    <rPh sb="251" eb="253">
      <t>デンリョク</t>
    </rPh>
    <rPh sb="253" eb="254">
      <t>リョウ</t>
    </rPh>
    <rPh sb="255" eb="256">
      <t>サダ</t>
    </rPh>
    <rPh sb="261" eb="264">
      <t>ケイカクテキ</t>
    </rPh>
    <rPh sb="265" eb="267">
      <t>ウンヨウ</t>
    </rPh>
    <rPh sb="268" eb="269">
      <t>ハカ</t>
    </rPh>
    <rPh sb="274" eb="276">
      <t>ルイジ</t>
    </rPh>
    <rPh sb="276" eb="278">
      <t>ダンタイ</t>
    </rPh>
    <rPh sb="279" eb="282">
      <t>ヘイキンチ</t>
    </rPh>
    <rPh sb="283" eb="285">
      <t>ウワマワ</t>
    </rPh>
    <rPh sb="300" eb="303">
      <t>シュウゼンヒ</t>
    </rPh>
    <rPh sb="303" eb="305">
      <t>ヒリツ</t>
    </rPh>
    <rPh sb="307" eb="309">
      <t>ヘイセイ</t>
    </rPh>
    <rPh sb="311" eb="313">
      <t>ネンド</t>
    </rPh>
    <rPh sb="314" eb="316">
      <t>ヘイセイ</t>
    </rPh>
    <rPh sb="318" eb="320">
      <t>ネンド</t>
    </rPh>
    <rPh sb="328" eb="330">
      <t>コウジ</t>
    </rPh>
    <rPh sb="331" eb="333">
      <t>ジッシ</t>
    </rPh>
    <rPh sb="334" eb="335">
      <t>トモナ</t>
    </rPh>
    <rPh sb="336" eb="338">
      <t>ジョウショウ</t>
    </rPh>
    <rPh sb="385" eb="387">
      <t>スイイ</t>
    </rPh>
    <rPh sb="401" eb="402">
      <t>ヘ</t>
    </rPh>
    <rPh sb="408" eb="410">
      <t>ドウザン</t>
    </rPh>
    <rPh sb="410" eb="411">
      <t>ガワ</t>
    </rPh>
    <rPh sb="411" eb="413">
      <t>ハツデン</t>
    </rPh>
    <rPh sb="413" eb="414">
      <t>ショ</t>
    </rPh>
    <rPh sb="414" eb="415">
      <t>ダイ</t>
    </rPh>
    <rPh sb="416" eb="417">
      <t>ゴウ</t>
    </rPh>
    <rPh sb="417" eb="418">
      <t>キ</t>
    </rPh>
    <rPh sb="419" eb="421">
      <t>ドウゼン</t>
    </rPh>
    <rPh sb="421" eb="423">
      <t>ドウゴ</t>
    </rPh>
    <rPh sb="423" eb="425">
      <t>ハツデン</t>
    </rPh>
    <rPh sb="425" eb="426">
      <t>ショ</t>
    </rPh>
    <rPh sb="429" eb="431">
      <t>ケンセツ</t>
    </rPh>
    <rPh sb="435" eb="436">
      <t>ネン</t>
    </rPh>
    <rPh sb="436" eb="438">
      <t>イジョウ</t>
    </rPh>
    <rPh sb="438" eb="440">
      <t>ケイカ</t>
    </rPh>
    <rPh sb="442" eb="444">
      <t>シセツ</t>
    </rPh>
    <rPh sb="450" eb="452">
      <t>ゲンカ</t>
    </rPh>
    <rPh sb="452" eb="454">
      <t>ショウキャク</t>
    </rPh>
    <rPh sb="455" eb="457">
      <t>シンテン</t>
    </rPh>
    <rPh sb="458" eb="459">
      <t>トモナ</t>
    </rPh>
    <rPh sb="461" eb="463">
      <t>ユウケイ</t>
    </rPh>
    <rPh sb="463" eb="465">
      <t>コテイ</t>
    </rPh>
    <rPh sb="465" eb="467">
      <t>シサン</t>
    </rPh>
    <rPh sb="467" eb="469">
      <t>ゲンカ</t>
    </rPh>
    <rPh sb="469" eb="471">
      <t>ショウキャク</t>
    </rPh>
    <rPh sb="471" eb="472">
      <t>リツ</t>
    </rPh>
    <rPh sb="473" eb="475">
      <t>ジョウショウ</t>
    </rPh>
    <rPh sb="475" eb="477">
      <t>ケイコウ</t>
    </rPh>
    <rPh sb="497" eb="499">
      <t>スイイ</t>
    </rPh>
    <rPh sb="540" eb="542">
      <t>キギョウ</t>
    </rPh>
    <rPh sb="542" eb="543">
      <t>サイ</t>
    </rPh>
    <rPh sb="543" eb="546">
      <t>ゲンザイダカ</t>
    </rPh>
    <rPh sb="548" eb="550">
      <t>ネンネン</t>
    </rPh>
    <rPh sb="560" eb="562">
      <t>キギョウ</t>
    </rPh>
    <rPh sb="562" eb="563">
      <t>サイ</t>
    </rPh>
    <rPh sb="563" eb="565">
      <t>ザンダカ</t>
    </rPh>
    <rPh sb="565" eb="566">
      <t>タイ</t>
    </rPh>
    <rPh sb="566" eb="568">
      <t>リョウキン</t>
    </rPh>
    <rPh sb="568" eb="570">
      <t>シュウニュウ</t>
    </rPh>
    <rPh sb="570" eb="572">
      <t>ヒリツ</t>
    </rPh>
    <rPh sb="574" eb="576">
      <t>ヘイセイ</t>
    </rPh>
    <rPh sb="578" eb="579">
      <t>ネン</t>
    </rPh>
    <rPh sb="579" eb="580">
      <t>ド</t>
    </rPh>
    <rPh sb="583" eb="585">
      <t>ルイジ</t>
    </rPh>
    <rPh sb="585" eb="587">
      <t>ダンタイ</t>
    </rPh>
    <rPh sb="588" eb="591">
      <t>ヘイキンチ</t>
    </rPh>
    <rPh sb="592" eb="594">
      <t>シタマワ</t>
    </rPh>
    <rPh sb="642" eb="644">
      <t>シュウニュウ</t>
    </rPh>
    <rPh sb="644" eb="646">
      <t>ワリアイ</t>
    </rPh>
    <rPh sb="648" eb="650">
      <t>リョウキン</t>
    </rPh>
    <rPh sb="650" eb="652">
      <t>シュウニュウ</t>
    </rPh>
    <rPh sb="670" eb="672">
      <t>ヘイセイ</t>
    </rPh>
    <rPh sb="674" eb="675">
      <t>ネン</t>
    </rPh>
    <rPh sb="675" eb="676">
      <t>ド</t>
    </rPh>
    <rPh sb="677" eb="679">
      <t>ゲンショウ</t>
    </rPh>
    <rPh sb="685" eb="687">
      <t>ヘイセイ</t>
    </rPh>
    <rPh sb="689" eb="691">
      <t>ネンド</t>
    </rPh>
    <rPh sb="691" eb="693">
      <t>イコウ</t>
    </rPh>
    <rPh sb="707" eb="709">
      <t>スイイ</t>
    </rPh>
    <phoneticPr fontId="3"/>
  </si>
  <si>
    <r>
      <t>自己資本金への組入れ　404,623千円（28年度　積立金取崩額）
減債積立金への積立て　307,428千円（29年度　企業債元金償還予定額）
中小水力発電開発及び改良積立金への積立て　300,000千円（建設改良</t>
    </r>
    <r>
      <rPr>
        <sz val="14"/>
        <color rgb="FFFF0000"/>
        <rFont val="ＭＳ ゴシック"/>
        <family val="3"/>
        <charset val="128"/>
      </rPr>
      <t>費</t>
    </r>
    <r>
      <rPr>
        <sz val="14"/>
        <color theme="1"/>
        <rFont val="ＭＳ ゴシック"/>
        <family val="3"/>
        <charset val="128"/>
      </rPr>
      <t>所要額の5</t>
    </r>
    <r>
      <rPr>
        <sz val="14"/>
        <color rgb="FFFF0000"/>
        <rFont val="ＭＳ ゴシック"/>
        <family val="3"/>
        <charset val="128"/>
      </rPr>
      <t>ヵ</t>
    </r>
    <r>
      <rPr>
        <sz val="14"/>
        <color theme="1"/>
        <rFont val="ＭＳ ゴシック"/>
        <family val="3"/>
        <charset val="128"/>
      </rPr>
      <t>年平均額）
病院会計への繰出し　　　248,000千円（FIT移行に伴う増益分）
　目的：経営基盤強化に活用するため。
繰越利益剰余金　981,443千円（利益剰余金のうち、上記を除いた額）</t>
    </r>
    <rPh sb="26" eb="28">
      <t>ツミタテ</t>
    </rPh>
    <rPh sb="28" eb="29">
      <t>キン</t>
    </rPh>
    <rPh sb="29" eb="31">
      <t>トリクズ</t>
    </rPh>
    <rPh sb="31" eb="32">
      <t>ガク</t>
    </rPh>
    <rPh sb="57" eb="59">
      <t>ネンド</t>
    </rPh>
    <rPh sb="60" eb="62">
      <t>キギョウ</t>
    </rPh>
    <rPh sb="62" eb="63">
      <t>サイ</t>
    </rPh>
    <rPh sb="63" eb="65">
      <t>ガンキン</t>
    </rPh>
    <rPh sb="65" eb="67">
      <t>ショウカン</t>
    </rPh>
    <rPh sb="67" eb="69">
      <t>ヨテイ</t>
    </rPh>
    <rPh sb="69" eb="70">
      <t>ガク</t>
    </rPh>
    <rPh sb="107" eb="108">
      <t>ヒ</t>
    </rPh>
    <rPh sb="114" eb="115">
      <t>ネン</t>
    </rPh>
    <rPh sb="145" eb="147">
      <t>イコウ</t>
    </rPh>
    <rPh sb="148" eb="149">
      <t>トモナ</t>
    </rPh>
    <rPh sb="150" eb="152">
      <t>ゾウエキ</t>
    </rPh>
    <rPh sb="152" eb="153">
      <t>ブン</t>
    </rPh>
    <rPh sb="192" eb="194">
      <t>リエキ</t>
    </rPh>
    <rPh sb="194" eb="197">
      <t>ジョウヨキン</t>
    </rPh>
    <rPh sb="201" eb="203">
      <t>ジョウキ</t>
    </rPh>
    <rPh sb="204" eb="205">
      <t>ノゾ</t>
    </rPh>
    <rPh sb="207" eb="208">
      <t>ガク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</si>
</sst>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6"/>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8">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0" borderId="16"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9" fillId="0" borderId="44" xfId="1" applyFont="1" applyFill="1" applyBorder="1" applyAlignment="1" applyProtection="1">
      <alignment horizontal="left" vertical="top" wrapText="1"/>
      <protection locked="0"/>
    </xf>
    <xf numFmtId="0" fontId="9" fillId="0" borderId="45" xfId="1" applyFont="1" applyFill="1" applyBorder="1" applyAlignment="1" applyProtection="1">
      <alignment horizontal="left" vertical="top" wrapText="1"/>
      <protection locked="0"/>
    </xf>
    <xf numFmtId="0" fontId="9"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9" fillId="0" borderId="16" xfId="1" applyFont="1" applyBorder="1" applyAlignment="1" applyProtection="1">
      <alignment horizontal="left" vertical="top" wrapText="1"/>
      <protection locked="0"/>
    </xf>
    <xf numFmtId="0" fontId="9" fillId="0" borderId="0" xfId="1" applyFont="1" applyBorder="1" applyAlignment="1" applyProtection="1">
      <alignment horizontal="left" vertical="top" wrapText="1"/>
      <protection locked="0"/>
    </xf>
    <xf numFmtId="0" fontId="9" fillId="0" borderId="17" xfId="1" applyFont="1" applyBorder="1" applyAlignment="1" applyProtection="1">
      <alignment horizontal="left" vertical="top" wrapText="1"/>
      <protection locked="0"/>
    </xf>
    <xf numFmtId="0" fontId="9" fillId="0" borderId="36" xfId="1" applyFont="1" applyBorder="1" applyAlignment="1" applyProtection="1">
      <alignment horizontal="left" vertical="top" wrapText="1"/>
      <protection locked="0"/>
    </xf>
    <xf numFmtId="0" fontId="9" fillId="0" borderId="37" xfId="1" applyFont="1" applyBorder="1" applyAlignment="1" applyProtection="1">
      <alignment horizontal="left" vertical="top" wrapText="1"/>
      <protection locked="0"/>
    </xf>
    <xf numFmtId="0" fontId="9"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110.7</c:v>
                </c:pt>
                <c:pt idx="1">
                  <c:v>135.69999999999999</c:v>
                </c:pt>
                <c:pt idx="2">
                  <c:v>127.7</c:v>
                </c:pt>
                <c:pt idx="3">
                  <c:v>122.8</c:v>
                </c:pt>
                <c:pt idx="4">
                  <c:v>148</c:v>
                </c:pt>
              </c:numCache>
            </c:numRef>
          </c:val>
        </c:ser>
        <c:dLbls>
          <c:showLegendKey val="0"/>
          <c:showVal val="0"/>
          <c:showCatName val="0"/>
          <c:showSerName val="0"/>
          <c:showPercent val="0"/>
          <c:showBubbleSize val="0"/>
        </c:dLbls>
        <c:gapWidth val="180"/>
        <c:overlap val="-90"/>
        <c:axId val="76374016"/>
        <c:axId val="7637555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6374016"/>
        <c:axId val="76375552"/>
      </c:lineChart>
      <c:catAx>
        <c:axId val="76374016"/>
        <c:scaling>
          <c:orientation val="minMax"/>
        </c:scaling>
        <c:delete val="0"/>
        <c:axPos val="b"/>
        <c:numFmt formatCode="ge" sourceLinked="1"/>
        <c:majorTickMark val="none"/>
        <c:minorTickMark val="none"/>
        <c:tickLblPos val="none"/>
        <c:crossAx val="76375552"/>
        <c:crosses val="autoZero"/>
        <c:auto val="0"/>
        <c:lblAlgn val="ctr"/>
        <c:lblOffset val="100"/>
        <c:noMultiLvlLbl val="1"/>
      </c:catAx>
      <c:valAx>
        <c:axId val="7637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6374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2.6</c:v>
                </c:pt>
                <c:pt idx="1">
                  <c:v>31.1</c:v>
                </c:pt>
                <c:pt idx="2">
                  <c:v>32.1</c:v>
                </c:pt>
                <c:pt idx="3">
                  <c:v>35.299999999999997</c:v>
                </c:pt>
                <c:pt idx="4">
                  <c:v>32.5</c:v>
                </c:pt>
              </c:numCache>
            </c:numRef>
          </c:val>
        </c:ser>
        <c:dLbls>
          <c:showLegendKey val="0"/>
          <c:showVal val="0"/>
          <c:showCatName val="0"/>
          <c:showSerName val="0"/>
          <c:showPercent val="0"/>
          <c:showBubbleSize val="0"/>
        </c:dLbls>
        <c:gapWidth val="180"/>
        <c:overlap val="-90"/>
        <c:axId val="94060544"/>
        <c:axId val="9406246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94060544"/>
        <c:axId val="94062464"/>
      </c:lineChart>
      <c:catAx>
        <c:axId val="94060544"/>
        <c:scaling>
          <c:orientation val="minMax"/>
        </c:scaling>
        <c:delete val="0"/>
        <c:axPos val="b"/>
        <c:numFmt formatCode="ge" sourceLinked="1"/>
        <c:majorTickMark val="none"/>
        <c:minorTickMark val="none"/>
        <c:tickLblPos val="none"/>
        <c:crossAx val="94062464"/>
        <c:crosses val="autoZero"/>
        <c:auto val="0"/>
        <c:lblAlgn val="ctr"/>
        <c:lblOffset val="100"/>
        <c:noMultiLvlLbl val="1"/>
      </c:catAx>
      <c:valAx>
        <c:axId val="94062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060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52.8</c:v>
                </c:pt>
                <c:pt idx="1">
                  <c:v>47.7</c:v>
                </c:pt>
                <c:pt idx="2">
                  <c:v>46.1</c:v>
                </c:pt>
                <c:pt idx="3">
                  <c:v>45.8</c:v>
                </c:pt>
                <c:pt idx="4">
                  <c:v>45.4</c:v>
                </c:pt>
              </c:numCache>
            </c:numRef>
          </c:val>
        </c:ser>
        <c:dLbls>
          <c:showLegendKey val="0"/>
          <c:showVal val="0"/>
          <c:showCatName val="0"/>
          <c:showSerName val="0"/>
          <c:showPercent val="0"/>
          <c:showBubbleSize val="0"/>
        </c:dLbls>
        <c:gapWidth val="180"/>
        <c:overlap val="-90"/>
        <c:axId val="94095616"/>
        <c:axId val="9410598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94095616"/>
        <c:axId val="94105984"/>
      </c:lineChart>
      <c:catAx>
        <c:axId val="94095616"/>
        <c:scaling>
          <c:orientation val="minMax"/>
        </c:scaling>
        <c:delete val="0"/>
        <c:axPos val="b"/>
        <c:numFmt formatCode="ge" sourceLinked="1"/>
        <c:majorTickMark val="none"/>
        <c:minorTickMark val="none"/>
        <c:tickLblPos val="none"/>
        <c:crossAx val="94105984"/>
        <c:crosses val="autoZero"/>
        <c:auto val="0"/>
        <c:lblAlgn val="ctr"/>
        <c:lblOffset val="100"/>
        <c:noMultiLvlLbl val="1"/>
      </c:catAx>
      <c:valAx>
        <c:axId val="9410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09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27.2</c:v>
                </c:pt>
                <c:pt idx="1">
                  <c:v>13.4</c:v>
                </c:pt>
                <c:pt idx="2">
                  <c:v>19.3</c:v>
                </c:pt>
                <c:pt idx="3">
                  <c:v>19</c:v>
                </c:pt>
                <c:pt idx="4">
                  <c:v>17.3</c:v>
                </c:pt>
              </c:numCache>
            </c:numRef>
          </c:val>
        </c:ser>
        <c:dLbls>
          <c:showLegendKey val="0"/>
          <c:showVal val="0"/>
          <c:showCatName val="0"/>
          <c:showSerName val="0"/>
          <c:showPercent val="0"/>
          <c:showBubbleSize val="0"/>
        </c:dLbls>
        <c:gapWidth val="180"/>
        <c:overlap val="-90"/>
        <c:axId val="94139136"/>
        <c:axId val="9414105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94139136"/>
        <c:axId val="94141056"/>
      </c:lineChart>
      <c:catAx>
        <c:axId val="94139136"/>
        <c:scaling>
          <c:orientation val="minMax"/>
        </c:scaling>
        <c:delete val="0"/>
        <c:axPos val="b"/>
        <c:numFmt formatCode="ge" sourceLinked="1"/>
        <c:majorTickMark val="none"/>
        <c:minorTickMark val="none"/>
        <c:tickLblPos val="none"/>
        <c:crossAx val="94141056"/>
        <c:crosses val="autoZero"/>
        <c:auto val="0"/>
        <c:lblAlgn val="ctr"/>
        <c:lblOffset val="100"/>
        <c:noMultiLvlLbl val="1"/>
      </c:catAx>
      <c:valAx>
        <c:axId val="9414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13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171.4</c:v>
                </c:pt>
                <c:pt idx="1">
                  <c:v>137.69999999999999</c:v>
                </c:pt>
                <c:pt idx="2">
                  <c:v>129.19999999999999</c:v>
                </c:pt>
                <c:pt idx="3">
                  <c:v>110.4</c:v>
                </c:pt>
                <c:pt idx="4">
                  <c:v>90.4</c:v>
                </c:pt>
              </c:numCache>
            </c:numRef>
          </c:val>
        </c:ser>
        <c:dLbls>
          <c:showLegendKey val="0"/>
          <c:showVal val="0"/>
          <c:showCatName val="0"/>
          <c:showSerName val="0"/>
          <c:showPercent val="0"/>
          <c:showBubbleSize val="0"/>
        </c:dLbls>
        <c:gapWidth val="180"/>
        <c:overlap val="-90"/>
        <c:axId val="94579712"/>
        <c:axId val="9458188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94579712"/>
        <c:axId val="94581888"/>
      </c:lineChart>
      <c:catAx>
        <c:axId val="94579712"/>
        <c:scaling>
          <c:orientation val="minMax"/>
        </c:scaling>
        <c:delete val="0"/>
        <c:axPos val="b"/>
        <c:numFmt formatCode="ge" sourceLinked="1"/>
        <c:majorTickMark val="none"/>
        <c:minorTickMark val="none"/>
        <c:tickLblPos val="none"/>
        <c:crossAx val="94581888"/>
        <c:crosses val="autoZero"/>
        <c:auto val="0"/>
        <c:lblAlgn val="ctr"/>
        <c:lblOffset val="100"/>
        <c:noMultiLvlLbl val="1"/>
      </c:catAx>
      <c:valAx>
        <c:axId val="94581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45797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53.9</c:v>
                </c:pt>
                <c:pt idx="1">
                  <c:v>54.4</c:v>
                </c:pt>
                <c:pt idx="2">
                  <c:v>57.2</c:v>
                </c:pt>
                <c:pt idx="3">
                  <c:v>57.5</c:v>
                </c:pt>
                <c:pt idx="4">
                  <c:v>59.4</c:v>
                </c:pt>
              </c:numCache>
            </c:numRef>
          </c:val>
        </c:ser>
        <c:dLbls>
          <c:showLegendKey val="0"/>
          <c:showVal val="0"/>
          <c:showCatName val="0"/>
          <c:showSerName val="0"/>
          <c:showPercent val="0"/>
          <c:showBubbleSize val="0"/>
        </c:dLbls>
        <c:gapWidth val="180"/>
        <c:overlap val="-90"/>
        <c:axId val="94602752"/>
        <c:axId val="9460467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94602752"/>
        <c:axId val="94604672"/>
      </c:lineChart>
      <c:catAx>
        <c:axId val="94602752"/>
        <c:scaling>
          <c:orientation val="minMax"/>
        </c:scaling>
        <c:delete val="0"/>
        <c:axPos val="b"/>
        <c:numFmt formatCode="ge" sourceLinked="1"/>
        <c:majorTickMark val="none"/>
        <c:minorTickMark val="none"/>
        <c:tickLblPos val="none"/>
        <c:crossAx val="94604672"/>
        <c:crosses val="autoZero"/>
        <c:auto val="0"/>
        <c:lblAlgn val="ctr"/>
        <c:lblOffset val="100"/>
        <c:noMultiLvlLbl val="1"/>
      </c:catAx>
      <c:valAx>
        <c:axId val="9460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602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2.6</c:v>
                </c:pt>
                <c:pt idx="1">
                  <c:v>31.1</c:v>
                </c:pt>
                <c:pt idx="2">
                  <c:v>32.1</c:v>
                </c:pt>
                <c:pt idx="3">
                  <c:v>35.299999999999997</c:v>
                </c:pt>
                <c:pt idx="4">
                  <c:v>32.5</c:v>
                </c:pt>
              </c:numCache>
            </c:numRef>
          </c:val>
        </c:ser>
        <c:dLbls>
          <c:showLegendKey val="0"/>
          <c:showVal val="0"/>
          <c:showCatName val="0"/>
          <c:showSerName val="0"/>
          <c:showPercent val="0"/>
          <c:showBubbleSize val="0"/>
        </c:dLbls>
        <c:gapWidth val="180"/>
        <c:overlap val="-90"/>
        <c:axId val="94711808"/>
        <c:axId val="9471372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94711808"/>
        <c:axId val="94713728"/>
      </c:lineChart>
      <c:catAx>
        <c:axId val="94711808"/>
        <c:scaling>
          <c:orientation val="minMax"/>
        </c:scaling>
        <c:delete val="0"/>
        <c:axPos val="b"/>
        <c:numFmt formatCode="ge" sourceLinked="1"/>
        <c:majorTickMark val="none"/>
        <c:minorTickMark val="none"/>
        <c:tickLblPos val="none"/>
        <c:crossAx val="94713728"/>
        <c:crosses val="autoZero"/>
        <c:auto val="0"/>
        <c:lblAlgn val="ctr"/>
        <c:lblOffset val="100"/>
        <c:noMultiLvlLbl val="1"/>
      </c:catAx>
      <c:valAx>
        <c:axId val="94713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711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4755072"/>
        <c:axId val="9475724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55072"/>
        <c:axId val="94757248"/>
      </c:lineChart>
      <c:catAx>
        <c:axId val="94755072"/>
        <c:scaling>
          <c:orientation val="minMax"/>
        </c:scaling>
        <c:delete val="0"/>
        <c:axPos val="b"/>
        <c:numFmt formatCode="ge" sourceLinked="1"/>
        <c:majorTickMark val="none"/>
        <c:minorTickMark val="none"/>
        <c:tickLblPos val="none"/>
        <c:crossAx val="94757248"/>
        <c:crosses val="autoZero"/>
        <c:auto val="0"/>
        <c:lblAlgn val="ctr"/>
        <c:lblOffset val="100"/>
        <c:noMultiLvlLbl val="1"/>
      </c:catAx>
      <c:valAx>
        <c:axId val="9475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755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4327552"/>
        <c:axId val="9432947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27552"/>
        <c:axId val="94329472"/>
      </c:lineChart>
      <c:catAx>
        <c:axId val="94327552"/>
        <c:scaling>
          <c:orientation val="minMax"/>
        </c:scaling>
        <c:delete val="0"/>
        <c:axPos val="b"/>
        <c:numFmt formatCode="ge" sourceLinked="1"/>
        <c:majorTickMark val="none"/>
        <c:minorTickMark val="none"/>
        <c:tickLblPos val="none"/>
        <c:crossAx val="94329472"/>
        <c:crosses val="autoZero"/>
        <c:auto val="0"/>
        <c:lblAlgn val="ctr"/>
        <c:lblOffset val="100"/>
        <c:noMultiLvlLbl val="1"/>
      </c:catAx>
      <c:valAx>
        <c:axId val="9432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32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4338432"/>
        <c:axId val="9438156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38432"/>
        <c:axId val="94381568"/>
      </c:lineChart>
      <c:catAx>
        <c:axId val="94338432"/>
        <c:scaling>
          <c:orientation val="minMax"/>
        </c:scaling>
        <c:delete val="0"/>
        <c:axPos val="b"/>
        <c:numFmt formatCode="ge" sourceLinked="1"/>
        <c:majorTickMark val="none"/>
        <c:minorTickMark val="none"/>
        <c:tickLblPos val="none"/>
        <c:crossAx val="94381568"/>
        <c:crosses val="autoZero"/>
        <c:auto val="0"/>
        <c:lblAlgn val="ctr"/>
        <c:lblOffset val="100"/>
        <c:noMultiLvlLbl val="1"/>
      </c:catAx>
      <c:valAx>
        <c:axId val="9438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338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4411008"/>
        <c:axId val="944131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11008"/>
        <c:axId val="94413184"/>
      </c:lineChart>
      <c:catAx>
        <c:axId val="94411008"/>
        <c:scaling>
          <c:orientation val="minMax"/>
        </c:scaling>
        <c:delete val="0"/>
        <c:axPos val="b"/>
        <c:numFmt formatCode="ge" sourceLinked="1"/>
        <c:majorTickMark val="none"/>
        <c:minorTickMark val="none"/>
        <c:tickLblPos val="none"/>
        <c:crossAx val="94413184"/>
        <c:crosses val="autoZero"/>
        <c:auto val="0"/>
        <c:lblAlgn val="ctr"/>
        <c:lblOffset val="100"/>
        <c:noMultiLvlLbl val="1"/>
      </c:catAx>
      <c:valAx>
        <c:axId val="9441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411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116.7</c:v>
                </c:pt>
                <c:pt idx="1">
                  <c:v>144.19999999999999</c:v>
                </c:pt>
                <c:pt idx="2">
                  <c:v>132.9</c:v>
                </c:pt>
                <c:pt idx="3">
                  <c:v>124.2</c:v>
                </c:pt>
                <c:pt idx="4">
                  <c:v>151.4</c:v>
                </c:pt>
              </c:numCache>
            </c:numRef>
          </c:val>
        </c:ser>
        <c:dLbls>
          <c:showLegendKey val="0"/>
          <c:showVal val="0"/>
          <c:showCatName val="0"/>
          <c:showSerName val="0"/>
          <c:showPercent val="0"/>
          <c:showBubbleSize val="0"/>
        </c:dLbls>
        <c:gapWidth val="180"/>
        <c:overlap val="-90"/>
        <c:axId val="76750848"/>
        <c:axId val="7675238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6750848"/>
        <c:axId val="76752384"/>
      </c:lineChart>
      <c:catAx>
        <c:axId val="76750848"/>
        <c:scaling>
          <c:orientation val="minMax"/>
        </c:scaling>
        <c:delete val="0"/>
        <c:axPos val="b"/>
        <c:numFmt formatCode="ge" sourceLinked="1"/>
        <c:majorTickMark val="none"/>
        <c:minorTickMark val="none"/>
        <c:tickLblPos val="none"/>
        <c:crossAx val="76752384"/>
        <c:crosses val="autoZero"/>
        <c:auto val="0"/>
        <c:lblAlgn val="ctr"/>
        <c:lblOffset val="100"/>
        <c:noMultiLvlLbl val="1"/>
      </c:catAx>
      <c:valAx>
        <c:axId val="76752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675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4438144"/>
        <c:axId val="9444006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38144"/>
        <c:axId val="94440064"/>
      </c:lineChart>
      <c:catAx>
        <c:axId val="94438144"/>
        <c:scaling>
          <c:orientation val="minMax"/>
        </c:scaling>
        <c:delete val="0"/>
        <c:axPos val="b"/>
        <c:numFmt formatCode="ge" sourceLinked="1"/>
        <c:majorTickMark val="none"/>
        <c:minorTickMark val="none"/>
        <c:tickLblPos val="none"/>
        <c:crossAx val="94440064"/>
        <c:crosses val="autoZero"/>
        <c:auto val="0"/>
        <c:lblAlgn val="ctr"/>
        <c:lblOffset val="100"/>
        <c:noMultiLvlLbl val="1"/>
      </c:catAx>
      <c:valAx>
        <c:axId val="94440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438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4469504"/>
        <c:axId val="9448396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69504"/>
        <c:axId val="94483968"/>
      </c:lineChart>
      <c:catAx>
        <c:axId val="94469504"/>
        <c:scaling>
          <c:orientation val="minMax"/>
        </c:scaling>
        <c:delete val="0"/>
        <c:axPos val="b"/>
        <c:numFmt formatCode="ge" sourceLinked="1"/>
        <c:majorTickMark val="none"/>
        <c:minorTickMark val="none"/>
        <c:tickLblPos val="none"/>
        <c:crossAx val="94483968"/>
        <c:crosses val="autoZero"/>
        <c:auto val="0"/>
        <c:lblAlgn val="ctr"/>
        <c:lblOffset val="100"/>
        <c:noMultiLvlLbl val="1"/>
      </c:catAx>
      <c:valAx>
        <c:axId val="94483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46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049600"/>
        <c:axId val="9505587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49600"/>
        <c:axId val="95055872"/>
      </c:lineChart>
      <c:catAx>
        <c:axId val="95049600"/>
        <c:scaling>
          <c:orientation val="minMax"/>
        </c:scaling>
        <c:delete val="0"/>
        <c:axPos val="b"/>
        <c:numFmt formatCode="ge" sourceLinked="1"/>
        <c:majorTickMark val="none"/>
        <c:minorTickMark val="none"/>
        <c:tickLblPos val="none"/>
        <c:crossAx val="95055872"/>
        <c:crosses val="autoZero"/>
        <c:auto val="0"/>
        <c:lblAlgn val="ctr"/>
        <c:lblOffset val="100"/>
        <c:noMultiLvlLbl val="1"/>
      </c:catAx>
      <c:valAx>
        <c:axId val="95055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049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084544"/>
        <c:axId val="9508646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84544"/>
        <c:axId val="95086464"/>
      </c:lineChart>
      <c:catAx>
        <c:axId val="95084544"/>
        <c:scaling>
          <c:orientation val="minMax"/>
        </c:scaling>
        <c:delete val="0"/>
        <c:axPos val="b"/>
        <c:numFmt formatCode="ge" sourceLinked="1"/>
        <c:majorTickMark val="none"/>
        <c:minorTickMark val="none"/>
        <c:tickLblPos val="none"/>
        <c:crossAx val="95086464"/>
        <c:crosses val="autoZero"/>
        <c:auto val="0"/>
        <c:lblAlgn val="ctr"/>
        <c:lblOffset val="100"/>
        <c:noMultiLvlLbl val="1"/>
      </c:catAx>
      <c:valAx>
        <c:axId val="95086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084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123712"/>
        <c:axId val="9512998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23712"/>
        <c:axId val="95129984"/>
      </c:lineChart>
      <c:catAx>
        <c:axId val="95123712"/>
        <c:scaling>
          <c:orientation val="minMax"/>
        </c:scaling>
        <c:delete val="0"/>
        <c:axPos val="b"/>
        <c:numFmt formatCode="ge" sourceLinked="1"/>
        <c:majorTickMark val="none"/>
        <c:minorTickMark val="none"/>
        <c:tickLblPos val="none"/>
        <c:crossAx val="95129984"/>
        <c:crosses val="autoZero"/>
        <c:auto val="0"/>
        <c:lblAlgn val="ctr"/>
        <c:lblOffset val="100"/>
        <c:noMultiLvlLbl val="1"/>
      </c:catAx>
      <c:valAx>
        <c:axId val="9512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1237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171328"/>
        <c:axId val="9517324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71328"/>
        <c:axId val="95173248"/>
      </c:lineChart>
      <c:catAx>
        <c:axId val="95171328"/>
        <c:scaling>
          <c:orientation val="minMax"/>
        </c:scaling>
        <c:delete val="0"/>
        <c:axPos val="b"/>
        <c:numFmt formatCode="ge" sourceLinked="1"/>
        <c:majorTickMark val="none"/>
        <c:minorTickMark val="none"/>
        <c:tickLblPos val="none"/>
        <c:crossAx val="95173248"/>
        <c:crosses val="autoZero"/>
        <c:auto val="0"/>
        <c:lblAlgn val="ctr"/>
        <c:lblOffset val="100"/>
        <c:noMultiLvlLbl val="1"/>
      </c:catAx>
      <c:valAx>
        <c:axId val="9517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171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190016"/>
        <c:axId val="9521676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90016"/>
        <c:axId val="95216768"/>
      </c:lineChart>
      <c:catAx>
        <c:axId val="95190016"/>
        <c:scaling>
          <c:orientation val="minMax"/>
        </c:scaling>
        <c:delete val="0"/>
        <c:axPos val="b"/>
        <c:numFmt formatCode="ge" sourceLinked="1"/>
        <c:majorTickMark val="none"/>
        <c:minorTickMark val="none"/>
        <c:tickLblPos val="none"/>
        <c:crossAx val="95216768"/>
        <c:crosses val="autoZero"/>
        <c:auto val="0"/>
        <c:lblAlgn val="ctr"/>
        <c:lblOffset val="100"/>
        <c:noMultiLvlLbl val="1"/>
      </c:catAx>
      <c:valAx>
        <c:axId val="9521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19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303168"/>
        <c:axId val="9530508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03168"/>
        <c:axId val="95305088"/>
      </c:lineChart>
      <c:catAx>
        <c:axId val="95303168"/>
        <c:scaling>
          <c:orientation val="minMax"/>
        </c:scaling>
        <c:delete val="0"/>
        <c:axPos val="b"/>
        <c:numFmt formatCode="ge" sourceLinked="1"/>
        <c:majorTickMark val="none"/>
        <c:minorTickMark val="none"/>
        <c:tickLblPos val="none"/>
        <c:crossAx val="95305088"/>
        <c:crosses val="autoZero"/>
        <c:auto val="0"/>
        <c:lblAlgn val="ctr"/>
        <c:lblOffset val="100"/>
        <c:noMultiLvlLbl val="1"/>
      </c:catAx>
      <c:valAx>
        <c:axId val="95305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303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346048"/>
        <c:axId val="9535232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46048"/>
        <c:axId val="95352320"/>
      </c:lineChart>
      <c:catAx>
        <c:axId val="95346048"/>
        <c:scaling>
          <c:orientation val="minMax"/>
        </c:scaling>
        <c:delete val="0"/>
        <c:axPos val="b"/>
        <c:numFmt formatCode="ge" sourceLinked="1"/>
        <c:majorTickMark val="none"/>
        <c:minorTickMark val="none"/>
        <c:tickLblPos val="none"/>
        <c:crossAx val="95352320"/>
        <c:crosses val="autoZero"/>
        <c:auto val="0"/>
        <c:lblAlgn val="ctr"/>
        <c:lblOffset val="100"/>
        <c:noMultiLvlLbl val="1"/>
      </c:catAx>
      <c:valAx>
        <c:axId val="95352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346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442240"/>
        <c:axId val="9644851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42240"/>
        <c:axId val="96448512"/>
      </c:lineChart>
      <c:catAx>
        <c:axId val="96442240"/>
        <c:scaling>
          <c:orientation val="minMax"/>
        </c:scaling>
        <c:delete val="0"/>
        <c:axPos val="b"/>
        <c:numFmt formatCode="ge" sourceLinked="1"/>
        <c:majorTickMark val="none"/>
        <c:minorTickMark val="none"/>
        <c:tickLblPos val="none"/>
        <c:crossAx val="96448512"/>
        <c:crosses val="autoZero"/>
        <c:auto val="0"/>
        <c:lblAlgn val="ctr"/>
        <c:lblOffset val="100"/>
        <c:noMultiLvlLbl val="1"/>
      </c:catAx>
      <c:valAx>
        <c:axId val="9644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4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4124.6000000000004</c:v>
                </c:pt>
                <c:pt idx="1">
                  <c:v>677.3</c:v>
                </c:pt>
                <c:pt idx="2">
                  <c:v>610</c:v>
                </c:pt>
                <c:pt idx="3">
                  <c:v>850.3</c:v>
                </c:pt>
                <c:pt idx="4">
                  <c:v>805.6</c:v>
                </c:pt>
              </c:numCache>
            </c:numRef>
          </c:val>
        </c:ser>
        <c:dLbls>
          <c:showLegendKey val="0"/>
          <c:showVal val="0"/>
          <c:showCatName val="0"/>
          <c:showSerName val="0"/>
          <c:showPercent val="0"/>
          <c:showBubbleSize val="0"/>
        </c:dLbls>
        <c:gapWidth val="180"/>
        <c:overlap val="-90"/>
        <c:axId val="76795904"/>
        <c:axId val="7679744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6795904"/>
        <c:axId val="76797440"/>
      </c:lineChart>
      <c:catAx>
        <c:axId val="76795904"/>
        <c:scaling>
          <c:orientation val="minMax"/>
        </c:scaling>
        <c:delete val="0"/>
        <c:axPos val="b"/>
        <c:numFmt formatCode="ge" sourceLinked="1"/>
        <c:majorTickMark val="none"/>
        <c:minorTickMark val="none"/>
        <c:tickLblPos val="none"/>
        <c:crossAx val="76797440"/>
        <c:crosses val="autoZero"/>
        <c:auto val="0"/>
        <c:lblAlgn val="ctr"/>
        <c:lblOffset val="100"/>
        <c:noMultiLvlLbl val="1"/>
      </c:catAx>
      <c:valAx>
        <c:axId val="76797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6795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485760"/>
        <c:axId val="9648768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85760"/>
        <c:axId val="96487680"/>
      </c:lineChart>
      <c:catAx>
        <c:axId val="96485760"/>
        <c:scaling>
          <c:orientation val="minMax"/>
        </c:scaling>
        <c:delete val="0"/>
        <c:axPos val="b"/>
        <c:numFmt formatCode="ge" sourceLinked="1"/>
        <c:majorTickMark val="none"/>
        <c:minorTickMark val="none"/>
        <c:tickLblPos val="none"/>
        <c:crossAx val="96487680"/>
        <c:crosses val="autoZero"/>
        <c:auto val="0"/>
        <c:lblAlgn val="ctr"/>
        <c:lblOffset val="100"/>
        <c:noMultiLvlLbl val="1"/>
      </c:catAx>
      <c:valAx>
        <c:axId val="9648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85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6457.6</c:v>
                </c:pt>
                <c:pt idx="1">
                  <c:v>6564.9</c:v>
                </c:pt>
                <c:pt idx="2">
                  <c:v>6961</c:v>
                </c:pt>
                <c:pt idx="3">
                  <c:v>7904.4</c:v>
                </c:pt>
                <c:pt idx="4">
                  <c:v>7194.5</c:v>
                </c:pt>
              </c:numCache>
            </c:numRef>
          </c:val>
        </c:ser>
        <c:dLbls>
          <c:showLegendKey val="0"/>
          <c:showVal val="0"/>
          <c:showCatName val="0"/>
          <c:showSerName val="0"/>
          <c:showPercent val="0"/>
          <c:showBubbleSize val="0"/>
        </c:dLbls>
        <c:gapWidth val="180"/>
        <c:overlap val="-90"/>
        <c:axId val="88434560"/>
        <c:axId val="8844083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88434560"/>
        <c:axId val="88440832"/>
      </c:lineChart>
      <c:catAx>
        <c:axId val="88434560"/>
        <c:scaling>
          <c:orientation val="minMax"/>
        </c:scaling>
        <c:delete val="0"/>
        <c:axPos val="b"/>
        <c:numFmt formatCode="ge" sourceLinked="1"/>
        <c:majorTickMark val="none"/>
        <c:minorTickMark val="none"/>
        <c:tickLblPos val="none"/>
        <c:crossAx val="88440832"/>
        <c:crosses val="autoZero"/>
        <c:auto val="0"/>
        <c:lblAlgn val="ctr"/>
        <c:lblOffset val="100"/>
        <c:noMultiLvlLbl val="1"/>
      </c:catAx>
      <c:valAx>
        <c:axId val="8844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43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845520</c:v>
                </c:pt>
                <c:pt idx="1">
                  <c:v>1280073</c:v>
                </c:pt>
                <c:pt idx="2">
                  <c:v>1469578</c:v>
                </c:pt>
                <c:pt idx="3">
                  <c:v>1337220</c:v>
                </c:pt>
                <c:pt idx="4">
                  <c:v>1716520</c:v>
                </c:pt>
              </c:numCache>
            </c:numRef>
          </c:val>
        </c:ser>
        <c:dLbls>
          <c:showLegendKey val="0"/>
          <c:showVal val="0"/>
          <c:showCatName val="0"/>
          <c:showSerName val="0"/>
          <c:showPercent val="0"/>
          <c:showBubbleSize val="0"/>
        </c:dLbls>
        <c:gapWidth val="180"/>
        <c:overlap val="-90"/>
        <c:axId val="93849472"/>
        <c:axId val="9385164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93849472"/>
        <c:axId val="93851648"/>
      </c:lineChart>
      <c:catAx>
        <c:axId val="93849472"/>
        <c:scaling>
          <c:orientation val="minMax"/>
        </c:scaling>
        <c:delete val="0"/>
        <c:axPos val="b"/>
        <c:numFmt formatCode="ge" sourceLinked="1"/>
        <c:majorTickMark val="none"/>
        <c:minorTickMark val="none"/>
        <c:tickLblPos val="none"/>
        <c:crossAx val="93851648"/>
        <c:crosses val="autoZero"/>
        <c:auto val="0"/>
        <c:lblAlgn val="ctr"/>
        <c:lblOffset val="100"/>
        <c:noMultiLvlLbl val="1"/>
      </c:catAx>
      <c:valAx>
        <c:axId val="9385164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849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52.8</c:v>
                </c:pt>
                <c:pt idx="1">
                  <c:v>47.7</c:v>
                </c:pt>
                <c:pt idx="2">
                  <c:v>46.1</c:v>
                </c:pt>
                <c:pt idx="3">
                  <c:v>45.8</c:v>
                </c:pt>
                <c:pt idx="4">
                  <c:v>45.4</c:v>
                </c:pt>
              </c:numCache>
            </c:numRef>
          </c:val>
        </c:ser>
        <c:dLbls>
          <c:showLegendKey val="0"/>
          <c:showVal val="0"/>
          <c:showCatName val="0"/>
          <c:showSerName val="0"/>
          <c:showPercent val="0"/>
          <c:showBubbleSize val="0"/>
        </c:dLbls>
        <c:gapWidth val="180"/>
        <c:overlap val="-90"/>
        <c:axId val="93913856"/>
        <c:axId val="9391577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93913856"/>
        <c:axId val="93915776"/>
      </c:lineChart>
      <c:catAx>
        <c:axId val="93913856"/>
        <c:scaling>
          <c:orientation val="minMax"/>
        </c:scaling>
        <c:delete val="0"/>
        <c:axPos val="b"/>
        <c:numFmt formatCode="ge" sourceLinked="1"/>
        <c:majorTickMark val="none"/>
        <c:minorTickMark val="none"/>
        <c:tickLblPos val="none"/>
        <c:crossAx val="93915776"/>
        <c:crosses val="autoZero"/>
        <c:auto val="0"/>
        <c:lblAlgn val="ctr"/>
        <c:lblOffset val="100"/>
        <c:noMultiLvlLbl val="1"/>
      </c:catAx>
      <c:valAx>
        <c:axId val="9391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913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27.2</c:v>
                </c:pt>
                <c:pt idx="1">
                  <c:v>13.4</c:v>
                </c:pt>
                <c:pt idx="2">
                  <c:v>19.3</c:v>
                </c:pt>
                <c:pt idx="3">
                  <c:v>19</c:v>
                </c:pt>
                <c:pt idx="4">
                  <c:v>17.3</c:v>
                </c:pt>
              </c:numCache>
            </c:numRef>
          </c:val>
        </c:ser>
        <c:dLbls>
          <c:showLegendKey val="0"/>
          <c:showVal val="0"/>
          <c:showCatName val="0"/>
          <c:showSerName val="0"/>
          <c:showPercent val="0"/>
          <c:showBubbleSize val="0"/>
        </c:dLbls>
        <c:gapWidth val="180"/>
        <c:overlap val="-90"/>
        <c:axId val="93928448"/>
        <c:axId val="9394291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93928448"/>
        <c:axId val="93942912"/>
      </c:lineChart>
      <c:catAx>
        <c:axId val="93928448"/>
        <c:scaling>
          <c:orientation val="minMax"/>
        </c:scaling>
        <c:delete val="0"/>
        <c:axPos val="b"/>
        <c:numFmt formatCode="ge" sourceLinked="1"/>
        <c:majorTickMark val="none"/>
        <c:minorTickMark val="none"/>
        <c:tickLblPos val="none"/>
        <c:crossAx val="93942912"/>
        <c:crosses val="autoZero"/>
        <c:auto val="0"/>
        <c:lblAlgn val="ctr"/>
        <c:lblOffset val="100"/>
        <c:noMultiLvlLbl val="1"/>
      </c:catAx>
      <c:valAx>
        <c:axId val="93942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92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171.4</c:v>
                </c:pt>
                <c:pt idx="1">
                  <c:v>137.69999999999999</c:v>
                </c:pt>
                <c:pt idx="2">
                  <c:v>129.19999999999999</c:v>
                </c:pt>
                <c:pt idx="3">
                  <c:v>110.4</c:v>
                </c:pt>
                <c:pt idx="4">
                  <c:v>90.4</c:v>
                </c:pt>
              </c:numCache>
            </c:numRef>
          </c:val>
        </c:ser>
        <c:dLbls>
          <c:showLegendKey val="0"/>
          <c:showVal val="0"/>
          <c:showCatName val="0"/>
          <c:showSerName val="0"/>
          <c:showPercent val="0"/>
          <c:showBubbleSize val="0"/>
        </c:dLbls>
        <c:gapWidth val="180"/>
        <c:overlap val="-90"/>
        <c:axId val="93961600"/>
        <c:axId val="9398835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93961600"/>
        <c:axId val="93988352"/>
      </c:lineChart>
      <c:catAx>
        <c:axId val="93961600"/>
        <c:scaling>
          <c:orientation val="minMax"/>
        </c:scaling>
        <c:delete val="0"/>
        <c:axPos val="b"/>
        <c:numFmt formatCode="ge" sourceLinked="1"/>
        <c:majorTickMark val="none"/>
        <c:minorTickMark val="none"/>
        <c:tickLblPos val="none"/>
        <c:crossAx val="93988352"/>
        <c:crosses val="autoZero"/>
        <c:auto val="0"/>
        <c:lblAlgn val="ctr"/>
        <c:lblOffset val="100"/>
        <c:noMultiLvlLbl val="1"/>
      </c:catAx>
      <c:valAx>
        <c:axId val="9398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961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53.9</c:v>
                </c:pt>
                <c:pt idx="1">
                  <c:v>54.4</c:v>
                </c:pt>
                <c:pt idx="2">
                  <c:v>57.2</c:v>
                </c:pt>
                <c:pt idx="3">
                  <c:v>57.5</c:v>
                </c:pt>
                <c:pt idx="4">
                  <c:v>59.4</c:v>
                </c:pt>
              </c:numCache>
            </c:numRef>
          </c:val>
        </c:ser>
        <c:dLbls>
          <c:showLegendKey val="0"/>
          <c:showVal val="0"/>
          <c:showCatName val="0"/>
          <c:showSerName val="0"/>
          <c:showPercent val="0"/>
          <c:showBubbleSize val="0"/>
        </c:dLbls>
        <c:gapWidth val="180"/>
        <c:overlap val="-90"/>
        <c:axId val="94017024"/>
        <c:axId val="9401894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94017024"/>
        <c:axId val="94018944"/>
      </c:lineChart>
      <c:catAx>
        <c:axId val="94017024"/>
        <c:scaling>
          <c:orientation val="minMax"/>
        </c:scaling>
        <c:delete val="0"/>
        <c:axPos val="b"/>
        <c:numFmt formatCode="ge" sourceLinked="1"/>
        <c:majorTickMark val="none"/>
        <c:minorTickMark val="none"/>
        <c:tickLblPos val="none"/>
        <c:crossAx val="94018944"/>
        <c:crosses val="autoZero"/>
        <c:auto val="0"/>
        <c:lblAlgn val="ctr"/>
        <c:lblOffset val="100"/>
        <c:noMultiLvlLbl val="1"/>
      </c:catAx>
      <c:valAx>
        <c:axId val="9401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40170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xdr:cNvSpPr/>
      </xdr:nvSpPr>
      <xdr:spPr>
        <a:xfrm>
          <a:off x="21040837"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711926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7050985" y="12112831"/>
          <a:ext cx="5232798"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7050985" y="15133617"/>
          <a:ext cx="5232798"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7050985" y="18160588"/>
          <a:ext cx="5232798"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7050985" y="21170241"/>
          <a:ext cx="5232798"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7050985" y="24148969"/>
          <a:ext cx="5232798"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2954008" y="12112831"/>
          <a:ext cx="5232799"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2954008" y="15133617"/>
          <a:ext cx="5232799"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2954008" y="18160588"/>
          <a:ext cx="5232799"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2954008" y="21170241"/>
          <a:ext cx="5232799"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2954008" y="24148969"/>
          <a:ext cx="5232799"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8868165"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8868165"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8868165"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8868165"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8868165"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482314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482314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482314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482314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482314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7652"/>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7653"/>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7654"/>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7655"/>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7656"/>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7657"/>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7658"/>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7659"/>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7660"/>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7661"/>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7662"/>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7663"/>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7664"/>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7665"/>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7666"/>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7667"/>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7668"/>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7669"/>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7670"/>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7671"/>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7672"/>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7673"/>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7674"/>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7675"/>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7676"/>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7677"/>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7678"/>
                </a:ext>
              </a:extLst>
            </xdr:cNvPicPr>
          </xdr:nvPicPr>
          <xdr:blipFill>
            <a:blip xmlns:r="http://schemas.openxmlformats.org/officeDocument/2006/relationships" r:embed="rId4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7679"/>
                </a:ext>
              </a:extLst>
            </xdr:cNvPicPr>
          </xdr:nvPicPr>
          <xdr:blipFill>
            <a:blip xmlns:r="http://schemas.openxmlformats.org/officeDocument/2006/relationships" r:embed="rId46"/>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7680"/>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7681"/>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7682"/>
                </a:ext>
              </a:extLst>
            </xdr:cNvPicPr>
          </xdr:nvPicPr>
          <xdr:blipFill>
            <a:blip xmlns:r="http://schemas.openxmlformats.org/officeDocument/2006/relationships" r:embed="rId47"/>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7683"/>
                </a:ext>
              </a:extLst>
            </xdr:cNvPicPr>
          </xdr:nvPicPr>
          <xdr:blipFill>
            <a:blip xmlns:r="http://schemas.openxmlformats.org/officeDocument/2006/relationships" r:embed="rId47"/>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7684"/>
                </a:ext>
              </a:extLst>
            </xdr:cNvPicPr>
          </xdr:nvPicPr>
          <xdr:blipFill>
            <a:blip xmlns:r="http://schemas.openxmlformats.org/officeDocument/2006/relationships" r:embed="rId47"/>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7685"/>
                </a:ext>
              </a:extLst>
            </xdr:cNvPicPr>
          </xdr:nvPicPr>
          <xdr:blipFill>
            <a:blip xmlns:r="http://schemas.openxmlformats.org/officeDocument/2006/relationships" r:embed="rId47"/>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7686"/>
                </a:ext>
              </a:extLst>
            </xdr:cNvPicPr>
          </xdr:nvPicPr>
          <xdr:blipFill>
            <a:blip xmlns:r="http://schemas.openxmlformats.org/officeDocument/2006/relationships" r:embed="rId47"/>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7687"/>
                </a:ext>
              </a:extLst>
            </xdr:cNvPicPr>
          </xdr:nvPicPr>
          <xdr:blipFill>
            <a:blip xmlns:r="http://schemas.openxmlformats.org/officeDocument/2006/relationships" r:embed="rId47"/>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7688"/>
                </a:ext>
              </a:extLst>
            </xdr:cNvPicPr>
          </xdr:nvPicPr>
          <xdr:blipFill>
            <a:blip xmlns:r="http://schemas.openxmlformats.org/officeDocument/2006/relationships" r:embed="rId47"/>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7689"/>
                </a:ext>
              </a:extLst>
            </xdr:cNvPicPr>
          </xdr:nvPicPr>
          <xdr:blipFill>
            <a:blip xmlns:r="http://schemas.openxmlformats.org/officeDocument/2006/relationships" r:embed="rId47"/>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7690"/>
                </a:ext>
              </a:extLst>
            </xdr:cNvPicPr>
          </xdr:nvPicPr>
          <xdr:blipFill>
            <a:blip xmlns:r="http://schemas.openxmlformats.org/officeDocument/2006/relationships" r:embed="rId47"/>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7691"/>
                </a:ext>
              </a:extLst>
            </xdr:cNvPicPr>
          </xdr:nvPicPr>
          <xdr:blipFill>
            <a:blip xmlns:r="http://schemas.openxmlformats.org/officeDocument/2006/relationships" r:embed="rId47"/>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7692"/>
                </a:ext>
              </a:extLst>
            </xdr:cNvPicPr>
          </xdr:nvPicPr>
          <xdr:blipFill>
            <a:blip xmlns:r="http://schemas.openxmlformats.org/officeDocument/2006/relationships" r:embed="rId47"/>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7693"/>
                </a:ext>
              </a:extLst>
            </xdr:cNvPicPr>
          </xdr:nvPicPr>
          <xdr:blipFill>
            <a:blip xmlns:r="http://schemas.openxmlformats.org/officeDocument/2006/relationships" r:embed="rId47"/>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7694"/>
                </a:ext>
              </a:extLst>
            </xdr:cNvPicPr>
          </xdr:nvPicPr>
          <xdr:blipFill>
            <a:blip xmlns:r="http://schemas.openxmlformats.org/officeDocument/2006/relationships" r:embed="rId47"/>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7695"/>
                </a:ext>
              </a:extLst>
            </xdr:cNvPicPr>
          </xdr:nvPicPr>
          <xdr:blipFill>
            <a:blip xmlns:r="http://schemas.openxmlformats.org/officeDocument/2006/relationships" r:embed="rId47"/>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7696"/>
                </a:ext>
              </a:extLst>
            </xdr:cNvPicPr>
          </xdr:nvPicPr>
          <xdr:blipFill>
            <a:blip xmlns:r="http://schemas.openxmlformats.org/officeDocument/2006/relationships" r:embed="rId47"/>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79" zoomScale="70" zoomScaleNormal="70" workbookViewId="0">
      <selection activeCell="S3" sqref="S3:AH19"/>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愛媛県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15">
      <c r="A3" s="1"/>
      <c r="B3" s="128" t="str">
        <f>データ!I6</f>
        <v>法適用</v>
      </c>
      <c r="C3" s="129"/>
      <c r="D3" s="129"/>
      <c r="E3" s="129"/>
      <c r="F3" s="129" t="str">
        <f>データ!J6</f>
        <v>電気事業</v>
      </c>
      <c r="G3" s="129"/>
      <c r="H3" s="129"/>
      <c r="I3" s="129"/>
      <c r="J3" s="130" t="s">
        <v>178</v>
      </c>
      <c r="K3" s="130"/>
      <c r="L3" s="130"/>
      <c r="M3" s="130"/>
      <c r="N3" s="131">
        <f>データ!L6</f>
        <v>77.8</v>
      </c>
      <c r="O3" s="131"/>
      <c r="P3" s="131"/>
      <c r="Q3" s="132"/>
      <c r="R3" s="1"/>
      <c r="S3" s="133" t="s">
        <v>182</v>
      </c>
      <c r="T3" s="134"/>
      <c r="U3" s="134"/>
      <c r="V3" s="134"/>
      <c r="W3" s="134"/>
      <c r="X3" s="134"/>
      <c r="Y3" s="134"/>
      <c r="Z3" s="134"/>
      <c r="AA3" s="134"/>
      <c r="AB3" s="134"/>
      <c r="AC3" s="134"/>
      <c r="AD3" s="134"/>
      <c r="AE3" s="134"/>
      <c r="AF3" s="134"/>
      <c r="AG3" s="134"/>
      <c r="AH3" s="135"/>
      <c r="AI3" s="1"/>
      <c r="AJ3" s="1"/>
      <c r="AK3" s="119" t="s">
        <v>180</v>
      </c>
      <c r="AL3" s="120"/>
      <c r="AM3" s="120"/>
      <c r="AN3" s="120"/>
      <c r="AO3" s="120"/>
      <c r="AP3" s="120"/>
      <c r="AQ3" s="121"/>
    </row>
    <row r="4" spans="1:43" ht="23.1" customHeight="1" x14ac:dyDescent="0.15">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15">
      <c r="A5" s="1"/>
      <c r="B5" s="142">
        <f>データ!M6</f>
        <v>9</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15">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x14ac:dyDescent="0.15">
      <c r="A7" s="1"/>
      <c r="B7" s="146" t="str">
        <f>データ!Q6</f>
        <v>-</v>
      </c>
      <c r="C7" s="144"/>
      <c r="D7" s="144"/>
      <c r="E7" s="144"/>
      <c r="F7" s="147" t="s">
        <v>126</v>
      </c>
      <c r="G7" s="148"/>
      <c r="H7" s="148"/>
      <c r="I7" s="148"/>
      <c r="J7" s="130" t="s">
        <v>127</v>
      </c>
      <c r="K7" s="130"/>
      <c r="L7" s="130"/>
      <c r="M7" s="130"/>
      <c r="N7" s="149" t="str">
        <f>データ!T6</f>
        <v>無</v>
      </c>
      <c r="O7" s="149"/>
      <c r="P7" s="149"/>
      <c r="Q7" s="150"/>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15">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
      <c r="A9" s="1"/>
      <c r="B9" s="153" t="s">
        <v>129</v>
      </c>
      <c r="C9" s="154"/>
      <c r="D9" s="154"/>
      <c r="E9" s="154"/>
      <c r="F9" s="155" t="str">
        <f>データ!V6</f>
        <v>-</v>
      </c>
      <c r="G9" s="155"/>
      <c r="H9" s="155"/>
      <c r="I9" s="155"/>
      <c r="J9" s="156"/>
      <c r="K9" s="156"/>
      <c r="L9" s="156"/>
      <c r="M9" s="156"/>
      <c r="N9" s="157"/>
      <c r="O9" s="157"/>
      <c r="P9" s="157"/>
      <c r="Q9" s="158"/>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15">
      <c r="A11" s="1"/>
      <c r="B11" s="113" t="s">
        <v>19</v>
      </c>
      <c r="C11" s="114"/>
      <c r="D11" s="114"/>
      <c r="E11" s="114"/>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15">
      <c r="A12" s="1"/>
      <c r="B12" s="125" t="s">
        <v>21</v>
      </c>
      <c r="C12" s="126"/>
      <c r="D12" s="126"/>
      <c r="E12" s="126"/>
      <c r="F12" s="162">
        <f>データ!W6</f>
        <v>309719</v>
      </c>
      <c r="G12" s="163"/>
      <c r="H12" s="162">
        <f>データ!X6</f>
        <v>279897</v>
      </c>
      <c r="I12" s="163"/>
      <c r="J12" s="162">
        <f>データ!Y6</f>
        <v>270814</v>
      </c>
      <c r="K12" s="163"/>
      <c r="L12" s="162">
        <f>データ!Z6</f>
        <v>271866</v>
      </c>
      <c r="M12" s="163"/>
      <c r="N12" s="151">
        <f>データ!AA6</f>
        <v>268395</v>
      </c>
      <c r="O12" s="152"/>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15">
      <c r="A13" s="1"/>
      <c r="B13" s="164" t="s">
        <v>22</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15">
      <c r="A14" s="1"/>
      <c r="B14" s="164" t="s">
        <v>23</v>
      </c>
      <c r="C14" s="165"/>
      <c r="D14" s="165"/>
      <c r="E14" s="166"/>
      <c r="F14" s="162" t="str">
        <f>データ!AG6</f>
        <v>-</v>
      </c>
      <c r="G14" s="163"/>
      <c r="H14" s="162" t="str">
        <f>データ!AH6</f>
        <v>-</v>
      </c>
      <c r="I14" s="163"/>
      <c r="J14" s="162" t="str">
        <f>データ!AI6</f>
        <v>-</v>
      </c>
      <c r="K14" s="163"/>
      <c r="L14" s="162" t="str">
        <f>データ!AJ6</f>
        <v>-</v>
      </c>
      <c r="M14" s="163"/>
      <c r="N14" s="151" t="str">
        <f>データ!AK6</f>
        <v>-</v>
      </c>
      <c r="O14" s="152"/>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15">
      <c r="A15" s="1"/>
      <c r="B15" s="169" t="s">
        <v>24</v>
      </c>
      <c r="C15" s="170"/>
      <c r="D15" s="170"/>
      <c r="E15" s="171"/>
      <c r="F15" s="172" t="str">
        <f>データ!AL6</f>
        <v>-</v>
      </c>
      <c r="G15" s="172"/>
      <c r="H15" s="172" t="str">
        <f>データ!AM6</f>
        <v>-</v>
      </c>
      <c r="I15" s="172"/>
      <c r="J15" s="172" t="str">
        <f>データ!AN6</f>
        <v>-</v>
      </c>
      <c r="K15" s="172"/>
      <c r="L15" s="172" t="str">
        <f>データ!AO6</f>
        <v>-</v>
      </c>
      <c r="M15" s="172"/>
      <c r="N15" s="173" t="str">
        <f>データ!AP6</f>
        <v>-</v>
      </c>
      <c r="O15" s="174"/>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
      <c r="A16" s="1"/>
      <c r="B16" s="175" t="s">
        <v>25</v>
      </c>
      <c r="C16" s="176"/>
      <c r="D16" s="176"/>
      <c r="E16" s="177"/>
      <c r="F16" s="178">
        <f>データ!AQ6</f>
        <v>309719</v>
      </c>
      <c r="G16" s="178"/>
      <c r="H16" s="178">
        <f>データ!AR6</f>
        <v>279897</v>
      </c>
      <c r="I16" s="178"/>
      <c r="J16" s="178">
        <f>データ!AS6</f>
        <v>270814</v>
      </c>
      <c r="K16" s="178"/>
      <c r="L16" s="178">
        <f>データ!AT6</f>
        <v>271866</v>
      </c>
      <c r="M16" s="178"/>
      <c r="N16" s="167">
        <f>データ!AU6</f>
        <v>268395</v>
      </c>
      <c r="O16" s="168"/>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15">
      <c r="A18" s="1"/>
      <c r="B18" s="179"/>
      <c r="C18" s="180"/>
      <c r="D18" s="180"/>
      <c r="E18" s="180"/>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
      <c r="A19" s="1"/>
      <c r="B19" s="175" t="s">
        <v>28</v>
      </c>
      <c r="C19" s="176"/>
      <c r="D19" s="176"/>
      <c r="E19" s="177"/>
      <c r="F19" s="181">
        <f>データ!AV6</f>
        <v>1834976</v>
      </c>
      <c r="G19" s="181"/>
      <c r="H19" s="181"/>
      <c r="I19" s="181">
        <f>データ!AW6</f>
        <v>883987</v>
      </c>
      <c r="J19" s="181"/>
      <c r="K19" s="181"/>
      <c r="L19" s="181">
        <f>データ!AX6</f>
        <v>2718963</v>
      </c>
      <c r="M19" s="181"/>
      <c r="N19" s="181"/>
      <c r="O19" s="182"/>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3" t="s">
        <v>31</v>
      </c>
      <c r="AL39" s="184"/>
      <c r="AM39" s="184"/>
      <c r="AN39" s="184"/>
      <c r="AO39" s="184"/>
      <c r="AP39" s="184"/>
      <c r="AQ39" s="185"/>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181</v>
      </c>
      <c r="AL40" s="120"/>
      <c r="AM40" s="120"/>
      <c r="AN40" s="120"/>
      <c r="AO40" s="120"/>
      <c r="AP40" s="120"/>
      <c r="AQ40" s="121"/>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x14ac:dyDescent="0.15">
      <c r="A42" s="1"/>
      <c r="B42" s="186"/>
      <c r="C42" s="187"/>
      <c r="D42" s="187"/>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3" t="s">
        <v>34</v>
      </c>
      <c r="AL97" s="184"/>
      <c r="AM97" s="184"/>
      <c r="AN97" s="184"/>
      <c r="AO97" s="184"/>
      <c r="AP97" s="184"/>
      <c r="AQ97" s="185"/>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8"/>
      <c r="AL98" s="189"/>
      <c r="AM98" s="189"/>
      <c r="AN98" s="189"/>
      <c r="AO98" s="189"/>
      <c r="AP98" s="189"/>
      <c r="AQ98" s="190"/>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1" t="s">
        <v>179</v>
      </c>
      <c r="AL99" s="192"/>
      <c r="AM99" s="192"/>
      <c r="AN99" s="192"/>
      <c r="AO99" s="192"/>
      <c r="AP99" s="192"/>
      <c r="AQ99" s="193"/>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1"/>
      <c r="AL100" s="192"/>
      <c r="AM100" s="192"/>
      <c r="AN100" s="192"/>
      <c r="AO100" s="192"/>
      <c r="AP100" s="192"/>
      <c r="AQ100" s="193"/>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1"/>
      <c r="AL101" s="192"/>
      <c r="AM101" s="192"/>
      <c r="AN101" s="192"/>
      <c r="AO101" s="192"/>
      <c r="AP101" s="192"/>
      <c r="AQ101" s="193"/>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1"/>
      <c r="AL102" s="192"/>
      <c r="AM102" s="192"/>
      <c r="AN102" s="192"/>
      <c r="AO102" s="192"/>
      <c r="AP102" s="192"/>
      <c r="AQ102" s="193"/>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1"/>
      <c r="AL103" s="192"/>
      <c r="AM103" s="192"/>
      <c r="AN103" s="192"/>
      <c r="AO103" s="192"/>
      <c r="AP103" s="192"/>
      <c r="AQ103" s="193"/>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1"/>
      <c r="AL104" s="192"/>
      <c r="AM104" s="192"/>
      <c r="AN104" s="192"/>
      <c r="AO104" s="192"/>
      <c r="AP104" s="192"/>
      <c r="AQ104" s="193"/>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1"/>
      <c r="AL105" s="192"/>
      <c r="AM105" s="192"/>
      <c r="AN105" s="192"/>
      <c r="AO105" s="192"/>
      <c r="AP105" s="192"/>
      <c r="AQ105" s="193"/>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1"/>
      <c r="AL106" s="192"/>
      <c r="AM106" s="192"/>
      <c r="AN106" s="192"/>
      <c r="AO106" s="192"/>
      <c r="AP106" s="192"/>
      <c r="AQ106" s="193"/>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1"/>
      <c r="AL107" s="192"/>
      <c r="AM107" s="192"/>
      <c r="AN107" s="192"/>
      <c r="AO107" s="192"/>
      <c r="AP107" s="192"/>
      <c r="AQ107" s="193"/>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1"/>
      <c r="AL108" s="192"/>
      <c r="AM108" s="192"/>
      <c r="AN108" s="192"/>
      <c r="AO108" s="192"/>
      <c r="AP108" s="192"/>
      <c r="AQ108" s="193"/>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1"/>
      <c r="AL109" s="192"/>
      <c r="AM109" s="192"/>
      <c r="AN109" s="192"/>
      <c r="AO109" s="192"/>
      <c r="AP109" s="192"/>
      <c r="AQ109" s="193"/>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1"/>
      <c r="AL110" s="192"/>
      <c r="AM110" s="192"/>
      <c r="AN110" s="192"/>
      <c r="AO110" s="192"/>
      <c r="AP110" s="192"/>
      <c r="AQ110" s="193"/>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1"/>
      <c r="AL111" s="192"/>
      <c r="AM111" s="192"/>
      <c r="AN111" s="192"/>
      <c r="AO111" s="192"/>
      <c r="AP111" s="192"/>
      <c r="AQ111" s="193"/>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1"/>
      <c r="AL112" s="192"/>
      <c r="AM112" s="192"/>
      <c r="AN112" s="192"/>
      <c r="AO112" s="192"/>
      <c r="AP112" s="192"/>
      <c r="AQ112" s="193"/>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1"/>
      <c r="AL113" s="192"/>
      <c r="AM113" s="192"/>
      <c r="AN113" s="192"/>
      <c r="AO113" s="192"/>
      <c r="AP113" s="192"/>
      <c r="AQ113" s="193"/>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1"/>
      <c r="AL114" s="192"/>
      <c r="AM114" s="192"/>
      <c r="AN114" s="192"/>
      <c r="AO114" s="192"/>
      <c r="AP114" s="192"/>
      <c r="AQ114" s="193"/>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1"/>
      <c r="AL115" s="192"/>
      <c r="AM115" s="192"/>
      <c r="AN115" s="192"/>
      <c r="AO115" s="192"/>
      <c r="AP115" s="192"/>
      <c r="AQ115" s="193"/>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1"/>
      <c r="AL116" s="192"/>
      <c r="AM116" s="192"/>
      <c r="AN116" s="192"/>
      <c r="AO116" s="192"/>
      <c r="AP116" s="192"/>
      <c r="AQ116" s="193"/>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4"/>
      <c r="AL117" s="195"/>
      <c r="AM117" s="195"/>
      <c r="AN117" s="195"/>
      <c r="AO117" s="195"/>
      <c r="AP117" s="195"/>
      <c r="AQ117" s="196"/>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6" width="12.125"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x14ac:dyDescent="0.15">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x14ac:dyDescent="0.15">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67.5" x14ac:dyDescent="0.15">
      <c r="A6" s="50" t="s">
        <v>114</v>
      </c>
      <c r="B6" s="68" t="str">
        <f>B7</f>
        <v>2016</v>
      </c>
      <c r="C6" s="68" t="str">
        <f t="shared" ref="C6:AX6" si="6">C7</f>
        <v>380008</v>
      </c>
      <c r="D6" s="68" t="str">
        <f t="shared" si="6"/>
        <v>46</v>
      </c>
      <c r="E6" s="68" t="str">
        <f t="shared" si="6"/>
        <v>04</v>
      </c>
      <c r="F6" s="68" t="str">
        <f t="shared" si="6"/>
        <v>0</v>
      </c>
      <c r="G6" s="68" t="str">
        <f t="shared" si="6"/>
        <v>000</v>
      </c>
      <c r="H6" s="68" t="str">
        <f t="shared" si="6"/>
        <v>愛媛県</v>
      </c>
      <c r="I6" s="68" t="str">
        <f t="shared" si="6"/>
        <v>法適用</v>
      </c>
      <c r="J6" s="68" t="str">
        <f t="shared" si="6"/>
        <v>電気事業</v>
      </c>
      <c r="K6" s="68" t="str">
        <f t="shared" si="6"/>
        <v/>
      </c>
      <c r="L6" s="69">
        <f t="shared" si="6"/>
        <v>77.8</v>
      </c>
      <c r="M6" s="70">
        <f t="shared" si="6"/>
        <v>9</v>
      </c>
      <c r="N6" s="70" t="str">
        <f t="shared" si="6"/>
        <v>-</v>
      </c>
      <c r="O6" s="70" t="str">
        <f t="shared" si="6"/>
        <v>-</v>
      </c>
      <c r="P6" s="70" t="str">
        <f t="shared" si="6"/>
        <v>-</v>
      </c>
      <c r="Q6" s="70" t="str">
        <f t="shared" si="6"/>
        <v>-</v>
      </c>
      <c r="R6" s="71" t="str">
        <f>R7</f>
        <v>平成30年3月31日　銅山川第一発電所　ほか全施設</v>
      </c>
      <c r="S6" s="72" t="str">
        <f t="shared" si="6"/>
        <v>平成33年11月30日　銅山川第一発電所（2号機）ほか</v>
      </c>
      <c r="T6" s="68" t="str">
        <f t="shared" si="6"/>
        <v>無</v>
      </c>
      <c r="U6" s="72" t="str">
        <f t="shared" si="6"/>
        <v>四国電力株式会社</v>
      </c>
      <c r="V6" s="69" t="str">
        <f t="shared" si="6"/>
        <v>-</v>
      </c>
      <c r="W6" s="70">
        <f>W7</f>
        <v>309719</v>
      </c>
      <c r="X6" s="70">
        <f t="shared" si="6"/>
        <v>279897</v>
      </c>
      <c r="Y6" s="70">
        <f t="shared" si="6"/>
        <v>270814</v>
      </c>
      <c r="Z6" s="70">
        <f t="shared" si="6"/>
        <v>271866</v>
      </c>
      <c r="AA6" s="70">
        <f t="shared" si="6"/>
        <v>268395</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309719</v>
      </c>
      <c r="AR6" s="70">
        <f t="shared" si="6"/>
        <v>279897</v>
      </c>
      <c r="AS6" s="70">
        <f t="shared" si="6"/>
        <v>270814</v>
      </c>
      <c r="AT6" s="70">
        <f t="shared" si="6"/>
        <v>271866</v>
      </c>
      <c r="AU6" s="70">
        <f t="shared" si="6"/>
        <v>268395</v>
      </c>
      <c r="AV6" s="70">
        <f t="shared" si="6"/>
        <v>1834976</v>
      </c>
      <c r="AW6" s="70">
        <f t="shared" si="6"/>
        <v>883987</v>
      </c>
      <c r="AX6" s="70">
        <f t="shared" si="6"/>
        <v>2718963</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7.5" x14ac:dyDescent="0.15">
      <c r="A7" s="50"/>
      <c r="B7" s="78" t="s">
        <v>115</v>
      </c>
      <c r="C7" s="78" t="s">
        <v>116</v>
      </c>
      <c r="D7" s="78" t="s">
        <v>117</v>
      </c>
      <c r="E7" s="78" t="s">
        <v>118</v>
      </c>
      <c r="F7" s="78" t="s">
        <v>119</v>
      </c>
      <c r="G7" s="78" t="s">
        <v>120</v>
      </c>
      <c r="H7" s="78" t="s">
        <v>121</v>
      </c>
      <c r="I7" s="78" t="s">
        <v>122</v>
      </c>
      <c r="J7" s="78" t="s">
        <v>123</v>
      </c>
      <c r="K7" s="78" t="s">
        <v>124</v>
      </c>
      <c r="L7" s="79">
        <v>77.8</v>
      </c>
      <c r="M7" s="80">
        <v>9</v>
      </c>
      <c r="N7" s="80" t="s">
        <v>125</v>
      </c>
      <c r="O7" s="81" t="s">
        <v>125</v>
      </c>
      <c r="P7" s="81" t="s">
        <v>125</v>
      </c>
      <c r="Q7" s="81" t="s">
        <v>125</v>
      </c>
      <c r="R7" s="82" t="s">
        <v>126</v>
      </c>
      <c r="S7" s="82" t="s">
        <v>127</v>
      </c>
      <c r="T7" s="83" t="s">
        <v>128</v>
      </c>
      <c r="U7" s="82" t="s">
        <v>129</v>
      </c>
      <c r="V7" s="79" t="s">
        <v>125</v>
      </c>
      <c r="W7" s="81">
        <v>309719</v>
      </c>
      <c r="X7" s="81">
        <v>279897</v>
      </c>
      <c r="Y7" s="81">
        <v>270814</v>
      </c>
      <c r="Z7" s="81">
        <v>271866</v>
      </c>
      <c r="AA7" s="81">
        <v>268395</v>
      </c>
      <c r="AB7" s="81" t="s">
        <v>125</v>
      </c>
      <c r="AC7" s="81" t="s">
        <v>125</v>
      </c>
      <c r="AD7" s="81" t="s">
        <v>125</v>
      </c>
      <c r="AE7" s="81" t="s">
        <v>125</v>
      </c>
      <c r="AF7" s="81" t="s">
        <v>125</v>
      </c>
      <c r="AG7" s="81" t="s">
        <v>125</v>
      </c>
      <c r="AH7" s="81" t="s">
        <v>125</v>
      </c>
      <c r="AI7" s="81" t="s">
        <v>125</v>
      </c>
      <c r="AJ7" s="81" t="s">
        <v>125</v>
      </c>
      <c r="AK7" s="81" t="s">
        <v>125</v>
      </c>
      <c r="AL7" s="81" t="s">
        <v>125</v>
      </c>
      <c r="AM7" s="81" t="s">
        <v>125</v>
      </c>
      <c r="AN7" s="81" t="s">
        <v>125</v>
      </c>
      <c r="AO7" s="81" t="s">
        <v>125</v>
      </c>
      <c r="AP7" s="81" t="s">
        <v>125</v>
      </c>
      <c r="AQ7" s="81">
        <v>309719</v>
      </c>
      <c r="AR7" s="81">
        <v>279897</v>
      </c>
      <c r="AS7" s="81">
        <v>270814</v>
      </c>
      <c r="AT7" s="81">
        <v>271866</v>
      </c>
      <c r="AU7" s="81">
        <v>268395</v>
      </c>
      <c r="AV7" s="81">
        <v>1834976</v>
      </c>
      <c r="AW7" s="81">
        <v>883987</v>
      </c>
      <c r="AX7" s="81">
        <v>2718963</v>
      </c>
      <c r="AY7" s="84">
        <v>110.7</v>
      </c>
      <c r="AZ7" s="84">
        <v>135.69999999999999</v>
      </c>
      <c r="BA7" s="84">
        <v>127.7</v>
      </c>
      <c r="BB7" s="84">
        <v>122.8</v>
      </c>
      <c r="BC7" s="84">
        <v>148</v>
      </c>
      <c r="BD7" s="84">
        <v>110.1</v>
      </c>
      <c r="BE7" s="84">
        <v>119.7</v>
      </c>
      <c r="BF7" s="84">
        <v>125.7</v>
      </c>
      <c r="BG7" s="84">
        <v>129.69999999999999</v>
      </c>
      <c r="BH7" s="84">
        <v>135.9</v>
      </c>
      <c r="BI7" s="84">
        <v>100</v>
      </c>
      <c r="BJ7" s="84">
        <v>116.7</v>
      </c>
      <c r="BK7" s="84">
        <v>144.19999999999999</v>
      </c>
      <c r="BL7" s="84">
        <v>132.9</v>
      </c>
      <c r="BM7" s="84">
        <v>124.2</v>
      </c>
      <c r="BN7" s="84">
        <v>151.4</v>
      </c>
      <c r="BO7" s="84">
        <v>112.7</v>
      </c>
      <c r="BP7" s="84">
        <v>121.8</v>
      </c>
      <c r="BQ7" s="84">
        <v>124.8</v>
      </c>
      <c r="BR7" s="84">
        <v>130.4</v>
      </c>
      <c r="BS7" s="84">
        <v>136.30000000000001</v>
      </c>
      <c r="BT7" s="84">
        <v>100</v>
      </c>
      <c r="BU7" s="84">
        <v>4124.6000000000004</v>
      </c>
      <c r="BV7" s="84">
        <v>677.3</v>
      </c>
      <c r="BW7" s="84">
        <v>610</v>
      </c>
      <c r="BX7" s="84">
        <v>850.3</v>
      </c>
      <c r="BY7" s="84">
        <v>805.6</v>
      </c>
      <c r="BZ7" s="84">
        <v>1317.9</v>
      </c>
      <c r="CA7" s="84">
        <v>992.4</v>
      </c>
      <c r="CB7" s="84">
        <v>638.79999999999995</v>
      </c>
      <c r="CC7" s="84">
        <v>716.7</v>
      </c>
      <c r="CD7" s="84">
        <v>688</v>
      </c>
      <c r="CE7" s="84">
        <v>100</v>
      </c>
      <c r="CF7" s="84">
        <v>6457.6</v>
      </c>
      <c r="CG7" s="84">
        <v>6564.9</v>
      </c>
      <c r="CH7" s="84">
        <v>6961</v>
      </c>
      <c r="CI7" s="84">
        <v>7904.4</v>
      </c>
      <c r="CJ7" s="84">
        <v>7194.5</v>
      </c>
      <c r="CK7" s="84">
        <v>7970</v>
      </c>
      <c r="CL7" s="84">
        <v>7914.4</v>
      </c>
      <c r="CM7" s="84">
        <v>7493.6</v>
      </c>
      <c r="CN7" s="84">
        <v>8014.2</v>
      </c>
      <c r="CO7" s="84">
        <v>8260</v>
      </c>
      <c r="CP7" s="81">
        <v>845520</v>
      </c>
      <c r="CQ7" s="81">
        <v>1280073</v>
      </c>
      <c r="CR7" s="81">
        <v>1469578</v>
      </c>
      <c r="CS7" s="81">
        <v>1337220</v>
      </c>
      <c r="CT7" s="81">
        <v>1716520</v>
      </c>
      <c r="CU7" s="81">
        <v>1043769</v>
      </c>
      <c r="CV7" s="81">
        <v>1160012</v>
      </c>
      <c r="CW7" s="81">
        <v>1146099</v>
      </c>
      <c r="CX7" s="81">
        <v>1494682</v>
      </c>
      <c r="CY7" s="81">
        <v>1543942</v>
      </c>
      <c r="CZ7" s="81">
        <v>67530</v>
      </c>
      <c r="DA7" s="84">
        <v>52.8</v>
      </c>
      <c r="DB7" s="84">
        <v>47.7</v>
      </c>
      <c r="DC7" s="84">
        <v>46.1</v>
      </c>
      <c r="DD7" s="84">
        <v>45.8</v>
      </c>
      <c r="DE7" s="84">
        <v>45.4</v>
      </c>
      <c r="DF7" s="84">
        <v>37.299999999999997</v>
      </c>
      <c r="DG7" s="84">
        <v>36.299999999999997</v>
      </c>
      <c r="DH7" s="84">
        <v>38.4</v>
      </c>
      <c r="DI7" s="84">
        <v>37.700000000000003</v>
      </c>
      <c r="DJ7" s="84">
        <v>36.200000000000003</v>
      </c>
      <c r="DK7" s="84">
        <v>27.2</v>
      </c>
      <c r="DL7" s="84">
        <v>13.4</v>
      </c>
      <c r="DM7" s="84">
        <v>19.3</v>
      </c>
      <c r="DN7" s="84">
        <v>19</v>
      </c>
      <c r="DO7" s="84">
        <v>17.3</v>
      </c>
      <c r="DP7" s="84">
        <v>22.3</v>
      </c>
      <c r="DQ7" s="84">
        <v>22.1</v>
      </c>
      <c r="DR7" s="84">
        <v>21.1</v>
      </c>
      <c r="DS7" s="84">
        <v>20</v>
      </c>
      <c r="DT7" s="84">
        <v>18.2</v>
      </c>
      <c r="DU7" s="84">
        <v>171.4</v>
      </c>
      <c r="DV7" s="84">
        <v>137.69999999999999</v>
      </c>
      <c r="DW7" s="84">
        <v>129.19999999999999</v>
      </c>
      <c r="DX7" s="84">
        <v>110.4</v>
      </c>
      <c r="DY7" s="84">
        <v>90.4</v>
      </c>
      <c r="DZ7" s="84">
        <v>146.19999999999999</v>
      </c>
      <c r="EA7" s="84">
        <v>130.19999999999999</v>
      </c>
      <c r="EB7" s="84">
        <v>128.80000000000001</v>
      </c>
      <c r="EC7" s="84">
        <v>109.9</v>
      </c>
      <c r="ED7" s="84">
        <v>103.6</v>
      </c>
      <c r="EE7" s="84">
        <v>53.9</v>
      </c>
      <c r="EF7" s="84">
        <v>54.4</v>
      </c>
      <c r="EG7" s="84">
        <v>57.2</v>
      </c>
      <c r="EH7" s="84">
        <v>57.5</v>
      </c>
      <c r="EI7" s="84">
        <v>59.4</v>
      </c>
      <c r="EJ7" s="84">
        <v>57</v>
      </c>
      <c r="EK7" s="84">
        <v>57.7</v>
      </c>
      <c r="EL7" s="84">
        <v>59.8</v>
      </c>
      <c r="EM7" s="84">
        <v>59.6</v>
      </c>
      <c r="EN7" s="84">
        <v>60.3</v>
      </c>
      <c r="EO7" s="84">
        <v>2.6</v>
      </c>
      <c r="EP7" s="84">
        <v>31.1</v>
      </c>
      <c r="EQ7" s="84">
        <v>32.1</v>
      </c>
      <c r="ER7" s="84">
        <v>35.299999999999997</v>
      </c>
      <c r="ES7" s="84">
        <v>32.5</v>
      </c>
      <c r="ET7" s="84">
        <v>2.8</v>
      </c>
      <c r="EU7" s="84">
        <v>15.4</v>
      </c>
      <c r="EV7" s="84">
        <v>16.2</v>
      </c>
      <c r="EW7" s="84">
        <v>18.7</v>
      </c>
      <c r="EX7" s="84">
        <v>20.5</v>
      </c>
      <c r="EY7" s="81">
        <v>67530</v>
      </c>
      <c r="EZ7" s="84">
        <v>52.8</v>
      </c>
      <c r="FA7" s="84">
        <v>47.7</v>
      </c>
      <c r="FB7" s="84">
        <v>46.1</v>
      </c>
      <c r="FC7" s="84">
        <v>45.8</v>
      </c>
      <c r="FD7" s="84">
        <v>45.4</v>
      </c>
      <c r="FE7" s="84">
        <v>37.5</v>
      </c>
      <c r="FF7" s="84">
        <v>37</v>
      </c>
      <c r="FG7" s="84">
        <v>39.5</v>
      </c>
      <c r="FH7" s="84">
        <v>39.1</v>
      </c>
      <c r="FI7" s="84">
        <v>37.299999999999997</v>
      </c>
      <c r="FJ7" s="84">
        <v>27.2</v>
      </c>
      <c r="FK7" s="84">
        <v>13.4</v>
      </c>
      <c r="FL7" s="84">
        <v>19.3</v>
      </c>
      <c r="FM7" s="84">
        <v>19</v>
      </c>
      <c r="FN7" s="84">
        <v>17.3</v>
      </c>
      <c r="FO7" s="84">
        <v>23.1</v>
      </c>
      <c r="FP7" s="84">
        <v>22.6</v>
      </c>
      <c r="FQ7" s="84">
        <v>22</v>
      </c>
      <c r="FR7" s="84">
        <v>21.4</v>
      </c>
      <c r="FS7" s="84">
        <v>19.2</v>
      </c>
      <c r="FT7" s="84">
        <v>171.4</v>
      </c>
      <c r="FU7" s="84">
        <v>137.69999999999999</v>
      </c>
      <c r="FV7" s="84">
        <v>129.19999999999999</v>
      </c>
      <c r="FW7" s="84">
        <v>110.4</v>
      </c>
      <c r="FX7" s="84">
        <v>90.4</v>
      </c>
      <c r="FY7" s="84">
        <v>146</v>
      </c>
      <c r="FZ7" s="84">
        <v>120.9</v>
      </c>
      <c r="GA7" s="84">
        <v>105.7</v>
      </c>
      <c r="GB7" s="84">
        <v>89.4</v>
      </c>
      <c r="GC7" s="84">
        <v>83.2</v>
      </c>
      <c r="GD7" s="84">
        <v>53.9</v>
      </c>
      <c r="GE7" s="84">
        <v>54.4</v>
      </c>
      <c r="GF7" s="84">
        <v>57.2</v>
      </c>
      <c r="GG7" s="84">
        <v>57.5</v>
      </c>
      <c r="GH7" s="84">
        <v>59.4</v>
      </c>
      <c r="GI7" s="84">
        <v>57.6</v>
      </c>
      <c r="GJ7" s="84">
        <v>58.6</v>
      </c>
      <c r="GK7" s="84">
        <v>61.3</v>
      </c>
      <c r="GL7" s="84">
        <v>61.7</v>
      </c>
      <c r="GM7" s="84">
        <v>62.1</v>
      </c>
      <c r="GN7" s="84">
        <v>2.6</v>
      </c>
      <c r="GO7" s="84">
        <v>31.1</v>
      </c>
      <c r="GP7" s="84">
        <v>32.1</v>
      </c>
      <c r="GQ7" s="84">
        <v>35.299999999999997</v>
      </c>
      <c r="GR7" s="84">
        <v>32.5</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t="s">
        <v>125</v>
      </c>
      <c r="KW7" s="84" t="s">
        <v>125</v>
      </c>
      <c r="KX7" s="84" t="s">
        <v>125</v>
      </c>
      <c r="KY7" s="84" t="s">
        <v>125</v>
      </c>
      <c r="KZ7" s="84" t="s">
        <v>125</v>
      </c>
      <c r="LA7" s="84" t="s">
        <v>125</v>
      </c>
      <c r="LB7" s="84">
        <v>12.1</v>
      </c>
      <c r="LC7" s="84">
        <v>7.1</v>
      </c>
      <c r="LD7" s="84">
        <v>8.9</v>
      </c>
      <c r="LE7" s="84">
        <v>11.8</v>
      </c>
      <c r="LF7" s="84">
        <v>15.3</v>
      </c>
      <c r="LG7" s="84" t="s">
        <v>125</v>
      </c>
      <c r="LH7" s="84" t="s">
        <v>125</v>
      </c>
      <c r="LI7" s="84" t="s">
        <v>125</v>
      </c>
      <c r="LJ7" s="84" t="s">
        <v>125</v>
      </c>
      <c r="LK7" s="84" t="s">
        <v>125</v>
      </c>
      <c r="LL7" s="84">
        <v>1.4</v>
      </c>
      <c r="LM7" s="84">
        <v>8.6</v>
      </c>
      <c r="LN7" s="84">
        <v>2</v>
      </c>
      <c r="LO7" s="84">
        <v>1.4</v>
      </c>
      <c r="LP7" s="84">
        <v>2.9</v>
      </c>
      <c r="LQ7" s="84" t="s">
        <v>125</v>
      </c>
      <c r="LR7" s="84" t="s">
        <v>125</v>
      </c>
      <c r="LS7" s="84" t="s">
        <v>125</v>
      </c>
      <c r="LT7" s="84" t="s">
        <v>125</v>
      </c>
      <c r="LU7" s="84" t="s">
        <v>125</v>
      </c>
      <c r="LV7" s="84">
        <v>298.60000000000002</v>
      </c>
      <c r="LW7" s="84">
        <v>1092.0999999999999</v>
      </c>
      <c r="LX7" s="84">
        <v>1128.5999999999999</v>
      </c>
      <c r="LY7" s="84">
        <v>596.79999999999995</v>
      </c>
      <c r="LZ7" s="84">
        <v>510.2</v>
      </c>
      <c r="MA7" s="84" t="s">
        <v>125</v>
      </c>
      <c r="MB7" s="84" t="s">
        <v>125</v>
      </c>
      <c r="MC7" s="84" t="s">
        <v>125</v>
      </c>
      <c r="MD7" s="84" t="s">
        <v>125</v>
      </c>
      <c r="ME7" s="84" t="s">
        <v>125</v>
      </c>
      <c r="MF7" s="84">
        <v>1.7</v>
      </c>
      <c r="MG7" s="84">
        <v>2.9</v>
      </c>
      <c r="MH7" s="84">
        <v>3.4</v>
      </c>
      <c r="MI7" s="84">
        <v>5.6</v>
      </c>
      <c r="MJ7" s="84">
        <v>11.5</v>
      </c>
      <c r="MK7" s="84" t="s">
        <v>125</v>
      </c>
      <c r="ML7" s="84" t="s">
        <v>125</v>
      </c>
      <c r="MM7" s="84" t="s">
        <v>125</v>
      </c>
      <c r="MN7" s="84" t="s">
        <v>125</v>
      </c>
      <c r="MO7" s="84" t="s">
        <v>125</v>
      </c>
      <c r="MP7" s="84">
        <v>77.7</v>
      </c>
      <c r="MQ7" s="84">
        <v>100</v>
      </c>
      <c r="MR7" s="84">
        <v>100</v>
      </c>
      <c r="MS7" s="84">
        <v>100</v>
      </c>
      <c r="MT7" s="84">
        <v>100</v>
      </c>
      <c r="MU7" s="84">
        <v>8</v>
      </c>
      <c r="MV7" s="84">
        <v>8</v>
      </c>
      <c r="MW7" s="84">
        <v>8</v>
      </c>
      <c r="MX7" s="84">
        <v>9</v>
      </c>
      <c r="MY7" s="84" t="s">
        <v>125</v>
      </c>
      <c r="MZ7" s="84" t="s">
        <v>125</v>
      </c>
      <c r="NA7" s="84" t="s">
        <v>125</v>
      </c>
      <c r="NB7" s="84" t="s">
        <v>125</v>
      </c>
      <c r="NC7" s="84" t="s">
        <v>125</v>
      </c>
      <c r="ND7" s="84" t="s">
        <v>125</v>
      </c>
      <c r="NE7" s="84" t="s">
        <v>125</v>
      </c>
      <c r="NF7" s="84" t="s">
        <v>125</v>
      </c>
      <c r="NG7" s="84" t="s">
        <v>125</v>
      </c>
      <c r="NH7" s="84" t="s">
        <v>125</v>
      </c>
      <c r="NI7" s="84" t="s">
        <v>125</v>
      </c>
      <c r="NJ7" s="84" t="s">
        <v>125</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f>IF(SUM($P$7,$NG$7:$NJ$7)=0,FALSE,TRUE)</f>
        <v>0</v>
      </c>
      <c r="MB8" s="88" t="s">
        <v>130</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（最大出力合計67,530kW）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（最大出力合計67,530kW）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110.7</v>
      </c>
      <c r="AZ11" s="96">
        <f>AZ7</f>
        <v>135.69999999999999</v>
      </c>
      <c r="BA11" s="96">
        <f>BA7</f>
        <v>127.7</v>
      </c>
      <c r="BB11" s="96">
        <f>BB7</f>
        <v>122.8</v>
      </c>
      <c r="BC11" s="96">
        <f>BC7</f>
        <v>148</v>
      </c>
      <c r="BD11" s="85"/>
      <c r="BE11" s="85"/>
      <c r="BF11" s="85"/>
      <c r="BG11" s="85"/>
      <c r="BH11" s="85"/>
      <c r="BI11" s="95" t="s">
        <v>138</v>
      </c>
      <c r="BJ11" s="96">
        <f>BJ7</f>
        <v>116.7</v>
      </c>
      <c r="BK11" s="96">
        <f>BK7</f>
        <v>144.19999999999999</v>
      </c>
      <c r="BL11" s="96">
        <f>BL7</f>
        <v>132.9</v>
      </c>
      <c r="BM11" s="96">
        <f>BM7</f>
        <v>124.2</v>
      </c>
      <c r="BN11" s="96">
        <f>BN7</f>
        <v>151.4</v>
      </c>
      <c r="BO11" s="85"/>
      <c r="BP11" s="85"/>
      <c r="BQ11" s="85"/>
      <c r="BR11" s="85"/>
      <c r="BS11" s="85"/>
      <c r="BT11" s="95" t="s">
        <v>138</v>
      </c>
      <c r="BU11" s="96">
        <f>BU7</f>
        <v>4124.6000000000004</v>
      </c>
      <c r="BV11" s="96">
        <f>BV7</f>
        <v>677.3</v>
      </c>
      <c r="BW11" s="96">
        <f>BW7</f>
        <v>610</v>
      </c>
      <c r="BX11" s="96">
        <f>BX7</f>
        <v>850.3</v>
      </c>
      <c r="BY11" s="96">
        <f>BY7</f>
        <v>805.6</v>
      </c>
      <c r="BZ11" s="85"/>
      <c r="CA11" s="85"/>
      <c r="CB11" s="85"/>
      <c r="CC11" s="85"/>
      <c r="CD11" s="85"/>
      <c r="CE11" s="95" t="s">
        <v>138</v>
      </c>
      <c r="CF11" s="96">
        <f>CF7</f>
        <v>6457.6</v>
      </c>
      <c r="CG11" s="96">
        <f>CG7</f>
        <v>6564.9</v>
      </c>
      <c r="CH11" s="96">
        <f>CH7</f>
        <v>6961</v>
      </c>
      <c r="CI11" s="96">
        <f>CI7</f>
        <v>7904.4</v>
      </c>
      <c r="CJ11" s="96">
        <f>CJ7</f>
        <v>7194.5</v>
      </c>
      <c r="CK11" s="85"/>
      <c r="CL11" s="85"/>
      <c r="CM11" s="85"/>
      <c r="CN11" s="85"/>
      <c r="CO11" s="95" t="s">
        <v>138</v>
      </c>
      <c r="CP11" s="97">
        <f>CP7</f>
        <v>845520</v>
      </c>
      <c r="CQ11" s="97">
        <f>CQ7</f>
        <v>1280073</v>
      </c>
      <c r="CR11" s="97">
        <f>CR7</f>
        <v>1469578</v>
      </c>
      <c r="CS11" s="97">
        <f>CS7</f>
        <v>1337220</v>
      </c>
      <c r="CT11" s="97">
        <f>CT7</f>
        <v>1716520</v>
      </c>
      <c r="CU11" s="85"/>
      <c r="CV11" s="85"/>
      <c r="CW11" s="85"/>
      <c r="CX11" s="85"/>
      <c r="CY11" s="85"/>
      <c r="CZ11" s="95" t="s">
        <v>138</v>
      </c>
      <c r="DA11" s="96">
        <f>DA7</f>
        <v>52.8</v>
      </c>
      <c r="DB11" s="96">
        <f>DB7</f>
        <v>47.7</v>
      </c>
      <c r="DC11" s="96">
        <f>DC7</f>
        <v>46.1</v>
      </c>
      <c r="DD11" s="96">
        <f>DD7</f>
        <v>45.8</v>
      </c>
      <c r="DE11" s="96">
        <f>DE7</f>
        <v>45.4</v>
      </c>
      <c r="DF11" s="85"/>
      <c r="DG11" s="85"/>
      <c r="DH11" s="85"/>
      <c r="DI11" s="85"/>
      <c r="DJ11" s="95" t="s">
        <v>138</v>
      </c>
      <c r="DK11" s="96">
        <f>DK7</f>
        <v>27.2</v>
      </c>
      <c r="DL11" s="96">
        <f>DL7</f>
        <v>13.4</v>
      </c>
      <c r="DM11" s="96">
        <f>DM7</f>
        <v>19.3</v>
      </c>
      <c r="DN11" s="96">
        <f>DN7</f>
        <v>19</v>
      </c>
      <c r="DO11" s="96">
        <f>DO7</f>
        <v>17.3</v>
      </c>
      <c r="DP11" s="85"/>
      <c r="DQ11" s="85"/>
      <c r="DR11" s="85"/>
      <c r="DS11" s="85"/>
      <c r="DT11" s="95" t="s">
        <v>138</v>
      </c>
      <c r="DU11" s="96">
        <f>DU7</f>
        <v>171.4</v>
      </c>
      <c r="DV11" s="96">
        <f>DV7</f>
        <v>137.69999999999999</v>
      </c>
      <c r="DW11" s="96">
        <f>DW7</f>
        <v>129.19999999999999</v>
      </c>
      <c r="DX11" s="96">
        <f>DX7</f>
        <v>110.4</v>
      </c>
      <c r="DY11" s="96">
        <f>DY7</f>
        <v>90.4</v>
      </c>
      <c r="DZ11" s="85"/>
      <c r="EA11" s="85"/>
      <c r="EB11" s="85"/>
      <c r="EC11" s="85"/>
      <c r="ED11" s="95" t="s">
        <v>138</v>
      </c>
      <c r="EE11" s="96">
        <f>EE7</f>
        <v>53.9</v>
      </c>
      <c r="EF11" s="96">
        <f>EF7</f>
        <v>54.4</v>
      </c>
      <c r="EG11" s="96">
        <f>EG7</f>
        <v>57.2</v>
      </c>
      <c r="EH11" s="96">
        <f>EH7</f>
        <v>57.5</v>
      </c>
      <c r="EI11" s="96">
        <f>EI7</f>
        <v>59.4</v>
      </c>
      <c r="EJ11" s="85"/>
      <c r="EK11" s="85"/>
      <c r="EL11" s="85"/>
      <c r="EM11" s="85"/>
      <c r="EN11" s="95" t="s">
        <v>138</v>
      </c>
      <c r="EO11" s="96">
        <f>EO7</f>
        <v>2.6</v>
      </c>
      <c r="EP11" s="96">
        <f>EP7</f>
        <v>31.1</v>
      </c>
      <c r="EQ11" s="96">
        <f>EQ7</f>
        <v>32.1</v>
      </c>
      <c r="ER11" s="96">
        <f>ER7</f>
        <v>35.299999999999997</v>
      </c>
      <c r="ES11" s="96">
        <f>ES7</f>
        <v>32.5</v>
      </c>
      <c r="ET11" s="85"/>
      <c r="EU11" s="85"/>
      <c r="EV11" s="85"/>
      <c r="EW11" s="85"/>
      <c r="EX11" s="85"/>
      <c r="EY11" s="95" t="s">
        <v>139</v>
      </c>
      <c r="EZ11" s="96">
        <f>EZ7</f>
        <v>52.8</v>
      </c>
      <c r="FA11" s="96">
        <f>FA7</f>
        <v>47.7</v>
      </c>
      <c r="FB11" s="96">
        <f>FB7</f>
        <v>46.1</v>
      </c>
      <c r="FC11" s="96">
        <f>FC7</f>
        <v>45.8</v>
      </c>
      <c r="FD11" s="96">
        <f>FD7</f>
        <v>45.4</v>
      </c>
      <c r="FE11" s="85"/>
      <c r="FF11" s="85"/>
      <c r="FG11" s="85"/>
      <c r="FH11" s="85"/>
      <c r="FI11" s="95" t="s">
        <v>138</v>
      </c>
      <c r="FJ11" s="96">
        <f>FJ7</f>
        <v>27.2</v>
      </c>
      <c r="FK11" s="96">
        <f>FK7</f>
        <v>13.4</v>
      </c>
      <c r="FL11" s="96">
        <f>FL7</f>
        <v>19.3</v>
      </c>
      <c r="FM11" s="96">
        <f>FM7</f>
        <v>19</v>
      </c>
      <c r="FN11" s="96">
        <f>FN7</f>
        <v>17.3</v>
      </c>
      <c r="FO11" s="85"/>
      <c r="FP11" s="85"/>
      <c r="FQ11" s="85"/>
      <c r="FR11" s="85"/>
      <c r="FS11" s="95" t="s">
        <v>138</v>
      </c>
      <c r="FT11" s="96">
        <f>FT7</f>
        <v>171.4</v>
      </c>
      <c r="FU11" s="96">
        <f>FU7</f>
        <v>137.69999999999999</v>
      </c>
      <c r="FV11" s="96">
        <f>FV7</f>
        <v>129.19999999999999</v>
      </c>
      <c r="FW11" s="96">
        <f>FW7</f>
        <v>110.4</v>
      </c>
      <c r="FX11" s="96">
        <f>FX7</f>
        <v>90.4</v>
      </c>
      <c r="FY11" s="85"/>
      <c r="FZ11" s="85"/>
      <c r="GA11" s="85"/>
      <c r="GB11" s="85"/>
      <c r="GC11" s="95" t="s">
        <v>138</v>
      </c>
      <c r="GD11" s="96">
        <f>GD7</f>
        <v>53.9</v>
      </c>
      <c r="GE11" s="96">
        <f>GE7</f>
        <v>54.4</v>
      </c>
      <c r="GF11" s="96">
        <f>GF7</f>
        <v>57.2</v>
      </c>
      <c r="GG11" s="96">
        <f>GG7</f>
        <v>57.5</v>
      </c>
      <c r="GH11" s="96">
        <f>GH7</f>
        <v>59.4</v>
      </c>
      <c r="GI11" s="85"/>
      <c r="GJ11" s="85"/>
      <c r="GK11" s="85"/>
      <c r="GL11" s="85"/>
      <c r="GM11" s="95" t="s">
        <v>138</v>
      </c>
      <c r="GN11" s="96">
        <f>GN7</f>
        <v>2.6</v>
      </c>
      <c r="GO11" s="96">
        <f>GO7</f>
        <v>31.1</v>
      </c>
      <c r="GP11" s="96">
        <f>GP7</f>
        <v>32.1</v>
      </c>
      <c r="GQ11" s="96">
        <f>GQ7</f>
        <v>35.299999999999997</v>
      </c>
      <c r="GR11" s="96">
        <f>GR7</f>
        <v>32.5</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142</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138</v>
      </c>
      <c r="KL11" s="96" t="str">
        <f>KL7</f>
        <v>-</v>
      </c>
      <c r="KM11" s="96" t="str">
        <f>KM7</f>
        <v>-</v>
      </c>
      <c r="KN11" s="96" t="str">
        <f>KN7</f>
        <v>-</v>
      </c>
      <c r="KO11" s="96" t="str">
        <f>KO7</f>
        <v>-</v>
      </c>
      <c r="KP11" s="96" t="str">
        <f>KP7</f>
        <v>-</v>
      </c>
      <c r="KQ11" s="85"/>
      <c r="KR11" s="85"/>
      <c r="KS11" s="85"/>
      <c r="KT11" s="85"/>
      <c r="KU11" s="85"/>
      <c r="KV11" s="95" t="s">
        <v>138</v>
      </c>
      <c r="KW11" s="96" t="str">
        <f>KW7</f>
        <v>-</v>
      </c>
      <c r="KX11" s="96" t="str">
        <f>KX7</f>
        <v>-</v>
      </c>
      <c r="KY11" s="96" t="str">
        <f>KY7</f>
        <v>-</v>
      </c>
      <c r="KZ11" s="96" t="str">
        <f>KZ7</f>
        <v>-</v>
      </c>
      <c r="LA11" s="96" t="str">
        <f>LA7</f>
        <v>-</v>
      </c>
      <c r="LB11" s="85"/>
      <c r="LC11" s="85"/>
      <c r="LD11" s="85"/>
      <c r="LE11" s="85"/>
      <c r="LF11" s="95" t="s">
        <v>138</v>
      </c>
      <c r="LG11" s="96" t="str">
        <f>LG7</f>
        <v>-</v>
      </c>
      <c r="LH11" s="96" t="str">
        <f>LH7</f>
        <v>-</v>
      </c>
      <c r="LI11" s="96" t="str">
        <f>LI7</f>
        <v>-</v>
      </c>
      <c r="LJ11" s="96" t="str">
        <f>LJ7</f>
        <v>-</v>
      </c>
      <c r="LK11" s="96" t="str">
        <f>LK7</f>
        <v>-</v>
      </c>
      <c r="LL11" s="85"/>
      <c r="LM11" s="85"/>
      <c r="LN11" s="85"/>
      <c r="LO11" s="85"/>
      <c r="LP11" s="95" t="s">
        <v>138</v>
      </c>
      <c r="LQ11" s="96" t="str">
        <f>LQ7</f>
        <v>-</v>
      </c>
      <c r="LR11" s="96" t="str">
        <f>LR7</f>
        <v>-</v>
      </c>
      <c r="LS11" s="96" t="str">
        <f>LS7</f>
        <v>-</v>
      </c>
      <c r="LT11" s="96" t="str">
        <f>LT7</f>
        <v>-</v>
      </c>
      <c r="LU11" s="96" t="str">
        <f>LU7</f>
        <v>-</v>
      </c>
      <c r="LV11" s="85"/>
      <c r="LW11" s="85"/>
      <c r="LX11" s="85"/>
      <c r="LY11" s="85"/>
      <c r="LZ11" s="95" t="s">
        <v>138</v>
      </c>
      <c r="MA11" s="96" t="str">
        <f>MA7</f>
        <v>-</v>
      </c>
      <c r="MB11" s="96" t="str">
        <f>MB7</f>
        <v>-</v>
      </c>
      <c r="MC11" s="96" t="str">
        <f>MC7</f>
        <v>-</v>
      </c>
      <c r="MD11" s="96" t="str">
        <f>MD7</f>
        <v>-</v>
      </c>
      <c r="ME11" s="96" t="str">
        <f>ME7</f>
        <v>-</v>
      </c>
      <c r="MF11" s="85"/>
      <c r="MG11" s="85"/>
      <c r="MH11" s="85"/>
      <c r="MI11" s="85"/>
      <c r="MJ11" s="95" t="s">
        <v>138</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f>BD7</f>
        <v>110.1</v>
      </c>
      <c r="AZ12" s="96">
        <f>BE7</f>
        <v>119.7</v>
      </c>
      <c r="BA12" s="96">
        <f>BF7</f>
        <v>125.7</v>
      </c>
      <c r="BB12" s="96">
        <f>BG7</f>
        <v>129.69999999999999</v>
      </c>
      <c r="BC12" s="96">
        <f>BH7</f>
        <v>135.9</v>
      </c>
      <c r="BD12" s="85"/>
      <c r="BE12" s="85"/>
      <c r="BF12" s="85"/>
      <c r="BG12" s="85"/>
      <c r="BH12" s="85"/>
      <c r="BI12" s="95" t="s">
        <v>143</v>
      </c>
      <c r="BJ12" s="96">
        <f>BO7</f>
        <v>112.7</v>
      </c>
      <c r="BK12" s="96">
        <f>BP7</f>
        <v>121.8</v>
      </c>
      <c r="BL12" s="96">
        <f>BQ7</f>
        <v>124.8</v>
      </c>
      <c r="BM12" s="96">
        <f>BR7</f>
        <v>130.4</v>
      </c>
      <c r="BN12" s="96">
        <f>BS7</f>
        <v>136.30000000000001</v>
      </c>
      <c r="BO12" s="85"/>
      <c r="BP12" s="85"/>
      <c r="BQ12" s="85"/>
      <c r="BR12" s="85"/>
      <c r="BS12" s="85"/>
      <c r="BT12" s="95" t="s">
        <v>143</v>
      </c>
      <c r="BU12" s="96">
        <f>BZ7</f>
        <v>1317.9</v>
      </c>
      <c r="BV12" s="96">
        <f>CA7</f>
        <v>992.4</v>
      </c>
      <c r="BW12" s="96">
        <f>CB7</f>
        <v>638.79999999999995</v>
      </c>
      <c r="BX12" s="96">
        <f>CC7</f>
        <v>716.7</v>
      </c>
      <c r="BY12" s="96">
        <f>CD7</f>
        <v>688</v>
      </c>
      <c r="BZ12" s="85"/>
      <c r="CA12" s="85"/>
      <c r="CB12" s="85"/>
      <c r="CC12" s="85"/>
      <c r="CD12" s="85"/>
      <c r="CE12" s="95" t="s">
        <v>143</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143</v>
      </c>
      <c r="DA12" s="96">
        <f>DF7</f>
        <v>37.299999999999997</v>
      </c>
      <c r="DB12" s="96">
        <f>DG7</f>
        <v>36.299999999999997</v>
      </c>
      <c r="DC12" s="96">
        <f>DH7</f>
        <v>38.4</v>
      </c>
      <c r="DD12" s="96">
        <f>DI7</f>
        <v>37.700000000000003</v>
      </c>
      <c r="DE12" s="96">
        <f>DJ7</f>
        <v>36.200000000000003</v>
      </c>
      <c r="DF12" s="85"/>
      <c r="DG12" s="85"/>
      <c r="DH12" s="85"/>
      <c r="DI12" s="85"/>
      <c r="DJ12" s="95" t="s">
        <v>143</v>
      </c>
      <c r="DK12" s="96">
        <f>DP7</f>
        <v>22.3</v>
      </c>
      <c r="DL12" s="96">
        <f>DQ7</f>
        <v>22.1</v>
      </c>
      <c r="DM12" s="96">
        <f>DR7</f>
        <v>21.1</v>
      </c>
      <c r="DN12" s="96">
        <f>DS7</f>
        <v>20</v>
      </c>
      <c r="DO12" s="96">
        <f>DT7</f>
        <v>18.2</v>
      </c>
      <c r="DP12" s="85"/>
      <c r="DQ12" s="85"/>
      <c r="DR12" s="85"/>
      <c r="DS12" s="85"/>
      <c r="DT12" s="95" t="s">
        <v>143</v>
      </c>
      <c r="DU12" s="96">
        <f>DZ7</f>
        <v>146.19999999999999</v>
      </c>
      <c r="DV12" s="96">
        <f>EA7</f>
        <v>130.19999999999999</v>
      </c>
      <c r="DW12" s="96">
        <f>EB7</f>
        <v>128.80000000000001</v>
      </c>
      <c r="DX12" s="96">
        <f>EC7</f>
        <v>109.9</v>
      </c>
      <c r="DY12" s="96">
        <f>ED7</f>
        <v>103.6</v>
      </c>
      <c r="DZ12" s="85"/>
      <c r="EA12" s="85"/>
      <c r="EB12" s="85"/>
      <c r="EC12" s="85"/>
      <c r="ED12" s="95" t="s">
        <v>144</v>
      </c>
      <c r="EE12" s="96">
        <f>EJ7</f>
        <v>57</v>
      </c>
      <c r="EF12" s="96">
        <f>EK7</f>
        <v>57.7</v>
      </c>
      <c r="EG12" s="96">
        <f>EL7</f>
        <v>59.8</v>
      </c>
      <c r="EH12" s="96">
        <f>EM7</f>
        <v>59.6</v>
      </c>
      <c r="EI12" s="96">
        <f>EN7</f>
        <v>60.3</v>
      </c>
      <c r="EJ12" s="85"/>
      <c r="EK12" s="85"/>
      <c r="EL12" s="85"/>
      <c r="EM12" s="85"/>
      <c r="EN12" s="95" t="s">
        <v>143</v>
      </c>
      <c r="EO12" s="96">
        <f>ET7</f>
        <v>2.8</v>
      </c>
      <c r="EP12" s="96">
        <f>EU7</f>
        <v>15.4</v>
      </c>
      <c r="EQ12" s="96">
        <f>EV7</f>
        <v>16.2</v>
      </c>
      <c r="ER12" s="96">
        <f>EW7</f>
        <v>18.7</v>
      </c>
      <c r="ES12" s="96">
        <f>EX7</f>
        <v>20.5</v>
      </c>
      <c r="ET12" s="85"/>
      <c r="EU12" s="85"/>
      <c r="EV12" s="85"/>
      <c r="EW12" s="85"/>
      <c r="EX12" s="85"/>
      <c r="EY12" s="95" t="s">
        <v>143</v>
      </c>
      <c r="EZ12" s="96">
        <f>IF($EZ$8,FE7,"-")</f>
        <v>37.5</v>
      </c>
      <c r="FA12" s="96">
        <f>IF($EZ$8,FF7,"-")</f>
        <v>37</v>
      </c>
      <c r="FB12" s="96">
        <f>IF($EZ$8,FG7,"-")</f>
        <v>39.5</v>
      </c>
      <c r="FC12" s="96">
        <f>IF($EZ$8,FH7,"-")</f>
        <v>39.1</v>
      </c>
      <c r="FD12" s="96">
        <f>IF($EZ$8,FI7,"-")</f>
        <v>37.299999999999997</v>
      </c>
      <c r="FE12" s="85"/>
      <c r="FF12" s="85"/>
      <c r="FG12" s="85"/>
      <c r="FH12" s="85"/>
      <c r="FI12" s="95" t="s">
        <v>143</v>
      </c>
      <c r="FJ12" s="96">
        <f>IF($FJ$8,FO7,"-")</f>
        <v>23.1</v>
      </c>
      <c r="FK12" s="96">
        <f>IF($FJ$8,FP7,"-")</f>
        <v>22.6</v>
      </c>
      <c r="FL12" s="96">
        <f>IF($FJ$8,FQ7,"-")</f>
        <v>22</v>
      </c>
      <c r="FM12" s="96">
        <f>IF($FJ$8,FR7,"-")</f>
        <v>21.4</v>
      </c>
      <c r="FN12" s="96">
        <f>IF($FJ$8,FS7,"-")</f>
        <v>19.2</v>
      </c>
      <c r="FO12" s="85"/>
      <c r="FP12" s="85"/>
      <c r="FQ12" s="85"/>
      <c r="FR12" s="85"/>
      <c r="FS12" s="95" t="s">
        <v>143</v>
      </c>
      <c r="FT12" s="96">
        <f>IF($FT$8,FY7,"-")</f>
        <v>146</v>
      </c>
      <c r="FU12" s="96">
        <f>IF($FT$8,FZ7,"-")</f>
        <v>120.9</v>
      </c>
      <c r="FV12" s="96">
        <f>IF($FT$8,GA7,"-")</f>
        <v>105.7</v>
      </c>
      <c r="FW12" s="96">
        <f>IF($FT$8,GB7,"-")</f>
        <v>89.4</v>
      </c>
      <c r="FX12" s="96">
        <f>IF($FT$8,GC7,"-")</f>
        <v>83.2</v>
      </c>
      <c r="FY12" s="85"/>
      <c r="FZ12" s="85"/>
      <c r="GA12" s="85"/>
      <c r="GB12" s="85"/>
      <c r="GC12" s="95" t="s">
        <v>143</v>
      </c>
      <c r="GD12" s="96">
        <f>IF($GD$8,GI7,"-")</f>
        <v>57.6</v>
      </c>
      <c r="GE12" s="96">
        <f>IF($GD$8,GJ7,"-")</f>
        <v>58.6</v>
      </c>
      <c r="GF12" s="96">
        <f>IF($GD$8,GK7,"-")</f>
        <v>61.3</v>
      </c>
      <c r="GG12" s="96">
        <f>IF($GD$8,GL7,"-")</f>
        <v>61.7</v>
      </c>
      <c r="GH12" s="96">
        <f>IF($GD$8,GM7,"-")</f>
        <v>62.1</v>
      </c>
      <c r="GI12" s="85"/>
      <c r="GJ12" s="85"/>
      <c r="GK12" s="85"/>
      <c r="GL12" s="85"/>
      <c r="GM12" s="95" t="s">
        <v>143</v>
      </c>
      <c r="GN12" s="96">
        <f>IF($GN$8,GS7,"-")</f>
        <v>1.8</v>
      </c>
      <c r="GO12" s="96">
        <f>IF($GN$8,GT7,"-")</f>
        <v>12.3</v>
      </c>
      <c r="GP12" s="96">
        <f>IF($GN$8,GU7,"-")</f>
        <v>11.9</v>
      </c>
      <c r="GQ12" s="96">
        <f>IF($GN$8,GV7,"-")</f>
        <v>13.3</v>
      </c>
      <c r="GR12" s="96">
        <f>IF($GN$8,GW7,"-")</f>
        <v>14.4</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t="str">
        <f>IF($KW$8,LB7,"-")</f>
        <v>-</v>
      </c>
      <c r="KX12" s="96" t="str">
        <f>IF($KW$8,LC7,"-")</f>
        <v>-</v>
      </c>
      <c r="KY12" s="96" t="str">
        <f>IF($KW$8,LD7,"-")</f>
        <v>-</v>
      </c>
      <c r="KZ12" s="96" t="str">
        <f>IF($KW$8,LE7,"-")</f>
        <v>-</v>
      </c>
      <c r="LA12" s="96" t="str">
        <f>IF($KW$8,LF7,"-")</f>
        <v>-</v>
      </c>
      <c r="LB12" s="85"/>
      <c r="LC12" s="85"/>
      <c r="LD12" s="85"/>
      <c r="LE12" s="85"/>
      <c r="LF12" s="95" t="s">
        <v>143</v>
      </c>
      <c r="LG12" s="96" t="str">
        <f>IF($LG$8,LL7,"-")</f>
        <v>-</v>
      </c>
      <c r="LH12" s="96" t="str">
        <f>IF($LG$8,LM7,"-")</f>
        <v>-</v>
      </c>
      <c r="LI12" s="96" t="str">
        <f>IF($LG$8,LN7,"-")</f>
        <v>-</v>
      </c>
      <c r="LJ12" s="96" t="str">
        <f>IF($LG$8,LO7,"-")</f>
        <v>-</v>
      </c>
      <c r="LK12" s="96" t="str">
        <f>IF($LG$8,LP7,"-")</f>
        <v>-</v>
      </c>
      <c r="LL12" s="85"/>
      <c r="LM12" s="85"/>
      <c r="LN12" s="85"/>
      <c r="LO12" s="85"/>
      <c r="LP12" s="95" t="s">
        <v>143</v>
      </c>
      <c r="LQ12" s="96" t="str">
        <f>IF($LQ$8,LV7,"-")</f>
        <v>-</v>
      </c>
      <c r="LR12" s="96" t="str">
        <f>IF($LQ$8,LW7,"-")</f>
        <v>-</v>
      </c>
      <c r="LS12" s="96" t="str">
        <f>IF($LQ$8,LX7,"-")</f>
        <v>-</v>
      </c>
      <c r="LT12" s="96" t="str">
        <f>IF($LQ$8,LY7,"-")</f>
        <v>-</v>
      </c>
      <c r="LU12" s="96" t="str">
        <f>IF($LQ$8,LZ7,"-")</f>
        <v>-</v>
      </c>
      <c r="LV12" s="85"/>
      <c r="LW12" s="85"/>
      <c r="LX12" s="85"/>
      <c r="LY12" s="85"/>
      <c r="LZ12" s="95" t="s">
        <v>143</v>
      </c>
      <c r="MA12" s="96" t="str">
        <f>IF($MA$8,MF7,"-")</f>
        <v>-</v>
      </c>
      <c r="MB12" s="96" t="str">
        <f>IF($MA$8,MG7,"-")</f>
        <v>-</v>
      </c>
      <c r="MC12" s="96" t="str">
        <f>IF($MA$8,MH7,"-")</f>
        <v>-</v>
      </c>
      <c r="MD12" s="96" t="str">
        <f>IF($MA$8,MI7,"-")</f>
        <v>-</v>
      </c>
      <c r="ME12" s="96" t="str">
        <f>IF($MA$8,MJ7,"-")</f>
        <v>-</v>
      </c>
      <c r="MF12" s="85"/>
      <c r="MG12" s="85"/>
      <c r="MH12" s="85"/>
      <c r="MI12" s="85"/>
      <c r="MJ12" s="95" t="s">
        <v>143</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146</v>
      </c>
      <c r="C14" s="100"/>
      <c r="D14" s="101"/>
      <c r="E14" s="100"/>
      <c r="F14" s="198" t="s">
        <v>147</v>
      </c>
      <c r="G14" s="19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7" t="s">
        <v>148</v>
      </c>
      <c r="C15" s="197"/>
      <c r="D15" s="101"/>
      <c r="E15" s="98">
        <v>1</v>
      </c>
      <c r="F15" s="197" t="s">
        <v>149</v>
      </c>
      <c r="G15" s="197"/>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7" t="s">
        <v>152</v>
      </c>
      <c r="C16" s="197"/>
      <c r="D16" s="101"/>
      <c r="E16" s="98">
        <f>E15+1</f>
        <v>2</v>
      </c>
      <c r="F16" s="197" t="s">
        <v>153</v>
      </c>
      <c r="G16" s="197"/>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7" t="s">
        <v>155</v>
      </c>
      <c r="C17" s="197"/>
      <c r="D17" s="101"/>
      <c r="E17" s="98">
        <f t="shared" ref="E17" si="8">E16+1</f>
        <v>3</v>
      </c>
      <c r="F17" s="197" t="s">
        <v>156</v>
      </c>
      <c r="G17" s="197"/>
      <c r="H17" s="103" t="s">
        <v>157</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158</v>
      </c>
      <c r="AY17" s="107">
        <f>IF(AY7="-",NA(),AY7)</f>
        <v>110.7</v>
      </c>
      <c r="AZ17" s="107">
        <f t="shared" ref="AZ17:BC17" si="9">IF(AZ7="-",NA(),AZ7)</f>
        <v>135.69999999999999</v>
      </c>
      <c r="BA17" s="107">
        <f t="shared" si="9"/>
        <v>127.7</v>
      </c>
      <c r="BB17" s="107">
        <f t="shared" si="9"/>
        <v>122.8</v>
      </c>
      <c r="BC17" s="107">
        <f t="shared" si="9"/>
        <v>148</v>
      </c>
      <c r="BD17" s="101"/>
      <c r="BE17" s="101"/>
      <c r="BF17" s="101"/>
      <c r="BG17" s="101"/>
      <c r="BH17" s="101"/>
      <c r="BI17" s="106" t="s">
        <v>158</v>
      </c>
      <c r="BJ17" s="107">
        <f>IF(BJ7="-",NA(),BJ7)</f>
        <v>116.7</v>
      </c>
      <c r="BK17" s="107">
        <f t="shared" ref="BK17:BN17" si="10">IF(BK7="-",NA(),BK7)</f>
        <v>144.19999999999999</v>
      </c>
      <c r="BL17" s="107">
        <f t="shared" si="10"/>
        <v>132.9</v>
      </c>
      <c r="BM17" s="107">
        <f t="shared" si="10"/>
        <v>124.2</v>
      </c>
      <c r="BN17" s="107">
        <f t="shared" si="10"/>
        <v>151.4</v>
      </c>
      <c r="BO17" s="101"/>
      <c r="BP17" s="101"/>
      <c r="BQ17" s="101"/>
      <c r="BR17" s="101"/>
      <c r="BS17" s="101"/>
      <c r="BT17" s="106" t="s">
        <v>158</v>
      </c>
      <c r="BU17" s="107">
        <f>IF(BU7="-",NA(),BU7)</f>
        <v>4124.6000000000004</v>
      </c>
      <c r="BV17" s="107">
        <f t="shared" ref="BV17:BY17" si="11">IF(BV7="-",NA(),BV7)</f>
        <v>677.3</v>
      </c>
      <c r="BW17" s="107">
        <f t="shared" si="11"/>
        <v>610</v>
      </c>
      <c r="BX17" s="107">
        <f t="shared" si="11"/>
        <v>850.3</v>
      </c>
      <c r="BY17" s="107">
        <f t="shared" si="11"/>
        <v>805.6</v>
      </c>
      <c r="BZ17" s="101"/>
      <c r="CA17" s="101"/>
      <c r="CB17" s="101"/>
      <c r="CC17" s="101"/>
      <c r="CD17" s="101"/>
      <c r="CE17" s="106" t="s">
        <v>158</v>
      </c>
      <c r="CF17" s="107">
        <f>IF(CF7="-",NA(),CF7)</f>
        <v>6457.6</v>
      </c>
      <c r="CG17" s="107">
        <f t="shared" ref="CG17:CJ17" si="12">IF(CG7="-",NA(),CG7)</f>
        <v>6564.9</v>
      </c>
      <c r="CH17" s="107">
        <f t="shared" si="12"/>
        <v>6961</v>
      </c>
      <c r="CI17" s="107">
        <f t="shared" si="12"/>
        <v>7904.4</v>
      </c>
      <c r="CJ17" s="107">
        <f t="shared" si="12"/>
        <v>7194.5</v>
      </c>
      <c r="CK17" s="101"/>
      <c r="CL17" s="101"/>
      <c r="CM17" s="101"/>
      <c r="CN17" s="101"/>
      <c r="CO17" s="106" t="s">
        <v>158</v>
      </c>
      <c r="CP17" s="108">
        <f>IF(CP7="-",NA(),CP7)</f>
        <v>845520</v>
      </c>
      <c r="CQ17" s="108">
        <f t="shared" ref="CQ17:CT17" si="13">IF(CQ7="-",NA(),CQ7)</f>
        <v>1280073</v>
      </c>
      <c r="CR17" s="108">
        <f t="shared" si="13"/>
        <v>1469578</v>
      </c>
      <c r="CS17" s="108">
        <f t="shared" si="13"/>
        <v>1337220</v>
      </c>
      <c r="CT17" s="108">
        <f t="shared" si="13"/>
        <v>1716520</v>
      </c>
      <c r="CU17" s="101"/>
      <c r="CV17" s="101"/>
      <c r="CW17" s="101"/>
      <c r="CX17" s="101"/>
      <c r="CY17" s="101"/>
      <c r="CZ17" s="106" t="s">
        <v>158</v>
      </c>
      <c r="DA17" s="107">
        <f>IF(DA7="-",NA(),DA7)</f>
        <v>52.8</v>
      </c>
      <c r="DB17" s="107">
        <f t="shared" ref="DB17:DE17" si="14">IF(DB7="-",NA(),DB7)</f>
        <v>47.7</v>
      </c>
      <c r="DC17" s="107">
        <f t="shared" si="14"/>
        <v>46.1</v>
      </c>
      <c r="DD17" s="107">
        <f t="shared" si="14"/>
        <v>45.8</v>
      </c>
      <c r="DE17" s="107">
        <f t="shared" si="14"/>
        <v>45.4</v>
      </c>
      <c r="DF17" s="101"/>
      <c r="DG17" s="101"/>
      <c r="DH17" s="101"/>
      <c r="DI17" s="101"/>
      <c r="DJ17" s="106" t="s">
        <v>158</v>
      </c>
      <c r="DK17" s="107">
        <f>IF(DK7="-",NA(),DK7)</f>
        <v>27.2</v>
      </c>
      <c r="DL17" s="107">
        <f t="shared" ref="DL17:DO17" si="15">IF(DL7="-",NA(),DL7)</f>
        <v>13.4</v>
      </c>
      <c r="DM17" s="107">
        <f t="shared" si="15"/>
        <v>19.3</v>
      </c>
      <c r="DN17" s="107">
        <f t="shared" si="15"/>
        <v>19</v>
      </c>
      <c r="DO17" s="107">
        <f t="shared" si="15"/>
        <v>17.3</v>
      </c>
      <c r="DP17" s="101"/>
      <c r="DQ17" s="101"/>
      <c r="DR17" s="101"/>
      <c r="DS17" s="101"/>
      <c r="DT17" s="106" t="s">
        <v>158</v>
      </c>
      <c r="DU17" s="107">
        <f>IF(DU7="-",NA(),DU7)</f>
        <v>171.4</v>
      </c>
      <c r="DV17" s="107">
        <f t="shared" ref="DV17:DY17" si="16">IF(DV7="-",NA(),DV7)</f>
        <v>137.69999999999999</v>
      </c>
      <c r="DW17" s="107">
        <f t="shared" si="16"/>
        <v>129.19999999999999</v>
      </c>
      <c r="DX17" s="107">
        <f t="shared" si="16"/>
        <v>110.4</v>
      </c>
      <c r="DY17" s="107">
        <f t="shared" si="16"/>
        <v>90.4</v>
      </c>
      <c r="DZ17" s="101"/>
      <c r="EA17" s="101"/>
      <c r="EB17" s="101"/>
      <c r="EC17" s="101"/>
      <c r="ED17" s="106" t="s">
        <v>158</v>
      </c>
      <c r="EE17" s="107">
        <f>IF(EE7="-",NA(),EE7)</f>
        <v>53.9</v>
      </c>
      <c r="EF17" s="107">
        <f t="shared" ref="EF17:EI17" si="17">IF(EF7="-",NA(),EF7)</f>
        <v>54.4</v>
      </c>
      <c r="EG17" s="107">
        <f t="shared" si="17"/>
        <v>57.2</v>
      </c>
      <c r="EH17" s="107">
        <f t="shared" si="17"/>
        <v>57.5</v>
      </c>
      <c r="EI17" s="107">
        <f t="shared" si="17"/>
        <v>59.4</v>
      </c>
      <c r="EJ17" s="101"/>
      <c r="EK17" s="101"/>
      <c r="EL17" s="101"/>
      <c r="EM17" s="101"/>
      <c r="EN17" s="106" t="s">
        <v>158</v>
      </c>
      <c r="EO17" s="107">
        <f>IF(EO7="-",NA(),EO7)</f>
        <v>2.6</v>
      </c>
      <c r="EP17" s="107">
        <f t="shared" ref="EP17:ES17" si="18">IF(EP7="-",NA(),EP7)</f>
        <v>31.1</v>
      </c>
      <c r="EQ17" s="107">
        <f t="shared" si="18"/>
        <v>32.1</v>
      </c>
      <c r="ER17" s="107">
        <f t="shared" si="18"/>
        <v>35.299999999999997</v>
      </c>
      <c r="ES17" s="107">
        <f t="shared" si="18"/>
        <v>32.5</v>
      </c>
      <c r="ET17" s="101"/>
      <c r="EU17" s="101"/>
      <c r="EV17" s="101"/>
      <c r="EW17" s="101"/>
      <c r="EX17" s="101"/>
      <c r="EY17" s="106" t="s">
        <v>158</v>
      </c>
      <c r="EZ17" s="107">
        <f>IF(EZ7="-",NA(),EZ7)</f>
        <v>52.8</v>
      </c>
      <c r="FA17" s="107">
        <f t="shared" ref="FA17:FD17" si="19">IF(FA7="-",NA(),FA7)</f>
        <v>47.7</v>
      </c>
      <c r="FB17" s="107">
        <f t="shared" si="19"/>
        <v>46.1</v>
      </c>
      <c r="FC17" s="107">
        <f t="shared" si="19"/>
        <v>45.8</v>
      </c>
      <c r="FD17" s="107">
        <f t="shared" si="19"/>
        <v>45.4</v>
      </c>
      <c r="FE17" s="101"/>
      <c r="FF17" s="101"/>
      <c r="FG17" s="101"/>
      <c r="FH17" s="101"/>
      <c r="FI17" s="106" t="s">
        <v>158</v>
      </c>
      <c r="FJ17" s="107">
        <f>IF(FJ7="-",NA(),FJ7)</f>
        <v>27.2</v>
      </c>
      <c r="FK17" s="107">
        <f t="shared" ref="FK17:FN17" si="20">IF(FK7="-",NA(),FK7)</f>
        <v>13.4</v>
      </c>
      <c r="FL17" s="107">
        <f t="shared" si="20"/>
        <v>19.3</v>
      </c>
      <c r="FM17" s="107">
        <f t="shared" si="20"/>
        <v>19</v>
      </c>
      <c r="FN17" s="107">
        <f t="shared" si="20"/>
        <v>17.3</v>
      </c>
      <c r="FO17" s="101"/>
      <c r="FP17" s="101"/>
      <c r="FQ17" s="101"/>
      <c r="FR17" s="101"/>
      <c r="FS17" s="106" t="s">
        <v>158</v>
      </c>
      <c r="FT17" s="107">
        <f>IF(FT7="-",NA(),FT7)</f>
        <v>171.4</v>
      </c>
      <c r="FU17" s="107">
        <f t="shared" ref="FU17:FX17" si="21">IF(FU7="-",NA(),FU7)</f>
        <v>137.69999999999999</v>
      </c>
      <c r="FV17" s="107">
        <f t="shared" si="21"/>
        <v>129.19999999999999</v>
      </c>
      <c r="FW17" s="107">
        <f t="shared" si="21"/>
        <v>110.4</v>
      </c>
      <c r="FX17" s="107">
        <f t="shared" si="21"/>
        <v>90.4</v>
      </c>
      <c r="FY17" s="101"/>
      <c r="FZ17" s="101"/>
      <c r="GA17" s="101"/>
      <c r="GB17" s="101"/>
      <c r="GC17" s="106" t="s">
        <v>158</v>
      </c>
      <c r="GD17" s="107">
        <f>IF(GD7="-",NA(),GD7)</f>
        <v>53.9</v>
      </c>
      <c r="GE17" s="107">
        <f t="shared" ref="GE17:GH17" si="22">IF(GE7="-",NA(),GE7)</f>
        <v>54.4</v>
      </c>
      <c r="GF17" s="107">
        <f t="shared" si="22"/>
        <v>57.2</v>
      </c>
      <c r="GG17" s="107">
        <f t="shared" si="22"/>
        <v>57.5</v>
      </c>
      <c r="GH17" s="107">
        <f t="shared" si="22"/>
        <v>59.4</v>
      </c>
      <c r="GI17" s="101"/>
      <c r="GJ17" s="101"/>
      <c r="GK17" s="101"/>
      <c r="GL17" s="101"/>
      <c r="GM17" s="106" t="s">
        <v>158</v>
      </c>
      <c r="GN17" s="107">
        <f>IF(GN7="-",NA(),GN7)</f>
        <v>2.6</v>
      </c>
      <c r="GO17" s="107">
        <f t="shared" ref="GO17:GR17" si="23">IF(GO7="-",NA(),GO7)</f>
        <v>31.1</v>
      </c>
      <c r="GP17" s="107">
        <f t="shared" si="23"/>
        <v>32.1</v>
      </c>
      <c r="GQ17" s="107">
        <f t="shared" si="23"/>
        <v>35.299999999999997</v>
      </c>
      <c r="GR17" s="107">
        <f t="shared" si="23"/>
        <v>32.5</v>
      </c>
      <c r="GS17" s="101"/>
      <c r="GT17" s="101"/>
      <c r="GU17" s="101"/>
      <c r="GV17" s="101"/>
      <c r="GW17" s="101"/>
      <c r="GX17" s="106" t="s">
        <v>158</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158</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158</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158</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158</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158</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158</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158</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158</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158</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158</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158</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158</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158</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158</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7" t="s">
        <v>159</v>
      </c>
      <c r="C18" s="19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160</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160</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160</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160</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160</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160</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160</v>
      </c>
      <c r="DK18" s="107">
        <f>IF(DP7="-",NA(),DP7)</f>
        <v>22.3</v>
      </c>
      <c r="DL18" s="107">
        <f t="shared" ref="DL18:DO18" si="45">IF(DQ7="-",NA(),DQ7)</f>
        <v>22.1</v>
      </c>
      <c r="DM18" s="107">
        <f t="shared" si="45"/>
        <v>21.1</v>
      </c>
      <c r="DN18" s="107">
        <f t="shared" si="45"/>
        <v>20</v>
      </c>
      <c r="DO18" s="107">
        <f t="shared" si="45"/>
        <v>18.2</v>
      </c>
      <c r="DP18" s="101"/>
      <c r="DQ18" s="101"/>
      <c r="DR18" s="101"/>
      <c r="DS18" s="101"/>
      <c r="DT18" s="106" t="s">
        <v>160</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160</v>
      </c>
      <c r="EE18" s="107">
        <f>IF(EJ7="-",NA(),EJ7)</f>
        <v>57</v>
      </c>
      <c r="EF18" s="107">
        <f t="shared" ref="EF18:EI18" si="47">IF(EK7="-",NA(),EK7)</f>
        <v>57.7</v>
      </c>
      <c r="EG18" s="107">
        <f t="shared" si="47"/>
        <v>59.8</v>
      </c>
      <c r="EH18" s="107">
        <f t="shared" si="47"/>
        <v>59.6</v>
      </c>
      <c r="EI18" s="107">
        <f t="shared" si="47"/>
        <v>60.3</v>
      </c>
      <c r="EJ18" s="101"/>
      <c r="EK18" s="101"/>
      <c r="EL18" s="101"/>
      <c r="EM18" s="101"/>
      <c r="EN18" s="106" t="s">
        <v>160</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160</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160</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160</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160</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160</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160</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160</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160</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160</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160</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160</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160</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160</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160</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160</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160</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160</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160</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160</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160</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7" t="s">
        <v>161</v>
      </c>
      <c r="C19" s="19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7" t="s">
        <v>162</v>
      </c>
      <c r="C20" s="197"/>
      <c r="D20" s="101"/>
    </row>
    <row r="21" spans="1:374" x14ac:dyDescent="0.15">
      <c r="A21" s="98">
        <f t="shared" si="7"/>
        <v>7</v>
      </c>
      <c r="B21" s="197" t="s">
        <v>163</v>
      </c>
      <c r="C21" s="197"/>
      <c r="D21" s="101"/>
    </row>
    <row r="22" spans="1:374" x14ac:dyDescent="0.15">
      <c r="A22" s="98">
        <f t="shared" si="7"/>
        <v>8</v>
      </c>
      <c r="B22" s="197" t="s">
        <v>164</v>
      </c>
      <c r="C22" s="197"/>
      <c r="D22" s="101"/>
      <c r="E22" s="199" t="s">
        <v>165</v>
      </c>
      <c r="F22" s="200"/>
      <c r="G22" s="200"/>
      <c r="H22" s="200"/>
      <c r="I22" s="201"/>
    </row>
    <row r="23" spans="1:374" x14ac:dyDescent="0.15">
      <c r="A23" s="98">
        <f t="shared" si="7"/>
        <v>9</v>
      </c>
      <c r="B23" s="197" t="s">
        <v>166</v>
      </c>
      <c r="C23" s="197"/>
      <c r="D23" s="101"/>
      <c r="E23" s="202"/>
      <c r="F23" s="203"/>
      <c r="G23" s="203"/>
      <c r="H23" s="203"/>
      <c r="I23" s="204"/>
    </row>
    <row r="24" spans="1:374" x14ac:dyDescent="0.15">
      <c r="A24" s="98">
        <f t="shared" si="7"/>
        <v>10</v>
      </c>
      <c r="B24" s="197" t="s">
        <v>167</v>
      </c>
      <c r="C24" s="197"/>
      <c r="D24" s="101"/>
      <c r="E24" s="202"/>
      <c r="F24" s="203"/>
      <c r="G24" s="203"/>
      <c r="H24" s="203"/>
      <c r="I24" s="204"/>
    </row>
    <row r="25" spans="1:374" x14ac:dyDescent="0.15">
      <c r="A25" s="98">
        <f t="shared" si="7"/>
        <v>11</v>
      </c>
      <c r="B25" s="197" t="s">
        <v>168</v>
      </c>
      <c r="C25" s="197"/>
      <c r="D25" s="101"/>
      <c r="E25" s="202"/>
      <c r="F25" s="203"/>
      <c r="G25" s="203"/>
      <c r="H25" s="203"/>
      <c r="I25" s="204"/>
    </row>
    <row r="26" spans="1:374" x14ac:dyDescent="0.15">
      <c r="A26" s="98">
        <f t="shared" si="7"/>
        <v>12</v>
      </c>
      <c r="B26" s="197" t="s">
        <v>169</v>
      </c>
      <c r="C26" s="197"/>
      <c r="D26" s="101"/>
      <c r="E26" s="202"/>
      <c r="F26" s="203"/>
      <c r="G26" s="203"/>
      <c r="H26" s="203"/>
      <c r="I26" s="204"/>
    </row>
    <row r="27" spans="1:374" x14ac:dyDescent="0.15">
      <c r="A27" s="98">
        <f t="shared" si="7"/>
        <v>13</v>
      </c>
      <c r="B27" s="197" t="s">
        <v>170</v>
      </c>
      <c r="C27" s="197"/>
      <c r="D27" s="101"/>
      <c r="E27" s="202"/>
      <c r="F27" s="203"/>
      <c r="G27" s="203"/>
      <c r="H27" s="203"/>
      <c r="I27" s="204"/>
    </row>
    <row r="28" spans="1:374" x14ac:dyDescent="0.15">
      <c r="A28" s="98">
        <f t="shared" si="7"/>
        <v>14</v>
      </c>
      <c r="B28" s="197" t="s">
        <v>171</v>
      </c>
      <c r="C28" s="197"/>
      <c r="D28" s="101"/>
      <c r="E28" s="202"/>
      <c r="F28" s="203"/>
      <c r="G28" s="203"/>
      <c r="H28" s="203"/>
      <c r="I28" s="204"/>
    </row>
    <row r="29" spans="1:374" x14ac:dyDescent="0.15">
      <c r="A29" s="98">
        <f t="shared" si="7"/>
        <v>15</v>
      </c>
      <c r="B29" s="197" t="s">
        <v>172</v>
      </c>
      <c r="C29" s="197"/>
      <c r="D29" s="101"/>
      <c r="E29" s="202"/>
      <c r="F29" s="203"/>
      <c r="G29" s="203"/>
      <c r="H29" s="203"/>
      <c r="I29" s="204"/>
    </row>
    <row r="30" spans="1:374" x14ac:dyDescent="0.15">
      <c r="A30" s="98">
        <f t="shared" si="7"/>
        <v>16</v>
      </c>
      <c r="B30" s="197" t="s">
        <v>173</v>
      </c>
      <c r="C30" s="197"/>
      <c r="D30" s="101"/>
      <c r="E30" s="202"/>
      <c r="F30" s="203"/>
      <c r="G30" s="203"/>
      <c r="H30" s="203"/>
      <c r="I30" s="204"/>
    </row>
    <row r="31" spans="1:374" x14ac:dyDescent="0.15">
      <c r="A31" s="98">
        <f t="shared" si="7"/>
        <v>17</v>
      </c>
      <c r="B31" s="197" t="s">
        <v>174</v>
      </c>
      <c r="C31" s="197"/>
      <c r="D31" s="101"/>
      <c r="E31" s="202"/>
      <c r="F31" s="203"/>
      <c r="G31" s="203"/>
      <c r="H31" s="203"/>
      <c r="I31" s="204"/>
    </row>
    <row r="32" spans="1:374" x14ac:dyDescent="0.15">
      <c r="A32" s="98">
        <f t="shared" si="7"/>
        <v>18</v>
      </c>
      <c r="B32" s="197" t="s">
        <v>175</v>
      </c>
      <c r="C32" s="197"/>
      <c r="D32" s="101"/>
      <c r="E32" s="202"/>
      <c r="F32" s="203"/>
      <c r="G32" s="203"/>
      <c r="H32" s="203"/>
      <c r="I32" s="204"/>
    </row>
    <row r="33" spans="1:9" x14ac:dyDescent="0.15">
      <c r="A33" s="98">
        <f t="shared" si="7"/>
        <v>19</v>
      </c>
      <c r="B33" s="197" t="s">
        <v>176</v>
      </c>
      <c r="C33" s="197"/>
      <c r="D33" s="101"/>
      <c r="E33" s="202"/>
      <c r="F33" s="203"/>
      <c r="G33" s="203"/>
      <c r="H33" s="203"/>
      <c r="I33" s="204"/>
    </row>
    <row r="34" spans="1:9" x14ac:dyDescent="0.15">
      <c r="A34" s="98">
        <f t="shared" si="7"/>
        <v>20</v>
      </c>
      <c r="B34" s="197" t="s">
        <v>177</v>
      </c>
      <c r="C34" s="197"/>
      <c r="D34" s="101"/>
      <c r="E34" s="202"/>
      <c r="F34" s="203"/>
      <c r="G34" s="203"/>
      <c r="H34" s="203"/>
      <c r="I34" s="204"/>
    </row>
    <row r="35" spans="1:9" ht="25.5" customHeight="1" x14ac:dyDescent="0.15">
      <c r="E35" s="205"/>
      <c r="F35" s="206"/>
      <c r="G35" s="206"/>
      <c r="H35" s="206"/>
      <c r="I35" s="207"/>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2018-02-19T00:11:26Z</cp:lastPrinted>
  <dcterms:created xsi:type="dcterms:W3CDTF">2017-12-18T05:11:42Z</dcterms:created>
  <dcterms:modified xsi:type="dcterms:W3CDTF">2018-02-19T01:06:43Z</dcterms:modified>
  <cp:category/>
</cp:coreProperties>
</file>