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Jjqciaogu7BSVtIpH5vjhh0bPAxADoVG3yhyxYA2mnl6YumAghpu4x3EC3k+UBY7SYdq6bs93VKYaiZi1zyGA==" workbookSaltValue="HUl7PyFdKuidthOdzlpYh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LH10" i="5"/>
  <c r="JS10" i="5"/>
  <c r="ID10" i="5"/>
  <c r="GO10" i="5"/>
  <c r="FA10" i="5"/>
  <c r="DL10" i="5"/>
  <c r="BV10" i="5"/>
  <c r="ML10" i="5"/>
  <c r="KX10" i="5"/>
  <c r="JI10" i="5"/>
  <c r="HT10" i="5"/>
  <c r="GE10" i="5"/>
  <c r="EP10" i="5"/>
  <c r="DB10" i="5"/>
  <c r="BK10" i="5"/>
  <c r="MB10" i="5"/>
  <c r="KM10" i="5"/>
  <c r="IY10" i="5"/>
  <c r="HJ10" i="5"/>
  <c r="FU10" i="5"/>
  <c r="EF10" i="5"/>
  <c r="CQ10" i="5"/>
  <c r="AZ10" i="5"/>
  <c r="H11" i="4"/>
  <c r="GP18" i="5"/>
  <c r="GO18" i="5"/>
  <c r="GR18" i="5"/>
  <c r="GN18" i="5"/>
  <c r="GQ18" i="5"/>
  <c r="GP12" i="5"/>
  <c r="GO12" i="5"/>
  <c r="GR12" i="5"/>
  <c r="GN12" i="5"/>
  <c r="GQ12" i="5"/>
  <c r="HM18" i="5"/>
  <c r="HI18" i="5"/>
  <c r="HK12"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HA12" i="5"/>
  <c r="FJ8" i="5"/>
  <c r="GD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GZ18" i="5"/>
  <c r="HC18" i="5"/>
  <c r="GY18" i="5"/>
  <c r="HB18" i="5"/>
  <c r="HA18" i="5"/>
  <c r="HC12"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GY12" i="5"/>
  <c r="HI12" i="5"/>
  <c r="EZ8" i="5"/>
  <c r="FT8" i="5"/>
  <c r="JK18" i="5"/>
  <c r="JI12" i="5"/>
  <c r="JJ18" i="5"/>
  <c r="JL12" i="5"/>
  <c r="JH12" i="5"/>
  <c r="JI18" i="5"/>
  <c r="JK12" i="5"/>
  <c r="JL18" i="5"/>
  <c r="JH18" i="5"/>
  <c r="JJ12" i="5"/>
  <c r="KC18" i="5"/>
  <c r="KE12" i="5"/>
  <c r="KF18" i="5"/>
  <c r="KB18" i="5"/>
  <c r="KD12" i="5"/>
  <c r="KE18" i="5"/>
  <c r="KC12" i="5"/>
  <c r="KD18" i="5"/>
  <c r="KF12" i="5"/>
  <c r="KB12" i="5"/>
  <c r="GZ12" i="5"/>
  <c r="HJ12" i="5"/>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J11" i="4"/>
  <c r="LS10" i="5"/>
  <c r="KD10" i="5"/>
  <c r="IO10" i="5"/>
  <c r="HA10" i="5"/>
  <c r="FL10" i="5"/>
  <c r="DW10" i="5"/>
  <c r="CH10" i="5"/>
  <c r="FX18" i="5"/>
  <c r="FT18" i="5"/>
  <c r="FW18" i="5"/>
  <c r="FV18" i="5"/>
  <c r="FU18" i="5"/>
  <c r="FX12" i="5"/>
  <c r="FT12" i="5"/>
  <c r="FW12" i="5"/>
  <c r="FV12" i="5"/>
  <c r="FU12" i="5"/>
  <c r="GG18" i="5"/>
  <c r="GF18" i="5"/>
  <c r="GE18" i="5"/>
  <c r="GH18" i="5"/>
  <c r="GD18" i="5"/>
  <c r="GG12" i="5"/>
  <c r="GF12" i="5"/>
  <c r="GE12" i="5"/>
  <c r="GH12" i="5"/>
  <c r="GD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MD10" i="5"/>
  <c r="KO10" i="5"/>
  <c r="JA10" i="5"/>
  <c r="HL10" i="5"/>
  <c r="FW10" i="5"/>
  <c r="EH10" i="5"/>
  <c r="CS10" i="5"/>
  <c r="BB10" i="5"/>
  <c r="L11" i="4"/>
  <c r="LT10" i="5"/>
  <c r="KE10" i="5"/>
  <c r="IP10" i="5"/>
  <c r="HB10" i="5"/>
  <c r="FM10" i="5"/>
  <c r="DX10" i="5"/>
  <c r="CI10" i="5"/>
  <c r="LJ10" i="5"/>
  <c r="JU10" i="5"/>
  <c r="IF10" i="5"/>
  <c r="GQ10" i="5"/>
  <c r="FC10" i="5"/>
  <c r="DN10" i="5"/>
  <c r="BX10" i="5"/>
  <c r="FK18" i="5"/>
  <c r="FN18" i="5"/>
  <c r="FJ18" i="5"/>
  <c r="FM18" i="5"/>
  <c r="FL18" i="5"/>
  <c r="FK12" i="5"/>
  <c r="FN12" i="5"/>
  <c r="FJ12" i="5"/>
  <c r="FM12" i="5"/>
  <c r="FL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N11" i="4"/>
  <c r="LU10" i="5"/>
  <c r="KF10" i="5"/>
  <c r="IQ10" i="5"/>
  <c r="HC10" i="5"/>
  <c r="FN10" i="5"/>
  <c r="DY10" i="5"/>
  <c r="CJ10" i="5"/>
  <c r="LK10" i="5"/>
  <c r="JV10" i="5"/>
  <c r="IG10" i="5"/>
  <c r="GR10" i="5"/>
  <c r="FD10" i="5"/>
  <c r="DO10" i="5"/>
  <c r="BY10" i="5"/>
  <c r="MO10" i="5"/>
  <c r="LA10" i="5"/>
  <c r="JL10" i="5"/>
  <c r="HW10" i="5"/>
  <c r="GH10" i="5"/>
  <c r="ES10" i="5"/>
  <c r="DE10" i="5"/>
  <c r="BN10" i="5"/>
  <c r="FB18" i="5"/>
  <c r="FA18" i="5"/>
  <c r="FD18" i="5"/>
  <c r="EZ18" i="5"/>
  <c r="FC18" i="5"/>
  <c r="FB12" i="5"/>
  <c r="FA12" i="5"/>
  <c r="FD12" i="5"/>
  <c r="EZ12" i="5"/>
  <c r="FC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alcChain>
</file>

<file path=xl/sharedStrings.xml><?xml version="1.0" encoding="utf-8"?>
<sst xmlns="http://schemas.openxmlformats.org/spreadsheetml/2006/main" count="936" uniqueCount="270">
  <si>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</si>
  <si>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</si>
  <si>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</si>
  <si>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</si>
  <si>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</si>
  <si>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</si>
  <si>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</si>
  <si>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</si>
  <si>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自己資本への組入れ　328,053千円（30年度　積立金取崩額）
減債積立金への積立て　278,962千円（31年度　企業債元金償還予定額）
中小水力発電開発及び改良積立金への積立て　300,000千円（建設改良費所要額の3ヵ年平均）
病院会計への繰出し　237,000千円（FIT移行に伴う増益分）
　目的：経営基盤強化に活用
繰越利益剰余金　1,495,661千円（利益剰余金のうち、上記を除いた額）</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</si>
  <si>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</si>
  <si>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</si>
  <si>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</si>
  <si>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</si>
  <si>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</si>
  <si>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</si>
  <si>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</si>
  <si>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</si>
  <si>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</si>
  <si>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</si>
  <si>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</si>
  <si>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</si>
  <si>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</si>
  <si>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</si>
  <si>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</si>
  <si>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</si>
  <si>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</si>
  <si>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</si>
  <si>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</si>
  <si>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</si>
  <si>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</si>
  <si>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</si>
  <si>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</si>
  <si>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</si>
  <si>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</si>
  <si>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</si>
  <si>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有形固定資産減価償却率、FIT収入割合については、平成30年度の団体数を基に平均値を算出しています。</t>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</si>
  <si>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</si>
  <si>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</si>
  <si>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</si>
  <si>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</si>
  <si>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</si>
  <si>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</si>
  <si>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</si>
  <si>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</si>
  <si>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</si>
  <si>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</si>
  <si>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</si>
  <si>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</si>
  <si>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</si>
  <si>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</si>
  <si>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</si>
  <si>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</si>
  <si>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</si>
  <si>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</si>
  <si>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</si>
  <si>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</si>
  <si>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</si>
  <si>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</si>
  <si>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</si>
  <si>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</si>
  <si>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</si>
  <si>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</si>
  <si>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</si>
  <si>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</si>
  <si>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</si>
  <si>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</si>
  <si>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</si>
  <si>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</si>
  <si>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</si>
  <si>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</si>
  <si>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</si>
  <si>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</si>
  <si>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</si>
  <si>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</si>
  <si>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</si>
  <si>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</si>
  <si>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</si>
  <si>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</si>
  <si>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</si>
  <si>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</si>
  <si>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</si>
  <si>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</si>
  <si>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</si>
  <si>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</si>
  <si>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</si>
  <si>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</si>
  <si>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</si>
  <si>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</si>
  <si>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</si>
  <si>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</si>
  <si>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</si>
  <si>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</si>
  <si>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</si>
  <si>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</si>
  <si>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</si>
  <si>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</si>
  <si>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</si>
  <si>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</si>
  <si>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</si>
  <si>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</si>
  <si>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</si>
  <si>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</si>
  <si>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</si>
  <si>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</si>
  <si>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</si>
  <si>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</si>
  <si>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</si>
  <si>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</si>
  <si>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</si>
  <si>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</si>
  <si>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</si>
  <si>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</si>
  <si>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</si>
  <si>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</si>
  <si>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</si>
  <si>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</si>
  <si>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</si>
  <si>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380008</t>
  </si>
  <si>
    <t>46</t>
  </si>
  <si>
    <t>04</t>
  </si>
  <si>
    <t>0</t>
  </si>
  <si>
    <t>000</t>
  </si>
  <si>
    <t>愛媛県</t>
  </si>
  <si>
    <t>法適用</t>
  </si>
  <si>
    <t>電気事業</t>
  </si>
  <si>
    <t>自治体職員</t>
  </si>
  <si>
    <t>-</t>
  </si>
  <si>
    <t>令和2年3月31日　銅山川第一発電所　ほか</t>
  </si>
  <si>
    <t>令和3年11月30日　銅山川第一発電所　ほか</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</si>
  <si>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</si>
  <si>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</si>
  <si>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</si>
  <si>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</si>
  <si>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</si>
  <si>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</si>
  <si>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</si>
  <si>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</si>
  <si>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</si>
  <si>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</si>
  <si>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</si>
  <si>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</si>
  <si>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</si>
  <si>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</si>
  <si>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</si>
  <si>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</si>
  <si>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</si>
  <si>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</si>
  <si>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</si>
  <si>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</si>
  <si>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</si>
  <si>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</si>
  <si>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</si>
  <si>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</si>
  <si>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</si>
  <si>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</si>
  <si>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</si>
  <si>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</si>
  <si>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</si>
  <si>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</si>
  <si>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</si>
  <si>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</si>
  <si>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</si>
  <si>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</si>
  <si>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</si>
  <si>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</si>
  <si>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</si>
  <si>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</si>
  <si>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</si>
  <si>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</si>
  <si>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</si>
  <si>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</si>
  <si>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</si>
  <si>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</si>
  <si>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</si>
  <si>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</si>
  <si>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</si>
  <si>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</si>
  <si>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</si>
  <si>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</si>
  <si>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</si>
  <si>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</si>
  <si>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</si>
  <si>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</si>
  <si>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</si>
  <si>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</si>
  <si>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</si>
  <si>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</si>
  <si>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</si>
  <si>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</si>
  <si>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</si>
  <si>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</si>
  <si>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</si>
  <si>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</si>
  <si>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</si>
  <si>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</si>
  <si>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</si>
  <si>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</si>
  <si>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</si>
  <si>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</si>
  <si>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</si>
  <si>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</si>
  <si>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</si>
  <si>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</si>
  <si>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</si>
  <si>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</si>
  <si>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</si>
  <si>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</si>
  <si>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</si>
  <si>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</si>
  <si>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</si>
  <si>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</si>
  <si>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</si>
  <si>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</si>
  <si>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</si>
  <si>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</si>
  <si>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</si>
  <si>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</si>
  <si>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</si>
  <si>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</si>
  <si>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</si>
  <si>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</si>
  <si>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</si>
  <si>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</si>
  <si>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</si>
  <si>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</si>
  <si>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</si>
  <si>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</si>
  <si>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</si>
  <si>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</si>
  <si>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</si>
  <si>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</si>
  <si>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</si>
  <si>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</si>
  <si>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</si>
  <si>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</si>
  <si>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</si>
  <si>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</si>
  <si>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</si>
  <si>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</si>
  <si>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</si>
  <si>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</si>
  <si>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</si>
  <si>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</si>
  <si>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</si>
  <si>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</si>
  <si>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</si>
  <si>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</si>
  <si>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</si>
  <si>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</si>
  <si>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</si>
  <si>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</si>
  <si>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</si>
  <si>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</si>
  <si>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</si>
  <si>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</si>
  <si>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</si>
  <si>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</si>
  <si>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</si>
  <si>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</si>
  <si>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</si>
  <si>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</si>
  <si>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</si>
  <si>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</si>
  <si>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</si>
  <si>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</si>
  <si>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令和2年3月31日　銅山川第一発電所　ほか</t>
    <phoneticPr fontId="5"/>
  </si>
  <si>
    <t>令和3年11月30日　銅山川第一発電所　ほか</t>
    <phoneticPr fontId="5"/>
  </si>
  <si>
    <t>　愛媛県公営企業管理局では、平成22年度から31年度を対象期間とする電気事業中期経営計画を策定し、安定した発電を行うための施設の維持や財政基盤の強化などに取り組んでおり、施設の耐震化率や売上高経常利益率などの数値目標の達成状況を、毎年度公表している。
　この結果、設備面では、設備利用率において、類似団体と比べ、良好な状態にあり、経営面も、経常収支比率や営業収支比率が100％を上回るなど、健全性を維持している。
　しかしながら、FIT収入割合が類似団体の平均値と比べ、高くなっていることから、調達期間終了後を見据え、更なる経費節減による収益性の向上や計画的な設備の維持管理に努めたい。</t>
    <phoneticPr fontId="5"/>
  </si>
  <si>
    <t>　設備面では、計画的な維持管理に努めており、修繕費比率が類似団体の平均値を下回った。
　経営面では、料金収入は前年度を下回ったものの、企業債残高対料金収入比率は減少しており経営の健全性を維持している。
　なお、各指標の状況は、下記のとおり。
（設備面）
○設備利用率
  最大出力合計は、畑寺発電所の運転開始により、平成27年度に増加した。
　設備利用率は、発電電力量の減少等により、減少傾向にあるものの、目標電力量を定めるなど、計画的な運用を図っている。
　平成30年度の設備利用率は、前年度を下回ったものの、類似団体の平均値は上回っている。
○修繕費比率
　修繕費比率は、オーバーホール工事の実施の有無により、年度により、ばらつきがあるものの、設備の効果的な維持管理を行っており、平成30年度は工事の減少により、類似団体の平均を大きく下回った。
○有形固定資産減価償却率
　銅山川第一発電所1号機や道前道後発電所など、建設から50年以上経過する施設があるため、減価償却の進展に伴い、有形固定資産減価償却率は上昇傾向にある。
（経営面）
○企業債残高対料金収入比率
　企業債残高対料金収入比率は、平成30年度は料金収入が減少したものの、企業債現在高が、新たな借入を行っていないため、減少傾向にあり、平成28年度以降、類似団体の平均値を下回って推移している。
○FIT収入割合
　収入割合の30％をFIT適用施設による収入が占め、類似団体の平均値を上回って推移している。
　売電単価（FIT適用施設以外）改定などにより、FIT適用施設以外の電力料金も増加したため、FIT収入割合は、平成28年度に初めて下落したものの、類似団体の平均値を上回っている。</t>
    <rPh sb="37" eb="39">
      <t>シタマワ</t>
    </rPh>
    <rPh sb="55" eb="58">
      <t>ゼンネンド</t>
    </rPh>
    <rPh sb="59" eb="61">
      <t>シタマワ</t>
    </rPh>
    <rPh sb="86" eb="88">
      <t>ケイエイ</t>
    </rPh>
    <rPh sb="348" eb="350">
      <t>ネンド</t>
    </rPh>
    <rPh sb="351" eb="353">
      <t>コウジ</t>
    </rPh>
    <rPh sb="354" eb="356">
      <t>ゲンショウ</t>
    </rPh>
    <rPh sb="360" eb="362">
      <t>ルイジ</t>
    </rPh>
    <rPh sb="362" eb="364">
      <t>ダンタイ</t>
    </rPh>
    <rPh sb="365" eb="367">
      <t>ヘイキン</t>
    </rPh>
    <rPh sb="368" eb="369">
      <t>オオ</t>
    </rPh>
    <rPh sb="371" eb="373">
      <t>シタマワ</t>
    </rPh>
    <rPh sb="503" eb="505">
      <t>ヘイセイ</t>
    </rPh>
    <rPh sb="507" eb="509">
      <t>ネンド</t>
    </rPh>
    <rPh sb="510" eb="512">
      <t>リョウキン</t>
    </rPh>
    <rPh sb="512" eb="514">
      <t>シュウニュウ</t>
    </rPh>
    <rPh sb="515" eb="517">
      <t>ゲンショウ</t>
    </rPh>
    <phoneticPr fontId="5"/>
  </si>
  <si>
    <t>　経常収支比率、営業収支比率ともに単年度の収支が黒字であることを示す100％を超え、１年以内に支払うべき債務の支払い能力を示す流動比率も100％を大きく上回るなど、経営の健全性を確保出来ている。
　各指標の状況は下記の通りであるが、平成30年度は、概ね指標が類似団体の平均値に比べ、良好な状態にある。
○経常収支比率、営業収支比率
　営業収益の大部分を構成する料金収入は、肱川発電所被災による稼動停止（H30.7～）により、前年度より減少した。
　営業費用は、修繕費等の減少に伴い、前年度より減少し、収入の減を上回った。そのため、営業収支は前年度を上回り、経常収支比率、営業収支比率ともに、前年度を上回った。
　過去５年間の推移を見ても、目標値、類似団体の平均値を概ね上回っており、営業収益が経常収益の90％以上を占めていることから、営業活動から生じる収益で、事業活動全体の費用を賄えており、経営の健全性を確保出来ている。
○流動比率
　流動資産のほとんどを現金及び預金が占め、流動負債は企業債と一時的な未払金等で構成されているため、流動比率は、一時的な未収金及び未払金の状況により変動している。
　平成30年度は、未払金の減少、現金預金の増加により前年度に比べ大幅に増加した。平成27年度以降、類似団体の平均値を上回って推移しており、短期的な支払能力を十分確保している。
○供給原価
　供給原価は、経常費用の減少により、前年度から下降し、類似団体の平均値を下回って推移しており、効率的な運営が図られている。
○EBITDA（減価償却前営業利益）
　平成30年度のEBITDAは、営業費用の減少により、純利益が前年度を上回ったことから、前年度から増加し、類似団体の平均値を上回っており、本業の収益性は安定している。</t>
    <rPh sb="124" eb="125">
      <t>オオム</t>
    </rPh>
    <rPh sb="192" eb="194">
      <t>ヒサイ</t>
    </rPh>
    <rPh sb="199" eb="201">
      <t>テイシ</t>
    </rPh>
    <rPh sb="213" eb="216">
      <t>ゼンネンド</t>
    </rPh>
    <rPh sb="218" eb="220">
      <t>ゲンショウ</t>
    </rPh>
    <rPh sb="231" eb="233">
      <t>シュウゼン</t>
    </rPh>
    <rPh sb="233" eb="234">
      <t>ヒ</t>
    </rPh>
    <rPh sb="234" eb="235">
      <t>トウ</t>
    </rPh>
    <rPh sb="236" eb="238">
      <t>ゲンショウ</t>
    </rPh>
    <rPh sb="239" eb="240">
      <t>トモナ</t>
    </rPh>
    <rPh sb="247" eb="249">
      <t>ゲンショウ</t>
    </rPh>
    <rPh sb="251" eb="253">
      <t>シュウニュウ</t>
    </rPh>
    <rPh sb="254" eb="255">
      <t>ゲン</t>
    </rPh>
    <rPh sb="256" eb="258">
      <t>ウワマワ</t>
    </rPh>
    <rPh sb="266" eb="268">
      <t>エイギョウ</t>
    </rPh>
    <rPh sb="268" eb="270">
      <t>シュウシ</t>
    </rPh>
    <rPh sb="271" eb="274">
      <t>ゼンネンド</t>
    </rPh>
    <rPh sb="275" eb="277">
      <t>ウワマワ</t>
    </rPh>
    <rPh sb="510" eb="511">
      <t>ミ</t>
    </rPh>
    <rPh sb="511" eb="512">
      <t>バライ</t>
    </rPh>
    <rPh sb="512" eb="513">
      <t>キン</t>
    </rPh>
    <rPh sb="514" eb="516">
      <t>ゲンショウ</t>
    </rPh>
    <rPh sb="517" eb="519">
      <t>ゲンキン</t>
    </rPh>
    <rPh sb="519" eb="521">
      <t>ヨキン</t>
    </rPh>
    <rPh sb="522" eb="524">
      <t>ゾウカ</t>
    </rPh>
    <rPh sb="527" eb="530">
      <t>ゼンネンド</t>
    </rPh>
    <rPh sb="531" eb="532">
      <t>クラ</t>
    </rPh>
    <rPh sb="533" eb="535">
      <t>オオハバ</t>
    </rPh>
    <rPh sb="536" eb="538">
      <t>ゾウカ</t>
    </rPh>
    <rPh sb="608" eb="610">
      <t>ゲンショウ</t>
    </rPh>
    <rPh sb="619" eb="621">
      <t>カコウ</t>
    </rPh>
    <rPh sb="699" eb="701">
      <t>ゲンショウ</t>
    </rPh>
    <rPh sb="713" eb="715">
      <t>ウワマワ</t>
    </rPh>
    <rPh sb="727" eb="729">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</si>
</sst>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5">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3"/>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10">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2" xfId="2" applyFont="1" applyBorder="1">
      <alignment vertical="center"/>
    </xf>
    <xf numFmtId="0" fontId="3"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47" xfId="2" applyFont="1" applyBorder="1">
      <alignment vertical="center"/>
    </xf>
    <xf numFmtId="0" fontId="10" fillId="0" borderId="48" xfId="2" applyFont="1" applyBorder="1">
      <alignment vertical="center"/>
    </xf>
    <xf numFmtId="0" fontId="3"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3"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3" fillId="0" borderId="52" xfId="2" applyFont="1" applyBorder="1">
      <alignment vertical="center"/>
    </xf>
    <xf numFmtId="0" fontId="22" fillId="0" borderId="0" xfId="2" applyFont="1" applyBorder="1">
      <alignment vertical="center"/>
    </xf>
    <xf numFmtId="0" fontId="3" fillId="0" borderId="53" xfId="2" applyFont="1" applyBorder="1">
      <alignment vertical="center"/>
    </xf>
    <xf numFmtId="0" fontId="3" fillId="0" borderId="54" xfId="2" applyFont="1" applyBorder="1">
      <alignment vertical="center"/>
    </xf>
    <xf numFmtId="0" fontId="3" fillId="0" borderId="55" xfId="2" applyFont="1" applyBorder="1">
      <alignment vertical="center"/>
    </xf>
    <xf numFmtId="0" fontId="3" fillId="0" borderId="56" xfId="2" applyFont="1" applyBorder="1">
      <alignment vertical="center"/>
    </xf>
    <xf numFmtId="0" fontId="23"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4"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7" xfId="0" applyFont="1" applyFill="1" applyBorder="1">
      <alignment vertical="center"/>
    </xf>
    <xf numFmtId="0" fontId="3" fillId="3" borderId="58" xfId="0" applyFont="1" applyFill="1" applyBorder="1">
      <alignment vertical="center"/>
    </xf>
    <xf numFmtId="0" fontId="3" fillId="3" borderId="45"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60" xfId="0" applyFont="1" applyFill="1" applyBorder="1" applyAlignment="1">
      <alignment vertical="center"/>
    </xf>
    <xf numFmtId="0" fontId="3" fillId="3" borderId="60"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1" xfId="0" applyNumberFormat="1" applyFont="1" applyBorder="1" applyAlignment="1">
      <alignment horizontal="center" vertical="center" shrinkToFit="1"/>
    </xf>
    <xf numFmtId="40" fontId="3" fillId="0" borderId="61" xfId="0" applyNumberFormat="1" applyFont="1" applyBorder="1" applyAlignment="1">
      <alignment vertical="center" shrinkToFit="1"/>
    </xf>
    <xf numFmtId="176" fontId="3" fillId="0" borderId="61" xfId="0" applyNumberFormat="1" applyFont="1" applyBorder="1" applyAlignment="1">
      <alignment horizontal="center" vertical="center" shrinkToFit="1"/>
    </xf>
    <xf numFmtId="177" fontId="3"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34" fillId="0" borderId="23" xfId="2" applyNumberFormat="1" applyFont="1" applyFill="1" applyBorder="1" applyAlignment="1" applyProtection="1">
      <alignment horizontal="center" vertical="center"/>
      <protection locked="0"/>
    </xf>
    <xf numFmtId="0" fontId="34" fillId="0" borderId="27" xfId="2" applyNumberFormat="1" applyFont="1" applyFill="1" applyBorder="1" applyAlignment="1" applyProtection="1">
      <alignment horizontal="center" vertical="center"/>
      <protection locked="0"/>
    </xf>
    <xf numFmtId="0" fontId="34" fillId="0" borderId="24" xfId="2" applyNumberFormat="1" applyFont="1" applyFill="1" applyBorder="1" applyAlignment="1" applyProtection="1">
      <alignment horizontal="center" vertical="center"/>
      <protection locked="0"/>
    </xf>
    <xf numFmtId="0" fontId="34" fillId="0" borderId="23" xfId="2" applyFont="1" applyBorder="1" applyAlignment="1" applyProtection="1">
      <alignment horizontal="center" vertical="center"/>
      <protection locked="0"/>
    </xf>
    <xf numFmtId="0" fontId="34" fillId="0" borderId="27" xfId="2" applyFont="1" applyBorder="1" applyAlignment="1" applyProtection="1">
      <alignment horizontal="center" vertical="center"/>
      <protection locked="0"/>
    </xf>
    <xf numFmtId="0" fontId="34" fillId="0" borderId="24" xfId="2" applyFont="1" applyBorder="1" applyAlignment="1" applyProtection="1">
      <alignment horizontal="center" vertical="center"/>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127.7</c:v>
                </c:pt>
                <c:pt idx="1">
                  <c:v>122.8</c:v>
                </c:pt>
                <c:pt idx="2">
                  <c:v>148</c:v>
                </c:pt>
                <c:pt idx="3">
                  <c:v>150.9</c:v>
                </c:pt>
                <c:pt idx="4">
                  <c:v>173.8</c:v>
                </c:pt>
              </c:numCache>
            </c:numRef>
          </c:val>
          <c:extLst xmlns:c16r2="http://schemas.microsoft.com/office/drawing/2015/06/chart">
            <c:ext xmlns:c16="http://schemas.microsoft.com/office/drawing/2014/chart" uri="{C3380CC4-5D6E-409C-BE32-E72D297353CC}">
              <c16:uniqueId val="{00000000-822A-4F1F-9726-7F4E5BCD6388}"/>
            </c:ext>
          </c:extLst>
        </c:ser>
        <c:dLbls>
          <c:showLegendKey val="0"/>
          <c:showVal val="0"/>
          <c:showCatName val="0"/>
          <c:showSerName val="0"/>
          <c:showPercent val="0"/>
          <c:showBubbleSize val="0"/>
        </c:dLbls>
        <c:gapWidth val="180"/>
        <c:overlap val="-90"/>
        <c:axId val="74294016"/>
        <c:axId val="74295552"/>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125.7</c:v>
                </c:pt>
                <c:pt idx="1">
                  <c:v>129.69999999999999</c:v>
                </c:pt>
                <c:pt idx="2">
                  <c:v>135.9</c:v>
                </c:pt>
                <c:pt idx="3">
                  <c:v>130.5</c:v>
                </c:pt>
                <c:pt idx="4">
                  <c:v>129.9</c:v>
                </c:pt>
              </c:numCache>
            </c:numRef>
          </c:val>
          <c:smooth val="0"/>
          <c:extLst xmlns:c16r2="http://schemas.microsoft.com/office/drawing/2015/06/chart">
            <c:ext xmlns:c16="http://schemas.microsoft.com/office/drawing/2014/chart" uri="{C3380CC4-5D6E-409C-BE32-E72D297353CC}">
              <c16:uniqueId val="{00000001-822A-4F1F-9726-7F4E5BCD6388}"/>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822A-4F1F-9726-7F4E5BCD6388}"/>
            </c:ext>
          </c:extLst>
        </c:ser>
        <c:dLbls>
          <c:showLegendKey val="0"/>
          <c:showVal val="0"/>
          <c:showCatName val="0"/>
          <c:showSerName val="0"/>
          <c:showPercent val="0"/>
          <c:showBubbleSize val="0"/>
        </c:dLbls>
        <c:marker val="1"/>
        <c:smooth val="0"/>
        <c:axId val="74294016"/>
        <c:axId val="74295552"/>
      </c:lineChart>
      <c:catAx>
        <c:axId val="74294016"/>
        <c:scaling>
          <c:orientation val="minMax"/>
        </c:scaling>
        <c:delete val="0"/>
        <c:axPos val="b"/>
        <c:numFmt formatCode="ge" sourceLinked="1"/>
        <c:majorTickMark val="none"/>
        <c:minorTickMark val="none"/>
        <c:tickLblPos val="none"/>
        <c:crossAx val="74295552"/>
        <c:crosses val="autoZero"/>
        <c:auto val="0"/>
        <c:lblAlgn val="ctr"/>
        <c:lblOffset val="100"/>
        <c:noMultiLvlLbl val="1"/>
      </c:catAx>
      <c:valAx>
        <c:axId val="742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2940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32.1</c:v>
                </c:pt>
                <c:pt idx="1">
                  <c:v>35.299999999999997</c:v>
                </c:pt>
                <c:pt idx="2">
                  <c:v>32.5</c:v>
                </c:pt>
                <c:pt idx="3">
                  <c:v>32.5</c:v>
                </c:pt>
                <c:pt idx="4">
                  <c:v>31</c:v>
                </c:pt>
              </c:numCache>
            </c:numRef>
          </c:val>
          <c:extLst xmlns:c16r2="http://schemas.microsoft.com/office/drawing/2015/06/chart">
            <c:ext xmlns:c16="http://schemas.microsoft.com/office/drawing/2014/chart" uri="{C3380CC4-5D6E-409C-BE32-E72D297353CC}">
              <c16:uniqueId val="{00000000-E32C-4340-9D35-BE132CC4DE10}"/>
            </c:ext>
          </c:extLst>
        </c:ser>
        <c:dLbls>
          <c:showLegendKey val="0"/>
          <c:showVal val="0"/>
          <c:showCatName val="0"/>
          <c:showSerName val="0"/>
          <c:showPercent val="0"/>
          <c:showBubbleSize val="0"/>
        </c:dLbls>
        <c:gapWidth val="180"/>
        <c:overlap val="-90"/>
        <c:axId val="87659648"/>
        <c:axId val="8766156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16.2</c:v>
                </c:pt>
                <c:pt idx="1">
                  <c:v>18.7</c:v>
                </c:pt>
                <c:pt idx="2">
                  <c:v>20.5</c:v>
                </c:pt>
                <c:pt idx="3">
                  <c:v>21.4</c:v>
                </c:pt>
                <c:pt idx="4">
                  <c:v>22.6</c:v>
                </c:pt>
              </c:numCache>
            </c:numRef>
          </c:val>
          <c:smooth val="0"/>
          <c:extLst xmlns:c16r2="http://schemas.microsoft.com/office/drawing/2015/06/chart">
            <c:ext xmlns:c16="http://schemas.microsoft.com/office/drawing/2014/chart" uri="{C3380CC4-5D6E-409C-BE32-E72D297353CC}">
              <c16:uniqueId val="{00000001-E32C-4340-9D35-BE132CC4DE10}"/>
            </c:ext>
          </c:extLst>
        </c:ser>
        <c:dLbls>
          <c:showLegendKey val="0"/>
          <c:showVal val="0"/>
          <c:showCatName val="0"/>
          <c:showSerName val="0"/>
          <c:showPercent val="0"/>
          <c:showBubbleSize val="0"/>
        </c:dLbls>
        <c:marker val="1"/>
        <c:smooth val="0"/>
        <c:axId val="87659648"/>
        <c:axId val="87661568"/>
      </c:lineChart>
      <c:catAx>
        <c:axId val="87659648"/>
        <c:scaling>
          <c:orientation val="minMax"/>
        </c:scaling>
        <c:delete val="0"/>
        <c:axPos val="b"/>
        <c:numFmt formatCode="ge" sourceLinked="1"/>
        <c:majorTickMark val="none"/>
        <c:minorTickMark val="none"/>
        <c:tickLblPos val="none"/>
        <c:crossAx val="87661568"/>
        <c:crosses val="autoZero"/>
        <c:auto val="0"/>
        <c:lblAlgn val="ctr"/>
        <c:lblOffset val="100"/>
        <c:noMultiLvlLbl val="1"/>
      </c:catAx>
      <c:valAx>
        <c:axId val="8766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659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46.1</c:v>
                </c:pt>
                <c:pt idx="1">
                  <c:v>45.8</c:v>
                </c:pt>
                <c:pt idx="2">
                  <c:v>45.4</c:v>
                </c:pt>
                <c:pt idx="3">
                  <c:v>44.7</c:v>
                </c:pt>
                <c:pt idx="4">
                  <c:v>44.5</c:v>
                </c:pt>
              </c:numCache>
            </c:numRef>
          </c:val>
          <c:extLst xmlns:c16r2="http://schemas.microsoft.com/office/drawing/2015/06/chart">
            <c:ext xmlns:c16="http://schemas.microsoft.com/office/drawing/2014/chart" uri="{C3380CC4-5D6E-409C-BE32-E72D297353CC}">
              <c16:uniqueId val="{00000000-1C17-4DA9-9321-36AFCDCA3A76}"/>
            </c:ext>
          </c:extLst>
        </c:ser>
        <c:dLbls>
          <c:showLegendKey val="0"/>
          <c:showVal val="0"/>
          <c:showCatName val="0"/>
          <c:showSerName val="0"/>
          <c:showPercent val="0"/>
          <c:showBubbleSize val="0"/>
        </c:dLbls>
        <c:gapWidth val="180"/>
        <c:overlap val="-90"/>
        <c:axId val="87695744"/>
        <c:axId val="87697664"/>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39.5</c:v>
                </c:pt>
                <c:pt idx="1">
                  <c:v>39.1</c:v>
                </c:pt>
                <c:pt idx="2">
                  <c:v>37.299999999999997</c:v>
                </c:pt>
                <c:pt idx="3">
                  <c:v>38</c:v>
                </c:pt>
                <c:pt idx="4">
                  <c:v>36.5</c:v>
                </c:pt>
              </c:numCache>
            </c:numRef>
          </c:val>
          <c:smooth val="0"/>
          <c:extLst xmlns:c16r2="http://schemas.microsoft.com/office/drawing/2015/06/chart">
            <c:ext xmlns:c16="http://schemas.microsoft.com/office/drawing/2014/chart" uri="{C3380CC4-5D6E-409C-BE32-E72D297353CC}">
              <c16:uniqueId val="{00000001-1C17-4DA9-9321-36AFCDCA3A76}"/>
            </c:ext>
          </c:extLst>
        </c:ser>
        <c:dLbls>
          <c:showLegendKey val="0"/>
          <c:showVal val="0"/>
          <c:showCatName val="0"/>
          <c:showSerName val="0"/>
          <c:showPercent val="0"/>
          <c:showBubbleSize val="0"/>
        </c:dLbls>
        <c:marker val="1"/>
        <c:smooth val="0"/>
        <c:axId val="87695744"/>
        <c:axId val="87697664"/>
      </c:lineChart>
      <c:catAx>
        <c:axId val="87695744"/>
        <c:scaling>
          <c:orientation val="minMax"/>
        </c:scaling>
        <c:delete val="0"/>
        <c:axPos val="b"/>
        <c:numFmt formatCode="ge" sourceLinked="1"/>
        <c:majorTickMark val="none"/>
        <c:minorTickMark val="none"/>
        <c:tickLblPos val="none"/>
        <c:crossAx val="87697664"/>
        <c:crosses val="autoZero"/>
        <c:auto val="0"/>
        <c:lblAlgn val="ctr"/>
        <c:lblOffset val="100"/>
        <c:noMultiLvlLbl val="1"/>
      </c:catAx>
      <c:valAx>
        <c:axId val="87697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695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19.3</c:v>
                </c:pt>
                <c:pt idx="1">
                  <c:v>19</c:v>
                </c:pt>
                <c:pt idx="2">
                  <c:v>17.3</c:v>
                </c:pt>
                <c:pt idx="3">
                  <c:v>22.6</c:v>
                </c:pt>
                <c:pt idx="4">
                  <c:v>9</c:v>
                </c:pt>
              </c:numCache>
            </c:numRef>
          </c:val>
          <c:extLst xmlns:c16r2="http://schemas.microsoft.com/office/drawing/2015/06/chart">
            <c:ext xmlns:c16="http://schemas.microsoft.com/office/drawing/2014/chart" uri="{C3380CC4-5D6E-409C-BE32-E72D297353CC}">
              <c16:uniqueId val="{00000000-24AD-4FD0-987B-ED39308668FB}"/>
            </c:ext>
          </c:extLst>
        </c:ser>
        <c:dLbls>
          <c:showLegendKey val="0"/>
          <c:showVal val="0"/>
          <c:showCatName val="0"/>
          <c:showSerName val="0"/>
          <c:showPercent val="0"/>
          <c:showBubbleSize val="0"/>
        </c:dLbls>
        <c:gapWidth val="180"/>
        <c:overlap val="-90"/>
        <c:axId val="87727488"/>
        <c:axId val="8773785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22</c:v>
                </c:pt>
                <c:pt idx="1">
                  <c:v>21.4</c:v>
                </c:pt>
                <c:pt idx="2">
                  <c:v>19.3</c:v>
                </c:pt>
                <c:pt idx="3">
                  <c:v>20.6</c:v>
                </c:pt>
                <c:pt idx="4">
                  <c:v>21.6</c:v>
                </c:pt>
              </c:numCache>
            </c:numRef>
          </c:val>
          <c:smooth val="0"/>
          <c:extLst xmlns:c16r2="http://schemas.microsoft.com/office/drawing/2015/06/chart">
            <c:ext xmlns:c16="http://schemas.microsoft.com/office/drawing/2014/chart" uri="{C3380CC4-5D6E-409C-BE32-E72D297353CC}">
              <c16:uniqueId val="{00000001-24AD-4FD0-987B-ED39308668FB}"/>
            </c:ext>
          </c:extLst>
        </c:ser>
        <c:dLbls>
          <c:showLegendKey val="0"/>
          <c:showVal val="0"/>
          <c:showCatName val="0"/>
          <c:showSerName val="0"/>
          <c:showPercent val="0"/>
          <c:showBubbleSize val="0"/>
        </c:dLbls>
        <c:marker val="1"/>
        <c:smooth val="0"/>
        <c:axId val="87727488"/>
        <c:axId val="87737856"/>
      </c:lineChart>
      <c:catAx>
        <c:axId val="87727488"/>
        <c:scaling>
          <c:orientation val="minMax"/>
        </c:scaling>
        <c:delete val="0"/>
        <c:axPos val="b"/>
        <c:numFmt formatCode="ge" sourceLinked="1"/>
        <c:majorTickMark val="none"/>
        <c:minorTickMark val="none"/>
        <c:tickLblPos val="none"/>
        <c:crossAx val="87737856"/>
        <c:crosses val="autoZero"/>
        <c:auto val="0"/>
        <c:lblAlgn val="ctr"/>
        <c:lblOffset val="100"/>
        <c:noMultiLvlLbl val="1"/>
      </c:catAx>
      <c:valAx>
        <c:axId val="87737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7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129.19999999999999</c:v>
                </c:pt>
                <c:pt idx="1">
                  <c:v>110.4</c:v>
                </c:pt>
                <c:pt idx="2">
                  <c:v>90.4</c:v>
                </c:pt>
                <c:pt idx="3">
                  <c:v>74.2</c:v>
                </c:pt>
                <c:pt idx="4">
                  <c:v>64.3</c:v>
                </c:pt>
              </c:numCache>
            </c:numRef>
          </c:val>
          <c:extLst xmlns:c16r2="http://schemas.microsoft.com/office/drawing/2015/06/chart">
            <c:ext xmlns:c16="http://schemas.microsoft.com/office/drawing/2014/chart" uri="{C3380CC4-5D6E-409C-BE32-E72D297353CC}">
              <c16:uniqueId val="{00000000-002F-4172-B147-FD4382F9CBC9}"/>
            </c:ext>
          </c:extLst>
        </c:ser>
        <c:dLbls>
          <c:showLegendKey val="0"/>
          <c:showVal val="0"/>
          <c:showCatName val="0"/>
          <c:showSerName val="0"/>
          <c:showPercent val="0"/>
          <c:showBubbleSize val="0"/>
        </c:dLbls>
        <c:gapWidth val="180"/>
        <c:overlap val="-90"/>
        <c:axId val="87378560"/>
        <c:axId val="8738073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105.7</c:v>
                </c:pt>
                <c:pt idx="1">
                  <c:v>89.4</c:v>
                </c:pt>
                <c:pt idx="2">
                  <c:v>83.3</c:v>
                </c:pt>
                <c:pt idx="3">
                  <c:v>73.2</c:v>
                </c:pt>
                <c:pt idx="4">
                  <c:v>71.400000000000006</c:v>
                </c:pt>
              </c:numCache>
            </c:numRef>
          </c:val>
          <c:smooth val="0"/>
          <c:extLst xmlns:c16r2="http://schemas.microsoft.com/office/drawing/2015/06/chart">
            <c:ext xmlns:c16="http://schemas.microsoft.com/office/drawing/2014/chart" uri="{C3380CC4-5D6E-409C-BE32-E72D297353CC}">
              <c16:uniqueId val="{00000001-002F-4172-B147-FD4382F9CBC9}"/>
            </c:ext>
          </c:extLst>
        </c:ser>
        <c:dLbls>
          <c:showLegendKey val="0"/>
          <c:showVal val="0"/>
          <c:showCatName val="0"/>
          <c:showSerName val="0"/>
          <c:showPercent val="0"/>
          <c:showBubbleSize val="0"/>
        </c:dLbls>
        <c:marker val="1"/>
        <c:smooth val="0"/>
        <c:axId val="87378560"/>
        <c:axId val="87380736"/>
      </c:lineChart>
      <c:catAx>
        <c:axId val="87378560"/>
        <c:scaling>
          <c:orientation val="minMax"/>
        </c:scaling>
        <c:delete val="0"/>
        <c:axPos val="b"/>
        <c:numFmt formatCode="ge" sourceLinked="1"/>
        <c:majorTickMark val="none"/>
        <c:minorTickMark val="none"/>
        <c:tickLblPos val="none"/>
        <c:crossAx val="87380736"/>
        <c:crosses val="autoZero"/>
        <c:auto val="0"/>
        <c:lblAlgn val="ctr"/>
        <c:lblOffset val="100"/>
        <c:noMultiLvlLbl val="1"/>
      </c:catAx>
      <c:valAx>
        <c:axId val="873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8737856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57.2</c:v>
                </c:pt>
                <c:pt idx="1">
                  <c:v>57.5</c:v>
                </c:pt>
                <c:pt idx="2">
                  <c:v>59.4</c:v>
                </c:pt>
                <c:pt idx="3">
                  <c:v>60.8</c:v>
                </c:pt>
                <c:pt idx="4">
                  <c:v>61.2</c:v>
                </c:pt>
              </c:numCache>
            </c:numRef>
          </c:val>
          <c:extLst xmlns:c16r2="http://schemas.microsoft.com/office/drawing/2015/06/chart">
            <c:ext xmlns:c16="http://schemas.microsoft.com/office/drawing/2014/chart" uri="{C3380CC4-5D6E-409C-BE32-E72D297353CC}">
              <c16:uniqueId val="{00000000-C72C-4A76-A8B2-60E40A3F1270}"/>
            </c:ext>
          </c:extLst>
        </c:ser>
        <c:dLbls>
          <c:showLegendKey val="0"/>
          <c:showVal val="0"/>
          <c:showCatName val="0"/>
          <c:showSerName val="0"/>
          <c:showPercent val="0"/>
          <c:showBubbleSize val="0"/>
        </c:dLbls>
        <c:gapWidth val="180"/>
        <c:overlap val="-90"/>
        <c:axId val="87406464"/>
        <c:axId val="87429120"/>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61.3</c:v>
                </c:pt>
                <c:pt idx="1">
                  <c:v>61.7</c:v>
                </c:pt>
                <c:pt idx="2">
                  <c:v>62.1</c:v>
                </c:pt>
                <c:pt idx="3">
                  <c:v>62.6</c:v>
                </c:pt>
                <c:pt idx="4">
                  <c:v>63.4</c:v>
                </c:pt>
              </c:numCache>
            </c:numRef>
          </c:val>
          <c:smooth val="0"/>
          <c:extLst xmlns:c16r2="http://schemas.microsoft.com/office/drawing/2015/06/chart">
            <c:ext xmlns:c16="http://schemas.microsoft.com/office/drawing/2014/chart" uri="{C3380CC4-5D6E-409C-BE32-E72D297353CC}">
              <c16:uniqueId val="{00000001-C72C-4A76-A8B2-60E40A3F1270}"/>
            </c:ext>
          </c:extLst>
        </c:ser>
        <c:dLbls>
          <c:showLegendKey val="0"/>
          <c:showVal val="0"/>
          <c:showCatName val="0"/>
          <c:showSerName val="0"/>
          <c:showPercent val="0"/>
          <c:showBubbleSize val="0"/>
        </c:dLbls>
        <c:marker val="1"/>
        <c:smooth val="0"/>
        <c:axId val="87406464"/>
        <c:axId val="87429120"/>
      </c:lineChart>
      <c:catAx>
        <c:axId val="87406464"/>
        <c:scaling>
          <c:orientation val="minMax"/>
        </c:scaling>
        <c:delete val="0"/>
        <c:axPos val="b"/>
        <c:numFmt formatCode="ge" sourceLinked="1"/>
        <c:majorTickMark val="none"/>
        <c:minorTickMark val="none"/>
        <c:tickLblPos val="none"/>
        <c:crossAx val="87429120"/>
        <c:crosses val="autoZero"/>
        <c:auto val="0"/>
        <c:lblAlgn val="ctr"/>
        <c:lblOffset val="100"/>
        <c:noMultiLvlLbl val="1"/>
      </c:catAx>
      <c:valAx>
        <c:axId val="87429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406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32.1</c:v>
                </c:pt>
                <c:pt idx="1">
                  <c:v>35.299999999999997</c:v>
                </c:pt>
                <c:pt idx="2">
                  <c:v>32.5</c:v>
                </c:pt>
                <c:pt idx="3">
                  <c:v>32.5</c:v>
                </c:pt>
                <c:pt idx="4">
                  <c:v>31</c:v>
                </c:pt>
              </c:numCache>
            </c:numRef>
          </c:val>
          <c:extLst xmlns:c16r2="http://schemas.microsoft.com/office/drawing/2015/06/chart">
            <c:ext xmlns:c16="http://schemas.microsoft.com/office/drawing/2014/chart" uri="{C3380CC4-5D6E-409C-BE32-E72D297353CC}">
              <c16:uniqueId val="{00000000-64B5-4B09-AD0D-BC6DFD27B7E5}"/>
            </c:ext>
          </c:extLst>
        </c:ser>
        <c:dLbls>
          <c:showLegendKey val="0"/>
          <c:showVal val="0"/>
          <c:showCatName val="0"/>
          <c:showSerName val="0"/>
          <c:showPercent val="0"/>
          <c:showBubbleSize val="0"/>
        </c:dLbls>
        <c:gapWidth val="180"/>
        <c:overlap val="-90"/>
        <c:axId val="87458944"/>
        <c:axId val="8746086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11.9</c:v>
                </c:pt>
                <c:pt idx="1">
                  <c:v>13.3</c:v>
                </c:pt>
                <c:pt idx="2">
                  <c:v>14.4</c:v>
                </c:pt>
                <c:pt idx="3">
                  <c:v>15.3</c:v>
                </c:pt>
                <c:pt idx="4">
                  <c:v>16.100000000000001</c:v>
                </c:pt>
              </c:numCache>
            </c:numRef>
          </c:val>
          <c:smooth val="0"/>
          <c:extLst xmlns:c16r2="http://schemas.microsoft.com/office/drawing/2015/06/chart">
            <c:ext xmlns:c16="http://schemas.microsoft.com/office/drawing/2014/chart" uri="{C3380CC4-5D6E-409C-BE32-E72D297353CC}">
              <c16:uniqueId val="{00000001-64B5-4B09-AD0D-BC6DFD27B7E5}"/>
            </c:ext>
          </c:extLst>
        </c:ser>
        <c:dLbls>
          <c:showLegendKey val="0"/>
          <c:showVal val="0"/>
          <c:showCatName val="0"/>
          <c:showSerName val="0"/>
          <c:showPercent val="0"/>
          <c:showBubbleSize val="0"/>
        </c:dLbls>
        <c:marker val="1"/>
        <c:smooth val="0"/>
        <c:axId val="87458944"/>
        <c:axId val="87460864"/>
      </c:lineChart>
      <c:catAx>
        <c:axId val="87458944"/>
        <c:scaling>
          <c:orientation val="minMax"/>
        </c:scaling>
        <c:delete val="0"/>
        <c:axPos val="b"/>
        <c:numFmt formatCode="ge" sourceLinked="1"/>
        <c:majorTickMark val="none"/>
        <c:minorTickMark val="none"/>
        <c:tickLblPos val="none"/>
        <c:crossAx val="87460864"/>
        <c:crosses val="autoZero"/>
        <c:auto val="0"/>
        <c:lblAlgn val="ctr"/>
        <c:lblOffset val="100"/>
        <c:noMultiLvlLbl val="1"/>
      </c:catAx>
      <c:valAx>
        <c:axId val="87460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458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CA-4F2C-BF6C-35F17D6F2BC7}"/>
            </c:ext>
          </c:extLst>
        </c:ser>
        <c:dLbls>
          <c:showLegendKey val="0"/>
          <c:showVal val="0"/>
          <c:showCatName val="0"/>
          <c:showSerName val="0"/>
          <c:showPercent val="0"/>
          <c:showBubbleSize val="0"/>
        </c:dLbls>
        <c:gapWidth val="180"/>
        <c:overlap val="-90"/>
        <c:axId val="87511424"/>
        <c:axId val="8751334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CA-4F2C-BF6C-35F17D6F2BC7}"/>
            </c:ext>
          </c:extLst>
        </c:ser>
        <c:dLbls>
          <c:showLegendKey val="0"/>
          <c:showVal val="0"/>
          <c:showCatName val="0"/>
          <c:showSerName val="0"/>
          <c:showPercent val="0"/>
          <c:showBubbleSize val="0"/>
        </c:dLbls>
        <c:marker val="1"/>
        <c:smooth val="0"/>
        <c:axId val="87511424"/>
        <c:axId val="87513344"/>
      </c:lineChart>
      <c:catAx>
        <c:axId val="87511424"/>
        <c:scaling>
          <c:orientation val="minMax"/>
        </c:scaling>
        <c:delete val="0"/>
        <c:axPos val="b"/>
        <c:numFmt formatCode="ge" sourceLinked="1"/>
        <c:majorTickMark val="none"/>
        <c:minorTickMark val="none"/>
        <c:tickLblPos val="none"/>
        <c:crossAx val="87513344"/>
        <c:crosses val="autoZero"/>
        <c:auto val="0"/>
        <c:lblAlgn val="ctr"/>
        <c:lblOffset val="100"/>
        <c:noMultiLvlLbl val="1"/>
      </c:catAx>
      <c:valAx>
        <c:axId val="875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511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C5-435A-B15F-A3A7CAF1994C}"/>
            </c:ext>
          </c:extLst>
        </c:ser>
        <c:dLbls>
          <c:showLegendKey val="0"/>
          <c:showVal val="0"/>
          <c:showCatName val="0"/>
          <c:showSerName val="0"/>
          <c:showPercent val="0"/>
          <c:showBubbleSize val="0"/>
        </c:dLbls>
        <c:gapWidth val="180"/>
        <c:overlap val="-90"/>
        <c:axId val="87526784"/>
        <c:axId val="8801638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C5-435A-B15F-A3A7CAF1994C}"/>
            </c:ext>
          </c:extLst>
        </c:ser>
        <c:dLbls>
          <c:showLegendKey val="0"/>
          <c:showVal val="0"/>
          <c:showCatName val="0"/>
          <c:showSerName val="0"/>
          <c:showPercent val="0"/>
          <c:showBubbleSize val="0"/>
        </c:dLbls>
        <c:marker val="1"/>
        <c:smooth val="0"/>
        <c:axId val="87526784"/>
        <c:axId val="88016384"/>
      </c:lineChart>
      <c:catAx>
        <c:axId val="87526784"/>
        <c:scaling>
          <c:orientation val="minMax"/>
        </c:scaling>
        <c:delete val="0"/>
        <c:axPos val="b"/>
        <c:numFmt formatCode="ge" sourceLinked="1"/>
        <c:majorTickMark val="none"/>
        <c:minorTickMark val="none"/>
        <c:tickLblPos val="none"/>
        <c:crossAx val="88016384"/>
        <c:crosses val="autoZero"/>
        <c:auto val="0"/>
        <c:lblAlgn val="ctr"/>
        <c:lblOffset val="100"/>
        <c:noMultiLvlLbl val="1"/>
      </c:catAx>
      <c:valAx>
        <c:axId val="88016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526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7C0-493B-8EDB-F9118779F342}"/>
            </c:ext>
          </c:extLst>
        </c:ser>
        <c:dLbls>
          <c:showLegendKey val="0"/>
          <c:showVal val="0"/>
          <c:showCatName val="0"/>
          <c:showSerName val="0"/>
          <c:showPercent val="0"/>
          <c:showBubbleSize val="0"/>
        </c:dLbls>
        <c:gapWidth val="180"/>
        <c:overlap val="-90"/>
        <c:axId val="88042880"/>
        <c:axId val="8805324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7C0-493B-8EDB-F9118779F342}"/>
            </c:ext>
          </c:extLst>
        </c:ser>
        <c:dLbls>
          <c:showLegendKey val="0"/>
          <c:showVal val="0"/>
          <c:showCatName val="0"/>
          <c:showSerName val="0"/>
          <c:showPercent val="0"/>
          <c:showBubbleSize val="0"/>
        </c:dLbls>
        <c:marker val="1"/>
        <c:smooth val="0"/>
        <c:axId val="88042880"/>
        <c:axId val="88053248"/>
      </c:lineChart>
      <c:catAx>
        <c:axId val="88042880"/>
        <c:scaling>
          <c:orientation val="minMax"/>
        </c:scaling>
        <c:delete val="0"/>
        <c:axPos val="b"/>
        <c:numFmt formatCode="ge" sourceLinked="1"/>
        <c:majorTickMark val="none"/>
        <c:minorTickMark val="none"/>
        <c:tickLblPos val="none"/>
        <c:crossAx val="88053248"/>
        <c:crosses val="autoZero"/>
        <c:auto val="0"/>
        <c:lblAlgn val="ctr"/>
        <c:lblOffset val="100"/>
        <c:noMultiLvlLbl val="1"/>
      </c:catAx>
      <c:valAx>
        <c:axId val="88053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042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C3-460B-B1CC-EF9A49DDE89C}"/>
            </c:ext>
          </c:extLst>
        </c:ser>
        <c:dLbls>
          <c:showLegendKey val="0"/>
          <c:showVal val="0"/>
          <c:showCatName val="0"/>
          <c:showSerName val="0"/>
          <c:showPercent val="0"/>
          <c:showBubbleSize val="0"/>
        </c:dLbls>
        <c:gapWidth val="180"/>
        <c:overlap val="-90"/>
        <c:axId val="87821312"/>
        <c:axId val="8782348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C3-460B-B1CC-EF9A49DDE89C}"/>
            </c:ext>
          </c:extLst>
        </c:ser>
        <c:dLbls>
          <c:showLegendKey val="0"/>
          <c:showVal val="0"/>
          <c:showCatName val="0"/>
          <c:showSerName val="0"/>
          <c:showPercent val="0"/>
          <c:showBubbleSize val="0"/>
        </c:dLbls>
        <c:marker val="1"/>
        <c:smooth val="0"/>
        <c:axId val="87821312"/>
        <c:axId val="87823488"/>
      </c:lineChart>
      <c:catAx>
        <c:axId val="87821312"/>
        <c:scaling>
          <c:orientation val="minMax"/>
        </c:scaling>
        <c:delete val="0"/>
        <c:axPos val="b"/>
        <c:numFmt formatCode="ge" sourceLinked="1"/>
        <c:majorTickMark val="none"/>
        <c:minorTickMark val="none"/>
        <c:tickLblPos val="none"/>
        <c:crossAx val="87823488"/>
        <c:crosses val="autoZero"/>
        <c:auto val="0"/>
        <c:lblAlgn val="ctr"/>
        <c:lblOffset val="100"/>
        <c:noMultiLvlLbl val="1"/>
      </c:catAx>
      <c:valAx>
        <c:axId val="87823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8213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132.9</c:v>
                </c:pt>
                <c:pt idx="1">
                  <c:v>124.2</c:v>
                </c:pt>
                <c:pt idx="2">
                  <c:v>151.4</c:v>
                </c:pt>
                <c:pt idx="3">
                  <c:v>152.80000000000001</c:v>
                </c:pt>
                <c:pt idx="4">
                  <c:v>175.5</c:v>
                </c:pt>
              </c:numCache>
            </c:numRef>
          </c:val>
          <c:extLst xmlns:c16r2="http://schemas.microsoft.com/office/drawing/2015/06/chart">
            <c:ext xmlns:c16="http://schemas.microsoft.com/office/drawing/2014/chart" uri="{C3380CC4-5D6E-409C-BE32-E72D297353CC}">
              <c16:uniqueId val="{00000000-F32B-4CD2-A9EE-0233FB11FD49}"/>
            </c:ext>
          </c:extLst>
        </c:ser>
        <c:dLbls>
          <c:showLegendKey val="0"/>
          <c:showVal val="0"/>
          <c:showCatName val="0"/>
          <c:showSerName val="0"/>
          <c:showPercent val="0"/>
          <c:showBubbleSize val="0"/>
        </c:dLbls>
        <c:gapWidth val="180"/>
        <c:overlap val="-90"/>
        <c:axId val="74352512"/>
        <c:axId val="7435404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124.8</c:v>
                </c:pt>
                <c:pt idx="1">
                  <c:v>130.4</c:v>
                </c:pt>
                <c:pt idx="2">
                  <c:v>136.30000000000001</c:v>
                </c:pt>
                <c:pt idx="3">
                  <c:v>130.69999999999999</c:v>
                </c:pt>
                <c:pt idx="4">
                  <c:v>128.9</c:v>
                </c:pt>
              </c:numCache>
            </c:numRef>
          </c:val>
          <c:smooth val="0"/>
          <c:extLst xmlns:c16r2="http://schemas.microsoft.com/office/drawing/2015/06/chart">
            <c:ext xmlns:c16="http://schemas.microsoft.com/office/drawing/2014/chart" uri="{C3380CC4-5D6E-409C-BE32-E72D297353CC}">
              <c16:uniqueId val="{00000001-F32B-4CD2-A9EE-0233FB11FD4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32B-4CD2-A9EE-0233FB11FD49}"/>
            </c:ext>
          </c:extLst>
        </c:ser>
        <c:dLbls>
          <c:showLegendKey val="0"/>
          <c:showVal val="0"/>
          <c:showCatName val="0"/>
          <c:showSerName val="0"/>
          <c:showPercent val="0"/>
          <c:showBubbleSize val="0"/>
        </c:dLbls>
        <c:marker val="1"/>
        <c:smooth val="0"/>
        <c:axId val="74352512"/>
        <c:axId val="74354048"/>
      </c:lineChart>
      <c:catAx>
        <c:axId val="74352512"/>
        <c:scaling>
          <c:orientation val="minMax"/>
        </c:scaling>
        <c:delete val="0"/>
        <c:axPos val="b"/>
        <c:numFmt formatCode="ge" sourceLinked="1"/>
        <c:majorTickMark val="none"/>
        <c:minorTickMark val="none"/>
        <c:tickLblPos val="none"/>
        <c:crossAx val="74354048"/>
        <c:crosses val="autoZero"/>
        <c:auto val="0"/>
        <c:lblAlgn val="ctr"/>
        <c:lblOffset val="100"/>
        <c:noMultiLvlLbl val="1"/>
      </c:catAx>
      <c:valAx>
        <c:axId val="74354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4352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30C-411D-B281-287E6AC3FB52}"/>
            </c:ext>
          </c:extLst>
        </c:ser>
        <c:dLbls>
          <c:showLegendKey val="0"/>
          <c:showVal val="0"/>
          <c:showCatName val="0"/>
          <c:showSerName val="0"/>
          <c:showPercent val="0"/>
          <c:showBubbleSize val="0"/>
        </c:dLbls>
        <c:gapWidth val="180"/>
        <c:overlap val="-90"/>
        <c:axId val="87869696"/>
        <c:axId val="87875968"/>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30C-411D-B281-287E6AC3FB52}"/>
            </c:ext>
          </c:extLst>
        </c:ser>
        <c:dLbls>
          <c:showLegendKey val="0"/>
          <c:showVal val="0"/>
          <c:showCatName val="0"/>
          <c:showSerName val="0"/>
          <c:showPercent val="0"/>
          <c:showBubbleSize val="0"/>
        </c:dLbls>
        <c:marker val="1"/>
        <c:smooth val="0"/>
        <c:axId val="87869696"/>
        <c:axId val="87875968"/>
      </c:lineChart>
      <c:catAx>
        <c:axId val="87869696"/>
        <c:scaling>
          <c:orientation val="minMax"/>
        </c:scaling>
        <c:delete val="0"/>
        <c:axPos val="b"/>
        <c:numFmt formatCode="ge" sourceLinked="1"/>
        <c:majorTickMark val="none"/>
        <c:minorTickMark val="none"/>
        <c:tickLblPos val="none"/>
        <c:crossAx val="87875968"/>
        <c:crosses val="autoZero"/>
        <c:auto val="0"/>
        <c:lblAlgn val="ctr"/>
        <c:lblOffset val="100"/>
        <c:noMultiLvlLbl val="1"/>
      </c:catAx>
      <c:valAx>
        <c:axId val="87875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869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35-4E3E-82B6-469BB1F24845}"/>
            </c:ext>
          </c:extLst>
        </c:ser>
        <c:dLbls>
          <c:showLegendKey val="0"/>
          <c:showVal val="0"/>
          <c:showCatName val="0"/>
          <c:showSerName val="0"/>
          <c:showPercent val="0"/>
          <c:showBubbleSize val="0"/>
        </c:dLbls>
        <c:gapWidth val="180"/>
        <c:overlap val="-90"/>
        <c:axId val="87902080"/>
        <c:axId val="8792064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35-4E3E-82B6-469BB1F24845}"/>
            </c:ext>
          </c:extLst>
        </c:ser>
        <c:dLbls>
          <c:showLegendKey val="0"/>
          <c:showVal val="0"/>
          <c:showCatName val="0"/>
          <c:showSerName val="0"/>
          <c:showPercent val="0"/>
          <c:showBubbleSize val="0"/>
        </c:dLbls>
        <c:marker val="1"/>
        <c:smooth val="0"/>
        <c:axId val="87902080"/>
        <c:axId val="87920640"/>
      </c:lineChart>
      <c:catAx>
        <c:axId val="87902080"/>
        <c:scaling>
          <c:orientation val="minMax"/>
        </c:scaling>
        <c:delete val="0"/>
        <c:axPos val="b"/>
        <c:numFmt formatCode="ge" sourceLinked="1"/>
        <c:majorTickMark val="none"/>
        <c:minorTickMark val="none"/>
        <c:tickLblPos val="none"/>
        <c:crossAx val="87920640"/>
        <c:crosses val="autoZero"/>
        <c:auto val="0"/>
        <c:lblAlgn val="ctr"/>
        <c:lblOffset val="100"/>
        <c:noMultiLvlLbl val="1"/>
      </c:catAx>
      <c:valAx>
        <c:axId val="87920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902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06-47B6-8D8D-FAD208EDBDBD}"/>
            </c:ext>
          </c:extLst>
        </c:ser>
        <c:dLbls>
          <c:showLegendKey val="0"/>
          <c:showVal val="0"/>
          <c:showCatName val="0"/>
          <c:showSerName val="0"/>
          <c:showPercent val="0"/>
          <c:showBubbleSize val="0"/>
        </c:dLbls>
        <c:gapWidth val="180"/>
        <c:overlap val="-90"/>
        <c:axId val="88081536"/>
        <c:axId val="8808345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06-47B6-8D8D-FAD208EDBDBD}"/>
            </c:ext>
          </c:extLst>
        </c:ser>
        <c:dLbls>
          <c:showLegendKey val="0"/>
          <c:showVal val="0"/>
          <c:showCatName val="0"/>
          <c:showSerName val="0"/>
          <c:showPercent val="0"/>
          <c:showBubbleSize val="0"/>
        </c:dLbls>
        <c:marker val="1"/>
        <c:smooth val="0"/>
        <c:axId val="88081536"/>
        <c:axId val="88083456"/>
      </c:lineChart>
      <c:catAx>
        <c:axId val="88081536"/>
        <c:scaling>
          <c:orientation val="minMax"/>
        </c:scaling>
        <c:delete val="0"/>
        <c:axPos val="b"/>
        <c:numFmt formatCode="ge" sourceLinked="1"/>
        <c:majorTickMark val="none"/>
        <c:minorTickMark val="none"/>
        <c:tickLblPos val="none"/>
        <c:crossAx val="88083456"/>
        <c:crosses val="autoZero"/>
        <c:auto val="0"/>
        <c:lblAlgn val="ctr"/>
        <c:lblOffset val="100"/>
        <c:noMultiLvlLbl val="1"/>
      </c:catAx>
      <c:valAx>
        <c:axId val="88083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081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C6-4AEB-9E3C-52DB94C3FB82}"/>
            </c:ext>
          </c:extLst>
        </c:ser>
        <c:dLbls>
          <c:showLegendKey val="0"/>
          <c:showVal val="0"/>
          <c:showCatName val="0"/>
          <c:showSerName val="0"/>
          <c:showPercent val="0"/>
          <c:showBubbleSize val="0"/>
        </c:dLbls>
        <c:gapWidth val="180"/>
        <c:overlap val="-90"/>
        <c:axId val="88133632"/>
        <c:axId val="8813555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C6-4AEB-9E3C-52DB94C3FB82}"/>
            </c:ext>
          </c:extLst>
        </c:ser>
        <c:dLbls>
          <c:showLegendKey val="0"/>
          <c:showVal val="0"/>
          <c:showCatName val="0"/>
          <c:showSerName val="0"/>
          <c:showPercent val="0"/>
          <c:showBubbleSize val="0"/>
        </c:dLbls>
        <c:marker val="1"/>
        <c:smooth val="0"/>
        <c:axId val="88133632"/>
        <c:axId val="88135552"/>
      </c:lineChart>
      <c:catAx>
        <c:axId val="88133632"/>
        <c:scaling>
          <c:orientation val="minMax"/>
        </c:scaling>
        <c:delete val="0"/>
        <c:axPos val="b"/>
        <c:numFmt formatCode="ge" sourceLinked="1"/>
        <c:majorTickMark val="none"/>
        <c:minorTickMark val="none"/>
        <c:tickLblPos val="none"/>
        <c:crossAx val="88135552"/>
        <c:crosses val="autoZero"/>
        <c:auto val="0"/>
        <c:lblAlgn val="ctr"/>
        <c:lblOffset val="100"/>
        <c:noMultiLvlLbl val="1"/>
      </c:catAx>
      <c:valAx>
        <c:axId val="8813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8133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CB0-4E2E-98E6-F48AF347CB5B}"/>
            </c:ext>
          </c:extLst>
        </c:ser>
        <c:dLbls>
          <c:showLegendKey val="0"/>
          <c:showVal val="0"/>
          <c:showCatName val="0"/>
          <c:showSerName val="0"/>
          <c:showPercent val="0"/>
          <c:showBubbleSize val="0"/>
        </c:dLbls>
        <c:gapWidth val="180"/>
        <c:overlap val="-90"/>
        <c:axId val="89209856"/>
        <c:axId val="89232512"/>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CB0-4E2E-98E6-F48AF347CB5B}"/>
            </c:ext>
          </c:extLst>
        </c:ser>
        <c:dLbls>
          <c:showLegendKey val="0"/>
          <c:showVal val="0"/>
          <c:showCatName val="0"/>
          <c:showSerName val="0"/>
          <c:showPercent val="0"/>
          <c:showBubbleSize val="0"/>
        </c:dLbls>
        <c:marker val="1"/>
        <c:smooth val="0"/>
        <c:axId val="89209856"/>
        <c:axId val="89232512"/>
      </c:lineChart>
      <c:catAx>
        <c:axId val="89209856"/>
        <c:scaling>
          <c:orientation val="minMax"/>
        </c:scaling>
        <c:delete val="0"/>
        <c:axPos val="b"/>
        <c:numFmt formatCode="ge" sourceLinked="1"/>
        <c:majorTickMark val="none"/>
        <c:minorTickMark val="none"/>
        <c:tickLblPos val="none"/>
        <c:crossAx val="89232512"/>
        <c:crosses val="autoZero"/>
        <c:auto val="0"/>
        <c:lblAlgn val="ctr"/>
        <c:lblOffset val="100"/>
        <c:noMultiLvlLbl val="1"/>
      </c:catAx>
      <c:valAx>
        <c:axId val="89232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2098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B6-4B90-972E-5E28036F28B9}"/>
            </c:ext>
          </c:extLst>
        </c:ser>
        <c:dLbls>
          <c:showLegendKey val="0"/>
          <c:showVal val="0"/>
          <c:showCatName val="0"/>
          <c:showSerName val="0"/>
          <c:showPercent val="0"/>
          <c:showBubbleSize val="0"/>
        </c:dLbls>
        <c:gapWidth val="180"/>
        <c:overlap val="-90"/>
        <c:axId val="89262336"/>
        <c:axId val="8926451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B6-4B90-972E-5E28036F28B9}"/>
            </c:ext>
          </c:extLst>
        </c:ser>
        <c:dLbls>
          <c:showLegendKey val="0"/>
          <c:showVal val="0"/>
          <c:showCatName val="0"/>
          <c:showSerName val="0"/>
          <c:showPercent val="0"/>
          <c:showBubbleSize val="0"/>
        </c:dLbls>
        <c:marker val="1"/>
        <c:smooth val="0"/>
        <c:axId val="89262336"/>
        <c:axId val="89264512"/>
      </c:lineChart>
      <c:catAx>
        <c:axId val="89262336"/>
        <c:scaling>
          <c:orientation val="minMax"/>
        </c:scaling>
        <c:delete val="0"/>
        <c:axPos val="b"/>
        <c:numFmt formatCode="ge" sourceLinked="1"/>
        <c:majorTickMark val="none"/>
        <c:minorTickMark val="none"/>
        <c:tickLblPos val="none"/>
        <c:crossAx val="89264512"/>
        <c:crosses val="autoZero"/>
        <c:auto val="0"/>
        <c:lblAlgn val="ctr"/>
        <c:lblOffset val="100"/>
        <c:noMultiLvlLbl val="1"/>
      </c:catAx>
      <c:valAx>
        <c:axId val="89264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262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07-4367-B12E-CACC467E0970}"/>
            </c:ext>
          </c:extLst>
        </c:ser>
        <c:dLbls>
          <c:showLegendKey val="0"/>
          <c:showVal val="0"/>
          <c:showCatName val="0"/>
          <c:showSerName val="0"/>
          <c:showPercent val="0"/>
          <c:showBubbleSize val="0"/>
        </c:dLbls>
        <c:gapWidth val="180"/>
        <c:overlap val="-90"/>
        <c:axId val="89306624"/>
        <c:axId val="89308544"/>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07-4367-B12E-CACC467E0970}"/>
            </c:ext>
          </c:extLst>
        </c:ser>
        <c:dLbls>
          <c:showLegendKey val="0"/>
          <c:showVal val="0"/>
          <c:showCatName val="0"/>
          <c:showSerName val="0"/>
          <c:showPercent val="0"/>
          <c:showBubbleSize val="0"/>
        </c:dLbls>
        <c:marker val="1"/>
        <c:smooth val="0"/>
        <c:axId val="89306624"/>
        <c:axId val="89308544"/>
      </c:lineChart>
      <c:catAx>
        <c:axId val="89306624"/>
        <c:scaling>
          <c:orientation val="minMax"/>
        </c:scaling>
        <c:delete val="0"/>
        <c:axPos val="b"/>
        <c:numFmt formatCode="ge" sourceLinked="1"/>
        <c:majorTickMark val="none"/>
        <c:minorTickMark val="none"/>
        <c:tickLblPos val="none"/>
        <c:crossAx val="89308544"/>
        <c:crosses val="autoZero"/>
        <c:auto val="0"/>
        <c:lblAlgn val="ctr"/>
        <c:lblOffset val="100"/>
        <c:noMultiLvlLbl val="1"/>
      </c:catAx>
      <c:valAx>
        <c:axId val="89308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9306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B6-4929-906E-E8AD9448C45F}"/>
            </c:ext>
          </c:extLst>
        </c:ser>
        <c:dLbls>
          <c:showLegendKey val="0"/>
          <c:showVal val="0"/>
          <c:showCatName val="0"/>
          <c:showSerName val="0"/>
          <c:showPercent val="0"/>
          <c:showBubbleSize val="0"/>
        </c:dLbls>
        <c:gapWidth val="180"/>
        <c:overlap val="-90"/>
        <c:axId val="90726784"/>
        <c:axId val="9072870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B6-4929-906E-E8AD9448C45F}"/>
            </c:ext>
          </c:extLst>
        </c:ser>
        <c:dLbls>
          <c:showLegendKey val="0"/>
          <c:showVal val="0"/>
          <c:showCatName val="0"/>
          <c:showSerName val="0"/>
          <c:showPercent val="0"/>
          <c:showBubbleSize val="0"/>
        </c:dLbls>
        <c:marker val="1"/>
        <c:smooth val="0"/>
        <c:axId val="90726784"/>
        <c:axId val="90728704"/>
      </c:lineChart>
      <c:catAx>
        <c:axId val="90726784"/>
        <c:scaling>
          <c:orientation val="minMax"/>
        </c:scaling>
        <c:delete val="0"/>
        <c:axPos val="b"/>
        <c:numFmt formatCode="ge" sourceLinked="1"/>
        <c:majorTickMark val="none"/>
        <c:minorTickMark val="none"/>
        <c:tickLblPos val="none"/>
        <c:crossAx val="90728704"/>
        <c:crosses val="autoZero"/>
        <c:auto val="0"/>
        <c:lblAlgn val="ctr"/>
        <c:lblOffset val="100"/>
        <c:noMultiLvlLbl val="1"/>
      </c:catAx>
      <c:valAx>
        <c:axId val="90728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726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D42-4707-9014-73E2C50DB030}"/>
            </c:ext>
          </c:extLst>
        </c:ser>
        <c:dLbls>
          <c:showLegendKey val="0"/>
          <c:showVal val="0"/>
          <c:showCatName val="0"/>
          <c:showSerName val="0"/>
          <c:showPercent val="0"/>
          <c:showBubbleSize val="0"/>
        </c:dLbls>
        <c:gapWidth val="180"/>
        <c:overlap val="-90"/>
        <c:axId val="90766336"/>
        <c:axId val="907685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D42-4707-9014-73E2C50DB030}"/>
            </c:ext>
          </c:extLst>
        </c:ser>
        <c:dLbls>
          <c:showLegendKey val="0"/>
          <c:showVal val="0"/>
          <c:showCatName val="0"/>
          <c:showSerName val="0"/>
          <c:showPercent val="0"/>
          <c:showBubbleSize val="0"/>
        </c:dLbls>
        <c:marker val="1"/>
        <c:smooth val="0"/>
        <c:axId val="90766336"/>
        <c:axId val="90768512"/>
      </c:lineChart>
      <c:catAx>
        <c:axId val="90766336"/>
        <c:scaling>
          <c:orientation val="minMax"/>
        </c:scaling>
        <c:delete val="0"/>
        <c:axPos val="b"/>
        <c:numFmt formatCode="ge" sourceLinked="1"/>
        <c:majorTickMark val="none"/>
        <c:minorTickMark val="none"/>
        <c:tickLblPos val="none"/>
        <c:crossAx val="90768512"/>
        <c:crosses val="autoZero"/>
        <c:auto val="0"/>
        <c:lblAlgn val="ctr"/>
        <c:lblOffset val="100"/>
        <c:noMultiLvlLbl val="1"/>
      </c:catAx>
      <c:valAx>
        <c:axId val="9076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766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D4-4ECF-811A-95DAA0A3E06B}"/>
            </c:ext>
          </c:extLst>
        </c:ser>
        <c:dLbls>
          <c:showLegendKey val="0"/>
          <c:showVal val="0"/>
          <c:showCatName val="0"/>
          <c:showSerName val="0"/>
          <c:showPercent val="0"/>
          <c:showBubbleSize val="0"/>
        </c:dLbls>
        <c:gapWidth val="180"/>
        <c:overlap val="-90"/>
        <c:axId val="90810624"/>
        <c:axId val="90820992"/>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D4-4ECF-811A-95DAA0A3E06B}"/>
            </c:ext>
          </c:extLst>
        </c:ser>
        <c:dLbls>
          <c:showLegendKey val="0"/>
          <c:showVal val="0"/>
          <c:showCatName val="0"/>
          <c:showSerName val="0"/>
          <c:showPercent val="0"/>
          <c:showBubbleSize val="0"/>
        </c:dLbls>
        <c:marker val="1"/>
        <c:smooth val="0"/>
        <c:axId val="90810624"/>
        <c:axId val="90820992"/>
      </c:lineChart>
      <c:catAx>
        <c:axId val="90810624"/>
        <c:scaling>
          <c:orientation val="minMax"/>
        </c:scaling>
        <c:delete val="0"/>
        <c:axPos val="b"/>
        <c:numFmt formatCode="ge" sourceLinked="1"/>
        <c:majorTickMark val="none"/>
        <c:minorTickMark val="none"/>
        <c:tickLblPos val="none"/>
        <c:crossAx val="90820992"/>
        <c:crosses val="autoZero"/>
        <c:auto val="0"/>
        <c:lblAlgn val="ctr"/>
        <c:lblOffset val="100"/>
        <c:noMultiLvlLbl val="1"/>
      </c:catAx>
      <c:valAx>
        <c:axId val="9082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810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610</c:v>
                </c:pt>
                <c:pt idx="1">
                  <c:v>850.3</c:v>
                </c:pt>
                <c:pt idx="2">
                  <c:v>805.6</c:v>
                </c:pt>
                <c:pt idx="3">
                  <c:v>803.6</c:v>
                </c:pt>
                <c:pt idx="4">
                  <c:v>1385.1</c:v>
                </c:pt>
              </c:numCache>
            </c:numRef>
          </c:val>
          <c:extLst xmlns:c16r2="http://schemas.microsoft.com/office/drawing/2015/06/chart">
            <c:ext xmlns:c16="http://schemas.microsoft.com/office/drawing/2014/chart" uri="{C3380CC4-5D6E-409C-BE32-E72D297353CC}">
              <c16:uniqueId val="{00000000-3417-4D63-A6FC-92B34AD96195}"/>
            </c:ext>
          </c:extLst>
        </c:ser>
        <c:dLbls>
          <c:showLegendKey val="0"/>
          <c:showVal val="0"/>
          <c:showCatName val="0"/>
          <c:showSerName val="0"/>
          <c:showPercent val="0"/>
          <c:showBubbleSize val="0"/>
        </c:dLbls>
        <c:gapWidth val="180"/>
        <c:overlap val="-90"/>
        <c:axId val="78072832"/>
        <c:axId val="7807872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638.79999999999995</c:v>
                </c:pt>
                <c:pt idx="1">
                  <c:v>716.7</c:v>
                </c:pt>
                <c:pt idx="2">
                  <c:v>688</c:v>
                </c:pt>
                <c:pt idx="3">
                  <c:v>707.7</c:v>
                </c:pt>
                <c:pt idx="4">
                  <c:v>749.1</c:v>
                </c:pt>
              </c:numCache>
            </c:numRef>
          </c:val>
          <c:smooth val="0"/>
          <c:extLst xmlns:c16r2="http://schemas.microsoft.com/office/drawing/2015/06/chart">
            <c:ext xmlns:c16="http://schemas.microsoft.com/office/drawing/2014/chart" uri="{C3380CC4-5D6E-409C-BE32-E72D297353CC}">
              <c16:uniqueId val="{00000001-3417-4D63-A6FC-92B34AD9619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417-4D63-A6FC-92B34AD96195}"/>
            </c:ext>
          </c:extLst>
        </c:ser>
        <c:dLbls>
          <c:showLegendKey val="0"/>
          <c:showVal val="0"/>
          <c:showCatName val="0"/>
          <c:showSerName val="0"/>
          <c:showPercent val="0"/>
          <c:showBubbleSize val="0"/>
        </c:dLbls>
        <c:marker val="1"/>
        <c:smooth val="0"/>
        <c:axId val="78072832"/>
        <c:axId val="78078720"/>
      </c:lineChart>
      <c:catAx>
        <c:axId val="78072832"/>
        <c:scaling>
          <c:orientation val="minMax"/>
        </c:scaling>
        <c:delete val="0"/>
        <c:axPos val="b"/>
        <c:numFmt formatCode="ge" sourceLinked="1"/>
        <c:majorTickMark val="none"/>
        <c:minorTickMark val="none"/>
        <c:tickLblPos val="none"/>
        <c:crossAx val="78078720"/>
        <c:crosses val="autoZero"/>
        <c:auto val="0"/>
        <c:lblAlgn val="ctr"/>
        <c:lblOffset val="100"/>
        <c:noMultiLvlLbl val="1"/>
      </c:catAx>
      <c:valAx>
        <c:axId val="78078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07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FE-4F67-8FDF-B1B013F13DDA}"/>
            </c:ext>
          </c:extLst>
        </c:ser>
        <c:dLbls>
          <c:showLegendKey val="0"/>
          <c:showVal val="0"/>
          <c:showCatName val="0"/>
          <c:showSerName val="0"/>
          <c:showPercent val="0"/>
          <c:showBubbleSize val="0"/>
        </c:dLbls>
        <c:gapWidth val="180"/>
        <c:overlap val="-90"/>
        <c:axId val="90396160"/>
        <c:axId val="903980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FE-4F67-8FDF-B1B013F13DDA}"/>
            </c:ext>
          </c:extLst>
        </c:ser>
        <c:dLbls>
          <c:showLegendKey val="0"/>
          <c:showVal val="0"/>
          <c:showCatName val="0"/>
          <c:showSerName val="0"/>
          <c:showPercent val="0"/>
          <c:showBubbleSize val="0"/>
        </c:dLbls>
        <c:marker val="1"/>
        <c:smooth val="0"/>
        <c:axId val="90396160"/>
        <c:axId val="90398080"/>
      </c:lineChart>
      <c:catAx>
        <c:axId val="90396160"/>
        <c:scaling>
          <c:orientation val="minMax"/>
        </c:scaling>
        <c:delete val="0"/>
        <c:axPos val="b"/>
        <c:numFmt formatCode="ge" sourceLinked="1"/>
        <c:majorTickMark val="none"/>
        <c:minorTickMark val="none"/>
        <c:tickLblPos val="none"/>
        <c:crossAx val="90398080"/>
        <c:crosses val="autoZero"/>
        <c:auto val="0"/>
        <c:lblAlgn val="ctr"/>
        <c:lblOffset val="100"/>
        <c:noMultiLvlLbl val="1"/>
      </c:catAx>
      <c:valAx>
        <c:axId val="90398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0396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6961</c:v>
                </c:pt>
                <c:pt idx="1">
                  <c:v>7904.4</c:v>
                </c:pt>
                <c:pt idx="2">
                  <c:v>7194.5</c:v>
                </c:pt>
                <c:pt idx="3">
                  <c:v>7614.4</c:v>
                </c:pt>
                <c:pt idx="4">
                  <c:v>6602.1</c:v>
                </c:pt>
              </c:numCache>
            </c:numRef>
          </c:val>
          <c:extLst xmlns:c16r2="http://schemas.microsoft.com/office/drawing/2015/06/chart">
            <c:ext xmlns:c16="http://schemas.microsoft.com/office/drawing/2014/chart" uri="{C3380CC4-5D6E-409C-BE32-E72D297353CC}">
              <c16:uniqueId val="{00000000-7199-4FCB-97FB-0925AD412797}"/>
            </c:ext>
          </c:extLst>
        </c:ser>
        <c:dLbls>
          <c:showLegendKey val="0"/>
          <c:showVal val="0"/>
          <c:showCatName val="0"/>
          <c:showSerName val="0"/>
          <c:showPercent val="0"/>
          <c:showBubbleSize val="0"/>
        </c:dLbls>
        <c:gapWidth val="180"/>
        <c:overlap val="-90"/>
        <c:axId val="78105984"/>
        <c:axId val="7813273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7493.6</c:v>
                </c:pt>
                <c:pt idx="1">
                  <c:v>8014.2</c:v>
                </c:pt>
                <c:pt idx="2">
                  <c:v>8260</c:v>
                </c:pt>
                <c:pt idx="3">
                  <c:v>8600.1</c:v>
                </c:pt>
                <c:pt idx="4">
                  <c:v>9078.5</c:v>
                </c:pt>
              </c:numCache>
            </c:numRef>
          </c:val>
          <c:smooth val="0"/>
          <c:extLst xmlns:c16r2="http://schemas.microsoft.com/office/drawing/2015/06/chart">
            <c:ext xmlns:c16="http://schemas.microsoft.com/office/drawing/2014/chart" uri="{C3380CC4-5D6E-409C-BE32-E72D297353CC}">
              <c16:uniqueId val="{00000001-7199-4FCB-97FB-0925AD412797}"/>
            </c:ext>
          </c:extLst>
        </c:ser>
        <c:dLbls>
          <c:showLegendKey val="0"/>
          <c:showVal val="0"/>
          <c:showCatName val="0"/>
          <c:showSerName val="0"/>
          <c:showPercent val="0"/>
          <c:showBubbleSize val="0"/>
        </c:dLbls>
        <c:marker val="1"/>
        <c:smooth val="0"/>
        <c:axId val="78105984"/>
        <c:axId val="78132736"/>
      </c:lineChart>
      <c:catAx>
        <c:axId val="78105984"/>
        <c:scaling>
          <c:orientation val="minMax"/>
        </c:scaling>
        <c:delete val="0"/>
        <c:axPos val="b"/>
        <c:numFmt formatCode="ge" sourceLinked="1"/>
        <c:majorTickMark val="none"/>
        <c:minorTickMark val="none"/>
        <c:tickLblPos val="none"/>
        <c:crossAx val="78132736"/>
        <c:crosses val="autoZero"/>
        <c:auto val="0"/>
        <c:lblAlgn val="ctr"/>
        <c:lblOffset val="100"/>
        <c:noMultiLvlLbl val="1"/>
      </c:catAx>
      <c:valAx>
        <c:axId val="78132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10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1469578</c:v>
                </c:pt>
                <c:pt idx="1">
                  <c:v>1337220</c:v>
                </c:pt>
                <c:pt idx="2">
                  <c:v>1716520</c:v>
                </c:pt>
                <c:pt idx="3">
                  <c:v>1576191</c:v>
                </c:pt>
                <c:pt idx="4">
                  <c:v>1617473</c:v>
                </c:pt>
              </c:numCache>
            </c:numRef>
          </c:val>
          <c:extLst xmlns:c16r2="http://schemas.microsoft.com/office/drawing/2015/06/chart">
            <c:ext xmlns:c16="http://schemas.microsoft.com/office/drawing/2014/chart" uri="{C3380CC4-5D6E-409C-BE32-E72D297353CC}">
              <c16:uniqueId val="{00000000-0A9B-489C-A71B-8C4F583845EC}"/>
            </c:ext>
          </c:extLst>
        </c:ser>
        <c:dLbls>
          <c:showLegendKey val="0"/>
          <c:showVal val="0"/>
          <c:showCatName val="0"/>
          <c:showSerName val="0"/>
          <c:showPercent val="0"/>
          <c:showBubbleSize val="0"/>
        </c:dLbls>
        <c:gapWidth val="180"/>
        <c:overlap val="-90"/>
        <c:axId val="78166656"/>
        <c:axId val="7816883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1146099</c:v>
                </c:pt>
                <c:pt idx="1">
                  <c:v>1494682</c:v>
                </c:pt>
                <c:pt idx="2">
                  <c:v>1543942</c:v>
                </c:pt>
                <c:pt idx="3">
                  <c:v>1467681</c:v>
                </c:pt>
                <c:pt idx="4">
                  <c:v>1533303</c:v>
                </c:pt>
              </c:numCache>
            </c:numRef>
          </c:val>
          <c:smooth val="0"/>
          <c:extLst xmlns:c16r2="http://schemas.microsoft.com/office/drawing/2015/06/chart">
            <c:ext xmlns:c16="http://schemas.microsoft.com/office/drawing/2014/chart" uri="{C3380CC4-5D6E-409C-BE32-E72D297353CC}">
              <c16:uniqueId val="{00000001-0A9B-489C-A71B-8C4F583845EC}"/>
            </c:ext>
          </c:extLst>
        </c:ser>
        <c:dLbls>
          <c:showLegendKey val="0"/>
          <c:showVal val="0"/>
          <c:showCatName val="0"/>
          <c:showSerName val="0"/>
          <c:showPercent val="0"/>
          <c:showBubbleSize val="0"/>
        </c:dLbls>
        <c:marker val="1"/>
        <c:smooth val="0"/>
        <c:axId val="78166656"/>
        <c:axId val="78168832"/>
      </c:lineChart>
      <c:catAx>
        <c:axId val="78166656"/>
        <c:scaling>
          <c:orientation val="minMax"/>
        </c:scaling>
        <c:delete val="0"/>
        <c:axPos val="b"/>
        <c:numFmt formatCode="ge" sourceLinked="1"/>
        <c:majorTickMark val="none"/>
        <c:minorTickMark val="none"/>
        <c:tickLblPos val="none"/>
        <c:crossAx val="78168832"/>
        <c:crosses val="autoZero"/>
        <c:auto val="0"/>
        <c:lblAlgn val="ctr"/>
        <c:lblOffset val="100"/>
        <c:noMultiLvlLbl val="1"/>
      </c:catAx>
      <c:valAx>
        <c:axId val="7816883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166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46.1</c:v>
                </c:pt>
                <c:pt idx="1">
                  <c:v>45.8</c:v>
                </c:pt>
                <c:pt idx="2">
                  <c:v>45.4</c:v>
                </c:pt>
                <c:pt idx="3">
                  <c:v>44.7</c:v>
                </c:pt>
                <c:pt idx="4">
                  <c:v>44.5</c:v>
                </c:pt>
              </c:numCache>
            </c:numRef>
          </c:val>
          <c:extLst xmlns:c16r2="http://schemas.microsoft.com/office/drawing/2015/06/chart">
            <c:ext xmlns:c16="http://schemas.microsoft.com/office/drawing/2014/chart" uri="{C3380CC4-5D6E-409C-BE32-E72D297353CC}">
              <c16:uniqueId val="{00000000-5819-42F4-B80B-0621E20A64BC}"/>
            </c:ext>
          </c:extLst>
        </c:ser>
        <c:dLbls>
          <c:showLegendKey val="0"/>
          <c:showVal val="0"/>
          <c:showCatName val="0"/>
          <c:showSerName val="0"/>
          <c:showPercent val="0"/>
          <c:showBubbleSize val="0"/>
        </c:dLbls>
        <c:gapWidth val="180"/>
        <c:overlap val="-90"/>
        <c:axId val="78502144"/>
        <c:axId val="78504320"/>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38.4</c:v>
                </c:pt>
                <c:pt idx="1">
                  <c:v>37.700000000000003</c:v>
                </c:pt>
                <c:pt idx="2">
                  <c:v>36.200000000000003</c:v>
                </c:pt>
                <c:pt idx="3">
                  <c:v>36.5</c:v>
                </c:pt>
                <c:pt idx="4">
                  <c:v>35.299999999999997</c:v>
                </c:pt>
              </c:numCache>
            </c:numRef>
          </c:val>
          <c:smooth val="0"/>
          <c:extLst xmlns:c16r2="http://schemas.microsoft.com/office/drawing/2015/06/chart">
            <c:ext xmlns:c16="http://schemas.microsoft.com/office/drawing/2014/chart" uri="{C3380CC4-5D6E-409C-BE32-E72D297353CC}">
              <c16:uniqueId val="{00000001-5819-42F4-B80B-0621E20A64BC}"/>
            </c:ext>
          </c:extLst>
        </c:ser>
        <c:dLbls>
          <c:showLegendKey val="0"/>
          <c:showVal val="0"/>
          <c:showCatName val="0"/>
          <c:showSerName val="0"/>
          <c:showPercent val="0"/>
          <c:showBubbleSize val="0"/>
        </c:dLbls>
        <c:marker val="1"/>
        <c:smooth val="0"/>
        <c:axId val="78502144"/>
        <c:axId val="78504320"/>
      </c:lineChart>
      <c:catAx>
        <c:axId val="78502144"/>
        <c:scaling>
          <c:orientation val="minMax"/>
        </c:scaling>
        <c:delete val="0"/>
        <c:axPos val="b"/>
        <c:numFmt formatCode="ge" sourceLinked="1"/>
        <c:majorTickMark val="none"/>
        <c:minorTickMark val="none"/>
        <c:tickLblPos val="none"/>
        <c:crossAx val="78504320"/>
        <c:crosses val="autoZero"/>
        <c:auto val="0"/>
        <c:lblAlgn val="ctr"/>
        <c:lblOffset val="100"/>
        <c:noMultiLvlLbl val="1"/>
      </c:catAx>
      <c:valAx>
        <c:axId val="78504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85021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19.3</c:v>
                </c:pt>
                <c:pt idx="1">
                  <c:v>19</c:v>
                </c:pt>
                <c:pt idx="2">
                  <c:v>17.3</c:v>
                </c:pt>
                <c:pt idx="3">
                  <c:v>22.6</c:v>
                </c:pt>
                <c:pt idx="4">
                  <c:v>9</c:v>
                </c:pt>
              </c:numCache>
            </c:numRef>
          </c:val>
          <c:extLst xmlns:c16r2="http://schemas.microsoft.com/office/drawing/2015/06/chart">
            <c:ext xmlns:c16="http://schemas.microsoft.com/office/drawing/2014/chart" uri="{C3380CC4-5D6E-409C-BE32-E72D297353CC}">
              <c16:uniqueId val="{00000000-0316-4A57-8E66-98140490748B}"/>
            </c:ext>
          </c:extLst>
        </c:ser>
        <c:dLbls>
          <c:showLegendKey val="0"/>
          <c:showVal val="0"/>
          <c:showCatName val="0"/>
          <c:showSerName val="0"/>
          <c:showPercent val="0"/>
          <c:showBubbleSize val="0"/>
        </c:dLbls>
        <c:gapWidth val="180"/>
        <c:overlap val="-90"/>
        <c:axId val="87261184"/>
        <c:axId val="8726310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21.1</c:v>
                </c:pt>
                <c:pt idx="1">
                  <c:v>20</c:v>
                </c:pt>
                <c:pt idx="2">
                  <c:v>18.2</c:v>
                </c:pt>
                <c:pt idx="3">
                  <c:v>20.9</c:v>
                </c:pt>
                <c:pt idx="4">
                  <c:v>21.1</c:v>
                </c:pt>
              </c:numCache>
            </c:numRef>
          </c:val>
          <c:smooth val="0"/>
          <c:extLst xmlns:c16r2="http://schemas.microsoft.com/office/drawing/2015/06/chart">
            <c:ext xmlns:c16="http://schemas.microsoft.com/office/drawing/2014/chart" uri="{C3380CC4-5D6E-409C-BE32-E72D297353CC}">
              <c16:uniqueId val="{00000001-0316-4A57-8E66-98140490748B}"/>
            </c:ext>
          </c:extLst>
        </c:ser>
        <c:dLbls>
          <c:showLegendKey val="0"/>
          <c:showVal val="0"/>
          <c:showCatName val="0"/>
          <c:showSerName val="0"/>
          <c:showPercent val="0"/>
          <c:showBubbleSize val="0"/>
        </c:dLbls>
        <c:marker val="1"/>
        <c:smooth val="0"/>
        <c:axId val="87261184"/>
        <c:axId val="87263104"/>
      </c:lineChart>
      <c:catAx>
        <c:axId val="87261184"/>
        <c:scaling>
          <c:orientation val="minMax"/>
        </c:scaling>
        <c:delete val="0"/>
        <c:axPos val="b"/>
        <c:numFmt formatCode="ge" sourceLinked="1"/>
        <c:majorTickMark val="none"/>
        <c:minorTickMark val="none"/>
        <c:tickLblPos val="none"/>
        <c:crossAx val="87263104"/>
        <c:crosses val="autoZero"/>
        <c:auto val="0"/>
        <c:lblAlgn val="ctr"/>
        <c:lblOffset val="100"/>
        <c:noMultiLvlLbl val="1"/>
      </c:catAx>
      <c:valAx>
        <c:axId val="87263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261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129.19999999999999</c:v>
                </c:pt>
                <c:pt idx="1">
                  <c:v>110.4</c:v>
                </c:pt>
                <c:pt idx="2">
                  <c:v>90.4</c:v>
                </c:pt>
                <c:pt idx="3">
                  <c:v>74.2</c:v>
                </c:pt>
                <c:pt idx="4">
                  <c:v>64.3</c:v>
                </c:pt>
              </c:numCache>
            </c:numRef>
          </c:val>
          <c:extLst xmlns:c16r2="http://schemas.microsoft.com/office/drawing/2015/06/chart">
            <c:ext xmlns:c16="http://schemas.microsoft.com/office/drawing/2014/chart" uri="{C3380CC4-5D6E-409C-BE32-E72D297353CC}">
              <c16:uniqueId val="{00000000-E415-4B39-9283-0E024F9408B3}"/>
            </c:ext>
          </c:extLst>
        </c:ser>
        <c:dLbls>
          <c:showLegendKey val="0"/>
          <c:showVal val="0"/>
          <c:showCatName val="0"/>
          <c:showSerName val="0"/>
          <c:showPercent val="0"/>
          <c:showBubbleSize val="0"/>
        </c:dLbls>
        <c:gapWidth val="180"/>
        <c:overlap val="-90"/>
        <c:axId val="87288448"/>
        <c:axId val="8755686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128.80000000000001</c:v>
                </c:pt>
                <c:pt idx="1">
                  <c:v>109.9</c:v>
                </c:pt>
                <c:pt idx="2">
                  <c:v>103.6</c:v>
                </c:pt>
                <c:pt idx="3">
                  <c:v>95.7</c:v>
                </c:pt>
                <c:pt idx="4">
                  <c:v>88.5</c:v>
                </c:pt>
              </c:numCache>
            </c:numRef>
          </c:val>
          <c:smooth val="0"/>
          <c:extLst xmlns:c16r2="http://schemas.microsoft.com/office/drawing/2015/06/chart">
            <c:ext xmlns:c16="http://schemas.microsoft.com/office/drawing/2014/chart" uri="{C3380CC4-5D6E-409C-BE32-E72D297353CC}">
              <c16:uniqueId val="{00000001-E415-4B39-9283-0E024F9408B3}"/>
            </c:ext>
          </c:extLst>
        </c:ser>
        <c:dLbls>
          <c:showLegendKey val="0"/>
          <c:showVal val="0"/>
          <c:showCatName val="0"/>
          <c:showSerName val="0"/>
          <c:showPercent val="0"/>
          <c:showBubbleSize val="0"/>
        </c:dLbls>
        <c:marker val="1"/>
        <c:smooth val="0"/>
        <c:axId val="87288448"/>
        <c:axId val="87556864"/>
      </c:lineChart>
      <c:catAx>
        <c:axId val="87288448"/>
        <c:scaling>
          <c:orientation val="minMax"/>
        </c:scaling>
        <c:delete val="0"/>
        <c:axPos val="b"/>
        <c:numFmt formatCode="ge" sourceLinked="1"/>
        <c:majorTickMark val="none"/>
        <c:minorTickMark val="none"/>
        <c:tickLblPos val="none"/>
        <c:crossAx val="87556864"/>
        <c:crosses val="autoZero"/>
        <c:auto val="0"/>
        <c:lblAlgn val="ctr"/>
        <c:lblOffset val="100"/>
        <c:noMultiLvlLbl val="1"/>
      </c:catAx>
      <c:valAx>
        <c:axId val="87556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7288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57.2</c:v>
                </c:pt>
                <c:pt idx="1">
                  <c:v>57.5</c:v>
                </c:pt>
                <c:pt idx="2">
                  <c:v>59.4</c:v>
                </c:pt>
                <c:pt idx="3">
                  <c:v>60.8</c:v>
                </c:pt>
                <c:pt idx="4">
                  <c:v>61.2</c:v>
                </c:pt>
              </c:numCache>
            </c:numRef>
          </c:val>
          <c:extLst xmlns:c16r2="http://schemas.microsoft.com/office/drawing/2015/06/chart">
            <c:ext xmlns:c16="http://schemas.microsoft.com/office/drawing/2014/chart" uri="{C3380CC4-5D6E-409C-BE32-E72D297353CC}">
              <c16:uniqueId val="{00000000-07A8-4C31-90D1-B8B2EC53147C}"/>
            </c:ext>
          </c:extLst>
        </c:ser>
        <c:dLbls>
          <c:showLegendKey val="0"/>
          <c:showVal val="0"/>
          <c:showCatName val="0"/>
          <c:showSerName val="0"/>
          <c:showPercent val="0"/>
          <c:showBubbleSize val="0"/>
        </c:dLbls>
        <c:gapWidth val="180"/>
        <c:overlap val="-90"/>
        <c:axId val="87590784"/>
        <c:axId val="87597056"/>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59.8</c:v>
                </c:pt>
                <c:pt idx="1">
                  <c:v>59.6</c:v>
                </c:pt>
                <c:pt idx="2">
                  <c:v>60.3</c:v>
                </c:pt>
                <c:pt idx="3">
                  <c:v>60.2</c:v>
                </c:pt>
                <c:pt idx="4">
                  <c:v>61.2</c:v>
                </c:pt>
              </c:numCache>
            </c:numRef>
          </c:val>
          <c:smooth val="0"/>
          <c:extLst xmlns:c16r2="http://schemas.microsoft.com/office/drawing/2015/06/chart">
            <c:ext xmlns:c16="http://schemas.microsoft.com/office/drawing/2014/chart" uri="{C3380CC4-5D6E-409C-BE32-E72D297353CC}">
              <c16:uniqueId val="{00000001-07A8-4C31-90D1-B8B2EC53147C}"/>
            </c:ext>
          </c:extLst>
        </c:ser>
        <c:dLbls>
          <c:showLegendKey val="0"/>
          <c:showVal val="0"/>
          <c:showCatName val="0"/>
          <c:showSerName val="0"/>
          <c:showPercent val="0"/>
          <c:showBubbleSize val="0"/>
        </c:dLbls>
        <c:marker val="1"/>
        <c:smooth val="0"/>
        <c:axId val="87590784"/>
        <c:axId val="87597056"/>
      </c:lineChart>
      <c:catAx>
        <c:axId val="87590784"/>
        <c:scaling>
          <c:orientation val="minMax"/>
        </c:scaling>
        <c:delete val="0"/>
        <c:axPos val="b"/>
        <c:numFmt formatCode="ge" sourceLinked="1"/>
        <c:majorTickMark val="none"/>
        <c:minorTickMark val="none"/>
        <c:tickLblPos val="none"/>
        <c:crossAx val="87597056"/>
        <c:crosses val="autoZero"/>
        <c:auto val="0"/>
        <c:lblAlgn val="ctr"/>
        <c:lblOffset val="100"/>
        <c:noMultiLvlLbl val="1"/>
      </c:catAx>
      <c:valAx>
        <c:axId val="8759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875907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4F000000}"/>
            </a:ext>
          </a:extLst>
        </xdr:cNvPr>
        <xdr:cNvGrpSpPr/>
      </xdr:nvGrpSpPr>
      <xdr:grpSpPr>
        <a:xfrm>
          <a:off x="489770" y="7259989"/>
          <a:ext cx="5728907" cy="2990270"/>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51000000}"/>
            </a:ext>
          </a:extLst>
        </xdr:cNvPr>
        <xdr:cNvGrpSpPr/>
      </xdr:nvGrpSpPr>
      <xdr:grpSpPr>
        <a:xfrm>
          <a:off x="6490520" y="7259989"/>
          <a:ext cx="5728909" cy="2990270"/>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52000000}"/>
            </a:ext>
          </a:extLst>
        </xdr:cNvPr>
        <xdr:cNvGrpSpPr/>
      </xdr:nvGrpSpPr>
      <xdr:grpSpPr>
        <a:xfrm>
          <a:off x="12491270" y="7259989"/>
          <a:ext cx="5728908" cy="2990270"/>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53000000}"/>
            </a:ext>
          </a:extLst>
        </xdr:cNvPr>
        <xdr:cNvGrpSpPr/>
      </xdr:nvGrpSpPr>
      <xdr:grpSpPr>
        <a:xfrm>
          <a:off x="18496102" y="7259989"/>
          <a:ext cx="5738433" cy="2990270"/>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54000000}"/>
            </a:ext>
          </a:extLst>
        </xdr:cNvPr>
        <xdr:cNvGrpSpPr/>
      </xdr:nvGrpSpPr>
      <xdr:grpSpPr>
        <a:xfrm>
          <a:off x="24524066" y="7259989"/>
          <a:ext cx="5738433" cy="2990270"/>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117765</xdr:rowOff>
    </xdr:from>
    <xdr:ext cx="350025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70150" y="11690640"/>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68000000}"/>
            </a:ext>
          </a:extLst>
        </xdr:cNvPr>
        <xdr:cNvGrpSpPr/>
      </xdr:nvGrpSpPr>
      <xdr:grpSpPr>
        <a:xfrm>
          <a:off x="617271" y="12112831"/>
          <a:ext cx="5727086" cy="2869042"/>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69000000}"/>
            </a:ext>
          </a:extLst>
        </xdr:cNvPr>
        <xdr:cNvGrpSpPr/>
      </xdr:nvGrpSpPr>
      <xdr:grpSpPr>
        <a:xfrm>
          <a:off x="617271" y="15133617"/>
          <a:ext cx="5727086" cy="2857909"/>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6A000000}"/>
            </a:ext>
          </a:extLst>
        </xdr:cNvPr>
        <xdr:cNvGrpSpPr/>
      </xdr:nvGrpSpPr>
      <xdr:grpSpPr>
        <a:xfrm>
          <a:off x="617271" y="18160588"/>
          <a:ext cx="5727086" cy="2857909"/>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6B000000}"/>
            </a:ext>
          </a:extLst>
        </xdr:cNvPr>
        <xdr:cNvGrpSpPr/>
      </xdr:nvGrpSpPr>
      <xdr:grpSpPr>
        <a:xfrm>
          <a:off x="617271" y="21170241"/>
          <a:ext cx="5727086" cy="2857910"/>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6C000000}"/>
            </a:ext>
          </a:extLst>
        </xdr:cNvPr>
        <xdr:cNvGrpSpPr/>
      </xdr:nvGrpSpPr>
      <xdr:grpSpPr>
        <a:xfrm>
          <a:off x="617271" y="24148969"/>
          <a:ext cx="5727086" cy="2857909"/>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 xmlns:a16="http://schemas.microsoft.com/office/drawing/2014/main" id="{00000000-0008-0000-0000-000050000000}"/>
            </a:ext>
          </a:extLst>
        </xdr:cNvPr>
        <xdr:cNvGrpSpPr/>
      </xdr:nvGrpSpPr>
      <xdr:grpSpPr>
        <a:xfrm>
          <a:off x="7050985" y="12112831"/>
          <a:ext cx="5232798" cy="2869042"/>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 xmlns:a16="http://schemas.microsoft.com/office/drawing/2014/main" id="{00000000-0008-0000-0000-000067000000}"/>
            </a:ext>
          </a:extLst>
        </xdr:cNvPr>
        <xdr:cNvGrpSpPr/>
      </xdr:nvGrpSpPr>
      <xdr:grpSpPr>
        <a:xfrm>
          <a:off x="7050985" y="15133617"/>
          <a:ext cx="5232798" cy="2857909"/>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 xmlns:a16="http://schemas.microsoft.com/office/drawing/2014/main" id="{00000000-0008-0000-0000-000066000000}"/>
            </a:ext>
          </a:extLst>
        </xdr:cNvPr>
        <xdr:cNvGrpSpPr/>
      </xdr:nvGrpSpPr>
      <xdr:grpSpPr>
        <a:xfrm>
          <a:off x="7050985" y="18160588"/>
          <a:ext cx="5232798" cy="2857909"/>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 xmlns:a16="http://schemas.microsoft.com/office/drawing/2014/main" id="{00000000-0008-0000-0000-000065000000}"/>
            </a:ext>
          </a:extLst>
        </xdr:cNvPr>
        <xdr:cNvGrpSpPr/>
      </xdr:nvGrpSpPr>
      <xdr:grpSpPr>
        <a:xfrm>
          <a:off x="7050985" y="21170241"/>
          <a:ext cx="5232798" cy="2857910"/>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 xmlns:a16="http://schemas.microsoft.com/office/drawing/2014/main" id="{00000000-0008-0000-0000-000064000000}"/>
            </a:ext>
          </a:extLst>
        </xdr:cNvPr>
        <xdr:cNvGrpSpPr/>
      </xdr:nvGrpSpPr>
      <xdr:grpSpPr>
        <a:xfrm>
          <a:off x="7050985" y="24148969"/>
          <a:ext cx="5232798" cy="2857909"/>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 xmlns:a16="http://schemas.microsoft.com/office/drawing/2014/main" id="{00000000-0008-0000-0000-00005F000000}"/>
            </a:ext>
          </a:extLst>
        </xdr:cNvPr>
        <xdr:cNvGrpSpPr/>
      </xdr:nvGrpSpPr>
      <xdr:grpSpPr>
        <a:xfrm>
          <a:off x="12954008" y="12112831"/>
          <a:ext cx="5232799" cy="2869042"/>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 xmlns:a16="http://schemas.microsoft.com/office/drawing/2014/main" id="{00000000-0008-0000-0000-000060000000}"/>
            </a:ext>
          </a:extLst>
        </xdr:cNvPr>
        <xdr:cNvGrpSpPr/>
      </xdr:nvGrpSpPr>
      <xdr:grpSpPr>
        <a:xfrm>
          <a:off x="12954008" y="15133617"/>
          <a:ext cx="5232799" cy="2857909"/>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 xmlns:a16="http://schemas.microsoft.com/office/drawing/2014/main" id="{00000000-0008-0000-0000-000061000000}"/>
            </a:ext>
          </a:extLst>
        </xdr:cNvPr>
        <xdr:cNvGrpSpPr/>
      </xdr:nvGrpSpPr>
      <xdr:grpSpPr>
        <a:xfrm>
          <a:off x="12954008" y="18160588"/>
          <a:ext cx="5232799" cy="2857909"/>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 xmlns:a16="http://schemas.microsoft.com/office/drawing/2014/main" id="{00000000-0008-0000-0000-000062000000}"/>
            </a:ext>
          </a:extLst>
        </xdr:cNvPr>
        <xdr:cNvGrpSpPr/>
      </xdr:nvGrpSpPr>
      <xdr:grpSpPr>
        <a:xfrm>
          <a:off x="12954008" y="21170241"/>
          <a:ext cx="5232799" cy="2857910"/>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 xmlns:a16="http://schemas.microsoft.com/office/drawing/2014/main" id="{00000000-0008-0000-0000-000063000000}"/>
            </a:ext>
          </a:extLst>
        </xdr:cNvPr>
        <xdr:cNvGrpSpPr/>
      </xdr:nvGrpSpPr>
      <xdr:grpSpPr>
        <a:xfrm>
          <a:off x="12954008" y="24148969"/>
          <a:ext cx="5232799" cy="2857909"/>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 xmlns:a16="http://schemas.microsoft.com/office/drawing/2014/main" id="{00000000-0008-0000-0000-00005E000000}"/>
            </a:ext>
          </a:extLst>
        </xdr:cNvPr>
        <xdr:cNvGrpSpPr/>
      </xdr:nvGrpSpPr>
      <xdr:grpSpPr>
        <a:xfrm>
          <a:off x="18868165" y="12112831"/>
          <a:ext cx="5232799" cy="2869042"/>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 xmlns:a16="http://schemas.microsoft.com/office/drawing/2014/main" id="{00000000-0008-0000-0000-00005D000000}"/>
            </a:ext>
          </a:extLst>
        </xdr:cNvPr>
        <xdr:cNvGrpSpPr/>
      </xdr:nvGrpSpPr>
      <xdr:grpSpPr>
        <a:xfrm>
          <a:off x="18868165" y="15133617"/>
          <a:ext cx="5232799" cy="2857909"/>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 xmlns:a16="http://schemas.microsoft.com/office/drawing/2014/main" id="{00000000-0008-0000-0000-00005C000000}"/>
            </a:ext>
          </a:extLst>
        </xdr:cNvPr>
        <xdr:cNvGrpSpPr/>
      </xdr:nvGrpSpPr>
      <xdr:grpSpPr>
        <a:xfrm>
          <a:off x="18868165" y="18160588"/>
          <a:ext cx="5232799" cy="2857909"/>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 xmlns:a16="http://schemas.microsoft.com/office/drawing/2014/main" id="{00000000-0008-0000-0000-00005B000000}"/>
            </a:ext>
          </a:extLst>
        </xdr:cNvPr>
        <xdr:cNvGrpSpPr/>
      </xdr:nvGrpSpPr>
      <xdr:grpSpPr>
        <a:xfrm>
          <a:off x="18868165" y="21170241"/>
          <a:ext cx="5232799" cy="2857910"/>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 xmlns:a16="http://schemas.microsoft.com/office/drawing/2014/main" id="{00000000-0008-0000-0000-00005A000000}"/>
            </a:ext>
          </a:extLst>
        </xdr:cNvPr>
        <xdr:cNvGrpSpPr/>
      </xdr:nvGrpSpPr>
      <xdr:grpSpPr>
        <a:xfrm>
          <a:off x="18868165" y="24148969"/>
          <a:ext cx="5232799" cy="2857909"/>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 xmlns:a16="http://schemas.microsoft.com/office/drawing/2014/main" id="{00000000-0008-0000-0000-000055000000}"/>
            </a:ext>
          </a:extLst>
        </xdr:cNvPr>
        <xdr:cNvGrpSpPr/>
      </xdr:nvGrpSpPr>
      <xdr:grpSpPr>
        <a:xfrm>
          <a:off x="24823143" y="12112831"/>
          <a:ext cx="5232799" cy="2869042"/>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 xmlns:a16="http://schemas.microsoft.com/office/drawing/2014/main" id="{00000000-0008-0000-0000-000056000000}"/>
            </a:ext>
          </a:extLst>
        </xdr:cNvPr>
        <xdr:cNvGrpSpPr/>
      </xdr:nvGrpSpPr>
      <xdr:grpSpPr>
        <a:xfrm>
          <a:off x="24823143" y="15133617"/>
          <a:ext cx="5232799" cy="2857909"/>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 xmlns:a16="http://schemas.microsoft.com/office/drawing/2014/main" id="{00000000-0008-0000-0000-000057000000}"/>
            </a:ext>
          </a:extLst>
        </xdr:cNvPr>
        <xdr:cNvGrpSpPr/>
      </xdr:nvGrpSpPr>
      <xdr:grpSpPr>
        <a:xfrm>
          <a:off x="24823143" y="18160588"/>
          <a:ext cx="5232799" cy="2857909"/>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 xmlns:a16="http://schemas.microsoft.com/office/drawing/2014/main" id="{00000000-0008-0000-0000-000058000000}"/>
            </a:ext>
          </a:extLst>
        </xdr:cNvPr>
        <xdr:cNvGrpSpPr/>
      </xdr:nvGrpSpPr>
      <xdr:grpSpPr>
        <a:xfrm>
          <a:off x="24823143" y="21170241"/>
          <a:ext cx="5232799" cy="2857910"/>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 xmlns:a16="http://schemas.microsoft.com/office/drawing/2014/main" id="{00000000-0008-0000-0000-000059000000}"/>
            </a:ext>
          </a:extLst>
        </xdr:cNvPr>
        <xdr:cNvGrpSpPr/>
      </xdr:nvGrpSpPr>
      <xdr:grpSpPr>
        <a:xfrm>
          <a:off x="24823143" y="24148969"/>
          <a:ext cx="5232799" cy="2857909"/>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 xmlns:a16="http://schemas.microsoft.com/office/drawing/2014/main" id="{00000000-0008-0000-0000-000092160000}"/>
                </a:ext>
              </a:extLst>
            </xdr:cNvPr>
            <xdr:cNvPicPr preferRelativeResize="0">
              <a:picLocks noChangeArrowheads="1"/>
              <a:extLst>
                <a:ext uri="{84589F7E-364E-4C9E-8A38-B11213B215E9}">
                  <a14:cameraTool cellRange="データ!$AX$10:$BC$12" spid="_x0000_s3309"/>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 xmlns:a16="http://schemas.microsoft.com/office/drawing/2014/main" id="{00000000-0008-0000-0000-000093160000}"/>
                </a:ext>
              </a:extLst>
            </xdr:cNvPr>
            <xdr:cNvPicPr preferRelativeResize="0">
              <a:picLocks noChangeArrowheads="1"/>
              <a:extLst>
                <a:ext uri="{84589F7E-364E-4C9E-8A38-B11213B215E9}">
                  <a14:cameraTool cellRange="データ!$BI$10:$BN$12" spid="_x0000_s3310"/>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 xmlns:a16="http://schemas.microsoft.com/office/drawing/2014/main" id="{00000000-0008-0000-0000-000094160000}"/>
                </a:ext>
              </a:extLst>
            </xdr:cNvPr>
            <xdr:cNvPicPr preferRelativeResize="0">
              <a:picLocks noChangeArrowheads="1"/>
              <a:extLst>
                <a:ext uri="{84589F7E-364E-4C9E-8A38-B11213B215E9}">
                  <a14:cameraTool cellRange="データ!$BT$10:$BY$12" spid="_x0000_s3311"/>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 xmlns:a16="http://schemas.microsoft.com/office/drawing/2014/main" id="{00000000-0008-0000-0000-000095160000}"/>
                </a:ext>
              </a:extLst>
            </xdr:cNvPr>
            <xdr:cNvPicPr preferRelativeResize="0">
              <a:picLocks noChangeArrowheads="1"/>
              <a:extLst>
                <a:ext uri="{84589F7E-364E-4C9E-8A38-B11213B215E9}">
                  <a14:cameraTool cellRange="データ!$CE$10:$CJ$12" spid="_x0000_s3312"/>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 xmlns:a16="http://schemas.microsoft.com/office/drawing/2014/main" id="{00000000-0008-0000-0000-000096160000}"/>
                </a:ext>
              </a:extLst>
            </xdr:cNvPr>
            <xdr:cNvPicPr preferRelativeResize="0">
              <a:picLocks noChangeArrowheads="1"/>
              <a:extLst>
                <a:ext uri="{84589F7E-364E-4C9E-8A38-B11213B215E9}">
                  <a14:cameraTool cellRange="データ!$CO$10:$CT$12" spid="_x0000_s3313"/>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 xmlns:a16="http://schemas.microsoft.com/office/drawing/2014/main" id="{00000000-0008-0000-0000-000097160000}"/>
                </a:ext>
              </a:extLst>
            </xdr:cNvPr>
            <xdr:cNvPicPr preferRelativeResize="0">
              <a:picLocks noChangeArrowheads="1"/>
              <a:extLst>
                <a:ext uri="{84589F7E-364E-4C9E-8A38-B11213B215E9}">
                  <a14:cameraTool cellRange="データ!$CZ$10:$DE$12" spid="_x0000_s3314"/>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 xmlns:a16="http://schemas.microsoft.com/office/drawing/2014/main" id="{00000000-0008-0000-0000-000098160000}"/>
                </a:ext>
              </a:extLst>
            </xdr:cNvPr>
            <xdr:cNvPicPr preferRelativeResize="0">
              <a:picLocks noChangeArrowheads="1"/>
              <a:extLst>
                <a:ext uri="{84589F7E-364E-4C9E-8A38-B11213B215E9}">
                  <a14:cameraTool cellRange="データ!DJ10:DO12" spid="_x0000_s3315"/>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497184</xdr:colOff>
          <xdr:row>85</xdr:row>
          <xdr:rowOff>45637</xdr:rowOff>
        </xdr:to>
        <xdr:pic>
          <xdr:nvPicPr>
            <xdr:cNvPr id="85" name="図 55">
              <a:extLst>
                <a:ext uri="{FF2B5EF4-FFF2-40B4-BE49-F238E27FC236}">
                  <a16:creationId xmlns="" xmlns:a16="http://schemas.microsoft.com/office/drawing/2014/main" id="{00000000-0008-0000-0000-000099160000}"/>
                </a:ext>
              </a:extLst>
            </xdr:cNvPr>
            <xdr:cNvPicPr preferRelativeResize="0">
              <a:picLocks noChangeArrowheads="1"/>
              <a:extLst>
                <a:ext uri="{84589F7E-364E-4C9E-8A38-B11213B215E9}">
                  <a14:cameraTool cellRange="データ!DT10:DY12" spid="_x0000_s3316"/>
                </a:ext>
              </a:extLst>
            </xdr:cNvPicPr>
          </xdr:nvPicPr>
          <xdr:blipFill>
            <a:blip xmlns:r="http://schemas.openxmlformats.org/officeDocument/2006/relationships" r:embed="rId38"/>
            <a:srcRect/>
            <a:stretch>
              <a:fillRect/>
            </a:stretch>
          </xdr:blipFill>
          <xdr:spPr bwMode="auto">
            <a:xfrm>
              <a:off x="680357" y="20590329"/>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497184</xdr:colOff>
          <xdr:row>99</xdr:row>
          <xdr:rowOff>202119</xdr:rowOff>
        </xdr:to>
        <xdr:pic>
          <xdr:nvPicPr>
            <xdr:cNvPr id="86" name="図 56">
              <a:extLst>
                <a:ext uri="{FF2B5EF4-FFF2-40B4-BE49-F238E27FC236}">
                  <a16:creationId xmlns="" xmlns:a16="http://schemas.microsoft.com/office/drawing/2014/main" id="{00000000-0008-0000-0000-00009A160000}"/>
                </a:ext>
              </a:extLst>
            </xdr:cNvPr>
            <xdr:cNvPicPr preferRelativeResize="0">
              <a:picLocks noChangeArrowheads="1"/>
              <a:extLst>
                <a:ext uri="{84589F7E-364E-4C9E-8A38-B11213B215E9}">
                  <a14:cameraTool cellRange="データ!ED10:EI12" spid="_x0000_s3317"/>
                </a:ext>
              </a:extLst>
            </xdr:cNvPicPr>
          </xdr:nvPicPr>
          <xdr:blipFill>
            <a:blip xmlns:r="http://schemas.openxmlformats.org/officeDocument/2006/relationships" r:embed="rId39"/>
            <a:srcRect/>
            <a:stretch>
              <a:fillRect/>
            </a:stretch>
          </xdr:blipFill>
          <xdr:spPr bwMode="auto">
            <a:xfrm>
              <a:off x="680357" y="23604311"/>
              <a:ext cx="5627077"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 xmlns:a16="http://schemas.microsoft.com/office/drawing/2014/main" id="{00000000-0008-0000-0000-00009B160000}"/>
                </a:ext>
              </a:extLst>
            </xdr:cNvPr>
            <xdr:cNvPicPr preferRelativeResize="0">
              <a:picLocks noChangeArrowheads="1"/>
              <a:extLst>
                <a:ext uri="{84589F7E-364E-4C9E-8A38-B11213B215E9}">
                  <a14:cameraTool cellRange="データ!EN10:ES12" spid="_x0000_s3318"/>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 xmlns:a16="http://schemas.microsoft.com/office/drawing/2014/main" id="{00000000-0008-0000-0000-00009C160000}"/>
                </a:ext>
              </a:extLst>
            </xdr:cNvPr>
            <xdr:cNvPicPr preferRelativeResize="0">
              <a:picLocks noChangeArrowheads="1"/>
              <a:extLst>
                <a:ext uri="{84589F7E-364E-4C9E-8A38-B11213B215E9}">
                  <a14:cameraTool cellRange="データ!EY10:FD12" spid="_x0000_s3319"/>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 xmlns:a16="http://schemas.microsoft.com/office/drawing/2014/main" id="{00000000-0008-0000-0000-00009D160000}"/>
                </a:ext>
              </a:extLst>
            </xdr:cNvPr>
            <xdr:cNvPicPr preferRelativeResize="0">
              <a:picLocks noChangeArrowheads="1"/>
              <a:extLst>
                <a:ext uri="{84589F7E-364E-4C9E-8A38-B11213B215E9}">
                  <a14:cameraTool cellRange="データ!FI10:FN12" spid="_x0000_s3320"/>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31717</xdr:colOff>
          <xdr:row>85</xdr:row>
          <xdr:rowOff>32030</xdr:rowOff>
        </xdr:to>
        <xdr:pic>
          <xdr:nvPicPr>
            <xdr:cNvPr id="90" name="図 60">
              <a:extLst>
                <a:ext uri="{FF2B5EF4-FFF2-40B4-BE49-F238E27FC236}">
                  <a16:creationId xmlns="" xmlns:a16="http://schemas.microsoft.com/office/drawing/2014/main" id="{00000000-0008-0000-0000-00009E160000}"/>
                </a:ext>
              </a:extLst>
            </xdr:cNvPr>
            <xdr:cNvPicPr preferRelativeResize="0">
              <a:picLocks noChangeArrowheads="1"/>
              <a:extLst>
                <a:ext uri="{84589F7E-364E-4C9E-8A38-B11213B215E9}">
                  <a14:cameraTool cellRange="データ!FS10:FX12" spid="_x0000_s3321"/>
                </a:ext>
              </a:extLst>
            </xdr:cNvPicPr>
          </xdr:nvPicPr>
          <xdr:blipFill>
            <a:blip xmlns:r="http://schemas.openxmlformats.org/officeDocument/2006/relationships" r:embed="rId43"/>
            <a:srcRect/>
            <a:stretch>
              <a:fillRect/>
            </a:stretch>
          </xdr:blipFill>
          <xdr:spPr bwMode="auto">
            <a:xfrm>
              <a:off x="7094871" y="20576722"/>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31717</xdr:colOff>
          <xdr:row>99</xdr:row>
          <xdr:rowOff>188512</xdr:rowOff>
        </xdr:to>
        <xdr:pic>
          <xdr:nvPicPr>
            <xdr:cNvPr id="91" name="図 61">
              <a:extLst>
                <a:ext uri="{FF2B5EF4-FFF2-40B4-BE49-F238E27FC236}">
                  <a16:creationId xmlns="" xmlns:a16="http://schemas.microsoft.com/office/drawing/2014/main" id="{00000000-0008-0000-0000-00009F160000}"/>
                </a:ext>
              </a:extLst>
            </xdr:cNvPr>
            <xdr:cNvPicPr preferRelativeResize="0">
              <a:picLocks noChangeArrowheads="1"/>
              <a:extLst>
                <a:ext uri="{84589F7E-364E-4C9E-8A38-B11213B215E9}">
                  <a14:cameraTool cellRange="データ!GC10:GH12" spid="_x0000_s3322"/>
                </a:ext>
              </a:extLst>
            </xdr:cNvPicPr>
          </xdr:nvPicPr>
          <xdr:blipFill>
            <a:blip xmlns:r="http://schemas.openxmlformats.org/officeDocument/2006/relationships" r:embed="rId44"/>
            <a:srcRect/>
            <a:stretch>
              <a:fillRect/>
            </a:stretch>
          </xdr:blipFill>
          <xdr:spPr bwMode="auto">
            <a:xfrm>
              <a:off x="7094871" y="23590704"/>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 xmlns:a16="http://schemas.microsoft.com/office/drawing/2014/main" id="{00000000-0008-0000-0000-0000A0160000}"/>
                </a:ext>
              </a:extLst>
            </xdr:cNvPr>
            <xdr:cNvPicPr preferRelativeResize="0">
              <a:picLocks noChangeArrowheads="1"/>
              <a:extLst>
                <a:ext uri="{84589F7E-364E-4C9E-8A38-B11213B215E9}">
                  <a14:cameraTool cellRange="データ!GM10:GR12" spid="_x0000_s3323"/>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 xmlns:a16="http://schemas.microsoft.com/office/drawing/2014/main" id="{00000000-0008-0000-0000-0000A1160000}"/>
                </a:ext>
              </a:extLst>
            </xdr:cNvPr>
            <xdr:cNvPicPr preferRelativeResize="0">
              <a:picLocks noChangeArrowheads="1"/>
              <a:extLst>
                <a:ext uri="{84589F7E-364E-4C9E-8A38-B11213B215E9}">
                  <a14:cameraTool cellRange="データ!GX10:HC12" spid="_x0000_s3324"/>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 xmlns:a16="http://schemas.microsoft.com/office/drawing/2014/main" id="{00000000-0008-0000-0000-0000A2160000}"/>
                </a:ext>
              </a:extLst>
            </xdr:cNvPr>
            <xdr:cNvPicPr preferRelativeResize="0">
              <a:picLocks noChangeArrowheads="1"/>
              <a:extLst>
                <a:ext uri="{84589F7E-364E-4C9E-8A38-B11213B215E9}">
                  <a14:cameraTool cellRange="データ!HH10:HM12" spid="_x0000_s3325"/>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475457</xdr:colOff>
          <xdr:row>85</xdr:row>
          <xdr:rowOff>45637</xdr:rowOff>
        </xdr:to>
        <xdr:pic>
          <xdr:nvPicPr>
            <xdr:cNvPr id="95" name="図 65">
              <a:extLst>
                <a:ext uri="{FF2B5EF4-FFF2-40B4-BE49-F238E27FC236}">
                  <a16:creationId xmlns="" xmlns:a16="http://schemas.microsoft.com/office/drawing/2014/main" id="{00000000-0008-0000-0000-0000A3160000}"/>
                </a:ext>
              </a:extLst>
            </xdr:cNvPr>
            <xdr:cNvPicPr preferRelativeResize="0">
              <a:picLocks noChangeArrowheads="1"/>
              <a:extLst>
                <a:ext uri="{84589F7E-364E-4C9E-8A38-B11213B215E9}">
                  <a14:cameraTool cellRange="データ!HR10:HW12" spid="_x0000_s3326"/>
                </a:ext>
              </a:extLst>
            </xdr:cNvPicPr>
          </xdr:nvPicPr>
          <xdr:blipFill>
            <a:blip xmlns:r="http://schemas.openxmlformats.org/officeDocument/2006/relationships" r:embed="rId46"/>
            <a:srcRect/>
            <a:stretch>
              <a:fillRect/>
            </a:stretch>
          </xdr:blipFill>
          <xdr:spPr bwMode="auto">
            <a:xfrm>
              <a:off x="13008682"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475457</xdr:colOff>
          <xdr:row>99</xdr:row>
          <xdr:rowOff>183069</xdr:rowOff>
        </xdr:to>
        <xdr:pic>
          <xdr:nvPicPr>
            <xdr:cNvPr id="96" name="図 66">
              <a:extLst>
                <a:ext uri="{FF2B5EF4-FFF2-40B4-BE49-F238E27FC236}">
                  <a16:creationId xmlns="" xmlns:a16="http://schemas.microsoft.com/office/drawing/2014/main" id="{00000000-0008-0000-0000-0000A4160000}"/>
                </a:ext>
              </a:extLst>
            </xdr:cNvPr>
            <xdr:cNvPicPr preferRelativeResize="0">
              <a:picLocks noChangeArrowheads="1"/>
              <a:extLst>
                <a:ext uri="{84589F7E-364E-4C9E-8A38-B11213B215E9}">
                  <a14:cameraTool cellRange="データ!IB10:IG12" spid="_x0000_s3327"/>
                </a:ext>
              </a:extLst>
            </xdr:cNvPicPr>
          </xdr:nvPicPr>
          <xdr:blipFill>
            <a:blip xmlns:r="http://schemas.openxmlformats.org/officeDocument/2006/relationships" r:embed="rId46"/>
            <a:srcRect/>
            <a:stretch>
              <a:fillRect/>
            </a:stretch>
          </xdr:blipFill>
          <xdr:spPr bwMode="auto">
            <a:xfrm>
              <a:off x="13008682" y="2358526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 xmlns:a16="http://schemas.microsoft.com/office/drawing/2014/main" id="{00000000-0008-0000-0000-0000A5160000}"/>
                </a:ext>
              </a:extLst>
            </xdr:cNvPr>
            <xdr:cNvPicPr preferRelativeResize="0">
              <a:picLocks noChangeArrowheads="1"/>
              <a:extLst>
                <a:ext uri="{84589F7E-364E-4C9E-8A38-B11213B215E9}">
                  <a14:cameraTool cellRange="データ!IL10:IQ12" spid="_x0000_s3328"/>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 xmlns:a16="http://schemas.microsoft.com/office/drawing/2014/main" id="{00000000-0008-0000-0000-0000A6160000}"/>
                </a:ext>
              </a:extLst>
            </xdr:cNvPr>
            <xdr:cNvPicPr preferRelativeResize="0">
              <a:picLocks noChangeArrowheads="1"/>
              <a:extLst>
                <a:ext uri="{84589F7E-364E-4C9E-8A38-B11213B215E9}">
                  <a14:cameraTool cellRange="データ!IW10:JB12" spid="_x0000_s3329"/>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 xmlns:a16="http://schemas.microsoft.com/office/drawing/2014/main" id="{00000000-0008-0000-0000-0000A7160000}"/>
                </a:ext>
              </a:extLst>
            </xdr:cNvPr>
            <xdr:cNvPicPr preferRelativeResize="0">
              <a:picLocks noChangeArrowheads="1"/>
              <a:extLst>
                <a:ext uri="{84589F7E-364E-4C9E-8A38-B11213B215E9}">
                  <a14:cameraTool cellRange="データ!JG10:JL12" spid="_x0000_s3330"/>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10214</xdr:colOff>
          <xdr:row>85</xdr:row>
          <xdr:rowOff>45637</xdr:rowOff>
        </xdr:to>
        <xdr:pic>
          <xdr:nvPicPr>
            <xdr:cNvPr id="100" name="図 70">
              <a:extLst>
                <a:ext uri="{FF2B5EF4-FFF2-40B4-BE49-F238E27FC236}">
                  <a16:creationId xmlns="" xmlns:a16="http://schemas.microsoft.com/office/drawing/2014/main" id="{00000000-0008-0000-0000-0000A8160000}"/>
                </a:ext>
              </a:extLst>
            </xdr:cNvPr>
            <xdr:cNvPicPr preferRelativeResize="0">
              <a:picLocks noChangeArrowheads="1"/>
              <a:extLst>
                <a:ext uri="{84589F7E-364E-4C9E-8A38-B11213B215E9}">
                  <a14:cameraTool cellRange="データ!JQ10:JV12" spid="_x0000_s3331"/>
                </a:ext>
              </a:extLst>
            </xdr:cNvPicPr>
          </xdr:nvPicPr>
          <xdr:blipFill>
            <a:blip xmlns:r="http://schemas.openxmlformats.org/officeDocument/2006/relationships" r:embed="rId46"/>
            <a:srcRect/>
            <a:stretch>
              <a:fillRect/>
            </a:stretch>
          </xdr:blipFill>
          <xdr:spPr bwMode="auto">
            <a:xfrm>
              <a:off x="18925189"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10214</xdr:colOff>
          <xdr:row>99</xdr:row>
          <xdr:rowOff>202119</xdr:rowOff>
        </xdr:to>
        <xdr:pic>
          <xdr:nvPicPr>
            <xdr:cNvPr id="101" name="図 71">
              <a:extLst>
                <a:ext uri="{FF2B5EF4-FFF2-40B4-BE49-F238E27FC236}">
                  <a16:creationId xmlns="" xmlns:a16="http://schemas.microsoft.com/office/drawing/2014/main" id="{00000000-0008-0000-0000-0000A9160000}"/>
                </a:ext>
              </a:extLst>
            </xdr:cNvPr>
            <xdr:cNvPicPr preferRelativeResize="0">
              <a:picLocks noChangeArrowheads="1"/>
              <a:extLst>
                <a:ext uri="{84589F7E-364E-4C9E-8A38-B11213B215E9}">
                  <a14:cameraTool cellRange="データ!KA10:KF12" spid="_x0000_s3332"/>
                </a:ext>
              </a:extLst>
            </xdr:cNvPicPr>
          </xdr:nvPicPr>
          <xdr:blipFill>
            <a:blip xmlns:r="http://schemas.openxmlformats.org/officeDocument/2006/relationships" r:embed="rId46"/>
            <a:srcRect/>
            <a:stretch>
              <a:fillRect/>
            </a:stretch>
          </xdr:blipFill>
          <xdr:spPr bwMode="auto">
            <a:xfrm>
              <a:off x="18925189"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 xmlns:a16="http://schemas.microsoft.com/office/drawing/2014/main" id="{00000000-0008-0000-0000-0000AA160000}"/>
                </a:ext>
              </a:extLst>
            </xdr:cNvPr>
            <xdr:cNvPicPr preferRelativeResize="0">
              <a:picLocks noChangeArrowheads="1"/>
              <a:extLst>
                <a:ext uri="{84589F7E-364E-4C9E-8A38-B11213B215E9}">
                  <a14:cameraTool cellRange="データ!KK10:KP12" spid="_x0000_s3333"/>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 xmlns:a16="http://schemas.microsoft.com/office/drawing/2014/main" id="{00000000-0008-0000-0000-0000AB160000}"/>
                </a:ext>
              </a:extLst>
            </xdr:cNvPr>
            <xdr:cNvPicPr preferRelativeResize="0">
              <a:picLocks noChangeArrowheads="1"/>
              <a:extLst>
                <a:ext uri="{84589F7E-364E-4C9E-8A38-B11213B215E9}">
                  <a14:cameraTool cellRange="データ!KV10:LA12" spid="_x0000_s3334"/>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498459</xdr:colOff>
          <xdr:row>70</xdr:row>
          <xdr:rowOff>83736</xdr:rowOff>
        </xdr:to>
        <xdr:pic>
          <xdr:nvPicPr>
            <xdr:cNvPr id="104" name="図 74">
              <a:extLst>
                <a:ext uri="{FF2B5EF4-FFF2-40B4-BE49-F238E27FC236}">
                  <a16:creationId xmlns="" xmlns:a16="http://schemas.microsoft.com/office/drawing/2014/main" id="{00000000-0008-0000-0000-0000AC160000}"/>
                </a:ext>
              </a:extLst>
            </xdr:cNvPr>
            <xdr:cNvPicPr preferRelativeResize="0">
              <a:picLocks noChangeArrowheads="1"/>
              <a:extLst>
                <a:ext uri="{84589F7E-364E-4C9E-8A38-B11213B215E9}">
                  <a14:cameraTool cellRange="データ!LF10:LK12" spid="_x0000_s3335"/>
                </a:ext>
              </a:extLst>
            </xdr:cNvPicPr>
          </xdr:nvPicPr>
          <xdr:blipFill>
            <a:blip xmlns:r="http://schemas.openxmlformats.org/officeDocument/2006/relationships" r:embed="rId46"/>
            <a:srcRect/>
            <a:stretch>
              <a:fillRect/>
            </a:stretch>
          </xdr:blipFill>
          <xdr:spPr bwMode="auto">
            <a:xfrm>
              <a:off x="24883506" y="1756682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498459</xdr:colOff>
          <xdr:row>85</xdr:row>
          <xdr:rowOff>45637</xdr:rowOff>
        </xdr:to>
        <xdr:pic>
          <xdr:nvPicPr>
            <xdr:cNvPr id="105" name="図 75">
              <a:extLst>
                <a:ext uri="{FF2B5EF4-FFF2-40B4-BE49-F238E27FC236}">
                  <a16:creationId xmlns="" xmlns:a16="http://schemas.microsoft.com/office/drawing/2014/main" id="{00000000-0008-0000-0000-0000AD160000}"/>
                </a:ext>
              </a:extLst>
            </xdr:cNvPr>
            <xdr:cNvPicPr preferRelativeResize="0">
              <a:picLocks noChangeArrowheads="1"/>
              <a:extLst>
                <a:ext uri="{84589F7E-364E-4C9E-8A38-B11213B215E9}">
                  <a14:cameraTool cellRange="データ!LP10:LU12" spid="_x0000_s3336"/>
                </a:ext>
              </a:extLst>
            </xdr:cNvPicPr>
          </xdr:nvPicPr>
          <xdr:blipFill>
            <a:blip xmlns:r="http://schemas.openxmlformats.org/officeDocument/2006/relationships" r:embed="rId46"/>
            <a:srcRect/>
            <a:stretch>
              <a:fillRect/>
            </a:stretch>
          </xdr:blipFill>
          <xdr:spPr bwMode="auto">
            <a:xfrm>
              <a:off x="24883506" y="20590329"/>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498459</xdr:colOff>
          <xdr:row>99</xdr:row>
          <xdr:rowOff>202119</xdr:rowOff>
        </xdr:to>
        <xdr:pic>
          <xdr:nvPicPr>
            <xdr:cNvPr id="106" name="図 76">
              <a:extLst>
                <a:ext uri="{FF2B5EF4-FFF2-40B4-BE49-F238E27FC236}">
                  <a16:creationId xmlns="" xmlns:a16="http://schemas.microsoft.com/office/drawing/2014/main" id="{00000000-0008-0000-0000-0000AE160000}"/>
                </a:ext>
              </a:extLst>
            </xdr:cNvPr>
            <xdr:cNvPicPr preferRelativeResize="0">
              <a:picLocks noChangeArrowheads="1"/>
              <a:extLst>
                <a:ext uri="{84589F7E-364E-4C9E-8A38-B11213B215E9}">
                  <a14:cameraTool cellRange="データ!LZ10:ME12" spid="_x0000_s3337"/>
                </a:ext>
              </a:extLst>
            </xdr:cNvPicPr>
          </xdr:nvPicPr>
          <xdr:blipFill>
            <a:blip xmlns:r="http://schemas.openxmlformats.org/officeDocument/2006/relationships" r:embed="rId46"/>
            <a:srcRect/>
            <a:stretch>
              <a:fillRect/>
            </a:stretch>
          </xdr:blipFill>
          <xdr:spPr bwMode="auto">
            <a:xfrm>
              <a:off x="24883506" y="23604311"/>
              <a:ext cx="5128846" cy="505558"/>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 xmlns:a16="http://schemas.microsoft.com/office/drawing/2014/main" id="{00000000-0008-0000-0000-0000AF160000}"/>
                </a:ext>
              </a:extLst>
            </xdr:cNvPr>
            <xdr:cNvPicPr preferRelativeResize="0">
              <a:picLocks noChangeArrowheads="1"/>
              <a:extLst>
                <a:ext uri="{84589F7E-364E-4C9E-8A38-B11213B215E9}">
                  <a14:cameraTool cellRange="データ!MJ10:MO12" spid="_x0000_s3338"/>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544509</xdr:colOff>
          <xdr:row>55</xdr:row>
          <xdr:rowOff>201799</xdr:rowOff>
        </xdr:to>
        <xdr:pic>
          <xdr:nvPicPr>
            <xdr:cNvPr id="113" name="TXTごみ_設備利用率">
              <a:extLst>
                <a:ext uri="{FF2B5EF4-FFF2-40B4-BE49-F238E27FC236}">
                  <a16:creationId xmlns="" xmlns:a16="http://schemas.microsoft.com/office/drawing/2014/main" id="{00000000-0008-0000-0000-0000B5160000}"/>
                </a:ext>
              </a:extLst>
            </xdr:cNvPr>
            <xdr:cNvPicPr>
              <a:picLocks noChangeAspect="1" noChangeArrowheads="1"/>
              <a:extLst>
                <a:ext uri="{84589F7E-364E-4C9E-8A38-B11213B215E9}">
                  <a14:cameraTool cellRange="データ!$E$22:$I$35" spid="_x0000_s3339"/>
                </a:ext>
              </a:extLst>
            </xdr:cNvPicPr>
          </xdr:nvPicPr>
          <xdr:blipFill>
            <a:blip xmlns:r="http://schemas.openxmlformats.org/officeDocument/2006/relationships" r:embed="rId47"/>
            <a:srcRect/>
            <a:stretch>
              <a:fillRect/>
            </a:stretch>
          </xdr:blipFill>
          <xdr:spPr bwMode="auto">
            <a:xfrm>
              <a:off x="12945849"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a:extLst>
                <a:ext uri="{FF2B5EF4-FFF2-40B4-BE49-F238E27FC236}">
                  <a16:creationId xmlns="" xmlns:a16="http://schemas.microsoft.com/office/drawing/2014/main" id="{00000000-0008-0000-0000-0000B6160000}"/>
                </a:ext>
              </a:extLst>
            </xdr:cNvPr>
            <xdr:cNvPicPr>
              <a:picLocks noChangeAspect="1" noChangeArrowheads="1"/>
              <a:extLst>
                <a:ext uri="{84589F7E-364E-4C9E-8A38-B11213B215E9}">
                  <a14:cameraTool cellRange="データ!$E$22:$I$35" spid="_x0000_s3340"/>
                </a:ext>
              </a:extLst>
            </xdr:cNvPicPr>
          </xdr:nvPicPr>
          <xdr:blipFill>
            <a:blip xmlns:r="http://schemas.openxmlformats.org/officeDocument/2006/relationships" r:embed="rId47"/>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a:extLst>
                <a:ext uri="{FF2B5EF4-FFF2-40B4-BE49-F238E27FC236}">
                  <a16:creationId xmlns="" xmlns:a16="http://schemas.microsoft.com/office/drawing/2014/main" id="{00000000-0008-0000-0000-0000B7160000}"/>
                </a:ext>
              </a:extLst>
            </xdr:cNvPr>
            <xdr:cNvPicPr>
              <a:picLocks noChangeAspect="1" noChangeArrowheads="1"/>
              <a:extLst>
                <a:ext uri="{84589F7E-364E-4C9E-8A38-B11213B215E9}">
                  <a14:cameraTool cellRange="データ!$E$22:$I$35" spid="_x0000_s3341"/>
                </a:ext>
              </a:extLst>
            </xdr:cNvPicPr>
          </xdr:nvPicPr>
          <xdr:blipFill>
            <a:blip xmlns:r="http://schemas.openxmlformats.org/officeDocument/2006/relationships" r:embed="rId47"/>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547676</xdr:colOff>
          <xdr:row>100</xdr:row>
          <xdr:rowOff>82507</xdr:rowOff>
        </xdr:to>
        <xdr:pic>
          <xdr:nvPicPr>
            <xdr:cNvPr id="116" name="TXTごみ_有形固定資産減価償却率">
              <a:extLst>
                <a:ext uri="{FF2B5EF4-FFF2-40B4-BE49-F238E27FC236}">
                  <a16:creationId xmlns="" xmlns:a16="http://schemas.microsoft.com/office/drawing/2014/main" id="{00000000-0008-0000-0000-0000B8160000}"/>
                </a:ext>
              </a:extLst>
            </xdr:cNvPr>
            <xdr:cNvPicPr>
              <a:picLocks noChangeAspect="1" noChangeArrowheads="1"/>
              <a:extLst>
                <a:ext uri="{84589F7E-364E-4C9E-8A38-B11213B215E9}">
                  <a14:cameraTool cellRange="データ!$E$22:$I$35" spid="_x0000_s3342"/>
                </a:ext>
              </a:extLst>
            </xdr:cNvPicPr>
          </xdr:nvPicPr>
          <xdr:blipFill>
            <a:blip xmlns:r="http://schemas.openxmlformats.org/officeDocument/2006/relationships" r:embed="rId47"/>
            <a:srcRect/>
            <a:stretch>
              <a:fillRect/>
            </a:stretch>
          </xdr:blipFill>
          <xdr:spPr bwMode="auto">
            <a:xfrm>
              <a:off x="12860124" y="21326475"/>
              <a:ext cx="522307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a:extLst>
                <a:ext uri="{FF2B5EF4-FFF2-40B4-BE49-F238E27FC236}">
                  <a16:creationId xmlns="" xmlns:a16="http://schemas.microsoft.com/office/drawing/2014/main" id="{00000000-0008-0000-0000-0000B9160000}"/>
                </a:ext>
              </a:extLst>
            </xdr:cNvPr>
            <xdr:cNvPicPr>
              <a:picLocks noChangeAspect="1" noChangeArrowheads="1"/>
              <a:extLst>
                <a:ext uri="{84589F7E-364E-4C9E-8A38-B11213B215E9}">
                  <a14:cameraTool cellRange="データ!$E$22:$I$35" spid="_x0000_s3343"/>
                </a:ext>
              </a:extLst>
            </xdr:cNvPicPr>
          </xdr:nvPicPr>
          <xdr:blipFill>
            <a:blip xmlns:r="http://schemas.openxmlformats.org/officeDocument/2006/relationships" r:embed="rId47"/>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79645</xdr:colOff>
          <xdr:row>55</xdr:row>
          <xdr:rowOff>201799</xdr:rowOff>
        </xdr:to>
        <xdr:pic>
          <xdr:nvPicPr>
            <xdr:cNvPr id="118" name="TXT風力_設備利用率">
              <a:extLst>
                <a:ext uri="{FF2B5EF4-FFF2-40B4-BE49-F238E27FC236}">
                  <a16:creationId xmlns="" xmlns:a16="http://schemas.microsoft.com/office/drawing/2014/main" id="{00000000-0008-0000-0000-0000BA160000}"/>
                </a:ext>
              </a:extLst>
            </xdr:cNvPr>
            <xdr:cNvPicPr>
              <a:picLocks noChangeAspect="1" noChangeArrowheads="1"/>
              <a:extLst>
                <a:ext uri="{84589F7E-364E-4C9E-8A38-B11213B215E9}">
                  <a14:cameraTool cellRange="データ!$E$22:$I$35" spid="_x0000_s3344"/>
                </a:ext>
              </a:extLst>
            </xdr:cNvPicPr>
          </xdr:nvPicPr>
          <xdr:blipFill>
            <a:blip xmlns:r="http://schemas.openxmlformats.org/officeDocument/2006/relationships" r:embed="rId47"/>
            <a:srcRect/>
            <a:stretch>
              <a:fillRect/>
            </a:stretch>
          </xdr:blipFill>
          <xdr:spPr bwMode="auto">
            <a:xfrm>
              <a:off x="1886273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73795</xdr:colOff>
          <xdr:row>70</xdr:row>
          <xdr:rowOff>158707</xdr:rowOff>
        </xdr:to>
        <xdr:pic>
          <xdr:nvPicPr>
            <xdr:cNvPr id="119" name="TXT風力_修繕費比率">
              <a:extLst>
                <a:ext uri="{FF2B5EF4-FFF2-40B4-BE49-F238E27FC236}">
                  <a16:creationId xmlns="" xmlns:a16="http://schemas.microsoft.com/office/drawing/2014/main" id="{00000000-0008-0000-0000-0000BB160000}"/>
                </a:ext>
              </a:extLst>
            </xdr:cNvPr>
            <xdr:cNvPicPr>
              <a:picLocks noChangeAspect="1" noChangeArrowheads="1"/>
              <a:extLst>
                <a:ext uri="{84589F7E-364E-4C9E-8A38-B11213B215E9}">
                  <a14:cameraTool cellRange="データ!$E$22:$I$35" spid="_x0000_s3345"/>
                </a:ext>
              </a:extLst>
            </xdr:cNvPicPr>
          </xdr:nvPicPr>
          <xdr:blipFill>
            <a:blip xmlns:r="http://schemas.openxmlformats.org/officeDocument/2006/relationships" r:embed="rId47"/>
            <a:srcRect/>
            <a:stretch>
              <a:fillRect/>
            </a:stretch>
          </xdr:blipFill>
          <xdr:spPr bwMode="auto">
            <a:xfrm>
              <a:off x="18735338" y="15401925"/>
              <a:ext cx="520810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77936</xdr:colOff>
          <xdr:row>85</xdr:row>
          <xdr:rowOff>143738</xdr:rowOff>
        </xdr:to>
        <xdr:pic>
          <xdr:nvPicPr>
            <xdr:cNvPr id="120" name="TXT風力_企業債残高対料金収入比率">
              <a:extLst>
                <a:ext uri="{FF2B5EF4-FFF2-40B4-BE49-F238E27FC236}">
                  <a16:creationId xmlns="" xmlns:a16="http://schemas.microsoft.com/office/drawing/2014/main" id="{00000000-0008-0000-0000-0000BC160000}"/>
                </a:ext>
              </a:extLst>
            </xdr:cNvPr>
            <xdr:cNvPicPr>
              <a:picLocks noChangeAspect="1" noChangeArrowheads="1"/>
              <a:extLst>
                <a:ext uri="{84589F7E-364E-4C9E-8A38-B11213B215E9}">
                  <a14:cameraTool cellRange="データ!$E$22:$I$35" spid="_x0000_s3346"/>
                </a:ext>
              </a:extLst>
            </xdr:cNvPicPr>
          </xdr:nvPicPr>
          <xdr:blipFill>
            <a:blip xmlns:r="http://schemas.openxmlformats.org/officeDocument/2006/relationships" r:embed="rId47"/>
            <a:srcRect/>
            <a:stretch>
              <a:fillRect/>
            </a:stretch>
          </xdr:blipFill>
          <xdr:spPr bwMode="auto">
            <a:xfrm>
              <a:off x="18735339" y="18387331"/>
              <a:ext cx="521224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85599</xdr:colOff>
          <xdr:row>100</xdr:row>
          <xdr:rowOff>73374</xdr:rowOff>
        </xdr:to>
        <xdr:pic>
          <xdr:nvPicPr>
            <xdr:cNvPr id="121" name="TXT風力_有形固定資産減価償却率">
              <a:extLst>
                <a:ext uri="{FF2B5EF4-FFF2-40B4-BE49-F238E27FC236}">
                  <a16:creationId xmlns="" xmlns:a16="http://schemas.microsoft.com/office/drawing/2014/main" id="{00000000-0008-0000-0000-0000BD160000}"/>
                </a:ext>
              </a:extLst>
            </xdr:cNvPr>
            <xdr:cNvPicPr>
              <a:picLocks noChangeAspect="1" noChangeArrowheads="1"/>
              <a:extLst>
                <a:ext uri="{84589F7E-364E-4C9E-8A38-B11213B215E9}">
                  <a14:cameraTool cellRange="データ!$E$22:$I$35" spid="_x0000_s3347"/>
                </a:ext>
              </a:extLst>
            </xdr:cNvPicPr>
          </xdr:nvPicPr>
          <xdr:blipFill>
            <a:blip xmlns:r="http://schemas.openxmlformats.org/officeDocument/2006/relationships" r:embed="rId47"/>
            <a:srcRect/>
            <a:stretch>
              <a:fillRect/>
            </a:stretch>
          </xdr:blipFill>
          <xdr:spPr bwMode="auto">
            <a:xfrm>
              <a:off x="18868689"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75215</xdr:colOff>
          <xdr:row>114</xdr:row>
          <xdr:rowOff>196807</xdr:rowOff>
        </xdr:to>
        <xdr:pic>
          <xdr:nvPicPr>
            <xdr:cNvPr id="122" name="TXT風力_FIT収入割合">
              <a:extLst>
                <a:ext uri="{FF2B5EF4-FFF2-40B4-BE49-F238E27FC236}">
                  <a16:creationId xmlns="" xmlns:a16="http://schemas.microsoft.com/office/drawing/2014/main" id="{00000000-0008-0000-0000-0000BE160000}"/>
                </a:ext>
              </a:extLst>
            </xdr:cNvPr>
            <xdr:cNvPicPr>
              <a:picLocks noChangeAspect="1" noChangeArrowheads="1"/>
              <a:extLst>
                <a:ext uri="{84589F7E-364E-4C9E-8A38-B11213B215E9}">
                  <a14:cameraTool cellRange="データ!$E$22:$I$35" spid="_x0000_s3348"/>
                </a:ext>
              </a:extLst>
            </xdr:cNvPicPr>
          </xdr:nvPicPr>
          <xdr:blipFill>
            <a:blip xmlns:r="http://schemas.openxmlformats.org/officeDocument/2006/relationships" r:embed="rId47"/>
            <a:srcRect/>
            <a:stretch>
              <a:fillRect/>
            </a:stretch>
          </xdr:blipFill>
          <xdr:spPr bwMode="auto">
            <a:xfrm>
              <a:off x="18735338" y="24241125"/>
              <a:ext cx="5209527"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575333</xdr:colOff>
          <xdr:row>55</xdr:row>
          <xdr:rowOff>201799</xdr:rowOff>
        </xdr:to>
        <xdr:pic>
          <xdr:nvPicPr>
            <xdr:cNvPr id="123" name="TXT太陽光_設備利用率">
              <a:extLst>
                <a:ext uri="{FF2B5EF4-FFF2-40B4-BE49-F238E27FC236}">
                  <a16:creationId xmlns="" xmlns:a16="http://schemas.microsoft.com/office/drawing/2014/main" id="{00000000-0008-0000-0000-0000BF160000}"/>
                </a:ext>
              </a:extLst>
            </xdr:cNvPr>
            <xdr:cNvPicPr>
              <a:picLocks noChangeAspect="1" noChangeArrowheads="1"/>
              <a:extLst>
                <a:ext uri="{84589F7E-364E-4C9E-8A38-B11213B215E9}">
                  <a14:cameraTool cellRange="データ!$E$22:$I$35" spid="_x0000_s3349"/>
                </a:ext>
              </a:extLst>
            </xdr:cNvPicPr>
          </xdr:nvPicPr>
          <xdr:blipFill>
            <a:blip xmlns:r="http://schemas.openxmlformats.org/officeDocument/2006/relationships" r:embed="rId47"/>
            <a:srcRect/>
            <a:stretch>
              <a:fillRect/>
            </a:stretch>
          </xdr:blipFill>
          <xdr:spPr bwMode="auto">
            <a:xfrm>
              <a:off x="24828495" y="12615700"/>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575333</xdr:colOff>
          <xdr:row>70</xdr:row>
          <xdr:rowOff>149574</xdr:rowOff>
        </xdr:to>
        <xdr:pic>
          <xdr:nvPicPr>
            <xdr:cNvPr id="124" name="TXT太陽光_修繕費比率">
              <a:extLst>
                <a:ext uri="{FF2B5EF4-FFF2-40B4-BE49-F238E27FC236}">
                  <a16:creationId xmlns="" xmlns:a16="http://schemas.microsoft.com/office/drawing/2014/main" id="{00000000-0008-0000-0000-0000C0160000}"/>
                </a:ext>
              </a:extLst>
            </xdr:cNvPr>
            <xdr:cNvPicPr>
              <a:picLocks noChangeAspect="1" noChangeArrowheads="1"/>
              <a:extLst>
                <a:ext uri="{84589F7E-364E-4C9E-8A38-B11213B215E9}">
                  <a14:cameraTool cellRange="データ!$E$22:$I$35" spid="_x0000_s3350"/>
                </a:ext>
              </a:extLst>
            </xdr:cNvPicPr>
          </xdr:nvPicPr>
          <xdr:blipFill>
            <a:blip xmlns:r="http://schemas.openxmlformats.org/officeDocument/2006/relationships" r:embed="rId47"/>
            <a:srcRect/>
            <a:stretch>
              <a:fillRect/>
            </a:stretch>
          </xdr:blipFill>
          <xdr:spPr bwMode="auto">
            <a:xfrm>
              <a:off x="24828495" y="15625082"/>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575333</xdr:colOff>
          <xdr:row>85</xdr:row>
          <xdr:rowOff>120999</xdr:rowOff>
        </xdr:to>
        <xdr:pic>
          <xdr:nvPicPr>
            <xdr:cNvPr id="125" name="TXT太陽光_企業債残高対料金収入比率">
              <a:extLst>
                <a:ext uri="{FF2B5EF4-FFF2-40B4-BE49-F238E27FC236}">
                  <a16:creationId xmlns="" xmlns:a16="http://schemas.microsoft.com/office/drawing/2014/main" id="{00000000-0008-0000-0000-0000C1160000}"/>
                </a:ext>
              </a:extLst>
            </xdr:cNvPr>
            <xdr:cNvPicPr>
              <a:picLocks noChangeAspect="1" noChangeArrowheads="1"/>
              <a:extLst>
                <a:ext uri="{84589F7E-364E-4C9E-8A38-B11213B215E9}">
                  <a14:cameraTool cellRange="データ!$E$22:$I$35" spid="_x0000_s3351"/>
                </a:ext>
              </a:extLst>
            </xdr:cNvPicPr>
          </xdr:nvPicPr>
          <xdr:blipFill>
            <a:blip xmlns:r="http://schemas.openxmlformats.org/officeDocument/2006/relationships" r:embed="rId47"/>
            <a:srcRect/>
            <a:stretch>
              <a:fillRect/>
            </a:stretch>
          </xdr:blipFill>
          <xdr:spPr bwMode="auto">
            <a:xfrm>
              <a:off x="24828495" y="18658114"/>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575333</xdr:colOff>
          <xdr:row>100</xdr:row>
          <xdr:rowOff>73374</xdr:rowOff>
        </xdr:to>
        <xdr:pic>
          <xdr:nvPicPr>
            <xdr:cNvPr id="126" name="TXT太陽光_有形固定資産減価償却率">
              <a:extLst>
                <a:ext uri="{FF2B5EF4-FFF2-40B4-BE49-F238E27FC236}">
                  <a16:creationId xmlns="" xmlns:a16="http://schemas.microsoft.com/office/drawing/2014/main" id="{00000000-0008-0000-0000-0000C2160000}"/>
                </a:ext>
              </a:extLst>
            </xdr:cNvPr>
            <xdr:cNvPicPr>
              <a:picLocks noChangeAspect="1" noChangeArrowheads="1"/>
              <a:extLst>
                <a:ext uri="{84589F7E-364E-4C9E-8A38-B11213B215E9}">
                  <a14:cameraTool cellRange="データ!$E$22:$I$35" spid="_x0000_s3352"/>
                </a:ext>
              </a:extLst>
            </xdr:cNvPicPr>
          </xdr:nvPicPr>
          <xdr:blipFill>
            <a:blip xmlns:r="http://schemas.openxmlformats.org/officeDocument/2006/relationships" r:embed="rId47"/>
            <a:srcRect/>
            <a:stretch>
              <a:fillRect/>
            </a:stretch>
          </xdr:blipFill>
          <xdr:spPr bwMode="auto">
            <a:xfrm>
              <a:off x="24828495" y="21672096"/>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575332</xdr:colOff>
          <xdr:row>114</xdr:row>
          <xdr:rowOff>187677</xdr:rowOff>
        </xdr:to>
        <xdr:pic>
          <xdr:nvPicPr>
            <xdr:cNvPr id="127" name="TXT太陽光_FIT収入割合">
              <a:extLst>
                <a:ext uri="{FF2B5EF4-FFF2-40B4-BE49-F238E27FC236}">
                  <a16:creationId xmlns="" xmlns:a16="http://schemas.microsoft.com/office/drawing/2014/main" id="{00000000-0008-0000-0000-0000C3160000}"/>
                </a:ext>
              </a:extLst>
            </xdr:cNvPr>
            <xdr:cNvPicPr>
              <a:picLocks noChangeAspect="1" noChangeArrowheads="1"/>
              <a:extLst>
                <a:ext uri="{84589F7E-364E-4C9E-8A38-B11213B215E9}">
                  <a14:cameraTool cellRange="データ!$E$22:$I$35" spid="_x0000_s3353"/>
                </a:ext>
              </a:extLst>
            </xdr:cNvPicPr>
          </xdr:nvPicPr>
          <xdr:blipFill>
            <a:blip xmlns:r="http://schemas.openxmlformats.org/officeDocument/2006/relationships" r:embed="rId47"/>
            <a:srcRect/>
            <a:stretch>
              <a:fillRect/>
            </a:stretch>
          </xdr:blipFill>
          <xdr:spPr bwMode="auto">
            <a:xfrm>
              <a:off x="24828494" y="24643899"/>
              <a:ext cx="5260731" cy="251313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K3" sqref="AK3:AQ38"/>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愛媛県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3" t="s">
        <v>2</v>
      </c>
      <c r="C2" s="131"/>
      <c r="D2" s="131"/>
      <c r="E2" s="131"/>
      <c r="F2" s="131" t="s">
        <v>3</v>
      </c>
      <c r="G2" s="131"/>
      <c r="H2" s="131"/>
      <c r="I2" s="131"/>
      <c r="J2" s="131" t="s">
        <v>4</v>
      </c>
      <c r="K2" s="131"/>
      <c r="L2" s="131"/>
      <c r="M2" s="131"/>
      <c r="N2" s="131" t="s">
        <v>5</v>
      </c>
      <c r="O2" s="131"/>
      <c r="P2" s="131"/>
      <c r="Q2" s="132"/>
      <c r="R2" s="1"/>
      <c r="S2" s="196" t="s">
        <v>6</v>
      </c>
      <c r="T2" s="197"/>
      <c r="U2" s="197"/>
      <c r="V2" s="197"/>
      <c r="W2" s="197"/>
      <c r="X2" s="197"/>
      <c r="Y2" s="197"/>
      <c r="Z2" s="197"/>
      <c r="AA2" s="197"/>
      <c r="AB2" s="197"/>
      <c r="AC2" s="197"/>
      <c r="AD2" s="197"/>
      <c r="AE2" s="197"/>
      <c r="AF2" s="197"/>
      <c r="AG2" s="197"/>
      <c r="AH2" s="198"/>
      <c r="AI2" s="1"/>
      <c r="AJ2" s="1"/>
      <c r="AK2" s="193" t="s">
        <v>7</v>
      </c>
      <c r="AL2" s="194"/>
      <c r="AM2" s="194"/>
      <c r="AN2" s="194"/>
      <c r="AO2" s="194"/>
      <c r="AP2" s="194"/>
      <c r="AQ2" s="195"/>
    </row>
    <row r="3" spans="1:43" ht="23.1" customHeight="1">
      <c r="A3" s="1"/>
      <c r="B3" s="177" t="str">
        <f>データ!I6</f>
        <v>法適用</v>
      </c>
      <c r="C3" s="178"/>
      <c r="D3" s="178"/>
      <c r="E3" s="178"/>
      <c r="F3" s="178" t="str">
        <f>データ!J6</f>
        <v>電気事業</v>
      </c>
      <c r="G3" s="178"/>
      <c r="H3" s="178"/>
      <c r="I3" s="178"/>
      <c r="J3" s="178" t="str">
        <f>データ!K6</f>
        <v>自治体職員</v>
      </c>
      <c r="K3" s="178"/>
      <c r="L3" s="178"/>
      <c r="M3" s="178"/>
      <c r="N3" s="179">
        <f>データ!L6</f>
        <v>83</v>
      </c>
      <c r="O3" s="179"/>
      <c r="P3" s="179"/>
      <c r="Q3" s="180"/>
      <c r="R3" s="1"/>
      <c r="S3" s="181" t="s">
        <v>8</v>
      </c>
      <c r="T3" s="182"/>
      <c r="U3" s="182"/>
      <c r="V3" s="182"/>
      <c r="W3" s="182"/>
      <c r="X3" s="182"/>
      <c r="Y3" s="182"/>
      <c r="Z3" s="182"/>
      <c r="AA3" s="182"/>
      <c r="AB3" s="182"/>
      <c r="AC3" s="182"/>
      <c r="AD3" s="182"/>
      <c r="AE3" s="182"/>
      <c r="AF3" s="182"/>
      <c r="AG3" s="182"/>
      <c r="AH3" s="183"/>
      <c r="AI3" s="1"/>
      <c r="AJ3" s="1"/>
      <c r="AK3" s="112" t="s">
        <v>269</v>
      </c>
      <c r="AL3" s="113"/>
      <c r="AM3" s="113"/>
      <c r="AN3" s="113"/>
      <c r="AO3" s="113"/>
      <c r="AP3" s="113"/>
      <c r="AQ3" s="114"/>
    </row>
    <row r="4" spans="1:43" ht="23.1" customHeight="1">
      <c r="A4" s="1"/>
      <c r="B4" s="154" t="s">
        <v>9</v>
      </c>
      <c r="C4" s="155"/>
      <c r="D4" s="155"/>
      <c r="E4" s="155"/>
      <c r="F4" s="155" t="s">
        <v>10</v>
      </c>
      <c r="G4" s="155"/>
      <c r="H4" s="155"/>
      <c r="I4" s="155"/>
      <c r="J4" s="155" t="s">
        <v>11</v>
      </c>
      <c r="K4" s="155"/>
      <c r="L4" s="155"/>
      <c r="M4" s="155"/>
      <c r="N4" s="155" t="s">
        <v>12</v>
      </c>
      <c r="O4" s="155"/>
      <c r="P4" s="155"/>
      <c r="Q4" s="156"/>
      <c r="R4" s="1"/>
      <c r="S4" s="184"/>
      <c r="T4" s="185"/>
      <c r="U4" s="185"/>
      <c r="V4" s="185"/>
      <c r="W4" s="185"/>
      <c r="X4" s="185"/>
      <c r="Y4" s="185"/>
      <c r="Z4" s="185"/>
      <c r="AA4" s="185"/>
      <c r="AB4" s="185"/>
      <c r="AC4" s="185"/>
      <c r="AD4" s="185"/>
      <c r="AE4" s="185"/>
      <c r="AF4" s="185"/>
      <c r="AG4" s="185"/>
      <c r="AH4" s="186"/>
      <c r="AI4" s="1"/>
      <c r="AJ4" s="1"/>
      <c r="AK4" s="112"/>
      <c r="AL4" s="113"/>
      <c r="AM4" s="113"/>
      <c r="AN4" s="113"/>
      <c r="AO4" s="113"/>
      <c r="AP4" s="113"/>
      <c r="AQ4" s="114"/>
    </row>
    <row r="5" spans="1:43" ht="23.1" customHeight="1">
      <c r="A5" s="1"/>
      <c r="B5" s="190">
        <f>データ!M6</f>
        <v>9</v>
      </c>
      <c r="C5" s="191"/>
      <c r="D5" s="191"/>
      <c r="E5" s="191"/>
      <c r="F5" s="168" t="str">
        <f>データ!N6</f>
        <v>-</v>
      </c>
      <c r="G5" s="168"/>
      <c r="H5" s="168"/>
      <c r="I5" s="168"/>
      <c r="J5" s="168" t="str">
        <f>データ!O6</f>
        <v>-</v>
      </c>
      <c r="K5" s="168"/>
      <c r="L5" s="168"/>
      <c r="M5" s="168"/>
      <c r="N5" s="168" t="str">
        <f>データ!P6</f>
        <v>-</v>
      </c>
      <c r="O5" s="168"/>
      <c r="P5" s="168"/>
      <c r="Q5" s="192"/>
      <c r="R5" s="1"/>
      <c r="S5" s="184"/>
      <c r="T5" s="185"/>
      <c r="U5" s="185"/>
      <c r="V5" s="185"/>
      <c r="W5" s="185"/>
      <c r="X5" s="185"/>
      <c r="Y5" s="185"/>
      <c r="Z5" s="185"/>
      <c r="AA5" s="185"/>
      <c r="AB5" s="185"/>
      <c r="AC5" s="185"/>
      <c r="AD5" s="185"/>
      <c r="AE5" s="185"/>
      <c r="AF5" s="185"/>
      <c r="AG5" s="185"/>
      <c r="AH5" s="186"/>
      <c r="AI5" s="1"/>
      <c r="AJ5" s="1"/>
      <c r="AK5" s="112"/>
      <c r="AL5" s="113"/>
      <c r="AM5" s="113"/>
      <c r="AN5" s="113"/>
      <c r="AO5" s="113"/>
      <c r="AP5" s="113"/>
      <c r="AQ5" s="114"/>
    </row>
    <row r="6" spans="1:43" ht="23.1" customHeight="1">
      <c r="A6" s="1"/>
      <c r="B6" s="154" t="s">
        <v>13</v>
      </c>
      <c r="C6" s="155"/>
      <c r="D6" s="155"/>
      <c r="E6" s="155"/>
      <c r="F6" s="155" t="s">
        <v>14</v>
      </c>
      <c r="G6" s="155"/>
      <c r="H6" s="155"/>
      <c r="I6" s="155"/>
      <c r="J6" s="155" t="s">
        <v>15</v>
      </c>
      <c r="K6" s="155"/>
      <c r="L6" s="155"/>
      <c r="M6" s="155"/>
      <c r="N6" s="155" t="s">
        <v>16</v>
      </c>
      <c r="O6" s="155"/>
      <c r="P6" s="155"/>
      <c r="Q6" s="156"/>
      <c r="R6" s="1"/>
      <c r="S6" s="184"/>
      <c r="T6" s="185"/>
      <c r="U6" s="185"/>
      <c r="V6" s="185"/>
      <c r="W6" s="185"/>
      <c r="X6" s="185"/>
      <c r="Y6" s="185"/>
      <c r="Z6" s="185"/>
      <c r="AA6" s="185"/>
      <c r="AB6" s="185"/>
      <c r="AC6" s="185"/>
      <c r="AD6" s="185"/>
      <c r="AE6" s="185"/>
      <c r="AF6" s="185"/>
      <c r="AG6" s="185"/>
      <c r="AH6" s="186"/>
      <c r="AI6" s="1"/>
      <c r="AJ6" s="1"/>
      <c r="AK6" s="112"/>
      <c r="AL6" s="113"/>
      <c r="AM6" s="113"/>
      <c r="AN6" s="113"/>
      <c r="AO6" s="113"/>
      <c r="AP6" s="113"/>
      <c r="AQ6" s="114"/>
    </row>
    <row r="7" spans="1:43" ht="22.5" customHeight="1">
      <c r="A7" s="1"/>
      <c r="B7" s="167" t="str">
        <f>データ!Q6</f>
        <v>-</v>
      </c>
      <c r="C7" s="168"/>
      <c r="D7" s="168"/>
      <c r="E7" s="168"/>
      <c r="F7" s="169" t="s">
        <v>265</v>
      </c>
      <c r="G7" s="170"/>
      <c r="H7" s="170"/>
      <c r="I7" s="171"/>
      <c r="J7" s="172" t="s">
        <v>266</v>
      </c>
      <c r="K7" s="173"/>
      <c r="L7" s="173"/>
      <c r="M7" s="174"/>
      <c r="N7" s="175" t="str">
        <f>データ!T6</f>
        <v>無</v>
      </c>
      <c r="O7" s="175"/>
      <c r="P7" s="175"/>
      <c r="Q7" s="176"/>
      <c r="R7" s="1"/>
      <c r="S7" s="184"/>
      <c r="T7" s="185"/>
      <c r="U7" s="185"/>
      <c r="V7" s="185"/>
      <c r="W7" s="185"/>
      <c r="X7" s="185"/>
      <c r="Y7" s="185"/>
      <c r="Z7" s="185"/>
      <c r="AA7" s="185"/>
      <c r="AB7" s="185"/>
      <c r="AC7" s="185"/>
      <c r="AD7" s="185"/>
      <c r="AE7" s="185"/>
      <c r="AF7" s="185"/>
      <c r="AG7" s="185"/>
      <c r="AH7" s="186"/>
      <c r="AI7" s="1"/>
      <c r="AJ7" s="1"/>
      <c r="AK7" s="112"/>
      <c r="AL7" s="113"/>
      <c r="AM7" s="113"/>
      <c r="AN7" s="113"/>
      <c r="AO7" s="113"/>
      <c r="AP7" s="113"/>
      <c r="AQ7" s="114"/>
    </row>
    <row r="8" spans="1:43" ht="23.1" customHeight="1">
      <c r="A8" s="1"/>
      <c r="B8" s="154" t="s">
        <v>17</v>
      </c>
      <c r="C8" s="155"/>
      <c r="D8" s="155"/>
      <c r="E8" s="155"/>
      <c r="F8" s="155" t="s">
        <v>18</v>
      </c>
      <c r="G8" s="155"/>
      <c r="H8" s="155"/>
      <c r="I8" s="155"/>
      <c r="J8" s="155"/>
      <c r="K8" s="155"/>
      <c r="L8" s="155"/>
      <c r="M8" s="155"/>
      <c r="N8" s="155"/>
      <c r="O8" s="155"/>
      <c r="P8" s="155"/>
      <c r="Q8" s="156"/>
      <c r="R8" s="1"/>
      <c r="S8" s="184"/>
      <c r="T8" s="185"/>
      <c r="U8" s="185"/>
      <c r="V8" s="185"/>
      <c r="W8" s="185"/>
      <c r="X8" s="185"/>
      <c r="Y8" s="185"/>
      <c r="Z8" s="185"/>
      <c r="AA8" s="185"/>
      <c r="AB8" s="185"/>
      <c r="AC8" s="185"/>
      <c r="AD8" s="185"/>
      <c r="AE8" s="185"/>
      <c r="AF8" s="185"/>
      <c r="AG8" s="185"/>
      <c r="AH8" s="186"/>
      <c r="AI8" s="1"/>
      <c r="AJ8" s="1"/>
      <c r="AK8" s="112"/>
      <c r="AL8" s="113"/>
      <c r="AM8" s="113"/>
      <c r="AN8" s="113"/>
      <c r="AO8" s="113"/>
      <c r="AP8" s="113"/>
      <c r="AQ8" s="114"/>
    </row>
    <row r="9" spans="1:43" ht="23.1" customHeight="1" thickBot="1">
      <c r="A9" s="1"/>
      <c r="B9" s="157" t="s">
        <v>130</v>
      </c>
      <c r="C9" s="158"/>
      <c r="D9" s="158"/>
      <c r="E9" s="158"/>
      <c r="F9" s="159" t="str">
        <f>データ!V6</f>
        <v>-</v>
      </c>
      <c r="G9" s="159"/>
      <c r="H9" s="159"/>
      <c r="I9" s="159"/>
      <c r="J9" s="160"/>
      <c r="K9" s="160"/>
      <c r="L9" s="160"/>
      <c r="M9" s="160"/>
      <c r="N9" s="161"/>
      <c r="O9" s="161"/>
      <c r="P9" s="161"/>
      <c r="Q9" s="162"/>
      <c r="R9" s="1"/>
      <c r="S9" s="184"/>
      <c r="T9" s="185"/>
      <c r="U9" s="185"/>
      <c r="V9" s="185"/>
      <c r="W9" s="185"/>
      <c r="X9" s="185"/>
      <c r="Y9" s="185"/>
      <c r="Z9" s="185"/>
      <c r="AA9" s="185"/>
      <c r="AB9" s="185"/>
      <c r="AC9" s="185"/>
      <c r="AD9" s="185"/>
      <c r="AE9" s="185"/>
      <c r="AF9" s="185"/>
      <c r="AG9" s="185"/>
      <c r="AH9" s="186"/>
      <c r="AI9" s="1"/>
      <c r="AJ9" s="1"/>
      <c r="AK9" s="112"/>
      <c r="AL9" s="113"/>
      <c r="AM9" s="113"/>
      <c r="AN9" s="113"/>
      <c r="AO9" s="113"/>
      <c r="AP9" s="113"/>
      <c r="AQ9" s="114"/>
    </row>
    <row r="10" spans="1:43" ht="27" customHeight="1" thickBot="1">
      <c r="A10" s="1"/>
      <c r="B10" s="6" t="s">
        <v>19</v>
      </c>
      <c r="C10" s="7"/>
      <c r="D10" s="7"/>
      <c r="E10" s="7"/>
      <c r="F10" s="7"/>
      <c r="G10" s="7"/>
      <c r="H10" s="7"/>
      <c r="I10" s="7"/>
      <c r="J10" s="7"/>
      <c r="K10" s="7"/>
      <c r="L10" s="7"/>
      <c r="M10" s="7"/>
      <c r="N10" s="7"/>
      <c r="O10" s="7"/>
      <c r="P10" s="7"/>
      <c r="Q10" s="7"/>
      <c r="R10" s="1"/>
      <c r="S10" s="184"/>
      <c r="T10" s="185"/>
      <c r="U10" s="185"/>
      <c r="V10" s="185"/>
      <c r="W10" s="185"/>
      <c r="X10" s="185"/>
      <c r="Y10" s="185"/>
      <c r="Z10" s="185"/>
      <c r="AA10" s="185"/>
      <c r="AB10" s="185"/>
      <c r="AC10" s="185"/>
      <c r="AD10" s="185"/>
      <c r="AE10" s="185"/>
      <c r="AF10" s="185"/>
      <c r="AG10" s="185"/>
      <c r="AH10" s="186"/>
      <c r="AI10" s="1"/>
      <c r="AJ10" s="1"/>
      <c r="AK10" s="112"/>
      <c r="AL10" s="113"/>
      <c r="AM10" s="113"/>
      <c r="AN10" s="113"/>
      <c r="AO10" s="113"/>
      <c r="AP10" s="113"/>
      <c r="AQ10" s="114"/>
    </row>
    <row r="11" spans="1:43" ht="23.1" customHeight="1">
      <c r="A11" s="1"/>
      <c r="B11" s="163" t="s">
        <v>20</v>
      </c>
      <c r="C11" s="131"/>
      <c r="D11" s="131"/>
      <c r="E11" s="131"/>
      <c r="F11" s="164">
        <f>データ!B10</f>
        <v>41640</v>
      </c>
      <c r="G11" s="165"/>
      <c r="H11" s="164">
        <f>データ!C10</f>
        <v>42005</v>
      </c>
      <c r="I11" s="165"/>
      <c r="J11" s="164">
        <f>データ!D10</f>
        <v>42370</v>
      </c>
      <c r="K11" s="165"/>
      <c r="L11" s="164">
        <f>データ!E10</f>
        <v>42736</v>
      </c>
      <c r="M11" s="165"/>
      <c r="N11" s="164">
        <f>データ!F10</f>
        <v>43101</v>
      </c>
      <c r="O11" s="166"/>
      <c r="P11" s="8"/>
      <c r="Q11" s="8"/>
      <c r="R11" s="1"/>
      <c r="S11" s="184"/>
      <c r="T11" s="185"/>
      <c r="U11" s="185"/>
      <c r="V11" s="185"/>
      <c r="W11" s="185"/>
      <c r="X11" s="185"/>
      <c r="Y11" s="185"/>
      <c r="Z11" s="185"/>
      <c r="AA11" s="185"/>
      <c r="AB11" s="185"/>
      <c r="AC11" s="185"/>
      <c r="AD11" s="185"/>
      <c r="AE11" s="185"/>
      <c r="AF11" s="185"/>
      <c r="AG11" s="185"/>
      <c r="AH11" s="186"/>
      <c r="AI11" s="1"/>
      <c r="AJ11" s="1"/>
      <c r="AK11" s="112"/>
      <c r="AL11" s="113"/>
      <c r="AM11" s="113"/>
      <c r="AN11" s="113"/>
      <c r="AO11" s="113"/>
      <c r="AP11" s="113"/>
      <c r="AQ11" s="114"/>
    </row>
    <row r="12" spans="1:43" ht="23.1" customHeight="1">
      <c r="A12" s="1"/>
      <c r="B12" s="154" t="s">
        <v>21</v>
      </c>
      <c r="C12" s="155"/>
      <c r="D12" s="155"/>
      <c r="E12" s="155"/>
      <c r="F12" s="150">
        <f>データ!W6</f>
        <v>270814</v>
      </c>
      <c r="G12" s="151"/>
      <c r="H12" s="150">
        <f>データ!X6</f>
        <v>271866</v>
      </c>
      <c r="I12" s="151"/>
      <c r="J12" s="150">
        <f>データ!Y6</f>
        <v>268395</v>
      </c>
      <c r="K12" s="151"/>
      <c r="L12" s="150">
        <f>データ!Z6</f>
        <v>264651</v>
      </c>
      <c r="M12" s="151"/>
      <c r="N12" s="152">
        <f>データ!AA6</f>
        <v>263375</v>
      </c>
      <c r="O12" s="153"/>
      <c r="P12" s="8"/>
      <c r="Q12" s="8"/>
      <c r="R12" s="1"/>
      <c r="S12" s="184"/>
      <c r="T12" s="185"/>
      <c r="U12" s="185"/>
      <c r="V12" s="185"/>
      <c r="W12" s="185"/>
      <c r="X12" s="185"/>
      <c r="Y12" s="185"/>
      <c r="Z12" s="185"/>
      <c r="AA12" s="185"/>
      <c r="AB12" s="185"/>
      <c r="AC12" s="185"/>
      <c r="AD12" s="185"/>
      <c r="AE12" s="185"/>
      <c r="AF12" s="185"/>
      <c r="AG12" s="185"/>
      <c r="AH12" s="186"/>
      <c r="AI12" s="1"/>
      <c r="AJ12" s="1"/>
      <c r="AK12" s="112"/>
      <c r="AL12" s="113"/>
      <c r="AM12" s="113"/>
      <c r="AN12" s="113"/>
      <c r="AO12" s="113"/>
      <c r="AP12" s="113"/>
      <c r="AQ12" s="114"/>
    </row>
    <row r="13" spans="1:43" ht="23.1" customHeight="1">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4"/>
      <c r="T13" s="185"/>
      <c r="U13" s="185"/>
      <c r="V13" s="185"/>
      <c r="W13" s="185"/>
      <c r="X13" s="185"/>
      <c r="Y13" s="185"/>
      <c r="Z13" s="185"/>
      <c r="AA13" s="185"/>
      <c r="AB13" s="185"/>
      <c r="AC13" s="185"/>
      <c r="AD13" s="185"/>
      <c r="AE13" s="185"/>
      <c r="AF13" s="185"/>
      <c r="AG13" s="185"/>
      <c r="AH13" s="186"/>
      <c r="AI13" s="1"/>
      <c r="AJ13" s="1"/>
      <c r="AK13" s="112"/>
      <c r="AL13" s="113"/>
      <c r="AM13" s="113"/>
      <c r="AN13" s="113"/>
      <c r="AO13" s="113"/>
      <c r="AP13" s="113"/>
      <c r="AQ13" s="114"/>
    </row>
    <row r="14" spans="1:43" ht="23.1" customHeight="1">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4"/>
      <c r="T14" s="185"/>
      <c r="U14" s="185"/>
      <c r="V14" s="185"/>
      <c r="W14" s="185"/>
      <c r="X14" s="185"/>
      <c r="Y14" s="185"/>
      <c r="Z14" s="185"/>
      <c r="AA14" s="185"/>
      <c r="AB14" s="185"/>
      <c r="AC14" s="185"/>
      <c r="AD14" s="185"/>
      <c r="AE14" s="185"/>
      <c r="AF14" s="185"/>
      <c r="AG14" s="185"/>
      <c r="AH14" s="186"/>
      <c r="AI14" s="1"/>
      <c r="AJ14" s="1"/>
      <c r="AK14" s="112"/>
      <c r="AL14" s="113"/>
      <c r="AM14" s="113"/>
      <c r="AN14" s="113"/>
      <c r="AO14" s="113"/>
      <c r="AP14" s="113"/>
      <c r="AQ14" s="114"/>
    </row>
    <row r="15" spans="1:43" ht="23.1" customHeight="1">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4"/>
      <c r="T15" s="185"/>
      <c r="U15" s="185"/>
      <c r="V15" s="185"/>
      <c r="W15" s="185"/>
      <c r="X15" s="185"/>
      <c r="Y15" s="185"/>
      <c r="Z15" s="185"/>
      <c r="AA15" s="185"/>
      <c r="AB15" s="185"/>
      <c r="AC15" s="185"/>
      <c r="AD15" s="185"/>
      <c r="AE15" s="185"/>
      <c r="AF15" s="185"/>
      <c r="AG15" s="185"/>
      <c r="AH15" s="186"/>
      <c r="AI15" s="1"/>
      <c r="AJ15" s="1"/>
      <c r="AK15" s="112"/>
      <c r="AL15" s="113"/>
      <c r="AM15" s="113"/>
      <c r="AN15" s="113"/>
      <c r="AO15" s="113"/>
      <c r="AP15" s="113"/>
      <c r="AQ15" s="114"/>
    </row>
    <row r="16" spans="1:43" ht="23.1" customHeight="1" thickBot="1">
      <c r="A16" s="1"/>
      <c r="B16" s="133" t="s">
        <v>25</v>
      </c>
      <c r="C16" s="134"/>
      <c r="D16" s="134"/>
      <c r="E16" s="135"/>
      <c r="F16" s="146">
        <f>データ!AQ6</f>
        <v>270814</v>
      </c>
      <c r="G16" s="146"/>
      <c r="H16" s="146">
        <f>データ!AR6</f>
        <v>271866</v>
      </c>
      <c r="I16" s="146"/>
      <c r="J16" s="146">
        <f>データ!AS6</f>
        <v>268395</v>
      </c>
      <c r="K16" s="146"/>
      <c r="L16" s="146">
        <f>データ!AT6</f>
        <v>264651</v>
      </c>
      <c r="M16" s="146"/>
      <c r="N16" s="138">
        <f>データ!AU6</f>
        <v>263375</v>
      </c>
      <c r="O16" s="139"/>
      <c r="P16" s="8"/>
      <c r="Q16" s="8"/>
      <c r="R16" s="1"/>
      <c r="S16" s="184"/>
      <c r="T16" s="185"/>
      <c r="U16" s="185"/>
      <c r="V16" s="185"/>
      <c r="W16" s="185"/>
      <c r="X16" s="185"/>
      <c r="Y16" s="185"/>
      <c r="Z16" s="185"/>
      <c r="AA16" s="185"/>
      <c r="AB16" s="185"/>
      <c r="AC16" s="185"/>
      <c r="AD16" s="185"/>
      <c r="AE16" s="185"/>
      <c r="AF16" s="185"/>
      <c r="AG16" s="185"/>
      <c r="AH16" s="186"/>
      <c r="AI16" s="1"/>
      <c r="AJ16" s="1"/>
      <c r="AK16" s="112"/>
      <c r="AL16" s="113"/>
      <c r="AM16" s="113"/>
      <c r="AN16" s="113"/>
      <c r="AO16" s="113"/>
      <c r="AP16" s="113"/>
      <c r="AQ16" s="114"/>
    </row>
    <row r="17" spans="1:43" ht="15.6" customHeight="1" thickBot="1">
      <c r="A17" s="1"/>
      <c r="B17" s="9"/>
      <c r="C17" s="1"/>
      <c r="D17" s="1"/>
      <c r="E17" s="1"/>
      <c r="F17" s="1"/>
      <c r="G17" s="1"/>
      <c r="H17" s="1"/>
      <c r="I17" s="1"/>
      <c r="J17" s="1"/>
      <c r="K17" s="1"/>
      <c r="L17" s="1"/>
      <c r="M17" s="1"/>
      <c r="N17" s="1"/>
      <c r="O17" s="1"/>
      <c r="P17" s="1"/>
      <c r="Q17" s="1"/>
      <c r="R17" s="1"/>
      <c r="S17" s="184"/>
      <c r="T17" s="185"/>
      <c r="U17" s="185"/>
      <c r="V17" s="185"/>
      <c r="W17" s="185"/>
      <c r="X17" s="185"/>
      <c r="Y17" s="185"/>
      <c r="Z17" s="185"/>
      <c r="AA17" s="185"/>
      <c r="AB17" s="185"/>
      <c r="AC17" s="185"/>
      <c r="AD17" s="185"/>
      <c r="AE17" s="185"/>
      <c r="AF17" s="185"/>
      <c r="AG17" s="185"/>
      <c r="AH17" s="186"/>
      <c r="AI17" s="1"/>
      <c r="AJ17" s="1"/>
      <c r="AK17" s="112"/>
      <c r="AL17" s="113"/>
      <c r="AM17" s="113"/>
      <c r="AN17" s="113"/>
      <c r="AO17" s="113"/>
      <c r="AP17" s="113"/>
      <c r="AQ17" s="114"/>
    </row>
    <row r="18" spans="1:43" ht="23.1" customHeight="1">
      <c r="A18" s="1"/>
      <c r="B18" s="129"/>
      <c r="C18" s="130"/>
      <c r="D18" s="130"/>
      <c r="E18" s="130"/>
      <c r="F18" s="131" t="s">
        <v>26</v>
      </c>
      <c r="G18" s="131"/>
      <c r="H18" s="131"/>
      <c r="I18" s="131" t="s">
        <v>27</v>
      </c>
      <c r="J18" s="131"/>
      <c r="K18" s="131"/>
      <c r="L18" s="131" t="s">
        <v>25</v>
      </c>
      <c r="M18" s="131"/>
      <c r="N18" s="131"/>
      <c r="O18" s="132"/>
      <c r="P18" s="1"/>
      <c r="Q18" s="1"/>
      <c r="R18" s="1"/>
      <c r="S18" s="184"/>
      <c r="T18" s="185"/>
      <c r="U18" s="185"/>
      <c r="V18" s="185"/>
      <c r="W18" s="185"/>
      <c r="X18" s="185"/>
      <c r="Y18" s="185"/>
      <c r="Z18" s="185"/>
      <c r="AA18" s="185"/>
      <c r="AB18" s="185"/>
      <c r="AC18" s="185"/>
      <c r="AD18" s="185"/>
      <c r="AE18" s="185"/>
      <c r="AF18" s="185"/>
      <c r="AG18" s="185"/>
      <c r="AH18" s="186"/>
      <c r="AI18" s="1"/>
      <c r="AJ18" s="1"/>
      <c r="AK18" s="112"/>
      <c r="AL18" s="113"/>
      <c r="AM18" s="113"/>
      <c r="AN18" s="113"/>
      <c r="AO18" s="113"/>
      <c r="AP18" s="113"/>
      <c r="AQ18" s="114"/>
    </row>
    <row r="19" spans="1:43" ht="23.1" customHeight="1" thickBot="1">
      <c r="A19" s="1"/>
      <c r="B19" s="133" t="s">
        <v>28</v>
      </c>
      <c r="C19" s="134"/>
      <c r="D19" s="134"/>
      <c r="E19" s="135"/>
      <c r="F19" s="136">
        <f>データ!AV6</f>
        <v>1979829</v>
      </c>
      <c r="G19" s="136"/>
      <c r="H19" s="136"/>
      <c r="I19" s="136">
        <f>データ!AW6</f>
        <v>888755</v>
      </c>
      <c r="J19" s="136"/>
      <c r="K19" s="136"/>
      <c r="L19" s="136">
        <f>データ!AX6</f>
        <v>2868584</v>
      </c>
      <c r="M19" s="136"/>
      <c r="N19" s="136"/>
      <c r="O19" s="137"/>
      <c r="P19" s="1"/>
      <c r="Q19" s="1"/>
      <c r="R19" s="1"/>
      <c r="S19" s="187"/>
      <c r="T19" s="188"/>
      <c r="U19" s="188"/>
      <c r="V19" s="188"/>
      <c r="W19" s="188"/>
      <c r="X19" s="188"/>
      <c r="Y19" s="188"/>
      <c r="Z19" s="188"/>
      <c r="AA19" s="188"/>
      <c r="AB19" s="188"/>
      <c r="AC19" s="188"/>
      <c r="AD19" s="188"/>
      <c r="AE19" s="188"/>
      <c r="AF19" s="188"/>
      <c r="AG19" s="188"/>
      <c r="AH19" s="189"/>
      <c r="AI19" s="1"/>
      <c r="AJ19" s="1"/>
      <c r="AK19" s="112"/>
      <c r="AL19" s="113"/>
      <c r="AM19" s="113"/>
      <c r="AN19" s="113"/>
      <c r="AO19" s="113"/>
      <c r="AP19" s="113"/>
      <c r="AQ19" s="11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268</v>
      </c>
      <c r="AL40" s="113"/>
      <c r="AM40" s="113"/>
      <c r="AN40" s="113"/>
      <c r="AO40" s="113"/>
      <c r="AP40" s="113"/>
      <c r="AQ40" s="114"/>
    </row>
    <row r="41" spans="1:43" ht="29.45" customHeight="1">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267</v>
      </c>
      <c r="AL99" s="124"/>
      <c r="AM99" s="124"/>
      <c r="AN99" s="124"/>
      <c r="AO99" s="124"/>
      <c r="AP99" s="124"/>
      <c r="AQ99" s="125"/>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ryEp0JGALI1tkKIt0XqL8csu0HOJc2rENohJ7SspbrUoIXTQPcbzwJTsMr1tZoY+YlkEgkiY8hceVpB1I6M3BA==" saltValue="3ETw41vnFNFY3ak6rapoG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130" zoomScaleNormal="130" workbookViewId="0"/>
  </sheetViews>
  <sheetFormatPr defaultRowHeight="13.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54">
      <c r="A6" s="49" t="s">
        <v>115</v>
      </c>
      <c r="B6" s="67" t="str">
        <f>B7</f>
        <v>2018</v>
      </c>
      <c r="C6" s="67" t="str">
        <f t="shared" ref="C6:AX6" si="6">C7</f>
        <v>380008</v>
      </c>
      <c r="D6" s="67" t="str">
        <f t="shared" si="6"/>
        <v>46</v>
      </c>
      <c r="E6" s="67" t="str">
        <f t="shared" si="6"/>
        <v>04</v>
      </c>
      <c r="F6" s="67" t="str">
        <f t="shared" si="6"/>
        <v>0</v>
      </c>
      <c r="G6" s="67" t="str">
        <f t="shared" si="6"/>
        <v>000</v>
      </c>
      <c r="H6" s="67" t="str">
        <f t="shared" si="6"/>
        <v>愛媛県</v>
      </c>
      <c r="I6" s="67" t="str">
        <f t="shared" si="6"/>
        <v>法適用</v>
      </c>
      <c r="J6" s="67" t="str">
        <f t="shared" si="6"/>
        <v>電気事業</v>
      </c>
      <c r="K6" s="67" t="str">
        <f t="shared" si="6"/>
        <v>自治体職員</v>
      </c>
      <c r="L6" s="68">
        <f t="shared" si="6"/>
        <v>83</v>
      </c>
      <c r="M6" s="69">
        <f t="shared" si="6"/>
        <v>9</v>
      </c>
      <c r="N6" s="69" t="str">
        <f t="shared" si="6"/>
        <v>-</v>
      </c>
      <c r="O6" s="69" t="str">
        <f t="shared" si="6"/>
        <v>-</v>
      </c>
      <c r="P6" s="69" t="str">
        <f t="shared" si="6"/>
        <v>-</v>
      </c>
      <c r="Q6" s="69" t="str">
        <f t="shared" si="6"/>
        <v>-</v>
      </c>
      <c r="R6" s="70" t="str">
        <f>R7</f>
        <v>令和2年3月31日　銅山川第一発電所　ほか</v>
      </c>
      <c r="S6" s="71" t="str">
        <f t="shared" si="6"/>
        <v>令和3年11月30日　銅山川第一発電所　ほか</v>
      </c>
      <c r="T6" s="67" t="str">
        <f t="shared" si="6"/>
        <v>無</v>
      </c>
      <c r="U6" s="71" t="str">
        <f t="shared" si="6"/>
        <v>四国電力株式会社</v>
      </c>
      <c r="V6" s="68" t="str">
        <f t="shared" si="6"/>
        <v>-</v>
      </c>
      <c r="W6" s="69">
        <f>W7</f>
        <v>270814</v>
      </c>
      <c r="X6" s="69">
        <f t="shared" si="6"/>
        <v>271866</v>
      </c>
      <c r="Y6" s="69">
        <f t="shared" si="6"/>
        <v>268395</v>
      </c>
      <c r="Z6" s="69">
        <f t="shared" si="6"/>
        <v>264651</v>
      </c>
      <c r="AA6" s="69">
        <f t="shared" si="6"/>
        <v>263375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270814</v>
      </c>
      <c r="AR6" s="69">
        <f t="shared" si="6"/>
        <v>271866</v>
      </c>
      <c r="AS6" s="69">
        <f t="shared" si="6"/>
        <v>268395</v>
      </c>
      <c r="AT6" s="69">
        <f t="shared" si="6"/>
        <v>264651</v>
      </c>
      <c r="AU6" s="69">
        <f t="shared" si="6"/>
        <v>263375</v>
      </c>
      <c r="AV6" s="69">
        <f t="shared" si="6"/>
        <v>1979829</v>
      </c>
      <c r="AW6" s="69">
        <f t="shared" si="6"/>
        <v>888755</v>
      </c>
      <c r="AX6" s="69">
        <f t="shared" si="6"/>
        <v>2868584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c r="A7" s="49"/>
      <c r="B7" s="77" t="s">
        <v>116</v>
      </c>
      <c r="C7" s="77" t="s">
        <v>117</v>
      </c>
      <c r="D7" s="77" t="s">
        <v>118</v>
      </c>
      <c r="E7" s="77" t="s">
        <v>119</v>
      </c>
      <c r="F7" s="77" t="s">
        <v>120</v>
      </c>
      <c r="G7" s="77" t="s">
        <v>121</v>
      </c>
      <c r="H7" s="77" t="s">
        <v>122</v>
      </c>
      <c r="I7" s="77" t="s">
        <v>123</v>
      </c>
      <c r="J7" s="77" t="s">
        <v>124</v>
      </c>
      <c r="K7" s="77" t="s">
        <v>125</v>
      </c>
      <c r="L7" s="78">
        <v>83</v>
      </c>
      <c r="M7" s="79">
        <v>9</v>
      </c>
      <c r="N7" s="79" t="s">
        <v>126</v>
      </c>
      <c r="O7" s="80" t="s">
        <v>126</v>
      </c>
      <c r="P7" s="80" t="s">
        <v>126</v>
      </c>
      <c r="Q7" s="80" t="s">
        <v>126</v>
      </c>
      <c r="R7" s="81" t="s">
        <v>127</v>
      </c>
      <c r="S7" s="81" t="s">
        <v>128</v>
      </c>
      <c r="T7" s="82" t="s">
        <v>129</v>
      </c>
      <c r="U7" s="81" t="s">
        <v>130</v>
      </c>
      <c r="V7" s="78" t="s">
        <v>126</v>
      </c>
      <c r="W7" s="80">
        <v>270814</v>
      </c>
      <c r="X7" s="80">
        <v>271866</v>
      </c>
      <c r="Y7" s="80">
        <v>268395</v>
      </c>
      <c r="Z7" s="80">
        <v>264651</v>
      </c>
      <c r="AA7" s="80">
        <v>263375</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270814</v>
      </c>
      <c r="AR7" s="80">
        <v>271866</v>
      </c>
      <c r="AS7" s="80">
        <v>268395</v>
      </c>
      <c r="AT7" s="80">
        <v>264651</v>
      </c>
      <c r="AU7" s="80">
        <v>263375</v>
      </c>
      <c r="AV7" s="80">
        <v>1979829</v>
      </c>
      <c r="AW7" s="80">
        <v>888755</v>
      </c>
      <c r="AX7" s="80">
        <v>2868584</v>
      </c>
      <c r="AY7" s="83">
        <v>127.7</v>
      </c>
      <c r="AZ7" s="83">
        <v>122.8</v>
      </c>
      <c r="BA7" s="83">
        <v>148</v>
      </c>
      <c r="BB7" s="83">
        <v>150.9</v>
      </c>
      <c r="BC7" s="83">
        <v>173.8</v>
      </c>
      <c r="BD7" s="83">
        <v>125.7</v>
      </c>
      <c r="BE7" s="83">
        <v>129.69999999999999</v>
      </c>
      <c r="BF7" s="83">
        <v>135.9</v>
      </c>
      <c r="BG7" s="83">
        <v>130.5</v>
      </c>
      <c r="BH7" s="83">
        <v>129.9</v>
      </c>
      <c r="BI7" s="83">
        <v>100</v>
      </c>
      <c r="BJ7" s="83">
        <v>132.9</v>
      </c>
      <c r="BK7" s="83">
        <v>124.2</v>
      </c>
      <c r="BL7" s="83">
        <v>151.4</v>
      </c>
      <c r="BM7" s="83">
        <v>152.80000000000001</v>
      </c>
      <c r="BN7" s="83">
        <v>175.5</v>
      </c>
      <c r="BO7" s="83">
        <v>124.8</v>
      </c>
      <c r="BP7" s="83">
        <v>130.4</v>
      </c>
      <c r="BQ7" s="83">
        <v>136.30000000000001</v>
      </c>
      <c r="BR7" s="83">
        <v>130.69999999999999</v>
      </c>
      <c r="BS7" s="83">
        <v>128.9</v>
      </c>
      <c r="BT7" s="83">
        <v>100</v>
      </c>
      <c r="BU7" s="83">
        <v>610</v>
      </c>
      <c r="BV7" s="83">
        <v>850.3</v>
      </c>
      <c r="BW7" s="83">
        <v>805.6</v>
      </c>
      <c r="BX7" s="83">
        <v>803.6</v>
      </c>
      <c r="BY7" s="83">
        <v>1385.1</v>
      </c>
      <c r="BZ7" s="83">
        <v>638.79999999999995</v>
      </c>
      <c r="CA7" s="83">
        <v>716.7</v>
      </c>
      <c r="CB7" s="83">
        <v>688</v>
      </c>
      <c r="CC7" s="83">
        <v>707.7</v>
      </c>
      <c r="CD7" s="83">
        <v>749.1</v>
      </c>
      <c r="CE7" s="83">
        <v>100</v>
      </c>
      <c r="CF7" s="83">
        <v>6961</v>
      </c>
      <c r="CG7" s="83">
        <v>7904.4</v>
      </c>
      <c r="CH7" s="83">
        <v>7194.5</v>
      </c>
      <c r="CI7" s="83">
        <v>7614.4</v>
      </c>
      <c r="CJ7" s="83">
        <v>6602.1</v>
      </c>
      <c r="CK7" s="83">
        <v>7493.6</v>
      </c>
      <c r="CL7" s="83">
        <v>8014.2</v>
      </c>
      <c r="CM7" s="83">
        <v>8260</v>
      </c>
      <c r="CN7" s="83">
        <v>8600.1</v>
      </c>
      <c r="CO7" s="83">
        <v>9078.5</v>
      </c>
      <c r="CP7" s="80">
        <v>1469578</v>
      </c>
      <c r="CQ7" s="80">
        <v>1337220</v>
      </c>
      <c r="CR7" s="80">
        <v>1716520</v>
      </c>
      <c r="CS7" s="80">
        <v>1576191</v>
      </c>
      <c r="CT7" s="80">
        <v>1617473</v>
      </c>
      <c r="CU7" s="80">
        <v>1146099</v>
      </c>
      <c r="CV7" s="80">
        <v>1494682</v>
      </c>
      <c r="CW7" s="80">
        <v>1543942</v>
      </c>
      <c r="CX7" s="80">
        <v>1467681</v>
      </c>
      <c r="CY7" s="80">
        <v>1533303</v>
      </c>
      <c r="CZ7" s="80">
        <v>67530</v>
      </c>
      <c r="DA7" s="83">
        <v>46.1</v>
      </c>
      <c r="DB7" s="83">
        <v>45.8</v>
      </c>
      <c r="DC7" s="83">
        <v>45.4</v>
      </c>
      <c r="DD7" s="83">
        <v>44.7</v>
      </c>
      <c r="DE7" s="83">
        <v>44.5</v>
      </c>
      <c r="DF7" s="83">
        <v>38.4</v>
      </c>
      <c r="DG7" s="83">
        <v>37.700000000000003</v>
      </c>
      <c r="DH7" s="83">
        <v>36.200000000000003</v>
      </c>
      <c r="DI7" s="83">
        <v>36.5</v>
      </c>
      <c r="DJ7" s="83">
        <v>35.299999999999997</v>
      </c>
      <c r="DK7" s="83">
        <v>19.3</v>
      </c>
      <c r="DL7" s="83">
        <v>19</v>
      </c>
      <c r="DM7" s="83">
        <v>17.3</v>
      </c>
      <c r="DN7" s="83">
        <v>22.6</v>
      </c>
      <c r="DO7" s="83">
        <v>9</v>
      </c>
      <c r="DP7" s="83">
        <v>21.1</v>
      </c>
      <c r="DQ7" s="83">
        <v>20</v>
      </c>
      <c r="DR7" s="83">
        <v>18.2</v>
      </c>
      <c r="DS7" s="83">
        <v>20.9</v>
      </c>
      <c r="DT7" s="83">
        <v>21.1</v>
      </c>
      <c r="DU7" s="83">
        <v>129.19999999999999</v>
      </c>
      <c r="DV7" s="83">
        <v>110.4</v>
      </c>
      <c r="DW7" s="83">
        <v>90.4</v>
      </c>
      <c r="DX7" s="83">
        <v>74.2</v>
      </c>
      <c r="DY7" s="83">
        <v>64.3</v>
      </c>
      <c r="DZ7" s="83">
        <v>128.80000000000001</v>
      </c>
      <c r="EA7" s="83">
        <v>109.9</v>
      </c>
      <c r="EB7" s="83">
        <v>103.6</v>
      </c>
      <c r="EC7" s="83">
        <v>95.7</v>
      </c>
      <c r="ED7" s="83">
        <v>88.5</v>
      </c>
      <c r="EE7" s="83">
        <v>57.2</v>
      </c>
      <c r="EF7" s="83">
        <v>57.5</v>
      </c>
      <c r="EG7" s="83">
        <v>59.4</v>
      </c>
      <c r="EH7" s="83">
        <v>60.8</v>
      </c>
      <c r="EI7" s="83">
        <v>61.2</v>
      </c>
      <c r="EJ7" s="83">
        <v>59.8</v>
      </c>
      <c r="EK7" s="83">
        <v>59.6</v>
      </c>
      <c r="EL7" s="83">
        <v>60.3</v>
      </c>
      <c r="EM7" s="83">
        <v>60.2</v>
      </c>
      <c r="EN7" s="83">
        <v>61.2</v>
      </c>
      <c r="EO7" s="83">
        <v>32.1</v>
      </c>
      <c r="EP7" s="83">
        <v>35.299999999999997</v>
      </c>
      <c r="EQ7" s="83">
        <v>32.5</v>
      </c>
      <c r="ER7" s="83">
        <v>32.5</v>
      </c>
      <c r="ES7" s="83">
        <v>31</v>
      </c>
      <c r="ET7" s="83">
        <v>16.2</v>
      </c>
      <c r="EU7" s="83">
        <v>18.7</v>
      </c>
      <c r="EV7" s="83">
        <v>20.5</v>
      </c>
      <c r="EW7" s="83">
        <v>21.4</v>
      </c>
      <c r="EX7" s="83">
        <v>22.6</v>
      </c>
      <c r="EY7" s="80">
        <v>67530</v>
      </c>
      <c r="EZ7" s="83">
        <v>46.1</v>
      </c>
      <c r="FA7" s="83">
        <v>45.8</v>
      </c>
      <c r="FB7" s="83">
        <v>45.4</v>
      </c>
      <c r="FC7" s="83">
        <v>44.7</v>
      </c>
      <c r="FD7" s="83">
        <v>44.5</v>
      </c>
      <c r="FE7" s="83">
        <v>39.5</v>
      </c>
      <c r="FF7" s="83">
        <v>39.1</v>
      </c>
      <c r="FG7" s="83">
        <v>37.299999999999997</v>
      </c>
      <c r="FH7" s="83">
        <v>38</v>
      </c>
      <c r="FI7" s="83">
        <v>36.5</v>
      </c>
      <c r="FJ7" s="83">
        <v>19.3</v>
      </c>
      <c r="FK7" s="83">
        <v>19</v>
      </c>
      <c r="FL7" s="83">
        <v>17.3</v>
      </c>
      <c r="FM7" s="83">
        <v>22.6</v>
      </c>
      <c r="FN7" s="83">
        <v>9</v>
      </c>
      <c r="FO7" s="83">
        <v>22</v>
      </c>
      <c r="FP7" s="83">
        <v>21.4</v>
      </c>
      <c r="FQ7" s="83">
        <v>19.3</v>
      </c>
      <c r="FR7" s="83">
        <v>20.6</v>
      </c>
      <c r="FS7" s="83">
        <v>21.6</v>
      </c>
      <c r="FT7" s="83">
        <v>129.19999999999999</v>
      </c>
      <c r="FU7" s="83">
        <v>110.4</v>
      </c>
      <c r="FV7" s="83">
        <v>90.4</v>
      </c>
      <c r="FW7" s="83">
        <v>74.2</v>
      </c>
      <c r="FX7" s="83">
        <v>64.3</v>
      </c>
      <c r="FY7" s="83">
        <v>105.7</v>
      </c>
      <c r="FZ7" s="83">
        <v>89.4</v>
      </c>
      <c r="GA7" s="83">
        <v>83.3</v>
      </c>
      <c r="GB7" s="83">
        <v>73.2</v>
      </c>
      <c r="GC7" s="83">
        <v>71.400000000000006</v>
      </c>
      <c r="GD7" s="83">
        <v>57.2</v>
      </c>
      <c r="GE7" s="83">
        <v>57.5</v>
      </c>
      <c r="GF7" s="83">
        <v>59.4</v>
      </c>
      <c r="GG7" s="83">
        <v>60.8</v>
      </c>
      <c r="GH7" s="83">
        <v>61.2</v>
      </c>
      <c r="GI7" s="83">
        <v>61.3</v>
      </c>
      <c r="GJ7" s="83">
        <v>61.7</v>
      </c>
      <c r="GK7" s="83">
        <v>62.1</v>
      </c>
      <c r="GL7" s="83">
        <v>62.6</v>
      </c>
      <c r="GM7" s="83">
        <v>63.4</v>
      </c>
      <c r="GN7" s="83">
        <v>32.1</v>
      </c>
      <c r="GO7" s="83">
        <v>35.299999999999997</v>
      </c>
      <c r="GP7" s="83">
        <v>32.5</v>
      </c>
      <c r="GQ7" s="83">
        <v>32.5</v>
      </c>
      <c r="GR7" s="83">
        <v>31</v>
      </c>
      <c r="GS7" s="83">
        <v>11.9</v>
      </c>
      <c r="GT7" s="83">
        <v>13.3</v>
      </c>
      <c r="GU7" s="83">
        <v>14.4</v>
      </c>
      <c r="GV7" s="83">
        <v>15.3</v>
      </c>
      <c r="GW7" s="83">
        <v>16.100000000000001</v>
      </c>
      <c r="GX7" s="80" t="s">
        <v>126</v>
      </c>
      <c r="GY7" s="83" t="s">
        <v>126</v>
      </c>
      <c r="GZ7" s="83" t="s">
        <v>126</v>
      </c>
      <c r="HA7" s="83" t="s">
        <v>126</v>
      </c>
      <c r="HB7" s="83" t="s">
        <v>126</v>
      </c>
      <c r="HC7" s="83" t="s">
        <v>126</v>
      </c>
      <c r="HD7" s="83">
        <v>31.4</v>
      </c>
      <c r="HE7" s="83">
        <v>31.3</v>
      </c>
      <c r="HF7" s="83">
        <v>30.4</v>
      </c>
      <c r="HG7" s="83">
        <v>31.1</v>
      </c>
      <c r="HH7" s="83">
        <v>31.5</v>
      </c>
      <c r="HI7" s="83" t="s">
        <v>126</v>
      </c>
      <c r="HJ7" s="83" t="s">
        <v>126</v>
      </c>
      <c r="HK7" s="83" t="s">
        <v>126</v>
      </c>
      <c r="HL7" s="83" t="s">
        <v>126</v>
      </c>
      <c r="HM7" s="83" t="s">
        <v>126</v>
      </c>
      <c r="HN7" s="83">
        <v>4</v>
      </c>
      <c r="HO7" s="83">
        <v>8.4</v>
      </c>
      <c r="HP7" s="83">
        <v>7.2</v>
      </c>
      <c r="HQ7" s="83">
        <v>45.8</v>
      </c>
      <c r="HR7" s="83">
        <v>43.9</v>
      </c>
      <c r="HS7" s="83" t="s">
        <v>126</v>
      </c>
      <c r="HT7" s="83" t="s">
        <v>126</v>
      </c>
      <c r="HU7" s="83" t="s">
        <v>126</v>
      </c>
      <c r="HV7" s="83" t="s">
        <v>126</v>
      </c>
      <c r="HW7" s="83" t="s">
        <v>126</v>
      </c>
      <c r="HX7" s="83">
        <v>0.8</v>
      </c>
      <c r="HY7" s="83">
        <v>0</v>
      </c>
      <c r="HZ7" s="83">
        <v>0</v>
      </c>
      <c r="IA7" s="83">
        <v>0</v>
      </c>
      <c r="IB7" s="83">
        <v>0</v>
      </c>
      <c r="IC7" s="83" t="s">
        <v>126</v>
      </c>
      <c r="ID7" s="83" t="s">
        <v>126</v>
      </c>
      <c r="IE7" s="83" t="s">
        <v>126</v>
      </c>
      <c r="IF7" s="83" t="s">
        <v>126</v>
      </c>
      <c r="IG7" s="83" t="s">
        <v>126</v>
      </c>
      <c r="IH7" s="83">
        <v>70.8</v>
      </c>
      <c r="II7" s="83">
        <v>73</v>
      </c>
      <c r="IJ7" s="83">
        <v>76.599999999999994</v>
      </c>
      <c r="IK7" s="83">
        <v>80.400000000000006</v>
      </c>
      <c r="IL7" s="83">
        <v>84.9</v>
      </c>
      <c r="IM7" s="83" t="s">
        <v>126</v>
      </c>
      <c r="IN7" s="83" t="s">
        <v>126</v>
      </c>
      <c r="IO7" s="83" t="s">
        <v>126</v>
      </c>
      <c r="IP7" s="83" t="s">
        <v>126</v>
      </c>
      <c r="IQ7" s="83" t="s">
        <v>126</v>
      </c>
      <c r="IR7" s="83">
        <v>85.4</v>
      </c>
      <c r="IS7" s="83">
        <v>82.1</v>
      </c>
      <c r="IT7" s="83">
        <v>81.3</v>
      </c>
      <c r="IU7" s="83">
        <v>47.5</v>
      </c>
      <c r="IV7" s="83">
        <v>40.4</v>
      </c>
      <c r="IW7" s="80" t="s">
        <v>126</v>
      </c>
      <c r="IX7" s="83" t="s">
        <v>126</v>
      </c>
      <c r="IY7" s="83" t="s">
        <v>126</v>
      </c>
      <c r="IZ7" s="83" t="s">
        <v>126</v>
      </c>
      <c r="JA7" s="83" t="s">
        <v>126</v>
      </c>
      <c r="JB7" s="83" t="s">
        <v>126</v>
      </c>
      <c r="JC7" s="83">
        <v>15.1</v>
      </c>
      <c r="JD7" s="83">
        <v>14</v>
      </c>
      <c r="JE7" s="83">
        <v>15.5</v>
      </c>
      <c r="JF7" s="83">
        <v>13.1</v>
      </c>
      <c r="JG7" s="83">
        <v>19.899999999999999</v>
      </c>
      <c r="JH7" s="83" t="s">
        <v>126</v>
      </c>
      <c r="JI7" s="83" t="s">
        <v>126</v>
      </c>
      <c r="JJ7" s="83" t="s">
        <v>126</v>
      </c>
      <c r="JK7" s="83" t="s">
        <v>126</v>
      </c>
      <c r="JL7" s="83" t="s">
        <v>126</v>
      </c>
      <c r="JM7" s="83">
        <v>25.4</v>
      </c>
      <c r="JN7" s="83">
        <v>20.100000000000001</v>
      </c>
      <c r="JO7" s="83">
        <v>28.4</v>
      </c>
      <c r="JP7" s="83">
        <v>25</v>
      </c>
      <c r="JQ7" s="83">
        <v>12.9</v>
      </c>
      <c r="JR7" s="83" t="s">
        <v>126</v>
      </c>
      <c r="JS7" s="83" t="s">
        <v>126</v>
      </c>
      <c r="JT7" s="83" t="s">
        <v>126</v>
      </c>
      <c r="JU7" s="83" t="s">
        <v>126</v>
      </c>
      <c r="JV7" s="83" t="s">
        <v>126</v>
      </c>
      <c r="JW7" s="83">
        <v>226.2</v>
      </c>
      <c r="JX7" s="83">
        <v>224.7</v>
      </c>
      <c r="JY7" s="83">
        <v>167.2</v>
      </c>
      <c r="JZ7" s="83">
        <v>267.7</v>
      </c>
      <c r="KA7" s="83">
        <v>155.5</v>
      </c>
      <c r="KB7" s="83" t="s">
        <v>126</v>
      </c>
      <c r="KC7" s="83" t="s">
        <v>126</v>
      </c>
      <c r="KD7" s="83" t="s">
        <v>126</v>
      </c>
      <c r="KE7" s="83" t="s">
        <v>126</v>
      </c>
      <c r="KF7" s="83" t="s">
        <v>126</v>
      </c>
      <c r="KG7" s="83">
        <v>45.2</v>
      </c>
      <c r="KH7" s="83">
        <v>48.7</v>
      </c>
      <c r="KI7" s="83">
        <v>53.3</v>
      </c>
      <c r="KJ7" s="83">
        <v>29</v>
      </c>
      <c r="KK7" s="83">
        <v>32.4</v>
      </c>
      <c r="KL7" s="83" t="s">
        <v>126</v>
      </c>
      <c r="KM7" s="83" t="s">
        <v>126</v>
      </c>
      <c r="KN7" s="83" t="s">
        <v>126</v>
      </c>
      <c r="KO7" s="83" t="s">
        <v>126</v>
      </c>
      <c r="KP7" s="83" t="s">
        <v>126</v>
      </c>
      <c r="KQ7" s="83">
        <v>100</v>
      </c>
      <c r="KR7" s="83">
        <v>100</v>
      </c>
      <c r="KS7" s="83">
        <v>100</v>
      </c>
      <c r="KT7" s="83">
        <v>100</v>
      </c>
      <c r="KU7" s="83">
        <v>100</v>
      </c>
      <c r="KV7" s="80" t="s">
        <v>126</v>
      </c>
      <c r="KW7" s="83" t="s">
        <v>126</v>
      </c>
      <c r="KX7" s="83" t="s">
        <v>126</v>
      </c>
      <c r="KY7" s="83" t="s">
        <v>126</v>
      </c>
      <c r="KZ7" s="83" t="s">
        <v>126</v>
      </c>
      <c r="LA7" s="83" t="s">
        <v>126</v>
      </c>
      <c r="LB7" s="83">
        <v>8.9</v>
      </c>
      <c r="LC7" s="83">
        <v>11.8</v>
      </c>
      <c r="LD7" s="83">
        <v>15.3</v>
      </c>
      <c r="LE7" s="83">
        <v>15.4</v>
      </c>
      <c r="LF7" s="83">
        <v>15.1</v>
      </c>
      <c r="LG7" s="83" t="s">
        <v>126</v>
      </c>
      <c r="LH7" s="83" t="s">
        <v>126</v>
      </c>
      <c r="LI7" s="83" t="s">
        <v>126</v>
      </c>
      <c r="LJ7" s="83" t="s">
        <v>126</v>
      </c>
      <c r="LK7" s="83" t="s">
        <v>126</v>
      </c>
      <c r="LL7" s="83">
        <v>2</v>
      </c>
      <c r="LM7" s="83">
        <v>1.4</v>
      </c>
      <c r="LN7" s="83">
        <v>2.4</v>
      </c>
      <c r="LO7" s="83">
        <v>4.0999999999999996</v>
      </c>
      <c r="LP7" s="83">
        <v>2.2000000000000002</v>
      </c>
      <c r="LQ7" s="83" t="s">
        <v>126</v>
      </c>
      <c r="LR7" s="83" t="s">
        <v>126</v>
      </c>
      <c r="LS7" s="83" t="s">
        <v>126</v>
      </c>
      <c r="LT7" s="83" t="s">
        <v>126</v>
      </c>
      <c r="LU7" s="83" t="s">
        <v>126</v>
      </c>
      <c r="LV7" s="83">
        <v>1128.5999999999999</v>
      </c>
      <c r="LW7" s="83">
        <v>596.79999999999995</v>
      </c>
      <c r="LX7" s="83">
        <v>494.6</v>
      </c>
      <c r="LY7" s="83">
        <v>469.5</v>
      </c>
      <c r="LZ7" s="83">
        <v>391.3</v>
      </c>
      <c r="MA7" s="83" t="s">
        <v>126</v>
      </c>
      <c r="MB7" s="83" t="s">
        <v>126</v>
      </c>
      <c r="MC7" s="83" t="s">
        <v>126</v>
      </c>
      <c r="MD7" s="83" t="s">
        <v>126</v>
      </c>
      <c r="ME7" s="83" t="s">
        <v>126</v>
      </c>
      <c r="MF7" s="83">
        <v>3.4</v>
      </c>
      <c r="MG7" s="83">
        <v>5.6</v>
      </c>
      <c r="MH7" s="83">
        <v>11.5</v>
      </c>
      <c r="MI7" s="83">
        <v>16.100000000000001</v>
      </c>
      <c r="MJ7" s="83">
        <v>22.3</v>
      </c>
      <c r="MK7" s="83" t="s">
        <v>126</v>
      </c>
      <c r="ML7" s="83" t="s">
        <v>126</v>
      </c>
      <c r="MM7" s="83" t="s">
        <v>126</v>
      </c>
      <c r="MN7" s="83" t="s">
        <v>126</v>
      </c>
      <c r="MO7" s="83" t="s">
        <v>126</v>
      </c>
      <c r="MP7" s="83">
        <v>100</v>
      </c>
      <c r="MQ7" s="83">
        <v>100</v>
      </c>
      <c r="MR7" s="83">
        <v>100</v>
      </c>
      <c r="MS7" s="83">
        <v>100</v>
      </c>
      <c r="MT7" s="83">
        <v>100</v>
      </c>
      <c r="MU7" s="83">
        <v>8</v>
      </c>
      <c r="MV7" s="83">
        <v>9</v>
      </c>
      <c r="MW7" s="83">
        <v>9</v>
      </c>
      <c r="MX7" s="83">
        <v>9</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f>IF(SUM($M$6,$MU$7:$MX$7)=0,FALSE,TRUE)</f>
        <v>1</v>
      </c>
      <c r="GE8" s="87" t="s">
        <v>131</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f>IF(SUM($N$7,$MY$7:$NB$7)=0,FALSE,TRUE)</f>
        <v>0</v>
      </c>
      <c r="ID8" s="87" t="s">
        <v>131</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f>IF(SUM($O$7,$NC$7:$NF$7)=0,FALSE,TRUE)</f>
        <v>0</v>
      </c>
      <c r="KC8" s="87" t="s">
        <v>131</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f>IF(SUM($P$7,$NG$7:$NJ$7)=0,FALSE,TRUE)</f>
        <v>0</v>
      </c>
      <c r="MB8" s="87" t="s">
        <v>131</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（最大出力合計67,530kW）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（最大出力合計67,530kW）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127.7</v>
      </c>
      <c r="AZ11" s="95">
        <f>AZ7</f>
        <v>122.8</v>
      </c>
      <c r="BA11" s="95">
        <f>BA7</f>
        <v>148</v>
      </c>
      <c r="BB11" s="95">
        <f>BB7</f>
        <v>150.9</v>
      </c>
      <c r="BC11" s="95">
        <f>BC7</f>
        <v>173.8</v>
      </c>
      <c r="BD11" s="84"/>
      <c r="BE11" s="84"/>
      <c r="BF11" s="84"/>
      <c r="BG11" s="84"/>
      <c r="BH11" s="84"/>
      <c r="BI11" s="94" t="s">
        <v>139</v>
      </c>
      <c r="BJ11" s="95">
        <f>BJ7</f>
        <v>132.9</v>
      </c>
      <c r="BK11" s="95">
        <f>BK7</f>
        <v>124.2</v>
      </c>
      <c r="BL11" s="95">
        <f>BL7</f>
        <v>151.4</v>
      </c>
      <c r="BM11" s="95">
        <f>BM7</f>
        <v>152.80000000000001</v>
      </c>
      <c r="BN11" s="95">
        <f>BN7</f>
        <v>175.5</v>
      </c>
      <c r="BO11" s="84"/>
      <c r="BP11" s="84"/>
      <c r="BQ11" s="84"/>
      <c r="BR11" s="84"/>
      <c r="BS11" s="84"/>
      <c r="BT11" s="94" t="s">
        <v>139</v>
      </c>
      <c r="BU11" s="95">
        <f>BU7</f>
        <v>610</v>
      </c>
      <c r="BV11" s="95">
        <f>BV7</f>
        <v>850.3</v>
      </c>
      <c r="BW11" s="95">
        <f>BW7</f>
        <v>805.6</v>
      </c>
      <c r="BX11" s="95">
        <f>BX7</f>
        <v>803.6</v>
      </c>
      <c r="BY11" s="95">
        <f>BY7</f>
        <v>1385.1</v>
      </c>
      <c r="BZ11" s="84"/>
      <c r="CA11" s="84"/>
      <c r="CB11" s="84"/>
      <c r="CC11" s="84"/>
      <c r="CD11" s="84"/>
      <c r="CE11" s="94" t="s">
        <v>139</v>
      </c>
      <c r="CF11" s="95">
        <f>CF7</f>
        <v>6961</v>
      </c>
      <c r="CG11" s="95">
        <f>CG7</f>
        <v>7904.4</v>
      </c>
      <c r="CH11" s="95">
        <f>CH7</f>
        <v>7194.5</v>
      </c>
      <c r="CI11" s="95">
        <f>CI7</f>
        <v>7614.4</v>
      </c>
      <c r="CJ11" s="95">
        <f>CJ7</f>
        <v>6602.1</v>
      </c>
      <c r="CK11" s="84"/>
      <c r="CL11" s="84"/>
      <c r="CM11" s="84"/>
      <c r="CN11" s="84"/>
      <c r="CO11" s="94" t="s">
        <v>139</v>
      </c>
      <c r="CP11" s="96">
        <f>CP7</f>
        <v>1469578</v>
      </c>
      <c r="CQ11" s="96">
        <f>CQ7</f>
        <v>1337220</v>
      </c>
      <c r="CR11" s="96">
        <f>CR7</f>
        <v>1716520</v>
      </c>
      <c r="CS11" s="96">
        <f>CS7</f>
        <v>1576191</v>
      </c>
      <c r="CT11" s="96">
        <f>CT7</f>
        <v>1617473</v>
      </c>
      <c r="CU11" s="84"/>
      <c r="CV11" s="84"/>
      <c r="CW11" s="84"/>
      <c r="CX11" s="84"/>
      <c r="CY11" s="84"/>
      <c r="CZ11" s="94" t="s">
        <v>139</v>
      </c>
      <c r="DA11" s="95">
        <f>DA7</f>
        <v>46.1</v>
      </c>
      <c r="DB11" s="95">
        <f>DB7</f>
        <v>45.8</v>
      </c>
      <c r="DC11" s="95">
        <f>DC7</f>
        <v>45.4</v>
      </c>
      <c r="DD11" s="95">
        <f>DD7</f>
        <v>44.7</v>
      </c>
      <c r="DE11" s="95">
        <f>DE7</f>
        <v>44.5</v>
      </c>
      <c r="DF11" s="84"/>
      <c r="DG11" s="84"/>
      <c r="DH11" s="84"/>
      <c r="DI11" s="84"/>
      <c r="DJ11" s="94" t="s">
        <v>139</v>
      </c>
      <c r="DK11" s="95">
        <f>DK7</f>
        <v>19.3</v>
      </c>
      <c r="DL11" s="95">
        <f>DL7</f>
        <v>19</v>
      </c>
      <c r="DM11" s="95">
        <f>DM7</f>
        <v>17.3</v>
      </c>
      <c r="DN11" s="95">
        <f>DN7</f>
        <v>22.6</v>
      </c>
      <c r="DO11" s="95">
        <f>DO7</f>
        <v>9</v>
      </c>
      <c r="DP11" s="84"/>
      <c r="DQ11" s="84"/>
      <c r="DR11" s="84"/>
      <c r="DS11" s="84"/>
      <c r="DT11" s="94" t="s">
        <v>140</v>
      </c>
      <c r="DU11" s="95">
        <f>DU7</f>
        <v>129.19999999999999</v>
      </c>
      <c r="DV11" s="95">
        <f>DV7</f>
        <v>110.4</v>
      </c>
      <c r="DW11" s="95">
        <f>DW7</f>
        <v>90.4</v>
      </c>
      <c r="DX11" s="95">
        <f>DX7</f>
        <v>74.2</v>
      </c>
      <c r="DY11" s="95">
        <f>DY7</f>
        <v>64.3</v>
      </c>
      <c r="DZ11" s="84"/>
      <c r="EA11" s="84"/>
      <c r="EB11" s="84"/>
      <c r="EC11" s="84"/>
      <c r="ED11" s="94" t="s">
        <v>141</v>
      </c>
      <c r="EE11" s="95">
        <f>EE7</f>
        <v>57.2</v>
      </c>
      <c r="EF11" s="95">
        <f>EF7</f>
        <v>57.5</v>
      </c>
      <c r="EG11" s="95">
        <f>EG7</f>
        <v>59.4</v>
      </c>
      <c r="EH11" s="95">
        <f>EH7</f>
        <v>60.8</v>
      </c>
      <c r="EI11" s="95">
        <f>EI7</f>
        <v>61.2</v>
      </c>
      <c r="EJ11" s="84"/>
      <c r="EK11" s="84"/>
      <c r="EL11" s="84"/>
      <c r="EM11" s="84"/>
      <c r="EN11" s="94" t="s">
        <v>139</v>
      </c>
      <c r="EO11" s="95">
        <f>EO7</f>
        <v>32.1</v>
      </c>
      <c r="EP11" s="95">
        <f>EP7</f>
        <v>35.299999999999997</v>
      </c>
      <c r="EQ11" s="95">
        <f>EQ7</f>
        <v>32.5</v>
      </c>
      <c r="ER11" s="95">
        <f>ER7</f>
        <v>32.5</v>
      </c>
      <c r="ES11" s="95">
        <f>ES7</f>
        <v>31</v>
      </c>
      <c r="ET11" s="84"/>
      <c r="EU11" s="84"/>
      <c r="EV11" s="84"/>
      <c r="EW11" s="84"/>
      <c r="EX11" s="84"/>
      <c r="EY11" s="94" t="s">
        <v>141</v>
      </c>
      <c r="EZ11" s="95">
        <f>EZ7</f>
        <v>46.1</v>
      </c>
      <c r="FA11" s="95">
        <f>FA7</f>
        <v>45.8</v>
      </c>
      <c r="FB11" s="95">
        <f>FB7</f>
        <v>45.4</v>
      </c>
      <c r="FC11" s="95">
        <f>FC7</f>
        <v>44.7</v>
      </c>
      <c r="FD11" s="95">
        <f>FD7</f>
        <v>44.5</v>
      </c>
      <c r="FE11" s="84"/>
      <c r="FF11" s="84"/>
      <c r="FG11" s="84"/>
      <c r="FH11" s="84"/>
      <c r="FI11" s="94" t="s">
        <v>139</v>
      </c>
      <c r="FJ11" s="95">
        <f>FJ7</f>
        <v>19.3</v>
      </c>
      <c r="FK11" s="95">
        <f>FK7</f>
        <v>19</v>
      </c>
      <c r="FL11" s="95">
        <f>FL7</f>
        <v>17.3</v>
      </c>
      <c r="FM11" s="95">
        <f>FM7</f>
        <v>22.6</v>
      </c>
      <c r="FN11" s="95">
        <f>FN7</f>
        <v>9</v>
      </c>
      <c r="FO11" s="84"/>
      <c r="FP11" s="84"/>
      <c r="FQ11" s="84"/>
      <c r="FR11" s="84"/>
      <c r="FS11" s="94" t="s">
        <v>139</v>
      </c>
      <c r="FT11" s="95">
        <f>FT7</f>
        <v>129.19999999999999</v>
      </c>
      <c r="FU11" s="95">
        <f>FU7</f>
        <v>110.4</v>
      </c>
      <c r="FV11" s="95">
        <f>FV7</f>
        <v>90.4</v>
      </c>
      <c r="FW11" s="95">
        <f>FW7</f>
        <v>74.2</v>
      </c>
      <c r="FX11" s="95">
        <f>FX7</f>
        <v>64.3</v>
      </c>
      <c r="FY11" s="84"/>
      <c r="FZ11" s="84"/>
      <c r="GA11" s="84"/>
      <c r="GB11" s="84"/>
      <c r="GC11" s="94" t="s">
        <v>139</v>
      </c>
      <c r="GD11" s="95">
        <f>GD7</f>
        <v>57.2</v>
      </c>
      <c r="GE11" s="95">
        <f>GE7</f>
        <v>57.5</v>
      </c>
      <c r="GF11" s="95">
        <f>GF7</f>
        <v>59.4</v>
      </c>
      <c r="GG11" s="95">
        <f>GG7</f>
        <v>60.8</v>
      </c>
      <c r="GH11" s="95">
        <f>GH7</f>
        <v>61.2</v>
      </c>
      <c r="GI11" s="84"/>
      <c r="GJ11" s="84"/>
      <c r="GK11" s="84"/>
      <c r="GL11" s="84"/>
      <c r="GM11" s="94" t="s">
        <v>139</v>
      </c>
      <c r="GN11" s="95">
        <f>GN7</f>
        <v>32.1</v>
      </c>
      <c r="GO11" s="95">
        <f>GO7</f>
        <v>35.299999999999997</v>
      </c>
      <c r="GP11" s="95">
        <f>GP7</f>
        <v>32.5</v>
      </c>
      <c r="GQ11" s="95">
        <f>GQ7</f>
        <v>32.5</v>
      </c>
      <c r="GR11" s="95">
        <f>GR7</f>
        <v>31</v>
      </c>
      <c r="GS11" s="84"/>
      <c r="GT11" s="84"/>
      <c r="GU11" s="84"/>
      <c r="GV11" s="84"/>
      <c r="GW11" s="84"/>
      <c r="GX11" s="94" t="s">
        <v>139</v>
      </c>
      <c r="GY11" s="95" t="str">
        <f>GY7</f>
        <v>-</v>
      </c>
      <c r="GZ11" s="95" t="str">
        <f>GZ7</f>
        <v>-</v>
      </c>
      <c r="HA11" s="95" t="str">
        <f>HA7</f>
        <v>-</v>
      </c>
      <c r="HB11" s="95" t="str">
        <f>HB7</f>
        <v>-</v>
      </c>
      <c r="HC11" s="95" t="str">
        <f>HC7</f>
        <v>-</v>
      </c>
      <c r="HD11" s="84"/>
      <c r="HE11" s="84"/>
      <c r="HF11" s="84"/>
      <c r="HG11" s="84"/>
      <c r="HH11" s="94" t="s">
        <v>139</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139</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139</v>
      </c>
      <c r="KL11" s="95" t="str">
        <f>KL7</f>
        <v>-</v>
      </c>
      <c r="KM11" s="95" t="str">
        <f>KM7</f>
        <v>-</v>
      </c>
      <c r="KN11" s="95" t="str">
        <f>KN7</f>
        <v>-</v>
      </c>
      <c r="KO11" s="95" t="str">
        <f>KO7</f>
        <v>-</v>
      </c>
      <c r="KP11" s="95" t="str">
        <f>KP7</f>
        <v>-</v>
      </c>
      <c r="KQ11" s="84"/>
      <c r="KR11" s="84"/>
      <c r="KS11" s="84"/>
      <c r="KT11" s="84"/>
      <c r="KU11" s="84"/>
      <c r="KV11" s="94" t="s">
        <v>139</v>
      </c>
      <c r="KW11" s="95" t="str">
        <f>KW7</f>
        <v>-</v>
      </c>
      <c r="KX11" s="95" t="str">
        <f>KX7</f>
        <v>-</v>
      </c>
      <c r="KY11" s="95" t="str">
        <f>KY7</f>
        <v>-</v>
      </c>
      <c r="KZ11" s="95" t="str">
        <f>KZ7</f>
        <v>-</v>
      </c>
      <c r="LA11" s="95" t="str">
        <f>LA7</f>
        <v>-</v>
      </c>
      <c r="LB11" s="84"/>
      <c r="LC11" s="84"/>
      <c r="LD11" s="84"/>
      <c r="LE11" s="84"/>
      <c r="LF11" s="94" t="s">
        <v>139</v>
      </c>
      <c r="LG11" s="95" t="str">
        <f>LG7</f>
        <v>-</v>
      </c>
      <c r="LH11" s="95" t="str">
        <f>LH7</f>
        <v>-</v>
      </c>
      <c r="LI11" s="95" t="str">
        <f>LI7</f>
        <v>-</v>
      </c>
      <c r="LJ11" s="95" t="str">
        <f>LJ7</f>
        <v>-</v>
      </c>
      <c r="LK11" s="95" t="str">
        <f>LK7</f>
        <v>-</v>
      </c>
      <c r="LL11" s="84"/>
      <c r="LM11" s="84"/>
      <c r="LN11" s="84"/>
      <c r="LO11" s="84"/>
      <c r="LP11" s="94" t="s">
        <v>139</v>
      </c>
      <c r="LQ11" s="95" t="str">
        <f>LQ7</f>
        <v>-</v>
      </c>
      <c r="LR11" s="95" t="str">
        <f>LR7</f>
        <v>-</v>
      </c>
      <c r="LS11" s="95" t="str">
        <f>LS7</f>
        <v>-</v>
      </c>
      <c r="LT11" s="95" t="str">
        <f>LT7</f>
        <v>-</v>
      </c>
      <c r="LU11" s="95" t="str">
        <f>LU7</f>
        <v>-</v>
      </c>
      <c r="LV11" s="84"/>
      <c r="LW11" s="84"/>
      <c r="LX11" s="84"/>
      <c r="LY11" s="84"/>
      <c r="LZ11" s="94" t="s">
        <v>139</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125.7</v>
      </c>
      <c r="AZ12" s="95">
        <f>BE7</f>
        <v>129.69999999999999</v>
      </c>
      <c r="BA12" s="95">
        <f>BF7</f>
        <v>135.9</v>
      </c>
      <c r="BB12" s="95">
        <f>BG7</f>
        <v>130.5</v>
      </c>
      <c r="BC12" s="95">
        <f>BH7</f>
        <v>129.9</v>
      </c>
      <c r="BD12" s="84"/>
      <c r="BE12" s="84"/>
      <c r="BF12" s="84"/>
      <c r="BG12" s="84"/>
      <c r="BH12" s="84"/>
      <c r="BI12" s="94" t="s">
        <v>144</v>
      </c>
      <c r="BJ12" s="95">
        <f>BO7</f>
        <v>124.8</v>
      </c>
      <c r="BK12" s="95">
        <f>BP7</f>
        <v>130.4</v>
      </c>
      <c r="BL12" s="95">
        <f>BQ7</f>
        <v>136.30000000000001</v>
      </c>
      <c r="BM12" s="95">
        <f>BR7</f>
        <v>130.69999999999999</v>
      </c>
      <c r="BN12" s="95">
        <f>BS7</f>
        <v>128.9</v>
      </c>
      <c r="BO12" s="84"/>
      <c r="BP12" s="84"/>
      <c r="BQ12" s="84"/>
      <c r="BR12" s="84"/>
      <c r="BS12" s="84"/>
      <c r="BT12" s="94" t="s">
        <v>144</v>
      </c>
      <c r="BU12" s="95">
        <f>BZ7</f>
        <v>638.79999999999995</v>
      </c>
      <c r="BV12" s="95">
        <f>CA7</f>
        <v>716.7</v>
      </c>
      <c r="BW12" s="95">
        <f>CB7</f>
        <v>688</v>
      </c>
      <c r="BX12" s="95">
        <f>CC7</f>
        <v>707.7</v>
      </c>
      <c r="BY12" s="95">
        <f>CD7</f>
        <v>749.1</v>
      </c>
      <c r="BZ12" s="84"/>
      <c r="CA12" s="84"/>
      <c r="CB12" s="84"/>
      <c r="CC12" s="84"/>
      <c r="CD12" s="84"/>
      <c r="CE12" s="94" t="s">
        <v>144</v>
      </c>
      <c r="CF12" s="95">
        <f>CK7</f>
        <v>7493.6</v>
      </c>
      <c r="CG12" s="95">
        <f>CL7</f>
        <v>8014.2</v>
      </c>
      <c r="CH12" s="95">
        <f>CM7</f>
        <v>8260</v>
      </c>
      <c r="CI12" s="95">
        <f>CN7</f>
        <v>8600.1</v>
      </c>
      <c r="CJ12" s="95">
        <f>CO7</f>
        <v>9078.5</v>
      </c>
      <c r="CK12" s="84"/>
      <c r="CL12" s="84"/>
      <c r="CM12" s="84"/>
      <c r="CN12" s="84"/>
      <c r="CO12" s="94" t="s">
        <v>145</v>
      </c>
      <c r="CP12" s="96">
        <f>CU7</f>
        <v>1146099</v>
      </c>
      <c r="CQ12" s="96">
        <f>CV7</f>
        <v>1494682</v>
      </c>
      <c r="CR12" s="96">
        <f>CW7</f>
        <v>1543942</v>
      </c>
      <c r="CS12" s="96">
        <f>CX7</f>
        <v>1467681</v>
      </c>
      <c r="CT12" s="96">
        <f>CY7</f>
        <v>1533303</v>
      </c>
      <c r="CU12" s="84"/>
      <c r="CV12" s="84"/>
      <c r="CW12" s="84"/>
      <c r="CX12" s="84"/>
      <c r="CY12" s="84"/>
      <c r="CZ12" s="94" t="s">
        <v>146</v>
      </c>
      <c r="DA12" s="95">
        <f>DF7</f>
        <v>38.4</v>
      </c>
      <c r="DB12" s="95">
        <f>DG7</f>
        <v>37.700000000000003</v>
      </c>
      <c r="DC12" s="95">
        <f>DH7</f>
        <v>36.200000000000003</v>
      </c>
      <c r="DD12" s="95">
        <f>DI7</f>
        <v>36.5</v>
      </c>
      <c r="DE12" s="95">
        <f>DJ7</f>
        <v>35.299999999999997</v>
      </c>
      <c r="DF12" s="84"/>
      <c r="DG12" s="84"/>
      <c r="DH12" s="84"/>
      <c r="DI12" s="84"/>
      <c r="DJ12" s="94" t="s">
        <v>146</v>
      </c>
      <c r="DK12" s="95">
        <f>DP7</f>
        <v>21.1</v>
      </c>
      <c r="DL12" s="95">
        <f>DQ7</f>
        <v>20</v>
      </c>
      <c r="DM12" s="95">
        <f>DR7</f>
        <v>18.2</v>
      </c>
      <c r="DN12" s="95">
        <f>DS7</f>
        <v>20.9</v>
      </c>
      <c r="DO12" s="95">
        <f>DT7</f>
        <v>21.1</v>
      </c>
      <c r="DP12" s="84"/>
      <c r="DQ12" s="84"/>
      <c r="DR12" s="84"/>
      <c r="DS12" s="84"/>
      <c r="DT12" s="94" t="s">
        <v>147</v>
      </c>
      <c r="DU12" s="95">
        <f>DZ7</f>
        <v>128.80000000000001</v>
      </c>
      <c r="DV12" s="95">
        <f>EA7</f>
        <v>109.9</v>
      </c>
      <c r="DW12" s="95">
        <f>EB7</f>
        <v>103.6</v>
      </c>
      <c r="DX12" s="95">
        <f>EC7</f>
        <v>95.7</v>
      </c>
      <c r="DY12" s="95">
        <f>ED7</f>
        <v>88.5</v>
      </c>
      <c r="DZ12" s="84"/>
      <c r="EA12" s="84"/>
      <c r="EB12" s="84"/>
      <c r="EC12" s="84"/>
      <c r="ED12" s="94" t="s">
        <v>144</v>
      </c>
      <c r="EE12" s="95">
        <f>EJ7</f>
        <v>59.8</v>
      </c>
      <c r="EF12" s="95">
        <f>EK7</f>
        <v>59.6</v>
      </c>
      <c r="EG12" s="95">
        <f>EL7</f>
        <v>60.3</v>
      </c>
      <c r="EH12" s="95">
        <f>EM7</f>
        <v>60.2</v>
      </c>
      <c r="EI12" s="95">
        <f>EN7</f>
        <v>61.2</v>
      </c>
      <c r="EJ12" s="84"/>
      <c r="EK12" s="84"/>
      <c r="EL12" s="84"/>
      <c r="EM12" s="84"/>
      <c r="EN12" s="94" t="s">
        <v>148</v>
      </c>
      <c r="EO12" s="95">
        <f>ET7</f>
        <v>16.2</v>
      </c>
      <c r="EP12" s="95">
        <f>EU7</f>
        <v>18.7</v>
      </c>
      <c r="EQ12" s="95">
        <f>EV7</f>
        <v>20.5</v>
      </c>
      <c r="ER12" s="95">
        <f>EW7</f>
        <v>21.4</v>
      </c>
      <c r="ES12" s="95">
        <f>EX7</f>
        <v>22.6</v>
      </c>
      <c r="ET12" s="84"/>
      <c r="EU12" s="84"/>
      <c r="EV12" s="84"/>
      <c r="EW12" s="84"/>
      <c r="EX12" s="84"/>
      <c r="EY12" s="94" t="s">
        <v>148</v>
      </c>
      <c r="EZ12" s="95">
        <f>IF($EZ$8,FE7,"-")</f>
        <v>39.5</v>
      </c>
      <c r="FA12" s="95">
        <f>IF($EZ$8,FF7,"-")</f>
        <v>39.1</v>
      </c>
      <c r="FB12" s="95">
        <f>IF($EZ$8,FG7,"-")</f>
        <v>37.299999999999997</v>
      </c>
      <c r="FC12" s="95">
        <f>IF($EZ$8,FH7,"-")</f>
        <v>38</v>
      </c>
      <c r="FD12" s="95">
        <f>IF($EZ$8,FI7,"-")</f>
        <v>36.5</v>
      </c>
      <c r="FE12" s="84"/>
      <c r="FF12" s="84"/>
      <c r="FG12" s="84"/>
      <c r="FH12" s="84"/>
      <c r="FI12" s="94" t="s">
        <v>148</v>
      </c>
      <c r="FJ12" s="95">
        <f>IF($FJ$8,FO7,"-")</f>
        <v>22</v>
      </c>
      <c r="FK12" s="95">
        <f>IF($FJ$8,FP7,"-")</f>
        <v>21.4</v>
      </c>
      <c r="FL12" s="95">
        <f>IF($FJ$8,FQ7,"-")</f>
        <v>19.3</v>
      </c>
      <c r="FM12" s="95">
        <f>IF($FJ$8,FR7,"-")</f>
        <v>20.6</v>
      </c>
      <c r="FN12" s="95">
        <f>IF($FJ$8,FS7,"-")</f>
        <v>21.6</v>
      </c>
      <c r="FO12" s="84"/>
      <c r="FP12" s="84"/>
      <c r="FQ12" s="84"/>
      <c r="FR12" s="84"/>
      <c r="FS12" s="94" t="s">
        <v>148</v>
      </c>
      <c r="FT12" s="95">
        <f>IF($FT$8,FY7,"-")</f>
        <v>105.7</v>
      </c>
      <c r="FU12" s="95">
        <f>IF($FT$8,FZ7,"-")</f>
        <v>89.4</v>
      </c>
      <c r="FV12" s="95">
        <f>IF($FT$8,GA7,"-")</f>
        <v>83.3</v>
      </c>
      <c r="FW12" s="95">
        <f>IF($FT$8,GB7,"-")</f>
        <v>73.2</v>
      </c>
      <c r="FX12" s="95">
        <f>IF($FT$8,GC7,"-")</f>
        <v>71.400000000000006</v>
      </c>
      <c r="FY12" s="84"/>
      <c r="FZ12" s="84"/>
      <c r="GA12" s="84"/>
      <c r="GB12" s="84"/>
      <c r="GC12" s="94" t="s">
        <v>148</v>
      </c>
      <c r="GD12" s="95">
        <f>IF($GD$8,GI7,"-")</f>
        <v>61.3</v>
      </c>
      <c r="GE12" s="95">
        <f>IF($GD$8,GJ7,"-")</f>
        <v>61.7</v>
      </c>
      <c r="GF12" s="95">
        <f>IF($GD$8,GK7,"-")</f>
        <v>62.1</v>
      </c>
      <c r="GG12" s="95">
        <f>IF($GD$8,GL7,"-")</f>
        <v>62.6</v>
      </c>
      <c r="GH12" s="95">
        <f>IF($GD$8,GM7,"-")</f>
        <v>63.4</v>
      </c>
      <c r="GI12" s="84"/>
      <c r="GJ12" s="84"/>
      <c r="GK12" s="84"/>
      <c r="GL12" s="84"/>
      <c r="GM12" s="94" t="s">
        <v>148</v>
      </c>
      <c r="GN12" s="95">
        <f>IF($GN$8,GS7,"-")</f>
        <v>11.9</v>
      </c>
      <c r="GO12" s="95">
        <f>IF($GN$8,GT7,"-")</f>
        <v>13.3</v>
      </c>
      <c r="GP12" s="95">
        <f>IF($GN$8,GU7,"-")</f>
        <v>14.4</v>
      </c>
      <c r="GQ12" s="95">
        <f>IF($GN$8,GV7,"-")</f>
        <v>15.3</v>
      </c>
      <c r="GR12" s="95">
        <f>IF($GN$8,GW7,"-")</f>
        <v>16.100000000000001</v>
      </c>
      <c r="GS12" s="84"/>
      <c r="GT12" s="84"/>
      <c r="GU12" s="84"/>
      <c r="GV12" s="84"/>
      <c r="GW12" s="84"/>
      <c r="GX12" s="94" t="s">
        <v>148</v>
      </c>
      <c r="GY12" s="95" t="str">
        <f>IF($GY$8,HD7,"-")</f>
        <v>-</v>
      </c>
      <c r="GZ12" s="95" t="str">
        <f>IF($GY$8,HE7,"-")</f>
        <v>-</v>
      </c>
      <c r="HA12" s="95" t="str">
        <f>IF($GY$8,HF7,"-")</f>
        <v>-</v>
      </c>
      <c r="HB12" s="95" t="str">
        <f>IF($GY$8,HG7,"-")</f>
        <v>-</v>
      </c>
      <c r="HC12" s="95" t="str">
        <f>IF($GY$8,HH7,"-")</f>
        <v>-</v>
      </c>
      <c r="HD12" s="84"/>
      <c r="HE12" s="84"/>
      <c r="HF12" s="84"/>
      <c r="HG12" s="84"/>
      <c r="HH12" s="94" t="s">
        <v>148</v>
      </c>
      <c r="HI12" s="95" t="str">
        <f>IF($HI$8,HN7,"-")</f>
        <v>-</v>
      </c>
      <c r="HJ12" s="95" t="str">
        <f>IF($HI$8,HO7,"-")</f>
        <v>-</v>
      </c>
      <c r="HK12" s="95" t="str">
        <f>IF($HI$8,HP7,"-")</f>
        <v>-</v>
      </c>
      <c r="HL12" s="95" t="str">
        <f>IF($HI$8,HQ7,"-")</f>
        <v>-</v>
      </c>
      <c r="HM12" s="95" t="str">
        <f>IF($HI$8,HR7,"-")</f>
        <v>-</v>
      </c>
      <c r="HN12" s="84"/>
      <c r="HO12" s="84"/>
      <c r="HP12" s="84"/>
      <c r="HQ12" s="84"/>
      <c r="HR12" s="94" t="s">
        <v>148</v>
      </c>
      <c r="HS12" s="95" t="str">
        <f>IF($HS$8,HX7,"-")</f>
        <v>-</v>
      </c>
      <c r="HT12" s="95" t="str">
        <f>IF($HS$8,HY7,"-")</f>
        <v>-</v>
      </c>
      <c r="HU12" s="95" t="str">
        <f>IF($HS$8,HZ7,"-")</f>
        <v>-</v>
      </c>
      <c r="HV12" s="95" t="str">
        <f>IF($HS$8,IA7,"-")</f>
        <v>-</v>
      </c>
      <c r="HW12" s="95" t="str">
        <f>IF($HS$8,IB7,"-")</f>
        <v>-</v>
      </c>
      <c r="HX12" s="84"/>
      <c r="HY12" s="84"/>
      <c r="HZ12" s="84"/>
      <c r="IA12" s="84"/>
      <c r="IB12" s="94" t="s">
        <v>148</v>
      </c>
      <c r="IC12" s="95" t="str">
        <f>IF($IC$8,IH7,"-")</f>
        <v>-</v>
      </c>
      <c r="ID12" s="95" t="str">
        <f>IF($IC$8,II7,"-")</f>
        <v>-</v>
      </c>
      <c r="IE12" s="95" t="str">
        <f>IF($IC$8,IJ7,"-")</f>
        <v>-</v>
      </c>
      <c r="IF12" s="95" t="str">
        <f>IF($IC$8,IK7,"-")</f>
        <v>-</v>
      </c>
      <c r="IG12" s="95" t="str">
        <f>IF($IC$8,IL7,"-")</f>
        <v>-</v>
      </c>
      <c r="IH12" s="84"/>
      <c r="II12" s="84"/>
      <c r="IJ12" s="84"/>
      <c r="IK12" s="84"/>
      <c r="IL12" s="94" t="s">
        <v>148</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148</v>
      </c>
      <c r="JH12" s="95" t="str">
        <f>IF($JH$8,JM7,"-")</f>
        <v>-</v>
      </c>
      <c r="JI12" s="95" t="str">
        <f>IF($JH$8,JN7,"-")</f>
        <v>-</v>
      </c>
      <c r="JJ12" s="95" t="str">
        <f>IF($JH$8,JO7,"-")</f>
        <v>-</v>
      </c>
      <c r="JK12" s="95" t="str">
        <f>IF($JH$8,JP7,"-")</f>
        <v>-</v>
      </c>
      <c r="JL12" s="95" t="str">
        <f>IF($JH$8,JQ7,"-")</f>
        <v>-</v>
      </c>
      <c r="JM12" s="84"/>
      <c r="JN12" s="84"/>
      <c r="JO12" s="84"/>
      <c r="JP12" s="84"/>
      <c r="JQ12" s="94" t="s">
        <v>148</v>
      </c>
      <c r="JR12" s="95" t="str">
        <f>IF($JR$8,JW7,"-")</f>
        <v>-</v>
      </c>
      <c r="JS12" s="95" t="str">
        <f>IF($JR$8,JX7,"-")</f>
        <v>-</v>
      </c>
      <c r="JT12" s="95" t="str">
        <f>IF($JR$8,JY7,"-")</f>
        <v>-</v>
      </c>
      <c r="JU12" s="95" t="str">
        <f>IF($JR$8,JZ7,"-")</f>
        <v>-</v>
      </c>
      <c r="JV12" s="95" t="str">
        <f>IF($JR$8,KA7,"-")</f>
        <v>-</v>
      </c>
      <c r="JW12" s="84"/>
      <c r="JX12" s="84"/>
      <c r="JY12" s="84"/>
      <c r="JZ12" s="84"/>
      <c r="KA12" s="94" t="s">
        <v>148</v>
      </c>
      <c r="KB12" s="95" t="str">
        <f>IF($KB$8,KG7,"-")</f>
        <v>-</v>
      </c>
      <c r="KC12" s="95" t="str">
        <f>IF($KB$8,KH7,"-")</f>
        <v>-</v>
      </c>
      <c r="KD12" s="95" t="str">
        <f>IF($KB$8,KI7,"-")</f>
        <v>-</v>
      </c>
      <c r="KE12" s="95" t="str">
        <f>IF($KB$8,KJ7,"-")</f>
        <v>-</v>
      </c>
      <c r="KF12" s="95" t="str">
        <f>IF($KB$8,KK7,"-")</f>
        <v>-</v>
      </c>
      <c r="KG12" s="84"/>
      <c r="KH12" s="84"/>
      <c r="KI12" s="84"/>
      <c r="KJ12" s="84"/>
      <c r="KK12" s="94" t="s">
        <v>148</v>
      </c>
      <c r="KL12" s="95" t="str">
        <f>IF($KL$8,KQ7,"-")</f>
        <v>-</v>
      </c>
      <c r="KM12" s="95" t="str">
        <f>IF($KL$8,KR7,"-")</f>
        <v>-</v>
      </c>
      <c r="KN12" s="95" t="str">
        <f>IF($KL$8,KS7,"-")</f>
        <v>-</v>
      </c>
      <c r="KO12" s="95" t="str">
        <f>IF($KL$8,KT7,"-")</f>
        <v>-</v>
      </c>
      <c r="KP12" s="95" t="str">
        <f>IF($KL$8,KU7,"-")</f>
        <v>-</v>
      </c>
      <c r="KQ12" s="84"/>
      <c r="KR12" s="84"/>
      <c r="KS12" s="84"/>
      <c r="KT12" s="84"/>
      <c r="KU12" s="84"/>
      <c r="KV12" s="94" t="s">
        <v>144</v>
      </c>
      <c r="KW12" s="95" t="str">
        <f>IF($KW$8,LB7,"-")</f>
        <v>-</v>
      </c>
      <c r="KX12" s="95" t="str">
        <f>IF($KW$8,LC7,"-")</f>
        <v>-</v>
      </c>
      <c r="KY12" s="95" t="str">
        <f>IF($KW$8,LD7,"-")</f>
        <v>-</v>
      </c>
      <c r="KZ12" s="95" t="str">
        <f>IF($KW$8,LE7,"-")</f>
        <v>-</v>
      </c>
      <c r="LA12" s="95" t="str">
        <f>IF($KW$8,LF7,"-")</f>
        <v>-</v>
      </c>
      <c r="LB12" s="84"/>
      <c r="LC12" s="84"/>
      <c r="LD12" s="84"/>
      <c r="LE12" s="84"/>
      <c r="LF12" s="94" t="s">
        <v>148</v>
      </c>
      <c r="LG12" s="95" t="str">
        <f>IF($LG$8,LL7,"-")</f>
        <v>-</v>
      </c>
      <c r="LH12" s="95" t="str">
        <f>IF($LG$8,LM7,"-")</f>
        <v>-</v>
      </c>
      <c r="LI12" s="95" t="str">
        <f>IF($LG$8,LN7,"-")</f>
        <v>-</v>
      </c>
      <c r="LJ12" s="95" t="str">
        <f>IF($LG$8,LO7,"-")</f>
        <v>-</v>
      </c>
      <c r="LK12" s="95" t="str">
        <f>IF($LG$8,LP7,"-")</f>
        <v>-</v>
      </c>
      <c r="LL12" s="84"/>
      <c r="LM12" s="84"/>
      <c r="LN12" s="84"/>
      <c r="LO12" s="84"/>
      <c r="LP12" s="94" t="s">
        <v>148</v>
      </c>
      <c r="LQ12" s="95" t="str">
        <f>IF($LQ$8,LV7,"-")</f>
        <v>-</v>
      </c>
      <c r="LR12" s="95" t="str">
        <f>IF($LQ$8,LW7,"-")</f>
        <v>-</v>
      </c>
      <c r="LS12" s="95" t="str">
        <f>IF($LQ$8,LX7,"-")</f>
        <v>-</v>
      </c>
      <c r="LT12" s="95" t="str">
        <f>IF($LQ$8,LY7,"-")</f>
        <v>-</v>
      </c>
      <c r="LU12" s="95" t="str">
        <f>IF($LQ$8,LZ7,"-")</f>
        <v>-</v>
      </c>
      <c r="LV12" s="84"/>
      <c r="LW12" s="84"/>
      <c r="LX12" s="84"/>
      <c r="LY12" s="84"/>
      <c r="LZ12" s="94" t="s">
        <v>148</v>
      </c>
      <c r="MA12" s="95" t="str">
        <f>IF($MA$8,MF7,"-")</f>
        <v>-</v>
      </c>
      <c r="MB12" s="95" t="str">
        <f>IF($MA$8,MG7,"-")</f>
        <v>-</v>
      </c>
      <c r="MC12" s="95" t="str">
        <f>IF($MA$8,MH7,"-")</f>
        <v>-</v>
      </c>
      <c r="MD12" s="95" t="str">
        <f>IF($MA$8,MI7,"-")</f>
        <v>-</v>
      </c>
      <c r="ME12" s="95" t="str">
        <f>IF($MA$8,MJ7,"-")</f>
        <v>-</v>
      </c>
      <c r="MF12" s="84"/>
      <c r="MG12" s="84"/>
      <c r="MH12" s="84"/>
      <c r="MI12" s="84"/>
      <c r="MJ12" s="94" t="s">
        <v>148</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150</v>
      </c>
      <c r="C14" s="99"/>
      <c r="D14" s="100"/>
      <c r="E14" s="99"/>
      <c r="F14" s="209" t="s">
        <v>151</v>
      </c>
      <c r="G14" s="209"/>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9" t="s">
        <v>152</v>
      </c>
      <c r="C15" s="199"/>
      <c r="D15" s="100"/>
      <c r="E15" s="97">
        <v>1</v>
      </c>
      <c r="F15" s="199" t="s">
        <v>153</v>
      </c>
      <c r="G15" s="199"/>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9" t="s">
        <v>156</v>
      </c>
      <c r="C16" s="199"/>
      <c r="D16" s="100"/>
      <c r="E16" s="97">
        <f>E15+1</f>
        <v>2</v>
      </c>
      <c r="F16" s="199" t="s">
        <v>157</v>
      </c>
      <c r="G16" s="199"/>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9" t="s">
        <v>159</v>
      </c>
      <c r="C17" s="199"/>
      <c r="D17" s="100"/>
      <c r="E17" s="97">
        <f t="shared" ref="E17" si="8">E16+1</f>
        <v>3</v>
      </c>
      <c r="F17" s="199" t="s">
        <v>160</v>
      </c>
      <c r="G17" s="199"/>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127.7</v>
      </c>
      <c r="AZ17" s="106">
        <f t="shared" ref="AZ17:BC17" si="9">IF(AZ7="-",NA(),AZ7)</f>
        <v>122.8</v>
      </c>
      <c r="BA17" s="106">
        <f t="shared" si="9"/>
        <v>148</v>
      </c>
      <c r="BB17" s="106">
        <f t="shared" si="9"/>
        <v>150.9</v>
      </c>
      <c r="BC17" s="106">
        <f t="shared" si="9"/>
        <v>173.8</v>
      </c>
      <c r="BD17" s="100"/>
      <c r="BE17" s="100"/>
      <c r="BF17" s="100"/>
      <c r="BG17" s="100"/>
      <c r="BH17" s="100"/>
      <c r="BI17" s="105" t="s">
        <v>163</v>
      </c>
      <c r="BJ17" s="106">
        <f>IF(BJ7="-",NA(),BJ7)</f>
        <v>132.9</v>
      </c>
      <c r="BK17" s="106">
        <f t="shared" ref="BK17:BN17" si="10">IF(BK7="-",NA(),BK7)</f>
        <v>124.2</v>
      </c>
      <c r="BL17" s="106">
        <f t="shared" si="10"/>
        <v>151.4</v>
      </c>
      <c r="BM17" s="106">
        <f t="shared" si="10"/>
        <v>152.80000000000001</v>
      </c>
      <c r="BN17" s="106">
        <f t="shared" si="10"/>
        <v>175.5</v>
      </c>
      <c r="BO17" s="100"/>
      <c r="BP17" s="100"/>
      <c r="BQ17" s="100"/>
      <c r="BR17" s="100"/>
      <c r="BS17" s="100"/>
      <c r="BT17" s="105" t="s">
        <v>162</v>
      </c>
      <c r="BU17" s="106">
        <f>IF(BU7="-",NA(),BU7)</f>
        <v>610</v>
      </c>
      <c r="BV17" s="106">
        <f t="shared" ref="BV17:BY17" si="11">IF(BV7="-",NA(),BV7)</f>
        <v>850.3</v>
      </c>
      <c r="BW17" s="106">
        <f t="shared" si="11"/>
        <v>805.6</v>
      </c>
      <c r="BX17" s="106">
        <f t="shared" si="11"/>
        <v>803.6</v>
      </c>
      <c r="BY17" s="106">
        <f t="shared" si="11"/>
        <v>1385.1</v>
      </c>
      <c r="BZ17" s="100"/>
      <c r="CA17" s="100"/>
      <c r="CB17" s="100"/>
      <c r="CC17" s="100"/>
      <c r="CD17" s="100"/>
      <c r="CE17" s="105" t="s">
        <v>162</v>
      </c>
      <c r="CF17" s="106">
        <f>IF(CF7="-",NA(),CF7)</f>
        <v>6961</v>
      </c>
      <c r="CG17" s="106">
        <f t="shared" ref="CG17:CJ17" si="12">IF(CG7="-",NA(),CG7)</f>
        <v>7904.4</v>
      </c>
      <c r="CH17" s="106">
        <f t="shared" si="12"/>
        <v>7194.5</v>
      </c>
      <c r="CI17" s="106">
        <f t="shared" si="12"/>
        <v>7614.4</v>
      </c>
      <c r="CJ17" s="106">
        <f t="shared" si="12"/>
        <v>6602.1</v>
      </c>
      <c r="CK17" s="100"/>
      <c r="CL17" s="100"/>
      <c r="CM17" s="100"/>
      <c r="CN17" s="100"/>
      <c r="CO17" s="105" t="s">
        <v>162</v>
      </c>
      <c r="CP17" s="107">
        <f>IF(CP7="-",NA(),CP7)</f>
        <v>1469578</v>
      </c>
      <c r="CQ17" s="107">
        <f t="shared" ref="CQ17:CT17" si="13">IF(CQ7="-",NA(),CQ7)</f>
        <v>1337220</v>
      </c>
      <c r="CR17" s="107">
        <f t="shared" si="13"/>
        <v>1716520</v>
      </c>
      <c r="CS17" s="107">
        <f t="shared" si="13"/>
        <v>1576191</v>
      </c>
      <c r="CT17" s="107">
        <f t="shared" si="13"/>
        <v>1617473</v>
      </c>
      <c r="CU17" s="100"/>
      <c r="CV17" s="100"/>
      <c r="CW17" s="100"/>
      <c r="CX17" s="100"/>
      <c r="CY17" s="100"/>
      <c r="CZ17" s="105" t="s">
        <v>162</v>
      </c>
      <c r="DA17" s="106">
        <f>IF(DA7="-",NA(),DA7)</f>
        <v>46.1</v>
      </c>
      <c r="DB17" s="106">
        <f t="shared" ref="DB17:DE17" si="14">IF(DB7="-",NA(),DB7)</f>
        <v>45.8</v>
      </c>
      <c r="DC17" s="106">
        <f t="shared" si="14"/>
        <v>45.4</v>
      </c>
      <c r="DD17" s="106">
        <f t="shared" si="14"/>
        <v>44.7</v>
      </c>
      <c r="DE17" s="106">
        <f t="shared" si="14"/>
        <v>44.5</v>
      </c>
      <c r="DF17" s="100"/>
      <c r="DG17" s="100"/>
      <c r="DH17" s="100"/>
      <c r="DI17" s="100"/>
      <c r="DJ17" s="105" t="s">
        <v>162</v>
      </c>
      <c r="DK17" s="106">
        <f>IF(DK7="-",NA(),DK7)</f>
        <v>19.3</v>
      </c>
      <c r="DL17" s="106">
        <f t="shared" ref="DL17:DO17" si="15">IF(DL7="-",NA(),DL7)</f>
        <v>19</v>
      </c>
      <c r="DM17" s="106">
        <f t="shared" si="15"/>
        <v>17.3</v>
      </c>
      <c r="DN17" s="106">
        <f t="shared" si="15"/>
        <v>22.6</v>
      </c>
      <c r="DO17" s="106">
        <f t="shared" si="15"/>
        <v>9</v>
      </c>
      <c r="DP17" s="100"/>
      <c r="DQ17" s="100"/>
      <c r="DR17" s="100"/>
      <c r="DS17" s="100"/>
      <c r="DT17" s="105" t="s">
        <v>162</v>
      </c>
      <c r="DU17" s="106">
        <f>IF(DU7="-",NA(),DU7)</f>
        <v>129.19999999999999</v>
      </c>
      <c r="DV17" s="106">
        <f t="shared" ref="DV17:DY17" si="16">IF(DV7="-",NA(),DV7)</f>
        <v>110.4</v>
      </c>
      <c r="DW17" s="106">
        <f t="shared" si="16"/>
        <v>90.4</v>
      </c>
      <c r="DX17" s="106">
        <f t="shared" si="16"/>
        <v>74.2</v>
      </c>
      <c r="DY17" s="106">
        <f t="shared" si="16"/>
        <v>64.3</v>
      </c>
      <c r="DZ17" s="100"/>
      <c r="EA17" s="100"/>
      <c r="EB17" s="100"/>
      <c r="EC17" s="100"/>
      <c r="ED17" s="105" t="s">
        <v>162</v>
      </c>
      <c r="EE17" s="106">
        <f>IF(EE7="-",NA(),EE7)</f>
        <v>57.2</v>
      </c>
      <c r="EF17" s="106">
        <f t="shared" ref="EF17:EI17" si="17">IF(EF7="-",NA(),EF7)</f>
        <v>57.5</v>
      </c>
      <c r="EG17" s="106">
        <f t="shared" si="17"/>
        <v>59.4</v>
      </c>
      <c r="EH17" s="106">
        <f t="shared" si="17"/>
        <v>60.8</v>
      </c>
      <c r="EI17" s="106">
        <f t="shared" si="17"/>
        <v>61.2</v>
      </c>
      <c r="EJ17" s="100"/>
      <c r="EK17" s="100"/>
      <c r="EL17" s="100"/>
      <c r="EM17" s="100"/>
      <c r="EN17" s="105" t="s">
        <v>162</v>
      </c>
      <c r="EO17" s="106">
        <f>IF(EO7="-",NA(),EO7)</f>
        <v>32.1</v>
      </c>
      <c r="EP17" s="106">
        <f t="shared" ref="EP17:ES17" si="18">IF(EP7="-",NA(),EP7)</f>
        <v>35.299999999999997</v>
      </c>
      <c r="EQ17" s="106">
        <f t="shared" si="18"/>
        <v>32.5</v>
      </c>
      <c r="ER17" s="106">
        <f t="shared" si="18"/>
        <v>32.5</v>
      </c>
      <c r="ES17" s="106">
        <f t="shared" si="18"/>
        <v>31</v>
      </c>
      <c r="ET17" s="100"/>
      <c r="EU17" s="100"/>
      <c r="EV17" s="100"/>
      <c r="EW17" s="100"/>
      <c r="EX17" s="100"/>
      <c r="EY17" s="105" t="s">
        <v>162</v>
      </c>
      <c r="EZ17" s="106">
        <f>IF(EZ7="-",NA(),EZ7)</f>
        <v>46.1</v>
      </c>
      <c r="FA17" s="106">
        <f t="shared" ref="FA17:FD17" si="19">IF(FA7="-",NA(),FA7)</f>
        <v>45.8</v>
      </c>
      <c r="FB17" s="106">
        <f t="shared" si="19"/>
        <v>45.4</v>
      </c>
      <c r="FC17" s="106">
        <f t="shared" si="19"/>
        <v>44.7</v>
      </c>
      <c r="FD17" s="106">
        <f t="shared" si="19"/>
        <v>44.5</v>
      </c>
      <c r="FE17" s="100"/>
      <c r="FF17" s="100"/>
      <c r="FG17" s="100"/>
      <c r="FH17" s="100"/>
      <c r="FI17" s="105" t="s">
        <v>162</v>
      </c>
      <c r="FJ17" s="106">
        <f>IF(FJ7="-",NA(),FJ7)</f>
        <v>19.3</v>
      </c>
      <c r="FK17" s="106">
        <f t="shared" ref="FK17:FN17" si="20">IF(FK7="-",NA(),FK7)</f>
        <v>19</v>
      </c>
      <c r="FL17" s="106">
        <f t="shared" si="20"/>
        <v>17.3</v>
      </c>
      <c r="FM17" s="106">
        <f t="shared" si="20"/>
        <v>22.6</v>
      </c>
      <c r="FN17" s="106">
        <f t="shared" si="20"/>
        <v>9</v>
      </c>
      <c r="FO17" s="100"/>
      <c r="FP17" s="100"/>
      <c r="FQ17" s="100"/>
      <c r="FR17" s="100"/>
      <c r="FS17" s="105" t="s">
        <v>162</v>
      </c>
      <c r="FT17" s="106">
        <f>IF(FT7="-",NA(),FT7)</f>
        <v>129.19999999999999</v>
      </c>
      <c r="FU17" s="106">
        <f t="shared" ref="FU17:FX17" si="21">IF(FU7="-",NA(),FU7)</f>
        <v>110.4</v>
      </c>
      <c r="FV17" s="106">
        <f t="shared" si="21"/>
        <v>90.4</v>
      </c>
      <c r="FW17" s="106">
        <f t="shared" si="21"/>
        <v>74.2</v>
      </c>
      <c r="FX17" s="106">
        <f t="shared" si="21"/>
        <v>64.3</v>
      </c>
      <c r="FY17" s="100"/>
      <c r="FZ17" s="100"/>
      <c r="GA17" s="100"/>
      <c r="GB17" s="100"/>
      <c r="GC17" s="105" t="s">
        <v>162</v>
      </c>
      <c r="GD17" s="106">
        <f>IF(GD7="-",NA(),GD7)</f>
        <v>57.2</v>
      </c>
      <c r="GE17" s="106">
        <f t="shared" ref="GE17:GH17" si="22">IF(GE7="-",NA(),GE7)</f>
        <v>57.5</v>
      </c>
      <c r="GF17" s="106">
        <f t="shared" si="22"/>
        <v>59.4</v>
      </c>
      <c r="GG17" s="106">
        <f t="shared" si="22"/>
        <v>60.8</v>
      </c>
      <c r="GH17" s="106">
        <f t="shared" si="22"/>
        <v>61.2</v>
      </c>
      <c r="GI17" s="100"/>
      <c r="GJ17" s="100"/>
      <c r="GK17" s="100"/>
      <c r="GL17" s="100"/>
      <c r="GM17" s="105" t="s">
        <v>162</v>
      </c>
      <c r="GN17" s="106">
        <f>IF(GN7="-",NA(),GN7)</f>
        <v>32.1</v>
      </c>
      <c r="GO17" s="106">
        <f t="shared" ref="GO17:GR17" si="23">IF(GO7="-",NA(),GO7)</f>
        <v>35.299999999999997</v>
      </c>
      <c r="GP17" s="106">
        <f t="shared" si="23"/>
        <v>32.5</v>
      </c>
      <c r="GQ17" s="106">
        <f t="shared" si="23"/>
        <v>32.5</v>
      </c>
      <c r="GR17" s="106">
        <f t="shared" si="23"/>
        <v>31</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162</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162</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162</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162</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162</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162</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163</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162</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162</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9" t="s">
        <v>164</v>
      </c>
      <c r="C18" s="199"/>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125.7</v>
      </c>
      <c r="AZ18" s="106">
        <f t="shared" ref="AZ18:BC18" si="39">IF(BE7="-",NA(),BE7)</f>
        <v>129.69999999999999</v>
      </c>
      <c r="BA18" s="106">
        <f t="shared" si="39"/>
        <v>135.9</v>
      </c>
      <c r="BB18" s="106">
        <f t="shared" si="39"/>
        <v>130.5</v>
      </c>
      <c r="BC18" s="106">
        <f t="shared" si="39"/>
        <v>129.9</v>
      </c>
      <c r="BD18" s="100"/>
      <c r="BE18" s="100"/>
      <c r="BF18" s="100"/>
      <c r="BG18" s="100"/>
      <c r="BH18" s="100"/>
      <c r="BI18" s="105" t="s">
        <v>165</v>
      </c>
      <c r="BJ18" s="106">
        <f>IF(BO7="-",NA(),BO7)</f>
        <v>124.8</v>
      </c>
      <c r="BK18" s="106">
        <f t="shared" ref="BK18:BN18" si="40">IF(BP7="-",NA(),BP7)</f>
        <v>130.4</v>
      </c>
      <c r="BL18" s="106">
        <f t="shared" si="40"/>
        <v>136.30000000000001</v>
      </c>
      <c r="BM18" s="106">
        <f t="shared" si="40"/>
        <v>130.69999999999999</v>
      </c>
      <c r="BN18" s="106">
        <f t="shared" si="40"/>
        <v>128.9</v>
      </c>
      <c r="BO18" s="100"/>
      <c r="BP18" s="100"/>
      <c r="BQ18" s="100"/>
      <c r="BR18" s="100"/>
      <c r="BS18" s="100"/>
      <c r="BT18" s="105" t="s">
        <v>166</v>
      </c>
      <c r="BU18" s="106">
        <f>IF(BZ7="-",NA(),BZ7)</f>
        <v>638.79999999999995</v>
      </c>
      <c r="BV18" s="106">
        <f t="shared" ref="BV18:BY18" si="41">IF(CA7="-",NA(),CA7)</f>
        <v>716.7</v>
      </c>
      <c r="BW18" s="106">
        <f t="shared" si="41"/>
        <v>688</v>
      </c>
      <c r="BX18" s="106">
        <f t="shared" si="41"/>
        <v>707.7</v>
      </c>
      <c r="BY18" s="106">
        <f t="shared" si="41"/>
        <v>749.1</v>
      </c>
      <c r="BZ18" s="100"/>
      <c r="CA18" s="100"/>
      <c r="CB18" s="100"/>
      <c r="CC18" s="100"/>
      <c r="CD18" s="100"/>
      <c r="CE18" s="105" t="s">
        <v>165</v>
      </c>
      <c r="CF18" s="106">
        <f>IF(CK7="-",NA(),CK7)</f>
        <v>7493.6</v>
      </c>
      <c r="CG18" s="106">
        <f t="shared" ref="CG18:CJ18" si="42">IF(CL7="-",NA(),CL7)</f>
        <v>8014.2</v>
      </c>
      <c r="CH18" s="106">
        <f t="shared" si="42"/>
        <v>8260</v>
      </c>
      <c r="CI18" s="106">
        <f t="shared" si="42"/>
        <v>8600.1</v>
      </c>
      <c r="CJ18" s="106">
        <f t="shared" si="42"/>
        <v>9078.5</v>
      </c>
      <c r="CK18" s="100"/>
      <c r="CL18" s="100"/>
      <c r="CM18" s="100"/>
      <c r="CN18" s="100"/>
      <c r="CO18" s="105" t="s">
        <v>165</v>
      </c>
      <c r="CP18" s="107">
        <f>IF(CU7="-",NA(),CU7)</f>
        <v>1146099</v>
      </c>
      <c r="CQ18" s="107">
        <f t="shared" ref="CQ18:CT18" si="43">IF(CV7="-",NA(),CV7)</f>
        <v>1494682</v>
      </c>
      <c r="CR18" s="107">
        <f t="shared" si="43"/>
        <v>1543942</v>
      </c>
      <c r="CS18" s="107">
        <f t="shared" si="43"/>
        <v>1467681</v>
      </c>
      <c r="CT18" s="107">
        <f t="shared" si="43"/>
        <v>1533303</v>
      </c>
      <c r="CU18" s="100"/>
      <c r="CV18" s="100"/>
      <c r="CW18" s="100"/>
      <c r="CX18" s="100"/>
      <c r="CY18" s="100"/>
      <c r="CZ18" s="105" t="s">
        <v>165</v>
      </c>
      <c r="DA18" s="106">
        <f>IF(DF7="-",NA(),DF7)</f>
        <v>38.4</v>
      </c>
      <c r="DB18" s="106">
        <f t="shared" ref="DB18:DE18" si="44">IF(DG7="-",NA(),DG7)</f>
        <v>37.700000000000003</v>
      </c>
      <c r="DC18" s="106">
        <f t="shared" si="44"/>
        <v>36.200000000000003</v>
      </c>
      <c r="DD18" s="106">
        <f t="shared" si="44"/>
        <v>36.5</v>
      </c>
      <c r="DE18" s="106">
        <f t="shared" si="44"/>
        <v>35.299999999999997</v>
      </c>
      <c r="DF18" s="100"/>
      <c r="DG18" s="100"/>
      <c r="DH18" s="100"/>
      <c r="DI18" s="100"/>
      <c r="DJ18" s="105" t="s">
        <v>165</v>
      </c>
      <c r="DK18" s="106">
        <f>IF(DP7="-",NA(),DP7)</f>
        <v>21.1</v>
      </c>
      <c r="DL18" s="106">
        <f t="shared" ref="DL18:DO18" si="45">IF(DQ7="-",NA(),DQ7)</f>
        <v>20</v>
      </c>
      <c r="DM18" s="106">
        <f t="shared" si="45"/>
        <v>18.2</v>
      </c>
      <c r="DN18" s="106">
        <f t="shared" si="45"/>
        <v>20.9</v>
      </c>
      <c r="DO18" s="106">
        <f t="shared" si="45"/>
        <v>21.1</v>
      </c>
      <c r="DP18" s="100"/>
      <c r="DQ18" s="100"/>
      <c r="DR18" s="100"/>
      <c r="DS18" s="100"/>
      <c r="DT18" s="105" t="s">
        <v>165</v>
      </c>
      <c r="DU18" s="106">
        <f>IF(DZ7="-",NA(),DZ7)</f>
        <v>128.80000000000001</v>
      </c>
      <c r="DV18" s="106">
        <f t="shared" ref="DV18:DY18" si="46">IF(EA7="-",NA(),EA7)</f>
        <v>109.9</v>
      </c>
      <c r="DW18" s="106">
        <f t="shared" si="46"/>
        <v>103.6</v>
      </c>
      <c r="DX18" s="106">
        <f t="shared" si="46"/>
        <v>95.7</v>
      </c>
      <c r="DY18" s="106">
        <f t="shared" si="46"/>
        <v>88.5</v>
      </c>
      <c r="DZ18" s="100"/>
      <c r="EA18" s="100"/>
      <c r="EB18" s="100"/>
      <c r="EC18" s="100"/>
      <c r="ED18" s="105" t="s">
        <v>165</v>
      </c>
      <c r="EE18" s="106">
        <f>IF(EJ7="-",NA(),EJ7)</f>
        <v>59.8</v>
      </c>
      <c r="EF18" s="106">
        <f t="shared" ref="EF18:EI18" si="47">IF(EK7="-",NA(),EK7)</f>
        <v>59.6</v>
      </c>
      <c r="EG18" s="106">
        <f t="shared" si="47"/>
        <v>60.3</v>
      </c>
      <c r="EH18" s="106">
        <f t="shared" si="47"/>
        <v>60.2</v>
      </c>
      <c r="EI18" s="106">
        <f t="shared" si="47"/>
        <v>61.2</v>
      </c>
      <c r="EJ18" s="100"/>
      <c r="EK18" s="100"/>
      <c r="EL18" s="100"/>
      <c r="EM18" s="100"/>
      <c r="EN18" s="105" t="s">
        <v>165</v>
      </c>
      <c r="EO18" s="106">
        <f>IF(ET7="-",NA(),ET7)</f>
        <v>16.2</v>
      </c>
      <c r="EP18" s="106">
        <f t="shared" ref="EP18:ES18" si="48">IF(EU7="-",NA(),EU7)</f>
        <v>18.7</v>
      </c>
      <c r="EQ18" s="106">
        <f t="shared" si="48"/>
        <v>20.5</v>
      </c>
      <c r="ER18" s="106">
        <f t="shared" si="48"/>
        <v>21.4</v>
      </c>
      <c r="ES18" s="106">
        <f t="shared" si="48"/>
        <v>22.6</v>
      </c>
      <c r="ET18" s="100"/>
      <c r="EU18" s="100"/>
      <c r="EV18" s="100"/>
      <c r="EW18" s="100"/>
      <c r="EX18" s="100"/>
      <c r="EY18" s="105" t="s">
        <v>165</v>
      </c>
      <c r="EZ18" s="106">
        <f>IF(OR(NOT($EZ$8),FE7="-"),NA(),FE7)</f>
        <v>39.5</v>
      </c>
      <c r="FA18" s="106">
        <f>IF(OR(NOT($EZ$8),FF7="-"),NA(),FF7)</f>
        <v>39.1</v>
      </c>
      <c r="FB18" s="106">
        <f>IF(OR(NOT($EZ$8),FG7="-"),NA(),FG7)</f>
        <v>37.299999999999997</v>
      </c>
      <c r="FC18" s="106">
        <f>IF(OR(NOT($EZ$8),FH7="-"),NA(),FH7)</f>
        <v>38</v>
      </c>
      <c r="FD18" s="106">
        <f>IF(OR(NOT($EZ$8),FI7="-"),NA(),FI7)</f>
        <v>36.5</v>
      </c>
      <c r="FE18" s="100"/>
      <c r="FF18" s="100"/>
      <c r="FG18" s="100"/>
      <c r="FH18" s="100"/>
      <c r="FI18" s="105" t="s">
        <v>165</v>
      </c>
      <c r="FJ18" s="106">
        <f>IF(OR(NOT($FJ$8),FO7="-"),NA(),FO7)</f>
        <v>22</v>
      </c>
      <c r="FK18" s="106">
        <f>IF(OR(NOT($FJ$8),FP7="-"),NA(),FP7)</f>
        <v>21.4</v>
      </c>
      <c r="FL18" s="106">
        <f>IF(OR(NOT($FJ$8),FQ7="-"),NA(),FQ7)</f>
        <v>19.3</v>
      </c>
      <c r="FM18" s="106">
        <f>IF(OR(NOT($FJ$8),FR7="-"),NA(),FR7)</f>
        <v>20.6</v>
      </c>
      <c r="FN18" s="106">
        <f>IF(OR(NOT($FJ$8),FS7="-"),NA(),FS7)</f>
        <v>21.6</v>
      </c>
      <c r="FO18" s="100"/>
      <c r="FP18" s="100"/>
      <c r="FQ18" s="100"/>
      <c r="FR18" s="100"/>
      <c r="FS18" s="105" t="s">
        <v>165</v>
      </c>
      <c r="FT18" s="106">
        <f>IF(OR(NOT($FT$8),FY7="-"),NA(),FY7)</f>
        <v>105.7</v>
      </c>
      <c r="FU18" s="106">
        <f>IF(OR(NOT($FT$8),FZ7="-"),NA(),FZ7)</f>
        <v>89.4</v>
      </c>
      <c r="FV18" s="106">
        <f>IF(OR(NOT($FT$8),GA7="-"),NA(),GA7)</f>
        <v>83.3</v>
      </c>
      <c r="FW18" s="106">
        <f>IF(OR(NOT($FT$8),GB7="-"),NA(),GB7)</f>
        <v>73.2</v>
      </c>
      <c r="FX18" s="106">
        <f>IF(OR(NOT($FT$8),GC7="-"),NA(),GC7)</f>
        <v>71.400000000000006</v>
      </c>
      <c r="FY18" s="100"/>
      <c r="FZ18" s="100"/>
      <c r="GA18" s="100"/>
      <c r="GB18" s="100"/>
      <c r="GC18" s="105" t="s">
        <v>165</v>
      </c>
      <c r="GD18" s="106">
        <f>IF(OR(NOT($GD$8),GI7="-"),NA(),GI7)</f>
        <v>61.3</v>
      </c>
      <c r="GE18" s="106">
        <f>IF(OR(NOT($GD$8),GJ7="-"),NA(),GJ7)</f>
        <v>61.7</v>
      </c>
      <c r="GF18" s="106">
        <f>IF(OR(NOT($GD$8),GK7="-"),NA(),GK7)</f>
        <v>62.1</v>
      </c>
      <c r="GG18" s="106">
        <f>IF(OR(NOT($GD$8),GL7="-"),NA(),GL7)</f>
        <v>62.6</v>
      </c>
      <c r="GH18" s="106">
        <f>IF(OR(NOT($GD$8),GM7="-"),NA(),GM7)</f>
        <v>63.4</v>
      </c>
      <c r="GI18" s="100"/>
      <c r="GJ18" s="100"/>
      <c r="GK18" s="100"/>
      <c r="GL18" s="100"/>
      <c r="GM18" s="105" t="s">
        <v>165</v>
      </c>
      <c r="GN18" s="106">
        <f>IF(OR(NOT($GN$8),GS7="-"),NA(),GS7)</f>
        <v>11.9</v>
      </c>
      <c r="GO18" s="106">
        <f>IF(OR(NOT($GN$8),GT7="-"),NA(),GT7)</f>
        <v>13.3</v>
      </c>
      <c r="GP18" s="106">
        <f>IF(OR(NOT($GN$8),GU7="-"),NA(),GU7)</f>
        <v>14.4</v>
      </c>
      <c r="GQ18" s="106">
        <f>IF(OR(NOT($GN$8),GV7="-"),NA(),GV7)</f>
        <v>15.3</v>
      </c>
      <c r="GR18" s="106">
        <f>IF(OR(NOT($GN$8),GW7="-"),NA(),GW7)</f>
        <v>16.100000000000001</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165</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165</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9" t="s">
        <v>167</v>
      </c>
      <c r="C19" s="199"/>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9" t="s">
        <v>168</v>
      </c>
      <c r="C20" s="199"/>
      <c r="D20" s="100"/>
    </row>
    <row r="21" spans="1:374">
      <c r="A21" s="97">
        <f t="shared" si="7"/>
        <v>7</v>
      </c>
      <c r="B21" s="199" t="s">
        <v>169</v>
      </c>
      <c r="C21" s="199"/>
      <c r="D21" s="100"/>
    </row>
    <row r="22" spans="1:374">
      <c r="A22" s="97">
        <f t="shared" si="7"/>
        <v>8</v>
      </c>
      <c r="B22" s="199" t="s">
        <v>170</v>
      </c>
      <c r="C22" s="199"/>
      <c r="D22" s="100"/>
      <c r="E22" s="200" t="s">
        <v>171</v>
      </c>
      <c r="F22" s="201"/>
      <c r="G22" s="201"/>
      <c r="H22" s="201"/>
      <c r="I22" s="202"/>
    </row>
    <row r="23" spans="1:374">
      <c r="A23" s="97">
        <f t="shared" si="7"/>
        <v>9</v>
      </c>
      <c r="B23" s="199" t="s">
        <v>172</v>
      </c>
      <c r="C23" s="199"/>
      <c r="D23" s="100"/>
      <c r="E23" s="203"/>
      <c r="F23" s="204"/>
      <c r="G23" s="204"/>
      <c r="H23" s="204"/>
      <c r="I23" s="205"/>
    </row>
    <row r="24" spans="1:374">
      <c r="A24" s="97">
        <f t="shared" si="7"/>
        <v>10</v>
      </c>
      <c r="B24" s="199" t="s">
        <v>173</v>
      </c>
      <c r="C24" s="199"/>
      <c r="D24" s="100"/>
      <c r="E24" s="203"/>
      <c r="F24" s="204"/>
      <c r="G24" s="204"/>
      <c r="H24" s="204"/>
      <c r="I24" s="205"/>
    </row>
    <row r="25" spans="1:374">
      <c r="A25" s="97">
        <f t="shared" si="7"/>
        <v>11</v>
      </c>
      <c r="B25" s="199" t="s">
        <v>174</v>
      </c>
      <c r="C25" s="199"/>
      <c r="D25" s="100"/>
      <c r="E25" s="203"/>
      <c r="F25" s="204"/>
      <c r="G25" s="204"/>
      <c r="H25" s="204"/>
      <c r="I25" s="205"/>
    </row>
    <row r="26" spans="1:374">
      <c r="A26" s="97">
        <f t="shared" si="7"/>
        <v>12</v>
      </c>
      <c r="B26" s="199" t="s">
        <v>175</v>
      </c>
      <c r="C26" s="199"/>
      <c r="D26" s="100"/>
      <c r="E26" s="203"/>
      <c r="F26" s="204"/>
      <c r="G26" s="204"/>
      <c r="H26" s="204"/>
      <c r="I26" s="205"/>
    </row>
    <row r="27" spans="1:374">
      <c r="A27" s="97">
        <f t="shared" si="7"/>
        <v>13</v>
      </c>
      <c r="B27" s="199" t="s">
        <v>176</v>
      </c>
      <c r="C27" s="199"/>
      <c r="D27" s="100"/>
      <c r="E27" s="203"/>
      <c r="F27" s="204"/>
      <c r="G27" s="204"/>
      <c r="H27" s="204"/>
      <c r="I27" s="205"/>
    </row>
    <row r="28" spans="1:374">
      <c r="A28" s="97">
        <f t="shared" si="7"/>
        <v>14</v>
      </c>
      <c r="B28" s="199" t="s">
        <v>177</v>
      </c>
      <c r="C28" s="199"/>
      <c r="D28" s="100"/>
      <c r="E28" s="203"/>
      <c r="F28" s="204"/>
      <c r="G28" s="204"/>
      <c r="H28" s="204"/>
      <c r="I28" s="205"/>
    </row>
    <row r="29" spans="1:374">
      <c r="A29" s="97">
        <f t="shared" si="7"/>
        <v>15</v>
      </c>
      <c r="B29" s="199" t="s">
        <v>178</v>
      </c>
      <c r="C29" s="199"/>
      <c r="D29" s="100"/>
      <c r="E29" s="203"/>
      <c r="F29" s="204"/>
      <c r="G29" s="204"/>
      <c r="H29" s="204"/>
      <c r="I29" s="205"/>
    </row>
    <row r="30" spans="1:374">
      <c r="A30" s="97">
        <f t="shared" si="7"/>
        <v>16</v>
      </c>
      <c r="B30" s="199" t="s">
        <v>179</v>
      </c>
      <c r="C30" s="199"/>
      <c r="D30" s="100"/>
      <c r="E30" s="203"/>
      <c r="F30" s="204"/>
      <c r="G30" s="204"/>
      <c r="H30" s="204"/>
      <c r="I30" s="205"/>
    </row>
    <row r="31" spans="1:374">
      <c r="A31" s="97">
        <f t="shared" si="7"/>
        <v>17</v>
      </c>
      <c r="B31" s="199" t="s">
        <v>180</v>
      </c>
      <c r="C31" s="199"/>
      <c r="D31" s="100"/>
      <c r="E31" s="203"/>
      <c r="F31" s="204"/>
      <c r="G31" s="204"/>
      <c r="H31" s="204"/>
      <c r="I31" s="205"/>
    </row>
    <row r="32" spans="1:374">
      <c r="A32" s="97">
        <f t="shared" si="7"/>
        <v>18</v>
      </c>
      <c r="B32" s="199" t="s">
        <v>181</v>
      </c>
      <c r="C32" s="199"/>
      <c r="D32" s="100"/>
      <c r="E32" s="203"/>
      <c r="F32" s="204"/>
      <c r="G32" s="204"/>
      <c r="H32" s="204"/>
      <c r="I32" s="205"/>
    </row>
    <row r="33" spans="1:9">
      <c r="A33" s="97">
        <f t="shared" si="7"/>
        <v>19</v>
      </c>
      <c r="B33" s="199" t="s">
        <v>182</v>
      </c>
      <c r="C33" s="199"/>
      <c r="D33" s="100"/>
      <c r="E33" s="203"/>
      <c r="F33" s="204"/>
      <c r="G33" s="204"/>
      <c r="H33" s="204"/>
      <c r="I33" s="205"/>
    </row>
    <row r="34" spans="1:9">
      <c r="A34" s="97">
        <f t="shared" si="7"/>
        <v>20</v>
      </c>
      <c r="B34" s="199" t="s">
        <v>183</v>
      </c>
      <c r="C34" s="199"/>
      <c r="D34" s="100"/>
      <c r="E34" s="203"/>
      <c r="F34" s="204"/>
      <c r="G34" s="204"/>
      <c r="H34" s="204"/>
      <c r="I34" s="205"/>
    </row>
    <row r="35" spans="1:9" ht="25.5" customHeight="1">
      <c r="E35" s="206"/>
      <c r="F35" s="207"/>
      <c r="G35" s="207"/>
      <c r="H35" s="207"/>
      <c r="I35" s="208"/>
    </row>
    <row r="36" spans="1:9">
      <c r="A36" t="s">
        <v>184</v>
      </c>
      <c r="B36" t="s">
        <v>185</v>
      </c>
    </row>
    <row r="37" spans="1:9">
      <c r="A37" t="s">
        <v>186</v>
      </c>
      <c r="B37" t="s">
        <v>187</v>
      </c>
    </row>
    <row r="38" spans="1:9">
      <c r="A38" t="s">
        <v>188</v>
      </c>
      <c r="B38" t="s">
        <v>189</v>
      </c>
    </row>
    <row r="39" spans="1:9">
      <c r="A39" t="s">
        <v>190</v>
      </c>
      <c r="B39" t="s">
        <v>191</v>
      </c>
    </row>
    <row r="40" spans="1:9">
      <c r="A40" t="s">
        <v>192</v>
      </c>
      <c r="B40" t="s">
        <v>193</v>
      </c>
    </row>
    <row r="41" spans="1:9">
      <c r="A41" t="s">
        <v>194</v>
      </c>
      <c r="B41" t="s">
        <v>195</v>
      </c>
    </row>
    <row r="42" spans="1:9">
      <c r="A42" t="s">
        <v>196</v>
      </c>
      <c r="B42" t="s">
        <v>197</v>
      </c>
    </row>
    <row r="43" spans="1:9">
      <c r="A43" t="s">
        <v>198</v>
      </c>
      <c r="B43" t="s">
        <v>199</v>
      </c>
    </row>
    <row r="44" spans="1:9">
      <c r="A44" t="s">
        <v>200</v>
      </c>
      <c r="B44" t="s">
        <v>201</v>
      </c>
    </row>
    <row r="45" spans="1:9">
      <c r="A45" t="s">
        <v>202</v>
      </c>
      <c r="B45" t="s">
        <v>203</v>
      </c>
    </row>
    <row r="46" spans="1:9">
      <c r="A46" t="s">
        <v>204</v>
      </c>
      <c r="B46" t="s">
        <v>205</v>
      </c>
    </row>
    <row r="47" spans="1:9">
      <c r="A47" t="s">
        <v>206</v>
      </c>
      <c r="B47" t="s">
        <v>207</v>
      </c>
    </row>
    <row r="48" spans="1:9">
      <c r="A48" t="s">
        <v>208</v>
      </c>
      <c r="B48" t="s">
        <v>209</v>
      </c>
    </row>
    <row r="49" spans="1:2">
      <c r="A49" t="s">
        <v>210</v>
      </c>
      <c r="B49" t="s">
        <v>211</v>
      </c>
    </row>
    <row r="50" spans="1:2">
      <c r="A50" t="s">
        <v>212</v>
      </c>
      <c r="B50" t="s">
        <v>213</v>
      </c>
    </row>
    <row r="51" spans="1:2">
      <c r="A51" t="s">
        <v>214</v>
      </c>
      <c r="B51" t="s">
        <v>215</v>
      </c>
    </row>
    <row r="52" spans="1:2">
      <c r="A52" t="s">
        <v>216</v>
      </c>
      <c r="B52" t="s">
        <v>217</v>
      </c>
    </row>
    <row r="53" spans="1:2">
      <c r="A53" t="s">
        <v>218</v>
      </c>
      <c r="B53" t="s">
        <v>219</v>
      </c>
    </row>
    <row r="54" spans="1:2">
      <c r="A54" t="s">
        <v>220</v>
      </c>
      <c r="B54" t="s">
        <v>221</v>
      </c>
    </row>
    <row r="55" spans="1:2">
      <c r="A55" t="s">
        <v>222</v>
      </c>
      <c r="B55" t="s">
        <v>223</v>
      </c>
    </row>
    <row r="56" spans="1:2">
      <c r="A56" t="s">
        <v>224</v>
      </c>
      <c r="B56" t="s">
        <v>225</v>
      </c>
    </row>
    <row r="57" spans="1:2">
      <c r="A57" t="s">
        <v>226</v>
      </c>
      <c r="B57" t="s">
        <v>227</v>
      </c>
    </row>
    <row r="58" spans="1:2">
      <c r="A58" t="s">
        <v>228</v>
      </c>
      <c r="B58" t="s">
        <v>229</v>
      </c>
    </row>
    <row r="59" spans="1:2">
      <c r="A59" t="s">
        <v>230</v>
      </c>
      <c r="B59" t="s">
        <v>231</v>
      </c>
    </row>
    <row r="60" spans="1:2">
      <c r="A60" t="s">
        <v>232</v>
      </c>
      <c r="B60" t="s">
        <v>233</v>
      </c>
    </row>
    <row r="61" spans="1:2">
      <c r="A61" t="s">
        <v>234</v>
      </c>
      <c r="B61" t="s">
        <v>235</v>
      </c>
    </row>
    <row r="62" spans="1:2">
      <c r="A62" t="s">
        <v>236</v>
      </c>
      <c r="B62" t="s">
        <v>237</v>
      </c>
    </row>
    <row r="63" spans="1:2">
      <c r="A63" t="s">
        <v>238</v>
      </c>
      <c r="B63" t="s">
        <v>239</v>
      </c>
    </row>
    <row r="64" spans="1:2">
      <c r="A64" t="s">
        <v>240</v>
      </c>
      <c r="B64" t="s">
        <v>241</v>
      </c>
    </row>
    <row r="65" spans="1:2">
      <c r="A65" t="s">
        <v>242</v>
      </c>
      <c r="B65" t="s">
        <v>243</v>
      </c>
    </row>
    <row r="66" spans="1:2">
      <c r="A66" t="s">
        <v>244</v>
      </c>
      <c r="B66" t="s">
        <v>245</v>
      </c>
    </row>
    <row r="67" spans="1:2">
      <c r="A67" t="s">
        <v>246</v>
      </c>
      <c r="B67" t="s">
        <v>245</v>
      </c>
    </row>
    <row r="68" spans="1:2">
      <c r="A68" t="s">
        <v>247</v>
      </c>
      <c r="B68" t="s">
        <v>245</v>
      </c>
    </row>
    <row r="69" spans="1:2">
      <c r="A69" t="s">
        <v>248</v>
      </c>
      <c r="B69" t="s">
        <v>245</v>
      </c>
    </row>
    <row r="70" spans="1:2">
      <c r="A70" t="s">
        <v>249</v>
      </c>
      <c r="B70" t="s">
        <v>245</v>
      </c>
    </row>
    <row r="71" spans="1:2">
      <c r="A71" t="s">
        <v>250</v>
      </c>
      <c r="B71" t="s">
        <v>245</v>
      </c>
    </row>
    <row r="72" spans="1:2">
      <c r="A72" t="s">
        <v>251</v>
      </c>
      <c r="B72" t="s">
        <v>245</v>
      </c>
    </row>
    <row r="73" spans="1:2">
      <c r="A73" t="s">
        <v>252</v>
      </c>
      <c r="B73" t="s">
        <v>245</v>
      </c>
    </row>
    <row r="74" spans="1:2">
      <c r="A74" t="s">
        <v>253</v>
      </c>
      <c r="B74" t="s">
        <v>245</v>
      </c>
    </row>
    <row r="75" spans="1:2">
      <c r="A75" t="s">
        <v>254</v>
      </c>
      <c r="B75" t="s">
        <v>245</v>
      </c>
    </row>
    <row r="76" spans="1:2">
      <c r="A76" t="s">
        <v>255</v>
      </c>
      <c r="B76" t="s">
        <v>245</v>
      </c>
    </row>
    <row r="77" spans="1:2">
      <c r="A77" t="s">
        <v>256</v>
      </c>
      <c r="B77" t="s">
        <v>245</v>
      </c>
    </row>
    <row r="78" spans="1:2">
      <c r="A78" t="s">
        <v>257</v>
      </c>
      <c r="B78" t="s">
        <v>245</v>
      </c>
    </row>
    <row r="79" spans="1:2">
      <c r="A79" t="s">
        <v>258</v>
      </c>
      <c r="B79" t="s">
        <v>245</v>
      </c>
    </row>
    <row r="80" spans="1:2">
      <c r="A80" t="s">
        <v>259</v>
      </c>
      <c r="B80" t="s">
        <v>245</v>
      </c>
    </row>
    <row r="81" spans="1:2">
      <c r="A81" t="s">
        <v>260</v>
      </c>
      <c r="B81" t="s">
        <v>245</v>
      </c>
    </row>
    <row r="82" spans="1:2">
      <c r="A82" t="s">
        <v>261</v>
      </c>
      <c r="B82" t="s">
        <v>245</v>
      </c>
    </row>
    <row r="83" spans="1:2">
      <c r="A83" t="s">
        <v>262</v>
      </c>
      <c r="B83" t="s">
        <v>245</v>
      </c>
    </row>
    <row r="84" spans="1:2">
      <c r="A84" t="s">
        <v>263</v>
      </c>
      <c r="B84" t="s">
        <v>245</v>
      </c>
    </row>
    <row r="85" spans="1:2">
      <c r="A85" t="s">
        <v>264</v>
      </c>
      <c r="B85" t="s">
        <v>245</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2020-01-22T03:05:24Z</cp:lastPrinted>
  <dcterms:created xsi:type="dcterms:W3CDTF">2019-12-05T07:14:16Z</dcterms:created>
  <dcterms:modified xsi:type="dcterms:W3CDTF">2020-03-03T06:59:30Z</dcterms:modified>
</cp:coreProperties>
</file>