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データ移行\0032決算統計(6月末〆)\R3年度\経営比較分析表の分析等について（依頼）\"/>
    </mc:Choice>
  </mc:AlternateContent>
  <workbookProtection workbookAlgorithmName="SHA-512" workbookHashValue="fQaUMRjLrG8mYQc1MtlLKFdN70byFVdunMKImzvntbluldi/+vLoxALb0zZC/gQyjBWQGynMgOZFkaXUgBrNkw==" workbookSaltValue="T0wVHKmIjOtsEIRhAJokvg=="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J12" i="5" s="1"/>
  <c r="HH8" i="5"/>
  <c r="GY8" i="5"/>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R12" i="5"/>
  <c r="GN12" i="5"/>
  <c r="GQ12" i="5"/>
  <c r="GP12" i="5"/>
  <c r="GO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T10" i="5"/>
  <c r="KE10" i="5"/>
  <c r="IP10" i="5"/>
  <c r="HB10" i="5"/>
  <c r="FM10" i="5"/>
  <c r="DX10" i="5"/>
  <c r="CI10" i="5"/>
  <c r="LJ10" i="5"/>
  <c r="JU10" i="5"/>
  <c r="IF10" i="5"/>
  <c r="GQ10" i="5"/>
  <c r="FC10" i="5"/>
  <c r="DN10" i="5"/>
  <c r="BX10" i="5"/>
  <c r="L11" i="4"/>
  <c r="MN10" i="5"/>
  <c r="KZ10" i="5"/>
  <c r="JK10" i="5"/>
  <c r="HV10" i="5"/>
  <c r="GG10" i="5"/>
  <c r="ER10" i="5"/>
  <c r="DD10" i="5"/>
  <c r="BM10" i="5"/>
  <c r="MD10" i="5"/>
  <c r="KO10" i="5"/>
  <c r="JA10" i="5"/>
  <c r="HL10" i="5"/>
  <c r="FW10" i="5"/>
  <c r="EH10" i="5"/>
  <c r="CS10" i="5"/>
  <c r="BB10" i="5"/>
  <c r="GZ18" i="5"/>
  <c r="HC18" i="5"/>
  <c r="GY18" i="5"/>
  <c r="HB18" i="5"/>
  <c r="HA18" i="5"/>
  <c r="HC12" i="5"/>
  <c r="HV18"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I12" i="5"/>
  <c r="EZ8" i="5"/>
  <c r="FT8" i="5"/>
  <c r="JK18" i="5"/>
  <c r="JI12" i="5"/>
  <c r="JJ18" i="5"/>
  <c r="JL12" i="5"/>
  <c r="JH12" i="5"/>
  <c r="JI18" i="5"/>
  <c r="JK12" i="5"/>
  <c r="JL18" i="5"/>
  <c r="JH18" i="5"/>
  <c r="JJ12" i="5"/>
  <c r="KC18" i="5"/>
  <c r="KE12" i="5"/>
  <c r="KF18" i="5"/>
  <c r="KB18" i="5"/>
  <c r="KD12" i="5"/>
  <c r="KE18" i="5"/>
  <c r="KC12" i="5"/>
  <c r="KD18" i="5"/>
  <c r="KF12" i="5"/>
  <c r="KB12" i="5"/>
  <c r="C10" i="5"/>
  <c r="FK12" i="5"/>
  <c r="GG12" i="5"/>
  <c r="GZ12" i="5"/>
  <c r="HM18" i="5"/>
  <c r="HI18"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A12" i="5"/>
  <c r="HK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FM12" i="5"/>
  <c r="GE12" i="5"/>
  <c r="HB12" i="5"/>
  <c r="HT12" i="5"/>
  <c r="FB18" i="5" l="1"/>
  <c r="FA18" i="5"/>
  <c r="FD18" i="5"/>
  <c r="EZ18" i="5"/>
  <c r="FC18" i="5"/>
  <c r="FD12" i="5"/>
  <c r="EZ12" i="5"/>
  <c r="FC12" i="5"/>
  <c r="FB12" i="5"/>
  <c r="FA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L10" i="5"/>
  <c r="KX10" i="5"/>
  <c r="JI10" i="5"/>
  <c r="HT10" i="5"/>
  <c r="GE10" i="5"/>
  <c r="EP10" i="5"/>
  <c r="DB10" i="5"/>
  <c r="BK10" i="5"/>
  <c r="MB10" i="5"/>
  <c r="KM10" i="5"/>
  <c r="IY10" i="5"/>
  <c r="HJ10" i="5"/>
  <c r="FU10" i="5"/>
  <c r="EF10" i="5"/>
  <c r="CQ10" i="5"/>
  <c r="AZ10" i="5"/>
  <c r="LR10" i="5"/>
  <c r="KC10" i="5"/>
  <c r="IN10" i="5"/>
  <c r="GZ10" i="5"/>
  <c r="FK10" i="5"/>
  <c r="DV10" i="5"/>
  <c r="CG10" i="5"/>
  <c r="H11" i="4"/>
  <c r="LH10" i="5"/>
  <c r="JS10" i="5"/>
  <c r="ID10" i="5"/>
  <c r="GO10" i="5"/>
  <c r="FA10" i="5"/>
  <c r="DL10" i="5"/>
  <c r="BV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K10" i="5"/>
  <c r="JV10" i="5"/>
  <c r="IG10" i="5"/>
  <c r="GR10" i="5"/>
  <c r="FD10" i="5"/>
  <c r="DO10" i="5"/>
  <c r="BY10" i="5"/>
  <c r="MO10" i="5"/>
  <c r="LA10" i="5"/>
  <c r="JL10" i="5"/>
  <c r="HW10" i="5"/>
  <c r="GH10" i="5"/>
  <c r="ES10" i="5"/>
  <c r="DE10" i="5"/>
  <c r="BN10" i="5"/>
  <c r="ME10" i="5"/>
  <c r="KP10" i="5"/>
  <c r="JB10" i="5"/>
  <c r="HM10" i="5"/>
  <c r="FX10" i="5"/>
  <c r="EI10" i="5"/>
  <c r="CT10" i="5"/>
  <c r="BC10" i="5"/>
  <c r="LU10" i="5"/>
  <c r="KF10" i="5"/>
  <c r="IQ10" i="5"/>
  <c r="HC10" i="5"/>
  <c r="FN10" i="5"/>
  <c r="DY10" i="5"/>
  <c r="CJ10" i="5"/>
  <c r="N11" i="4"/>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C10" i="5"/>
  <c r="KN10" i="5"/>
  <c r="IZ10" i="5"/>
  <c r="HK10" i="5"/>
  <c r="FV10" i="5"/>
  <c r="EG10" i="5"/>
  <c r="CR10" i="5"/>
  <c r="BA10" i="5"/>
  <c r="LS10" i="5"/>
  <c r="KD10" i="5"/>
  <c r="IO10" i="5"/>
  <c r="HA10" i="5"/>
  <c r="FL10" i="5"/>
  <c r="DW10" i="5"/>
  <c r="CH10" i="5"/>
  <c r="J11" i="4"/>
  <c r="LI10" i="5"/>
  <c r="JT10" i="5"/>
  <c r="IE10" i="5"/>
  <c r="GP10" i="5"/>
  <c r="FB10" i="5"/>
  <c r="DM10" i="5"/>
  <c r="BW10" i="5"/>
  <c r="MM10" i="5"/>
  <c r="KY10" i="5"/>
  <c r="JJ10" i="5"/>
  <c r="HU10" i="5"/>
  <c r="GF10" i="5"/>
  <c r="EQ10" i="5"/>
  <c r="DC10" i="5"/>
  <c r="BL10" i="5"/>
  <c r="FX18" i="5"/>
  <c r="FT18" i="5"/>
  <c r="FW18" i="5"/>
  <c r="FV18" i="5"/>
  <c r="FU18" i="5"/>
  <c r="FV12" i="5"/>
  <c r="FU12" i="5"/>
  <c r="FX12" i="5"/>
  <c r="FT12" i="5"/>
  <c r="FW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MK10" i="5"/>
  <c r="KW10" i="5"/>
  <c r="JH10" i="5"/>
  <c r="HS10" i="5"/>
  <c r="GD10" i="5"/>
  <c r="EO10" i="5"/>
  <c r="DA10" i="5"/>
  <c r="BJ10" i="5"/>
  <c r="MA10" i="5"/>
  <c r="KL10" i="5"/>
  <c r="IX10" i="5"/>
  <c r="HI10" i="5"/>
  <c r="FT10" i="5"/>
  <c r="EE10" i="5"/>
  <c r="CP10" i="5"/>
  <c r="AY10" i="5"/>
  <c r="LQ10" i="5"/>
  <c r="KB10" i="5"/>
  <c r="IM10" i="5"/>
  <c r="GY10" i="5"/>
  <c r="FJ10" i="5"/>
  <c r="DU10" i="5"/>
  <c r="CF10" i="5"/>
  <c r="F11" i="4"/>
</calcChain>
</file>

<file path=xl/sharedStrings.xml><?xml version="1.0" encoding="utf-8"?>
<sst xmlns="http://schemas.openxmlformats.org/spreadsheetml/2006/main" count="942" uniqueCount="277">
  <si>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</si>
  <si>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</si>
  <si>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</si>
  <si>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</si>
  <si>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</si>
  <si>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</si>
  <si>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</si>
  <si>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</si>
  <si>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自己資本への組入れ　1,027,239千円（２年度　積立金取崩額）
病院会計への繰出し　236,000千円（FIT移行に伴う増益分）
　目的：経営基盤強化に活用
繰越利益剰余金　1,178,550千円（利益剰余金のうち、上記を除いた額）</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</si>
  <si>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</si>
  <si>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</si>
  <si>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</si>
  <si>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</si>
  <si>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</si>
  <si>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</si>
  <si>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</si>
  <si>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</si>
  <si>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</si>
  <si>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</si>
  <si>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</si>
  <si>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</si>
  <si>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</si>
  <si>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</si>
  <si>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</si>
  <si>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</si>
  <si>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</si>
  <si>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</si>
  <si>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</si>
  <si>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</si>
  <si>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</si>
  <si>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</si>
  <si>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</si>
  <si>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</si>
  <si>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</si>
  <si>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</si>
  <si>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</si>
  <si>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</si>
  <si>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</si>
  <si>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</si>
  <si>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</si>
  <si>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</si>
  <si>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</si>
  <si>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</si>
  <si>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</si>
  <si>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</si>
  <si>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</si>
  <si>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</si>
  <si>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</si>
  <si>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</si>
  <si>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</si>
  <si>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</si>
  <si>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</si>
  <si>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</si>
  <si>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</si>
  <si>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</si>
  <si>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</si>
  <si>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</si>
  <si>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</si>
  <si>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</si>
  <si>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</si>
  <si>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</si>
  <si>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</si>
  <si>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</si>
  <si>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</si>
  <si>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</si>
  <si>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</si>
  <si>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</si>
  <si>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</si>
  <si>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</si>
  <si>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</si>
  <si>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</si>
  <si>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</si>
  <si>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</si>
  <si>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</si>
  <si>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</si>
  <si>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</si>
  <si>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</si>
  <si>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</si>
  <si>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</si>
  <si>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</si>
  <si>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</si>
  <si>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</si>
  <si>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</si>
  <si>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</si>
  <si>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</si>
  <si>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</si>
  <si>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</si>
  <si>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</si>
  <si>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</si>
  <si>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</si>
  <si>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</si>
  <si>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</si>
  <si>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</si>
  <si>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</si>
  <si>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</si>
  <si>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</si>
  <si>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</si>
  <si>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</si>
  <si>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</si>
  <si>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</si>
  <si>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</si>
  <si>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</si>
  <si>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</si>
  <si>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</si>
  <si>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</si>
  <si>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</si>
  <si>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</si>
  <si>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</si>
  <si>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</si>
  <si>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</si>
  <si>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</si>
  <si>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</si>
  <si>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</si>
  <si>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</si>
  <si>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</si>
  <si>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</si>
  <si>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</si>
  <si>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</si>
  <si>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</si>
  <si>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</si>
  <si>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</si>
  <si>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380008</t>
  </si>
  <si>
    <t>46</t>
  </si>
  <si>
    <t>04</t>
  </si>
  <si>
    <t>0</t>
  </si>
  <si>
    <t>000</t>
  </si>
  <si>
    <t>愛媛県</t>
  </si>
  <si>
    <t>法適用</t>
  </si>
  <si>
    <t>電気事業</t>
  </si>
  <si>
    <t>自治体職員</t>
  </si>
  <si>
    <t>-</t>
  </si>
  <si>
    <t>令和4年3月31日　銅山川第一発電所　ほか</t>
  </si>
  <si>
    <t>令和3年11月30日　銅山川第一発電所　ほか</t>
  </si>
  <si>
    <t>無</t>
  </si>
  <si>
    <t>四国電力株式会社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</si>
  <si>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</si>
  <si>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</si>
  <si>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</si>
  <si>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</si>
  <si>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</si>
  <si>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</si>
  <si>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</si>
  <si>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</si>
  <si>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</si>
  <si>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</si>
  <si>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</si>
  <si>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</si>
  <si>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</si>
  <si>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</si>
  <si>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</si>
  <si>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</si>
  <si>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</si>
  <si>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</si>
  <si>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</si>
  <si>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</si>
  <si>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</si>
  <si>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</si>
  <si>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</si>
  <si>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</si>
  <si>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</si>
  <si>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</si>
  <si>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</si>
  <si>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</si>
  <si>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</si>
  <si>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</si>
  <si>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</si>
  <si>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</si>
  <si>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</si>
  <si>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</si>
  <si>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</si>
  <si>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</si>
  <si>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</si>
  <si>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</si>
  <si>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</si>
  <si>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</si>
  <si>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</si>
  <si>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</si>
  <si>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</si>
  <si>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</si>
  <si>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</si>
  <si>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</si>
  <si>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</si>
  <si>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</si>
  <si>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</si>
  <si>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</si>
  <si>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</si>
  <si>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</si>
  <si>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</si>
  <si>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</si>
  <si>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</si>
  <si>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</si>
  <si>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</si>
  <si>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</si>
  <si>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</si>
  <si>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</si>
  <si>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</si>
  <si>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</si>
  <si>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</si>
  <si>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</si>
  <si>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</si>
  <si>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</si>
  <si>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</si>
  <si>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</si>
  <si>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</si>
  <si>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</si>
  <si>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</si>
  <si>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</si>
  <si>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</si>
  <si>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</si>
  <si>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</si>
  <si>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</si>
  <si>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</si>
  <si>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</si>
  <si>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</si>
  <si>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</si>
  <si>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</si>
  <si>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</si>
  <si>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</si>
  <si>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</si>
  <si>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</si>
  <si>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</si>
  <si>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</si>
  <si>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</si>
  <si>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</si>
  <si>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</si>
  <si>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</si>
  <si>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</si>
  <si>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</si>
  <si>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</si>
  <si>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</si>
  <si>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</si>
  <si>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</si>
  <si>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</si>
  <si>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</si>
  <si>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</si>
  <si>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</si>
  <si>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</si>
  <si>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</si>
  <si>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</si>
  <si>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</si>
  <si>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</si>
  <si>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</si>
  <si>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</si>
  <si>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</si>
  <si>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</si>
  <si>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</si>
  <si>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</si>
  <si>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</si>
  <si>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</si>
  <si>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</si>
  <si>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</si>
  <si>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</si>
  <si>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</si>
  <si>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</si>
  <si>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</si>
  <si>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</si>
  <si>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</si>
  <si>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</si>
  <si>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</si>
  <si>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</si>
  <si>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</si>
  <si>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</si>
  <si>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</si>
  <si>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</si>
  <si>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</si>
  <si>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</si>
  <si>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</si>
  <si>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</si>
  <si>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</si>
  <si>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</si>
  <si>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</si>
  <si>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</si>
  <si>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</si>
  <si>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　経常収支比率、営業収支比率ともに単年度の収支が黒字であることを示す100％を超え、１年以内に支払うべき債務の支払い能力を示す流動比率も100％を大きく上回るなど、経営の健全性を確保出来ている。
　各指標の状況は、下記の通りであるが、令和２年度は、売電単価の上昇やオーバーホール工事のため停止していた銅山川第一発電所が運転を再開したことにより、昨年度の指標を上回るなど、良好な状態にある。
○経常収支比率、営業収支比率
　営業収益は、大部分を構成する料金収入が、売電単価の上昇や銅山川第一発電所の運転再開により増加したことから、前年度より増加した。
　営業費用は、修繕費、えん堤管理費分担金等の減少により、前年度より減少した。
　そのため、営業収支は前年度を上回り、経常収支比率、営業収支比率ともに、前年度を上回った。
　過去５年間の推移を見ても、目標値、類似団体の平均値を概ね上回っており、営業収益が経常収益の90％以上を占めていることから、営業活動から生じる収益で、事業活動全体の費用を賄えており、経営の健全性を確保出来ている。
○流動比率
　流動資産のほとんどを現金及び預金が占め、流動負債は企業債と一時的な未払金等で構成されているため、流動比率は、一時的な未収金及び未払金の状況により変動している。
　流動比率は、令和２年度は、未払金の増加により、前年度から下落し、類似団体の平均値を下回っているものの、流動資産で１年以内に支払うべき債務を支払うことができるかどうかを示す100％は上回っており、短期的な支払能力は確保している。
○供給原価
　供給原価は、オーバーホール工事実施の有無による経常費用の増減に伴い、変動しているものの、過去５年間では、類似団体の平均値を概ね下回っており、効率的な運営が図られている。
　令和２年度の供給原価は、銅山川第一発電所の運転再開による、経常費用の減少及び年間発電電力量の増加に伴い、前年度から減少したものの、類似団体の平均値を若干上回った。
○EBITDA（減価償却前営業利益）
　令和２年度のEBITDAは、銅山川第一発電所の運転再開により、前年度から増加したが、肱川発電所撤去に伴う特別損失の計上による影響で、類似団体の平均値は下回ったものの、一時的な要因によるものであり、本業の収益性は安定している。
</t>
    <rPh sb="124" eb="126">
      <t>バイデン</t>
    </rPh>
    <rPh sb="126" eb="128">
      <t>タンカ</t>
    </rPh>
    <rPh sb="129" eb="131">
      <t>ジョウショウ</t>
    </rPh>
    <rPh sb="172" eb="175">
      <t>サクネンド</t>
    </rPh>
    <rPh sb="185" eb="187">
      <t>リョウコウ</t>
    </rPh>
    <rPh sb="188" eb="190">
      <t>ジョウタイ</t>
    </rPh>
    <rPh sb="232" eb="234">
      <t>バイデン</t>
    </rPh>
    <rPh sb="234" eb="236">
      <t>タンカ</t>
    </rPh>
    <rPh sb="237" eb="239">
      <t>ジョウショウ</t>
    </rPh>
    <rPh sb="839" eb="841">
      <t>ジャッカン</t>
    </rPh>
    <rPh sb="910" eb="915">
      <t>ヒジカワハツデンショ</t>
    </rPh>
    <rPh sb="915" eb="917">
      <t>テッキョ</t>
    </rPh>
    <rPh sb="918" eb="919">
      <t>トモナ</t>
    </rPh>
    <rPh sb="920" eb="922">
      <t>トクベツ</t>
    </rPh>
    <rPh sb="922" eb="924">
      <t>ソンシツ</t>
    </rPh>
    <rPh sb="925" eb="927">
      <t>ケイジョウ</t>
    </rPh>
    <rPh sb="930" eb="932">
      <t>エイキョウ</t>
    </rPh>
    <rPh sb="943" eb="945">
      <t>シタマワ</t>
    </rPh>
    <rPh sb="951" eb="954">
      <t>イチジテキ</t>
    </rPh>
    <rPh sb="955" eb="957">
      <t>ヨウイン</t>
    </rPh>
    <phoneticPr fontId="5"/>
  </si>
  <si>
    <t xml:space="preserve">　愛媛県公営企業管理局では、令和２年度から令和11年度を対象期間とする電気事業中期経営計画を策定し、施設の耐震化率や経常収支比率等などの数値目標を定め、安定した発電を行うための施設の維持や財政基盤強化などに取り組んでおり、施設の耐震化率や売上高経常利益率などの数値目標の達成状況を、毎年度公表している。
　この結果、経常収支比率や営業収支比率が100％を上回り、設備利用率等も類似団体と比べ良好な状態にあるなど、健全な経営を維持している。
　しかしながら、FIT収入割合や修繕費比率等が類似団体の平均値と比べ、高くなっていることから、調達期間終了後を見据え、更なる経費節減による収益性の向上や計画的な設備の維持管理に努めたい。
</t>
    <phoneticPr fontId="5"/>
  </si>
  <si>
    <t>令和4年3月31日　銅山川第一発電所　ほか</t>
    <phoneticPr fontId="5"/>
  </si>
  <si>
    <t xml:space="preserve">　設備面では、計画的な維持管理に努めているが、令和２年度は、オーバーホール工事の実施により、修繕費比率が類似団体の平均値を上回った。
　経営面では、料金収入は前年度を上回り、企業債残高対料金収入比率も減少しており経営の健全性を維持している。
　なお、各指標の状況は、下記のとおり。
（設備面）
○設備利用率
　設備利用率は、発電電力量の減少等により、減少傾向にあるものの、目標電力量を定めるなど、計画的な運用を図っている。
　令和２年度の設備利用率は、前年度を上回り、類似団体の平均値も上回っている。
○修繕費比率
　修繕費比率は、オーバーホール工事の実施の有無により、年度により、ばらつきがあるものの、設備の効果的な維持管理を行っている。令和２年度は銅山川第三発電所のオーバーホール工事等の実施により工事費が増加したことから、類似団体の平均を上回った。
○有形固定資産減価償却率
　銅山川第一発電所1号機や道前道後発電所など、建設から50年以上経過する施設があるため、減価償却の進展に伴い、有形固定資産減価償却率は上昇傾向にあるが、令和２年度は、銅山川第三発電所において、発電機のコイル巻き替えや水車入口弁の更新等を実施したことから、昨年度を若干下回った。
（経営面）
○企業債残高対料金収入比率
　企業債残高対料金収入比率は、企業債現在高が、新たな借入を行っていないため、減少傾向にあり、平成28年度以降、類似団体の平均値を下回って推移している。
○FIT収入割合
　収入割合の30％をFIT適用施設による収入が占め、類似団体の平均値を上回って推移している。
　売電単価（FIT適用施設以外）改定などにより、FIT適用施設以外の電力料金も増加したため、FIT収入割合は、平成28年度に初めて下落したものの、類似団体の平均値を上回っている。
</t>
    <rPh sb="328" eb="330">
      <t>ドウザン</t>
    </rPh>
    <rPh sb="330" eb="331">
      <t>ガワ</t>
    </rPh>
    <rPh sb="331" eb="333">
      <t>ダイサン</t>
    </rPh>
    <rPh sb="333" eb="335">
      <t>ハツデン</t>
    </rPh>
    <rPh sb="335" eb="336">
      <t>ショ</t>
    </rPh>
    <rPh sb="344" eb="346">
      <t>コウジ</t>
    </rPh>
    <rPh sb="346" eb="347">
      <t>トウ</t>
    </rPh>
    <rPh sb="348" eb="350">
      <t>ジッシ</t>
    </rPh>
    <rPh sb="353" eb="356">
      <t>コウジヒ</t>
    </rPh>
    <rPh sb="357" eb="359">
      <t>ゾウカ</t>
    </rPh>
    <rPh sb="470" eb="472">
      <t>レイワ</t>
    </rPh>
    <rPh sb="473" eb="475">
      <t>ネンド</t>
    </rPh>
    <rPh sb="477" eb="479">
      <t>ドウザン</t>
    </rPh>
    <rPh sb="479" eb="480">
      <t>ガワ</t>
    </rPh>
    <rPh sb="480" eb="485">
      <t>ダイサンハツデンショ</t>
    </rPh>
    <rPh sb="490" eb="493">
      <t>ハツデンキ</t>
    </rPh>
    <rPh sb="497" eb="498">
      <t>マ</t>
    </rPh>
    <rPh sb="499" eb="500">
      <t>カ</t>
    </rPh>
    <rPh sb="502" eb="504">
      <t>スイシャ</t>
    </rPh>
    <rPh sb="504" eb="506">
      <t>イリグチ</t>
    </rPh>
    <rPh sb="506" eb="507">
      <t>ベン</t>
    </rPh>
    <rPh sb="508" eb="510">
      <t>コウシン</t>
    </rPh>
    <rPh sb="510" eb="511">
      <t>トウ</t>
    </rPh>
    <rPh sb="512" eb="514">
      <t>ジッシ</t>
    </rPh>
    <rPh sb="521" eb="524">
      <t>サクネンド</t>
    </rPh>
    <rPh sb="525" eb="527">
      <t>ジャッカン</t>
    </rPh>
    <rPh sb="527" eb="529">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</si>
</sst>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13">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4" fillId="0" borderId="16" xfId="2" applyFont="1" applyFill="1" applyBorder="1" applyAlignment="1" applyProtection="1">
      <alignment horizontal="left" vertical="top" wrapText="1"/>
      <protection locked="0"/>
    </xf>
    <xf numFmtId="0" fontId="34" fillId="0" borderId="0" xfId="2" applyFont="1" applyFill="1" applyBorder="1" applyAlignment="1" applyProtection="1">
      <alignment horizontal="left" vertical="top" wrapText="1"/>
      <protection locked="0"/>
    </xf>
    <xf numFmtId="0" fontId="34" fillId="0" borderId="17" xfId="2" applyFont="1" applyFill="1" applyBorder="1" applyAlignment="1" applyProtection="1">
      <alignment horizontal="left" vertical="top" wrapText="1"/>
      <protection locked="0"/>
    </xf>
    <xf numFmtId="0" fontId="34" fillId="0" borderId="44" xfId="2" applyFont="1" applyFill="1" applyBorder="1" applyAlignment="1" applyProtection="1">
      <alignment horizontal="left" vertical="top" wrapText="1"/>
      <protection locked="0"/>
    </xf>
    <xf numFmtId="0" fontId="34" fillId="0" borderId="45" xfId="2" applyFont="1" applyFill="1" applyBorder="1" applyAlignment="1" applyProtection="1">
      <alignment horizontal="left" vertical="top" wrapText="1"/>
      <protection locked="0"/>
    </xf>
    <xf numFmtId="0" fontId="34" fillId="0" borderId="46" xfId="2" applyFont="1" applyFill="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148</c:v>
                </c:pt>
                <c:pt idx="1">
                  <c:v>150.9</c:v>
                </c:pt>
                <c:pt idx="2">
                  <c:v>173.8</c:v>
                </c:pt>
                <c:pt idx="3">
                  <c:v>117.4</c:v>
                </c:pt>
                <c:pt idx="4">
                  <c:v>134.4</c:v>
                </c:pt>
              </c:numCache>
            </c:numRef>
          </c:val>
          <c:extLst>
            <c:ext xmlns:c16="http://schemas.microsoft.com/office/drawing/2014/chart" uri="{C3380CC4-5D6E-409C-BE32-E72D297353CC}">
              <c16:uniqueId val="{00000000-505F-4D6F-82C0-9D5C8949C61B}"/>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505F-4D6F-82C0-9D5C8949C61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05F-4D6F-82C0-9D5C8949C61B}"/>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32.5</c:v>
                </c:pt>
                <c:pt idx="1">
                  <c:v>32.5</c:v>
                </c:pt>
                <c:pt idx="2">
                  <c:v>31</c:v>
                </c:pt>
                <c:pt idx="3">
                  <c:v>31.4</c:v>
                </c:pt>
                <c:pt idx="4">
                  <c:v>33.299999999999997</c:v>
                </c:pt>
              </c:numCache>
            </c:numRef>
          </c:val>
          <c:extLst>
            <c:ext xmlns:c16="http://schemas.microsoft.com/office/drawing/2014/chart" uri="{C3380CC4-5D6E-409C-BE32-E72D297353CC}">
              <c16:uniqueId val="{00000000-714C-4656-AC30-190BDB9BD06D}"/>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714C-4656-AC30-190BDB9BD06D}"/>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45.4</c:v>
                </c:pt>
                <c:pt idx="1">
                  <c:v>44.7</c:v>
                </c:pt>
                <c:pt idx="2">
                  <c:v>44.5</c:v>
                </c:pt>
                <c:pt idx="3">
                  <c:v>39.4</c:v>
                </c:pt>
                <c:pt idx="4">
                  <c:v>40.200000000000003</c:v>
                </c:pt>
              </c:numCache>
            </c:numRef>
          </c:val>
          <c:extLst>
            <c:ext xmlns:c16="http://schemas.microsoft.com/office/drawing/2014/chart" uri="{C3380CC4-5D6E-409C-BE32-E72D297353CC}">
              <c16:uniqueId val="{00000000-049E-49BC-AD9A-29B68CD20B14}"/>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049E-49BC-AD9A-29B68CD20B14}"/>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17.3</c:v>
                </c:pt>
                <c:pt idx="1">
                  <c:v>22.6</c:v>
                </c:pt>
                <c:pt idx="2">
                  <c:v>9</c:v>
                </c:pt>
                <c:pt idx="3">
                  <c:v>33.1</c:v>
                </c:pt>
                <c:pt idx="4">
                  <c:v>32.700000000000003</c:v>
                </c:pt>
              </c:numCache>
            </c:numRef>
          </c:val>
          <c:extLst>
            <c:ext xmlns:c16="http://schemas.microsoft.com/office/drawing/2014/chart" uri="{C3380CC4-5D6E-409C-BE32-E72D297353CC}">
              <c16:uniqueId val="{00000000-6A81-4619-927D-A3D1C5F6D2FB}"/>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6A81-4619-927D-A3D1C5F6D2FB}"/>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90.4</c:v>
                </c:pt>
                <c:pt idx="1">
                  <c:v>74.2</c:v>
                </c:pt>
                <c:pt idx="2">
                  <c:v>64.3</c:v>
                </c:pt>
                <c:pt idx="3">
                  <c:v>60.5</c:v>
                </c:pt>
                <c:pt idx="4">
                  <c:v>45.5</c:v>
                </c:pt>
              </c:numCache>
            </c:numRef>
          </c:val>
          <c:extLst>
            <c:ext xmlns:c16="http://schemas.microsoft.com/office/drawing/2014/chart" uri="{C3380CC4-5D6E-409C-BE32-E72D297353CC}">
              <c16:uniqueId val="{00000000-465E-4F76-A02E-89326CA75E58}"/>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465E-4F76-A02E-89326CA75E58}"/>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59.4</c:v>
                </c:pt>
                <c:pt idx="1">
                  <c:v>60.8</c:v>
                </c:pt>
                <c:pt idx="2">
                  <c:v>61.2</c:v>
                </c:pt>
                <c:pt idx="3">
                  <c:v>62.8</c:v>
                </c:pt>
                <c:pt idx="4">
                  <c:v>62.6</c:v>
                </c:pt>
              </c:numCache>
            </c:numRef>
          </c:val>
          <c:extLst>
            <c:ext xmlns:c16="http://schemas.microsoft.com/office/drawing/2014/chart" uri="{C3380CC4-5D6E-409C-BE32-E72D297353CC}">
              <c16:uniqueId val="{00000000-F316-4548-A6BB-0BFE196FE02F}"/>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F316-4548-A6BB-0BFE196FE02F}"/>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32.5</c:v>
                </c:pt>
                <c:pt idx="1">
                  <c:v>32.5</c:v>
                </c:pt>
                <c:pt idx="2">
                  <c:v>31</c:v>
                </c:pt>
                <c:pt idx="3">
                  <c:v>31.4</c:v>
                </c:pt>
                <c:pt idx="4">
                  <c:v>33.299999999999997</c:v>
                </c:pt>
              </c:numCache>
            </c:numRef>
          </c:val>
          <c:extLst>
            <c:ext xmlns:c16="http://schemas.microsoft.com/office/drawing/2014/chart" uri="{C3380CC4-5D6E-409C-BE32-E72D297353CC}">
              <c16:uniqueId val="{00000000-208C-4723-8B35-405B9907BD88}"/>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208C-4723-8B35-405B9907BD88}"/>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6AE-4624-92A3-ED320CA5464F}"/>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AE-4624-92A3-ED320CA5464F}"/>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C-4D0A-ADE6-D856C7FFC123}"/>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C-4D0A-ADE6-D856C7FFC123}"/>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2B1-4085-92E6-6580E231BDB7}"/>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B1-4085-92E6-6580E231BDB7}"/>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413-4F86-9930-848A2B8A5BAF}"/>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13-4F86-9930-848A2B8A5BAF}"/>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151.4</c:v>
                </c:pt>
                <c:pt idx="1">
                  <c:v>152.80000000000001</c:v>
                </c:pt>
                <c:pt idx="2">
                  <c:v>175.5</c:v>
                </c:pt>
                <c:pt idx="3">
                  <c:v>113.8</c:v>
                </c:pt>
                <c:pt idx="4">
                  <c:v>133.69999999999999</c:v>
                </c:pt>
              </c:numCache>
            </c:numRef>
          </c:val>
          <c:extLst>
            <c:ext xmlns:c16="http://schemas.microsoft.com/office/drawing/2014/chart" uri="{C3380CC4-5D6E-409C-BE32-E72D297353CC}">
              <c16:uniqueId val="{00000000-70B2-4B50-A721-786FF9B2AEFD}"/>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70B2-4B50-A721-786FF9B2AEFD}"/>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0B2-4B50-A721-786FF9B2AEFD}"/>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56-4DB2-961C-E06371025E62}"/>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56-4DB2-961C-E06371025E62}"/>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4D-4FD5-A70B-BA49E533A39B}"/>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4D-4FD5-A70B-BA49E533A39B}"/>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B3B-442D-92A7-84D347A0B180}"/>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3B-442D-92A7-84D347A0B180}"/>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BD5-45B9-BA4E-4036B38BBC44}"/>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D5-45B9-BA4E-4036B38BBC44}"/>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915-49BD-8A19-CFF2538C854F}"/>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15-49BD-8A19-CFF2538C854F}"/>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22-4FFC-95F4-B8BD3426F4DB}"/>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22-4FFC-95F4-B8BD3426F4DB}"/>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FF4-4192-971E-433F0A33BAA5}"/>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F4-4192-971E-433F0A33BAA5}"/>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A0F-4F17-970C-FE3BED2B9BEE}"/>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0F-4F17-970C-FE3BED2B9BEE}"/>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D-4FDF-BDDA-54763EAA7887}"/>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D-4FDF-BDDA-54763EAA7887}"/>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10-4DAE-8687-F17779994DA0}"/>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0-4DAE-8687-F17779994DA0}"/>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805.6</c:v>
                </c:pt>
                <c:pt idx="1">
                  <c:v>803.6</c:v>
                </c:pt>
                <c:pt idx="2">
                  <c:v>1385.1</c:v>
                </c:pt>
                <c:pt idx="3">
                  <c:v>522.1</c:v>
                </c:pt>
                <c:pt idx="4">
                  <c:v>416.5</c:v>
                </c:pt>
              </c:numCache>
            </c:numRef>
          </c:val>
          <c:extLst>
            <c:ext xmlns:c16="http://schemas.microsoft.com/office/drawing/2014/chart" uri="{C3380CC4-5D6E-409C-BE32-E72D297353CC}">
              <c16:uniqueId val="{00000000-0A2D-4705-B14A-D398893D3F0B}"/>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0A2D-4705-B14A-D398893D3F0B}"/>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A2D-4705-B14A-D398893D3F0B}"/>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FF4-42C3-94CC-EAEC0EFAEAF7}"/>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F4-42C3-94CC-EAEC0EFAEAF7}"/>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7194.5</c:v>
                </c:pt>
                <c:pt idx="1">
                  <c:v>7614.4</c:v>
                </c:pt>
                <c:pt idx="2">
                  <c:v>6602.1</c:v>
                </c:pt>
                <c:pt idx="3">
                  <c:v>10144.5</c:v>
                </c:pt>
                <c:pt idx="4">
                  <c:v>9295.2999999999993</c:v>
                </c:pt>
              </c:numCache>
            </c:numRef>
          </c:val>
          <c:extLst>
            <c:ext xmlns:c16="http://schemas.microsoft.com/office/drawing/2014/chart" uri="{C3380CC4-5D6E-409C-BE32-E72D297353CC}">
              <c16:uniqueId val="{00000000-850E-405F-A93B-D34DDF7D6B34}"/>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850E-405F-A93B-D34DDF7D6B34}"/>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1716520</c:v>
                </c:pt>
                <c:pt idx="1">
                  <c:v>1576191</c:v>
                </c:pt>
                <c:pt idx="2">
                  <c:v>1617473</c:v>
                </c:pt>
                <c:pt idx="3">
                  <c:v>584401</c:v>
                </c:pt>
                <c:pt idx="4">
                  <c:v>1067824</c:v>
                </c:pt>
              </c:numCache>
            </c:numRef>
          </c:val>
          <c:extLst>
            <c:ext xmlns:c16="http://schemas.microsoft.com/office/drawing/2014/chart" uri="{C3380CC4-5D6E-409C-BE32-E72D297353CC}">
              <c16:uniqueId val="{00000000-E296-4365-A3D0-9FF634A5C19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E296-4365-A3D0-9FF634A5C19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45.4</c:v>
                </c:pt>
                <c:pt idx="1">
                  <c:v>44.7</c:v>
                </c:pt>
                <c:pt idx="2">
                  <c:v>44.5</c:v>
                </c:pt>
                <c:pt idx="3">
                  <c:v>39.4</c:v>
                </c:pt>
                <c:pt idx="4">
                  <c:v>40.200000000000003</c:v>
                </c:pt>
              </c:numCache>
            </c:numRef>
          </c:val>
          <c:extLst>
            <c:ext xmlns:c16="http://schemas.microsoft.com/office/drawing/2014/chart" uri="{C3380CC4-5D6E-409C-BE32-E72D297353CC}">
              <c16:uniqueId val="{00000000-2198-4730-98F1-CEB4C1209386}"/>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2198-4730-98F1-CEB4C1209386}"/>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17.3</c:v>
                </c:pt>
                <c:pt idx="1">
                  <c:v>22.6</c:v>
                </c:pt>
                <c:pt idx="2">
                  <c:v>9</c:v>
                </c:pt>
                <c:pt idx="3">
                  <c:v>33.1</c:v>
                </c:pt>
                <c:pt idx="4">
                  <c:v>32.700000000000003</c:v>
                </c:pt>
              </c:numCache>
            </c:numRef>
          </c:val>
          <c:extLst>
            <c:ext xmlns:c16="http://schemas.microsoft.com/office/drawing/2014/chart" uri="{C3380CC4-5D6E-409C-BE32-E72D297353CC}">
              <c16:uniqueId val="{00000000-722A-433F-B991-80FD1EF54A2B}"/>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722A-433F-B991-80FD1EF54A2B}"/>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90.4</c:v>
                </c:pt>
                <c:pt idx="1">
                  <c:v>74.2</c:v>
                </c:pt>
                <c:pt idx="2">
                  <c:v>64.3</c:v>
                </c:pt>
                <c:pt idx="3">
                  <c:v>60.5</c:v>
                </c:pt>
                <c:pt idx="4">
                  <c:v>45.5</c:v>
                </c:pt>
              </c:numCache>
            </c:numRef>
          </c:val>
          <c:extLst>
            <c:ext xmlns:c16="http://schemas.microsoft.com/office/drawing/2014/chart" uri="{C3380CC4-5D6E-409C-BE32-E72D297353CC}">
              <c16:uniqueId val="{00000000-0BB4-47BC-B8A4-7017E32EB296}"/>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0BB4-47BC-B8A4-7017E32EB296}"/>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59.4</c:v>
                </c:pt>
                <c:pt idx="1">
                  <c:v>60.8</c:v>
                </c:pt>
                <c:pt idx="2">
                  <c:v>61.2</c:v>
                </c:pt>
                <c:pt idx="3">
                  <c:v>62.8</c:v>
                </c:pt>
                <c:pt idx="4">
                  <c:v>62.6</c:v>
                </c:pt>
              </c:numCache>
            </c:numRef>
          </c:val>
          <c:extLst>
            <c:ext xmlns:c16="http://schemas.microsoft.com/office/drawing/2014/chart" uri="{C3380CC4-5D6E-409C-BE32-E72D297353CC}">
              <c16:uniqueId val="{00000000-1347-4175-8DC1-0CD20D570843}"/>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1347-4175-8DC1-0CD20D570843}"/>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53629" y="6771384"/>
          <a:ext cx="5221361" cy="2658092"/>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5925497" y="6771384"/>
          <a:ext cx="5213035" cy="2658092"/>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1389037" y="6771384"/>
          <a:ext cx="5220981" cy="2658092"/>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6864225" y="6771384"/>
          <a:ext cx="5222559" cy="2658092"/>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2354217" y="6771384"/>
          <a:ext cx="5228600" cy="2658092"/>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（最大出力合計67,530kW）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571605" y="11200118"/>
          <a:ext cx="5219540" cy="26275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571605" y="13966941"/>
          <a:ext cx="5219540" cy="261406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571605" y="16735702"/>
          <a:ext cx="5219540" cy="261406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571605" y="19489432"/>
          <a:ext cx="5219540" cy="261407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571605" y="22213271"/>
          <a:ext cx="5219540" cy="261406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6432295" y="11200118"/>
          <a:ext cx="4766400" cy="26275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6432295" y="13966941"/>
          <a:ext cx="4766400" cy="261406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6432295" y="16735702"/>
          <a:ext cx="4766400" cy="261406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6432295" y="19489432"/>
          <a:ext cx="4766400" cy="261407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6432295" y="22213271"/>
          <a:ext cx="4766400" cy="261406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1814818" y="11200118"/>
          <a:ext cx="4764877" cy="26275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1814818" y="13966941"/>
          <a:ext cx="4764877" cy="261406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1814818" y="16735702"/>
          <a:ext cx="4764877" cy="261406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1814818" y="19489432"/>
          <a:ext cx="4764877" cy="261407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1814818" y="22213271"/>
          <a:ext cx="4764877" cy="261406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7198242" y="11200118"/>
          <a:ext cx="4766401" cy="26275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7198242" y="13966941"/>
          <a:ext cx="4766401" cy="261406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7198242" y="16735702"/>
          <a:ext cx="4766401" cy="261406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7198242" y="19489432"/>
          <a:ext cx="4766401" cy="261407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7198242" y="22213271"/>
          <a:ext cx="4766401" cy="261406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2628910" y="11200118"/>
          <a:ext cx="4764876" cy="26275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2628910" y="13966941"/>
          <a:ext cx="4764876" cy="261406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2628910" y="16735702"/>
          <a:ext cx="4764876" cy="261406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2628910" y="19489432"/>
          <a:ext cx="4764876" cy="261407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2628910" y="22213271"/>
          <a:ext cx="4764876" cy="261406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88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88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88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88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88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88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88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88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88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88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89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89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89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89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89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89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89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897"/>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898"/>
                </a:ext>
              </a:extLst>
            </xdr:cNvPicPr>
          </xdr:nvPicPr>
          <xdr:blipFill>
            <a:blip xmlns:r="http://schemas.openxmlformats.org/officeDocument/2006/relationships" r:embed="rId48"/>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899"/>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900"/>
                </a:ext>
              </a:extLst>
            </xdr:cNvPicPr>
          </xdr:nvPicPr>
          <xdr:blipFill>
            <a:blip xmlns:r="http://schemas.openxmlformats.org/officeDocument/2006/relationships" r:embed="rId48"/>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901"/>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902"/>
                </a:ext>
              </a:extLst>
            </xdr:cNvPicPr>
          </xdr:nvPicPr>
          <xdr:blipFill>
            <a:blip xmlns:r="http://schemas.openxmlformats.org/officeDocument/2006/relationships" r:embed="rId47"/>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903"/>
                </a:ext>
              </a:extLst>
            </xdr:cNvPicPr>
          </xdr:nvPicPr>
          <xdr:blipFill>
            <a:blip xmlns:r="http://schemas.openxmlformats.org/officeDocument/2006/relationships" r:embed="rId49"/>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904"/>
                </a:ext>
              </a:extLst>
            </xdr:cNvPicPr>
          </xdr:nvPicPr>
          <xdr:blipFill>
            <a:blip xmlns:r="http://schemas.openxmlformats.org/officeDocument/2006/relationships" r:embed="rId48"/>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905"/>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906"/>
                </a:ext>
              </a:extLst>
            </xdr:cNvPicPr>
          </xdr:nvPicPr>
          <xdr:blipFill>
            <a:blip xmlns:r="http://schemas.openxmlformats.org/officeDocument/2006/relationships" r:embed="rId50"/>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907"/>
                </a:ext>
              </a:extLst>
            </xdr:cNvPicPr>
          </xdr:nvPicPr>
          <xdr:blipFill>
            <a:blip xmlns:r="http://schemas.openxmlformats.org/officeDocument/2006/relationships" r:embed="rId46"/>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908"/>
                </a:ext>
              </a:extLst>
            </xdr:cNvPicPr>
          </xdr:nvPicPr>
          <xdr:blipFill>
            <a:blip xmlns:r="http://schemas.openxmlformats.org/officeDocument/2006/relationships" r:embed="rId48"/>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909"/>
                </a:ext>
              </a:extLst>
            </xdr:cNvPicPr>
          </xdr:nvPicPr>
          <xdr:blipFill>
            <a:blip xmlns:r="http://schemas.openxmlformats.org/officeDocument/2006/relationships" r:embed="rId50"/>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910"/>
                </a:ext>
              </a:extLst>
            </xdr:cNvPicPr>
          </xdr:nvPicPr>
          <xdr:blipFill>
            <a:blip xmlns:r="http://schemas.openxmlformats.org/officeDocument/2006/relationships" r:embed="rId51"/>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911"/>
                </a:ext>
              </a:extLst>
            </xdr:cNvPicPr>
          </xdr:nvPicPr>
          <xdr:blipFill>
            <a:blip xmlns:r="http://schemas.openxmlformats.org/officeDocument/2006/relationships" r:embed="rId51"/>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912"/>
                </a:ext>
              </a:extLst>
            </xdr:cNvPicPr>
          </xdr:nvPicPr>
          <xdr:blipFill>
            <a:blip xmlns:r="http://schemas.openxmlformats.org/officeDocument/2006/relationships" r:embed="rId51"/>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913"/>
                </a:ext>
              </a:extLst>
            </xdr:cNvPicPr>
          </xdr:nvPicPr>
          <xdr:blipFill>
            <a:blip xmlns:r="http://schemas.openxmlformats.org/officeDocument/2006/relationships" r:embed="rId51"/>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914"/>
                </a:ext>
              </a:extLst>
            </xdr:cNvPicPr>
          </xdr:nvPicPr>
          <xdr:blipFill>
            <a:blip xmlns:r="http://schemas.openxmlformats.org/officeDocument/2006/relationships" r:embed="rId51"/>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915"/>
                </a:ext>
              </a:extLst>
            </xdr:cNvPicPr>
          </xdr:nvPicPr>
          <xdr:blipFill>
            <a:blip xmlns:r="http://schemas.openxmlformats.org/officeDocument/2006/relationships" r:embed="rId51"/>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916"/>
                </a:ext>
              </a:extLst>
            </xdr:cNvPicPr>
          </xdr:nvPicPr>
          <xdr:blipFill>
            <a:blip xmlns:r="http://schemas.openxmlformats.org/officeDocument/2006/relationships" r:embed="rId51"/>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917"/>
                </a:ext>
              </a:extLst>
            </xdr:cNvPicPr>
          </xdr:nvPicPr>
          <xdr:blipFill>
            <a:blip xmlns:r="http://schemas.openxmlformats.org/officeDocument/2006/relationships" r:embed="rId51"/>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918"/>
                </a:ext>
              </a:extLst>
            </xdr:cNvPicPr>
          </xdr:nvPicPr>
          <xdr:blipFill>
            <a:blip xmlns:r="http://schemas.openxmlformats.org/officeDocument/2006/relationships" r:embed="rId51"/>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919"/>
                </a:ext>
              </a:extLst>
            </xdr:cNvPicPr>
          </xdr:nvPicPr>
          <xdr:blipFill>
            <a:blip xmlns:r="http://schemas.openxmlformats.org/officeDocument/2006/relationships" r:embed="rId51"/>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920"/>
                </a:ext>
              </a:extLst>
            </xdr:cNvPicPr>
          </xdr:nvPicPr>
          <xdr:blipFill>
            <a:blip xmlns:r="http://schemas.openxmlformats.org/officeDocument/2006/relationships" r:embed="rId51"/>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921"/>
                </a:ext>
              </a:extLst>
            </xdr:cNvPicPr>
          </xdr:nvPicPr>
          <xdr:blipFill>
            <a:blip xmlns:r="http://schemas.openxmlformats.org/officeDocument/2006/relationships" r:embed="rId51"/>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922"/>
                </a:ext>
              </a:extLst>
            </xdr:cNvPicPr>
          </xdr:nvPicPr>
          <xdr:blipFill>
            <a:blip xmlns:r="http://schemas.openxmlformats.org/officeDocument/2006/relationships" r:embed="rId51"/>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923"/>
                </a:ext>
              </a:extLst>
            </xdr:cNvPicPr>
          </xdr:nvPicPr>
          <xdr:blipFill>
            <a:blip xmlns:r="http://schemas.openxmlformats.org/officeDocument/2006/relationships" r:embed="rId51"/>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924"/>
                </a:ext>
              </a:extLst>
            </xdr:cNvPicPr>
          </xdr:nvPicPr>
          <xdr:blipFill>
            <a:blip xmlns:r="http://schemas.openxmlformats.org/officeDocument/2006/relationships" r:embed="rId51"/>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Z1" zoomScale="70" zoomScaleNormal="70" workbookViewId="0">
      <selection activeCell="AS37" sqref="AS3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愛媛県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法適用</v>
      </c>
      <c r="C3" s="128"/>
      <c r="D3" s="128"/>
      <c r="E3" s="128"/>
      <c r="F3" s="128" t="str">
        <f>データ!J6</f>
        <v>電気事業</v>
      </c>
      <c r="G3" s="128"/>
      <c r="H3" s="128"/>
      <c r="I3" s="128"/>
      <c r="J3" s="128" t="str">
        <f>データ!K6</f>
        <v>自治体職員</v>
      </c>
      <c r="K3" s="128"/>
      <c r="L3" s="128"/>
      <c r="M3" s="128"/>
      <c r="N3" s="129">
        <f>データ!L6</f>
        <v>80.900000000000006</v>
      </c>
      <c r="O3" s="129"/>
      <c r="P3" s="129"/>
      <c r="Q3" s="130"/>
      <c r="R3" s="1"/>
      <c r="S3" s="131" t="s">
        <v>8</v>
      </c>
      <c r="T3" s="132"/>
      <c r="U3" s="132"/>
      <c r="V3" s="132"/>
      <c r="W3" s="132"/>
      <c r="X3" s="132"/>
      <c r="Y3" s="132"/>
      <c r="Z3" s="132"/>
      <c r="AA3" s="132"/>
      <c r="AB3" s="132"/>
      <c r="AC3" s="132"/>
      <c r="AD3" s="132"/>
      <c r="AE3" s="132"/>
      <c r="AF3" s="132"/>
      <c r="AG3" s="132"/>
      <c r="AH3" s="133"/>
      <c r="AI3" s="1"/>
      <c r="AJ3" s="1"/>
      <c r="AK3" s="118" t="s">
        <v>273</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9</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275</v>
      </c>
      <c r="G7" s="146"/>
      <c r="H7" s="146"/>
      <c r="I7" s="146"/>
      <c r="J7" s="147" t="s">
        <v>132</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134</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t="str">
        <f>データ!B10</f>
        <v>H28</v>
      </c>
      <c r="G11" s="159"/>
      <c r="H11" s="158" t="str">
        <f>データ!C10</f>
        <v>H29</v>
      </c>
      <c r="I11" s="159"/>
      <c r="J11" s="158" t="str">
        <f>データ!D10</f>
        <v>H30</v>
      </c>
      <c r="K11" s="159"/>
      <c r="L11" s="158" t="str">
        <f>データ!E10</f>
        <v>R01</v>
      </c>
      <c r="M11" s="159"/>
      <c r="N11" s="158" t="str">
        <f>データ!F10</f>
        <v>R02</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268395</v>
      </c>
      <c r="G12" s="162"/>
      <c r="H12" s="161">
        <f>データ!X6</f>
        <v>264651</v>
      </c>
      <c r="I12" s="162"/>
      <c r="J12" s="161">
        <f>データ!Y6</f>
        <v>263375</v>
      </c>
      <c r="K12" s="162"/>
      <c r="L12" s="161">
        <f>データ!Z6</f>
        <v>233423</v>
      </c>
      <c r="M12" s="162"/>
      <c r="N12" s="150">
        <f>データ!AA6</f>
        <v>237883</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268395</v>
      </c>
      <c r="G16" s="177"/>
      <c r="H16" s="177">
        <f>データ!AR6</f>
        <v>264651</v>
      </c>
      <c r="I16" s="177"/>
      <c r="J16" s="177">
        <f>データ!AS6</f>
        <v>263375</v>
      </c>
      <c r="K16" s="177"/>
      <c r="L16" s="177">
        <f>データ!AT6</f>
        <v>233423</v>
      </c>
      <c r="M16" s="177"/>
      <c r="N16" s="166">
        <f>データ!AU6</f>
        <v>237883</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f>データ!AV6</f>
        <v>1898568</v>
      </c>
      <c r="G19" s="180"/>
      <c r="H19" s="180"/>
      <c r="I19" s="180">
        <f>データ!AW6</f>
        <v>947604</v>
      </c>
      <c r="J19" s="180"/>
      <c r="K19" s="180"/>
      <c r="L19" s="180">
        <f>データ!AX6</f>
        <v>2846172</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1"/>
      <c r="AL38" s="122"/>
      <c r="AM38" s="122"/>
      <c r="AN38" s="122"/>
      <c r="AO38" s="122"/>
      <c r="AP38" s="122"/>
      <c r="AQ38" s="123"/>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2" t="s">
        <v>31</v>
      </c>
      <c r="AL39" s="183"/>
      <c r="AM39" s="183"/>
      <c r="AN39" s="183"/>
      <c r="AO39" s="183"/>
      <c r="AP39" s="183"/>
      <c r="AQ39" s="184"/>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207" t="s">
        <v>276</v>
      </c>
      <c r="AL40" s="208"/>
      <c r="AM40" s="208"/>
      <c r="AN40" s="208"/>
      <c r="AO40" s="208"/>
      <c r="AP40" s="208"/>
      <c r="AQ40" s="209"/>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207"/>
      <c r="AL41" s="208"/>
      <c r="AM41" s="208"/>
      <c r="AN41" s="208"/>
      <c r="AO41" s="208"/>
      <c r="AP41" s="208"/>
      <c r="AQ41" s="209"/>
    </row>
    <row r="42" spans="1:43" ht="43.35" customHeight="1" x14ac:dyDescent="0.15">
      <c r="A42" s="1"/>
      <c r="B42" s="185"/>
      <c r="C42" s="186"/>
      <c r="D42" s="186"/>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207"/>
      <c r="AL42" s="208"/>
      <c r="AM42" s="208"/>
      <c r="AN42" s="208"/>
      <c r="AO42" s="208"/>
      <c r="AP42" s="208"/>
      <c r="AQ42" s="209"/>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207"/>
      <c r="AL43" s="208"/>
      <c r="AM43" s="208"/>
      <c r="AN43" s="208"/>
      <c r="AO43" s="208"/>
      <c r="AP43" s="208"/>
      <c r="AQ43" s="209"/>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207"/>
      <c r="AL44" s="208"/>
      <c r="AM44" s="208"/>
      <c r="AN44" s="208"/>
      <c r="AO44" s="208"/>
      <c r="AP44" s="208"/>
      <c r="AQ44" s="209"/>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207"/>
      <c r="AL45" s="208"/>
      <c r="AM45" s="208"/>
      <c r="AN45" s="208"/>
      <c r="AO45" s="208"/>
      <c r="AP45" s="208"/>
      <c r="AQ45" s="209"/>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207"/>
      <c r="AL46" s="208"/>
      <c r="AM46" s="208"/>
      <c r="AN46" s="208"/>
      <c r="AO46" s="208"/>
      <c r="AP46" s="208"/>
      <c r="AQ46" s="209"/>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207"/>
      <c r="AL47" s="208"/>
      <c r="AM47" s="208"/>
      <c r="AN47" s="208"/>
      <c r="AO47" s="208"/>
      <c r="AP47" s="208"/>
      <c r="AQ47" s="209"/>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207"/>
      <c r="AL48" s="208"/>
      <c r="AM48" s="208"/>
      <c r="AN48" s="208"/>
      <c r="AO48" s="208"/>
      <c r="AP48" s="208"/>
      <c r="AQ48" s="209"/>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207"/>
      <c r="AL49" s="208"/>
      <c r="AM49" s="208"/>
      <c r="AN49" s="208"/>
      <c r="AO49" s="208"/>
      <c r="AP49" s="208"/>
      <c r="AQ49" s="209"/>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207"/>
      <c r="AL50" s="208"/>
      <c r="AM50" s="208"/>
      <c r="AN50" s="208"/>
      <c r="AO50" s="208"/>
      <c r="AP50" s="208"/>
      <c r="AQ50" s="209"/>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207"/>
      <c r="AL51" s="208"/>
      <c r="AM51" s="208"/>
      <c r="AN51" s="208"/>
      <c r="AO51" s="208"/>
      <c r="AP51" s="208"/>
      <c r="AQ51" s="209"/>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207"/>
      <c r="AL52" s="208"/>
      <c r="AM52" s="208"/>
      <c r="AN52" s="208"/>
      <c r="AO52" s="208"/>
      <c r="AP52" s="208"/>
      <c r="AQ52" s="209"/>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207"/>
      <c r="AL53" s="208"/>
      <c r="AM53" s="208"/>
      <c r="AN53" s="208"/>
      <c r="AO53" s="208"/>
      <c r="AP53" s="208"/>
      <c r="AQ53" s="209"/>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207"/>
      <c r="AL54" s="208"/>
      <c r="AM54" s="208"/>
      <c r="AN54" s="208"/>
      <c r="AO54" s="208"/>
      <c r="AP54" s="208"/>
      <c r="AQ54" s="209"/>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207"/>
      <c r="AL55" s="208"/>
      <c r="AM55" s="208"/>
      <c r="AN55" s="208"/>
      <c r="AO55" s="208"/>
      <c r="AP55" s="208"/>
      <c r="AQ55" s="209"/>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207"/>
      <c r="AL56" s="208"/>
      <c r="AM56" s="208"/>
      <c r="AN56" s="208"/>
      <c r="AO56" s="208"/>
      <c r="AP56" s="208"/>
      <c r="AQ56" s="209"/>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207"/>
      <c r="AL57" s="208"/>
      <c r="AM57" s="208"/>
      <c r="AN57" s="208"/>
      <c r="AO57" s="208"/>
      <c r="AP57" s="208"/>
      <c r="AQ57" s="209"/>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207"/>
      <c r="AL58" s="208"/>
      <c r="AM58" s="208"/>
      <c r="AN58" s="208"/>
      <c r="AO58" s="208"/>
      <c r="AP58" s="208"/>
      <c r="AQ58" s="209"/>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207"/>
      <c r="AL59" s="208"/>
      <c r="AM59" s="208"/>
      <c r="AN59" s="208"/>
      <c r="AO59" s="208"/>
      <c r="AP59" s="208"/>
      <c r="AQ59" s="209"/>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207"/>
      <c r="AL60" s="208"/>
      <c r="AM60" s="208"/>
      <c r="AN60" s="208"/>
      <c r="AO60" s="208"/>
      <c r="AP60" s="208"/>
      <c r="AQ60" s="209"/>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207"/>
      <c r="AL61" s="208"/>
      <c r="AM61" s="208"/>
      <c r="AN61" s="208"/>
      <c r="AO61" s="208"/>
      <c r="AP61" s="208"/>
      <c r="AQ61" s="209"/>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207"/>
      <c r="AL62" s="208"/>
      <c r="AM62" s="208"/>
      <c r="AN62" s="208"/>
      <c r="AO62" s="208"/>
      <c r="AP62" s="208"/>
      <c r="AQ62" s="209"/>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207"/>
      <c r="AL63" s="208"/>
      <c r="AM63" s="208"/>
      <c r="AN63" s="208"/>
      <c r="AO63" s="208"/>
      <c r="AP63" s="208"/>
      <c r="AQ63" s="209"/>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207"/>
      <c r="AL64" s="208"/>
      <c r="AM64" s="208"/>
      <c r="AN64" s="208"/>
      <c r="AO64" s="208"/>
      <c r="AP64" s="208"/>
      <c r="AQ64" s="209"/>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207"/>
      <c r="AL65" s="208"/>
      <c r="AM65" s="208"/>
      <c r="AN65" s="208"/>
      <c r="AO65" s="208"/>
      <c r="AP65" s="208"/>
      <c r="AQ65" s="209"/>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207"/>
      <c r="AL66" s="208"/>
      <c r="AM66" s="208"/>
      <c r="AN66" s="208"/>
      <c r="AO66" s="208"/>
      <c r="AP66" s="208"/>
      <c r="AQ66" s="209"/>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207"/>
      <c r="AL67" s="208"/>
      <c r="AM67" s="208"/>
      <c r="AN67" s="208"/>
      <c r="AO67" s="208"/>
      <c r="AP67" s="208"/>
      <c r="AQ67" s="209"/>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207"/>
      <c r="AL68" s="208"/>
      <c r="AM68" s="208"/>
      <c r="AN68" s="208"/>
      <c r="AO68" s="208"/>
      <c r="AP68" s="208"/>
      <c r="AQ68" s="209"/>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207"/>
      <c r="AL69" s="208"/>
      <c r="AM69" s="208"/>
      <c r="AN69" s="208"/>
      <c r="AO69" s="208"/>
      <c r="AP69" s="208"/>
      <c r="AQ69" s="209"/>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207"/>
      <c r="AL70" s="208"/>
      <c r="AM70" s="208"/>
      <c r="AN70" s="208"/>
      <c r="AO70" s="208"/>
      <c r="AP70" s="208"/>
      <c r="AQ70" s="209"/>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207"/>
      <c r="AL71" s="208"/>
      <c r="AM71" s="208"/>
      <c r="AN71" s="208"/>
      <c r="AO71" s="208"/>
      <c r="AP71" s="208"/>
      <c r="AQ71" s="209"/>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207"/>
      <c r="AL72" s="208"/>
      <c r="AM72" s="208"/>
      <c r="AN72" s="208"/>
      <c r="AO72" s="208"/>
      <c r="AP72" s="208"/>
      <c r="AQ72" s="209"/>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207"/>
      <c r="AL73" s="208"/>
      <c r="AM73" s="208"/>
      <c r="AN73" s="208"/>
      <c r="AO73" s="208"/>
      <c r="AP73" s="208"/>
      <c r="AQ73" s="209"/>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207"/>
      <c r="AL74" s="208"/>
      <c r="AM74" s="208"/>
      <c r="AN74" s="208"/>
      <c r="AO74" s="208"/>
      <c r="AP74" s="208"/>
      <c r="AQ74" s="209"/>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207"/>
      <c r="AL75" s="208"/>
      <c r="AM75" s="208"/>
      <c r="AN75" s="208"/>
      <c r="AO75" s="208"/>
      <c r="AP75" s="208"/>
      <c r="AQ75" s="209"/>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207"/>
      <c r="AL76" s="208"/>
      <c r="AM76" s="208"/>
      <c r="AN76" s="208"/>
      <c r="AO76" s="208"/>
      <c r="AP76" s="208"/>
      <c r="AQ76" s="209"/>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207"/>
      <c r="AL77" s="208"/>
      <c r="AM77" s="208"/>
      <c r="AN77" s="208"/>
      <c r="AO77" s="208"/>
      <c r="AP77" s="208"/>
      <c r="AQ77" s="209"/>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207"/>
      <c r="AL78" s="208"/>
      <c r="AM78" s="208"/>
      <c r="AN78" s="208"/>
      <c r="AO78" s="208"/>
      <c r="AP78" s="208"/>
      <c r="AQ78" s="209"/>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207"/>
      <c r="AL79" s="208"/>
      <c r="AM79" s="208"/>
      <c r="AN79" s="208"/>
      <c r="AO79" s="208"/>
      <c r="AP79" s="208"/>
      <c r="AQ79" s="209"/>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207"/>
      <c r="AL80" s="208"/>
      <c r="AM80" s="208"/>
      <c r="AN80" s="208"/>
      <c r="AO80" s="208"/>
      <c r="AP80" s="208"/>
      <c r="AQ80" s="209"/>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207"/>
      <c r="AL81" s="208"/>
      <c r="AM81" s="208"/>
      <c r="AN81" s="208"/>
      <c r="AO81" s="208"/>
      <c r="AP81" s="208"/>
      <c r="AQ81" s="209"/>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207"/>
      <c r="AL82" s="208"/>
      <c r="AM82" s="208"/>
      <c r="AN82" s="208"/>
      <c r="AO82" s="208"/>
      <c r="AP82" s="208"/>
      <c r="AQ82" s="209"/>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207"/>
      <c r="AL83" s="208"/>
      <c r="AM83" s="208"/>
      <c r="AN83" s="208"/>
      <c r="AO83" s="208"/>
      <c r="AP83" s="208"/>
      <c r="AQ83" s="209"/>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207"/>
      <c r="AL84" s="208"/>
      <c r="AM84" s="208"/>
      <c r="AN84" s="208"/>
      <c r="AO84" s="208"/>
      <c r="AP84" s="208"/>
      <c r="AQ84" s="209"/>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207"/>
      <c r="AL85" s="208"/>
      <c r="AM85" s="208"/>
      <c r="AN85" s="208"/>
      <c r="AO85" s="208"/>
      <c r="AP85" s="208"/>
      <c r="AQ85" s="209"/>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207"/>
      <c r="AL86" s="208"/>
      <c r="AM86" s="208"/>
      <c r="AN86" s="208"/>
      <c r="AO86" s="208"/>
      <c r="AP86" s="208"/>
      <c r="AQ86" s="209"/>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207"/>
      <c r="AL87" s="208"/>
      <c r="AM87" s="208"/>
      <c r="AN87" s="208"/>
      <c r="AO87" s="208"/>
      <c r="AP87" s="208"/>
      <c r="AQ87" s="209"/>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207"/>
      <c r="AL88" s="208"/>
      <c r="AM88" s="208"/>
      <c r="AN88" s="208"/>
      <c r="AO88" s="208"/>
      <c r="AP88" s="208"/>
      <c r="AQ88" s="209"/>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207"/>
      <c r="AL89" s="208"/>
      <c r="AM89" s="208"/>
      <c r="AN89" s="208"/>
      <c r="AO89" s="208"/>
      <c r="AP89" s="208"/>
      <c r="AQ89" s="209"/>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207"/>
      <c r="AL90" s="208"/>
      <c r="AM90" s="208"/>
      <c r="AN90" s="208"/>
      <c r="AO90" s="208"/>
      <c r="AP90" s="208"/>
      <c r="AQ90" s="209"/>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207"/>
      <c r="AL91" s="208"/>
      <c r="AM91" s="208"/>
      <c r="AN91" s="208"/>
      <c r="AO91" s="208"/>
      <c r="AP91" s="208"/>
      <c r="AQ91" s="209"/>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207"/>
      <c r="AL92" s="208"/>
      <c r="AM92" s="208"/>
      <c r="AN92" s="208"/>
      <c r="AO92" s="208"/>
      <c r="AP92" s="208"/>
      <c r="AQ92" s="209"/>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207"/>
      <c r="AL93" s="208"/>
      <c r="AM93" s="208"/>
      <c r="AN93" s="208"/>
      <c r="AO93" s="208"/>
      <c r="AP93" s="208"/>
      <c r="AQ93" s="209"/>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207"/>
      <c r="AL94" s="208"/>
      <c r="AM94" s="208"/>
      <c r="AN94" s="208"/>
      <c r="AO94" s="208"/>
      <c r="AP94" s="208"/>
      <c r="AQ94" s="209"/>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207"/>
      <c r="AL95" s="208"/>
      <c r="AM95" s="208"/>
      <c r="AN95" s="208"/>
      <c r="AO95" s="208"/>
      <c r="AP95" s="208"/>
      <c r="AQ95" s="209"/>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210"/>
      <c r="AL96" s="211"/>
      <c r="AM96" s="211"/>
      <c r="AN96" s="211"/>
      <c r="AO96" s="211"/>
      <c r="AP96" s="211"/>
      <c r="AQ96" s="212"/>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2" t="s">
        <v>34</v>
      </c>
      <c r="AL97" s="183"/>
      <c r="AM97" s="183"/>
      <c r="AN97" s="183"/>
      <c r="AO97" s="183"/>
      <c r="AP97" s="183"/>
      <c r="AQ97" s="184"/>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7"/>
      <c r="AL98" s="188"/>
      <c r="AM98" s="188"/>
      <c r="AN98" s="188"/>
      <c r="AO98" s="188"/>
      <c r="AP98" s="188"/>
      <c r="AQ98" s="189"/>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0" t="s">
        <v>274</v>
      </c>
      <c r="AL99" s="191"/>
      <c r="AM99" s="191"/>
      <c r="AN99" s="191"/>
      <c r="AO99" s="191"/>
      <c r="AP99" s="191"/>
      <c r="AQ99" s="192"/>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0"/>
      <c r="AL100" s="191"/>
      <c r="AM100" s="191"/>
      <c r="AN100" s="191"/>
      <c r="AO100" s="191"/>
      <c r="AP100" s="191"/>
      <c r="AQ100" s="192"/>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0"/>
      <c r="AL101" s="191"/>
      <c r="AM101" s="191"/>
      <c r="AN101" s="191"/>
      <c r="AO101" s="191"/>
      <c r="AP101" s="191"/>
      <c r="AQ101" s="192"/>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0"/>
      <c r="AL102" s="191"/>
      <c r="AM102" s="191"/>
      <c r="AN102" s="191"/>
      <c r="AO102" s="191"/>
      <c r="AP102" s="191"/>
      <c r="AQ102" s="192"/>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0"/>
      <c r="AL103" s="191"/>
      <c r="AM103" s="191"/>
      <c r="AN103" s="191"/>
      <c r="AO103" s="191"/>
      <c r="AP103" s="191"/>
      <c r="AQ103" s="192"/>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0"/>
      <c r="AL104" s="191"/>
      <c r="AM104" s="191"/>
      <c r="AN104" s="191"/>
      <c r="AO104" s="191"/>
      <c r="AP104" s="191"/>
      <c r="AQ104" s="192"/>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0"/>
      <c r="AL105" s="191"/>
      <c r="AM105" s="191"/>
      <c r="AN105" s="191"/>
      <c r="AO105" s="191"/>
      <c r="AP105" s="191"/>
      <c r="AQ105" s="192"/>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0"/>
      <c r="AL106" s="191"/>
      <c r="AM106" s="191"/>
      <c r="AN106" s="191"/>
      <c r="AO106" s="191"/>
      <c r="AP106" s="191"/>
      <c r="AQ106" s="192"/>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0"/>
      <c r="AL107" s="191"/>
      <c r="AM107" s="191"/>
      <c r="AN107" s="191"/>
      <c r="AO107" s="191"/>
      <c r="AP107" s="191"/>
      <c r="AQ107" s="192"/>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0"/>
      <c r="AL108" s="191"/>
      <c r="AM108" s="191"/>
      <c r="AN108" s="191"/>
      <c r="AO108" s="191"/>
      <c r="AP108" s="191"/>
      <c r="AQ108" s="192"/>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0"/>
      <c r="AL109" s="191"/>
      <c r="AM109" s="191"/>
      <c r="AN109" s="191"/>
      <c r="AO109" s="191"/>
      <c r="AP109" s="191"/>
      <c r="AQ109" s="192"/>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0"/>
      <c r="AL110" s="191"/>
      <c r="AM110" s="191"/>
      <c r="AN110" s="191"/>
      <c r="AO110" s="191"/>
      <c r="AP110" s="191"/>
      <c r="AQ110" s="192"/>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0"/>
      <c r="AL111" s="191"/>
      <c r="AM111" s="191"/>
      <c r="AN111" s="191"/>
      <c r="AO111" s="191"/>
      <c r="AP111" s="191"/>
      <c r="AQ111" s="192"/>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0"/>
      <c r="AL112" s="191"/>
      <c r="AM112" s="191"/>
      <c r="AN112" s="191"/>
      <c r="AO112" s="191"/>
      <c r="AP112" s="191"/>
      <c r="AQ112" s="192"/>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0"/>
      <c r="AL113" s="191"/>
      <c r="AM113" s="191"/>
      <c r="AN113" s="191"/>
      <c r="AO113" s="191"/>
      <c r="AP113" s="191"/>
      <c r="AQ113" s="192"/>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0"/>
      <c r="AL114" s="191"/>
      <c r="AM114" s="191"/>
      <c r="AN114" s="191"/>
      <c r="AO114" s="191"/>
      <c r="AP114" s="191"/>
      <c r="AQ114" s="192"/>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0"/>
      <c r="AL115" s="191"/>
      <c r="AM115" s="191"/>
      <c r="AN115" s="191"/>
      <c r="AO115" s="191"/>
      <c r="AP115" s="191"/>
      <c r="AQ115" s="192"/>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0"/>
      <c r="AL116" s="191"/>
      <c r="AM116" s="191"/>
      <c r="AN116" s="191"/>
      <c r="AO116" s="191"/>
      <c r="AP116" s="191"/>
      <c r="AQ116" s="192"/>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（最大出力合計67,530kW）</v>
      </c>
      <c r="D123" s="5" t="str">
        <f>データ!EX9</f>
        <v>（最大出力合計67,530kW）</v>
      </c>
      <c r="E123" s="5" t="str">
        <f>データ!GW9</f>
        <v>（最大出力合計-kW）</v>
      </c>
      <c r="F123" s="5" t="str">
        <f>データ!IV9</f>
        <v>（最大出力合計-kW）</v>
      </c>
      <c r="G123" s="5" t="str">
        <f>データ!KU9</f>
        <v>（最大出力合計-kW）</v>
      </c>
    </row>
  </sheetData>
  <sheetProtection algorithmName="SHA-512" hashValue="EEiivZmx+55rIqDPuvoZeJxwOkOQZxACu0LLk9h0Ul5qkCoFlclfeej8v99TGMxqApJSq9wOKmgEDb7ySAsEJg==" saltValue="GyGc/Au5GoLWWZfKtBQW3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54" x14ac:dyDescent="0.15">
      <c r="A6" s="49" t="s">
        <v>119</v>
      </c>
      <c r="B6" s="67" t="str">
        <f>B7</f>
        <v>2020</v>
      </c>
      <c r="C6" s="67" t="str">
        <f t="shared" ref="C6:AX6" si="6">C7</f>
        <v>380008</v>
      </c>
      <c r="D6" s="67" t="str">
        <f t="shared" si="6"/>
        <v>46</v>
      </c>
      <c r="E6" s="67" t="str">
        <f t="shared" si="6"/>
        <v>04</v>
      </c>
      <c r="F6" s="67" t="str">
        <f t="shared" si="6"/>
        <v>0</v>
      </c>
      <c r="G6" s="67" t="str">
        <f t="shared" si="6"/>
        <v>000</v>
      </c>
      <c r="H6" s="67" t="str">
        <f t="shared" si="6"/>
        <v>愛媛県</v>
      </c>
      <c r="I6" s="67" t="str">
        <f t="shared" si="6"/>
        <v>法適用</v>
      </c>
      <c r="J6" s="67" t="str">
        <f t="shared" si="6"/>
        <v>電気事業</v>
      </c>
      <c r="K6" s="67" t="str">
        <f t="shared" si="6"/>
        <v>自治体職員</v>
      </c>
      <c r="L6" s="68">
        <f t="shared" si="6"/>
        <v>80.900000000000006</v>
      </c>
      <c r="M6" s="69">
        <f t="shared" si="6"/>
        <v>9</v>
      </c>
      <c r="N6" s="69" t="str">
        <f t="shared" si="6"/>
        <v>-</v>
      </c>
      <c r="O6" s="69" t="str">
        <f t="shared" si="6"/>
        <v>-</v>
      </c>
      <c r="P6" s="69" t="str">
        <f t="shared" si="6"/>
        <v>-</v>
      </c>
      <c r="Q6" s="69" t="str">
        <f t="shared" si="6"/>
        <v>-</v>
      </c>
      <c r="R6" s="70" t="str">
        <f>R7</f>
        <v>令和4年3月31日　銅山川第一発電所　ほか</v>
      </c>
      <c r="S6" s="71" t="str">
        <f t="shared" si="6"/>
        <v>令和3年11月30日　銅山川第一発電所　ほか</v>
      </c>
      <c r="T6" s="67" t="str">
        <f t="shared" si="6"/>
        <v>無</v>
      </c>
      <c r="U6" s="71" t="str">
        <f t="shared" si="6"/>
        <v>四国電力株式会社</v>
      </c>
      <c r="V6" s="68" t="str">
        <f t="shared" si="6"/>
        <v>-</v>
      </c>
      <c r="W6" s="69">
        <f>W7</f>
        <v>268395</v>
      </c>
      <c r="X6" s="69">
        <f t="shared" si="6"/>
        <v>264651</v>
      </c>
      <c r="Y6" s="69">
        <f t="shared" si="6"/>
        <v>263375</v>
      </c>
      <c r="Z6" s="69">
        <f t="shared" si="6"/>
        <v>233423</v>
      </c>
      <c r="AA6" s="69">
        <f t="shared" si="6"/>
        <v>237883</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268395</v>
      </c>
      <c r="AR6" s="69">
        <f t="shared" si="6"/>
        <v>264651</v>
      </c>
      <c r="AS6" s="69">
        <f t="shared" si="6"/>
        <v>263375</v>
      </c>
      <c r="AT6" s="69">
        <f t="shared" si="6"/>
        <v>233423</v>
      </c>
      <c r="AU6" s="69">
        <f t="shared" si="6"/>
        <v>237883</v>
      </c>
      <c r="AV6" s="69">
        <f t="shared" si="6"/>
        <v>1898568</v>
      </c>
      <c r="AW6" s="69">
        <f t="shared" si="6"/>
        <v>947604</v>
      </c>
      <c r="AX6" s="69">
        <f t="shared" si="6"/>
        <v>2846172</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120</v>
      </c>
      <c r="C7" s="77" t="s">
        <v>121</v>
      </c>
      <c r="D7" s="77" t="s">
        <v>122</v>
      </c>
      <c r="E7" s="77" t="s">
        <v>123</v>
      </c>
      <c r="F7" s="77" t="s">
        <v>124</v>
      </c>
      <c r="G7" s="77" t="s">
        <v>125</v>
      </c>
      <c r="H7" s="77" t="s">
        <v>126</v>
      </c>
      <c r="I7" s="77" t="s">
        <v>127</v>
      </c>
      <c r="J7" s="77" t="s">
        <v>128</v>
      </c>
      <c r="K7" s="77" t="s">
        <v>129</v>
      </c>
      <c r="L7" s="78">
        <v>80.900000000000006</v>
      </c>
      <c r="M7" s="79">
        <v>9</v>
      </c>
      <c r="N7" s="79" t="s">
        <v>130</v>
      </c>
      <c r="O7" s="80" t="s">
        <v>130</v>
      </c>
      <c r="P7" s="80" t="s">
        <v>130</v>
      </c>
      <c r="Q7" s="80" t="s">
        <v>130</v>
      </c>
      <c r="R7" s="81" t="s">
        <v>131</v>
      </c>
      <c r="S7" s="81" t="s">
        <v>132</v>
      </c>
      <c r="T7" s="82" t="s">
        <v>133</v>
      </c>
      <c r="U7" s="81" t="s">
        <v>134</v>
      </c>
      <c r="V7" s="78" t="s">
        <v>130</v>
      </c>
      <c r="W7" s="80">
        <v>268395</v>
      </c>
      <c r="X7" s="80">
        <v>264651</v>
      </c>
      <c r="Y7" s="80">
        <v>263375</v>
      </c>
      <c r="Z7" s="80">
        <v>233423</v>
      </c>
      <c r="AA7" s="80">
        <v>237883</v>
      </c>
      <c r="AB7" s="80" t="s">
        <v>130</v>
      </c>
      <c r="AC7" s="80" t="s">
        <v>130</v>
      </c>
      <c r="AD7" s="80" t="s">
        <v>130</v>
      </c>
      <c r="AE7" s="80" t="s">
        <v>130</v>
      </c>
      <c r="AF7" s="80" t="s">
        <v>130</v>
      </c>
      <c r="AG7" s="80" t="s">
        <v>130</v>
      </c>
      <c r="AH7" s="80" t="s">
        <v>130</v>
      </c>
      <c r="AI7" s="80" t="s">
        <v>130</v>
      </c>
      <c r="AJ7" s="80" t="s">
        <v>130</v>
      </c>
      <c r="AK7" s="80" t="s">
        <v>130</v>
      </c>
      <c r="AL7" s="80" t="s">
        <v>130</v>
      </c>
      <c r="AM7" s="80" t="s">
        <v>130</v>
      </c>
      <c r="AN7" s="80" t="s">
        <v>130</v>
      </c>
      <c r="AO7" s="80" t="s">
        <v>130</v>
      </c>
      <c r="AP7" s="80" t="s">
        <v>130</v>
      </c>
      <c r="AQ7" s="80">
        <v>268395</v>
      </c>
      <c r="AR7" s="80">
        <v>264651</v>
      </c>
      <c r="AS7" s="80">
        <v>263375</v>
      </c>
      <c r="AT7" s="80">
        <v>233423</v>
      </c>
      <c r="AU7" s="80">
        <v>237883</v>
      </c>
      <c r="AV7" s="80">
        <v>1898568</v>
      </c>
      <c r="AW7" s="80">
        <v>947604</v>
      </c>
      <c r="AX7" s="80">
        <v>2846172</v>
      </c>
      <c r="AY7" s="83">
        <v>148</v>
      </c>
      <c r="AZ7" s="83">
        <v>150.9</v>
      </c>
      <c r="BA7" s="83">
        <v>173.8</v>
      </c>
      <c r="BB7" s="83">
        <v>117.4</v>
      </c>
      <c r="BC7" s="83">
        <v>134.4</v>
      </c>
      <c r="BD7" s="83">
        <v>135.9</v>
      </c>
      <c r="BE7" s="83">
        <v>130.5</v>
      </c>
      <c r="BF7" s="83">
        <v>129.9</v>
      </c>
      <c r="BG7" s="83">
        <v>130.19999999999999</v>
      </c>
      <c r="BH7" s="83">
        <v>134.6</v>
      </c>
      <c r="BI7" s="83">
        <v>100</v>
      </c>
      <c r="BJ7" s="83">
        <v>151.4</v>
      </c>
      <c r="BK7" s="83">
        <v>152.80000000000001</v>
      </c>
      <c r="BL7" s="83">
        <v>175.5</v>
      </c>
      <c r="BM7" s="83">
        <v>113.8</v>
      </c>
      <c r="BN7" s="83">
        <v>133.69999999999999</v>
      </c>
      <c r="BO7" s="83">
        <v>136.30000000000001</v>
      </c>
      <c r="BP7" s="83">
        <v>130.69999999999999</v>
      </c>
      <c r="BQ7" s="83">
        <v>128.9</v>
      </c>
      <c r="BR7" s="83">
        <v>129.30000000000001</v>
      </c>
      <c r="BS7" s="83">
        <v>133.80000000000001</v>
      </c>
      <c r="BT7" s="83">
        <v>100</v>
      </c>
      <c r="BU7" s="83">
        <v>805.6</v>
      </c>
      <c r="BV7" s="83">
        <v>803.6</v>
      </c>
      <c r="BW7" s="83">
        <v>1385.1</v>
      </c>
      <c r="BX7" s="83">
        <v>522.1</v>
      </c>
      <c r="BY7" s="83">
        <v>416.5</v>
      </c>
      <c r="BZ7" s="83">
        <v>688</v>
      </c>
      <c r="CA7" s="83">
        <v>707.7</v>
      </c>
      <c r="CB7" s="83">
        <v>749.1</v>
      </c>
      <c r="CC7" s="83">
        <v>763.6</v>
      </c>
      <c r="CD7" s="83">
        <v>666.3</v>
      </c>
      <c r="CE7" s="83">
        <v>100</v>
      </c>
      <c r="CF7" s="83">
        <v>7194.5</v>
      </c>
      <c r="CG7" s="83">
        <v>7614.4</v>
      </c>
      <c r="CH7" s="83">
        <v>6602.1</v>
      </c>
      <c r="CI7" s="83">
        <v>10144.5</v>
      </c>
      <c r="CJ7" s="83">
        <v>9295.2999999999993</v>
      </c>
      <c r="CK7" s="83">
        <v>8260</v>
      </c>
      <c r="CL7" s="83">
        <v>8600.1</v>
      </c>
      <c r="CM7" s="83">
        <v>9078.5</v>
      </c>
      <c r="CN7" s="83">
        <v>9106</v>
      </c>
      <c r="CO7" s="83">
        <v>9268.1</v>
      </c>
      <c r="CP7" s="80">
        <v>1716520</v>
      </c>
      <c r="CQ7" s="80">
        <v>1576191</v>
      </c>
      <c r="CR7" s="80">
        <v>1617473</v>
      </c>
      <c r="CS7" s="80">
        <v>584401</v>
      </c>
      <c r="CT7" s="80">
        <v>1067824</v>
      </c>
      <c r="CU7" s="80">
        <v>1543942</v>
      </c>
      <c r="CV7" s="80">
        <v>1467681</v>
      </c>
      <c r="CW7" s="80">
        <v>1533303</v>
      </c>
      <c r="CX7" s="80">
        <v>1359753</v>
      </c>
      <c r="CY7" s="80">
        <v>1430009</v>
      </c>
      <c r="CZ7" s="80">
        <v>67530</v>
      </c>
      <c r="DA7" s="83">
        <v>45.4</v>
      </c>
      <c r="DB7" s="83">
        <v>44.7</v>
      </c>
      <c r="DC7" s="83">
        <v>44.5</v>
      </c>
      <c r="DD7" s="83">
        <v>39.4</v>
      </c>
      <c r="DE7" s="83">
        <v>40.200000000000003</v>
      </c>
      <c r="DF7" s="83">
        <v>36.200000000000003</v>
      </c>
      <c r="DG7" s="83">
        <v>36.5</v>
      </c>
      <c r="DH7" s="83">
        <v>35.299999999999997</v>
      </c>
      <c r="DI7" s="83">
        <v>35</v>
      </c>
      <c r="DJ7" s="83">
        <v>34.299999999999997</v>
      </c>
      <c r="DK7" s="83">
        <v>17.3</v>
      </c>
      <c r="DL7" s="83">
        <v>22.6</v>
      </c>
      <c r="DM7" s="83">
        <v>9</v>
      </c>
      <c r="DN7" s="83">
        <v>33.1</v>
      </c>
      <c r="DO7" s="83">
        <v>32.700000000000003</v>
      </c>
      <c r="DP7" s="83">
        <v>18.2</v>
      </c>
      <c r="DQ7" s="83">
        <v>20.9</v>
      </c>
      <c r="DR7" s="83">
        <v>21.1</v>
      </c>
      <c r="DS7" s="83">
        <v>19</v>
      </c>
      <c r="DT7" s="83">
        <v>20.6</v>
      </c>
      <c r="DU7" s="83">
        <v>90.4</v>
      </c>
      <c r="DV7" s="83">
        <v>74.2</v>
      </c>
      <c r="DW7" s="83">
        <v>64.3</v>
      </c>
      <c r="DX7" s="83">
        <v>60.5</v>
      </c>
      <c r="DY7" s="83">
        <v>45.5</v>
      </c>
      <c r="DZ7" s="83">
        <v>103.6</v>
      </c>
      <c r="EA7" s="83">
        <v>95.7</v>
      </c>
      <c r="EB7" s="83">
        <v>88.5</v>
      </c>
      <c r="EC7" s="83">
        <v>92.4</v>
      </c>
      <c r="ED7" s="83">
        <v>95.1</v>
      </c>
      <c r="EE7" s="83">
        <v>59.4</v>
      </c>
      <c r="EF7" s="83">
        <v>60.8</v>
      </c>
      <c r="EG7" s="83">
        <v>61.2</v>
      </c>
      <c r="EH7" s="83">
        <v>62.8</v>
      </c>
      <c r="EI7" s="83">
        <v>62.6</v>
      </c>
      <c r="EJ7" s="83">
        <v>60.3</v>
      </c>
      <c r="EK7" s="83">
        <v>60.2</v>
      </c>
      <c r="EL7" s="83">
        <v>61.2</v>
      </c>
      <c r="EM7" s="83">
        <v>61.9</v>
      </c>
      <c r="EN7" s="83">
        <v>62</v>
      </c>
      <c r="EO7" s="83">
        <v>32.5</v>
      </c>
      <c r="EP7" s="83">
        <v>32.5</v>
      </c>
      <c r="EQ7" s="83">
        <v>31</v>
      </c>
      <c r="ER7" s="83">
        <v>31.4</v>
      </c>
      <c r="ES7" s="83">
        <v>33.299999999999997</v>
      </c>
      <c r="ET7" s="83">
        <v>20.5</v>
      </c>
      <c r="EU7" s="83">
        <v>21.4</v>
      </c>
      <c r="EV7" s="83">
        <v>22.6</v>
      </c>
      <c r="EW7" s="83">
        <v>22.2</v>
      </c>
      <c r="EX7" s="83">
        <v>23</v>
      </c>
      <c r="EY7" s="80">
        <v>67530</v>
      </c>
      <c r="EZ7" s="83">
        <v>45.4</v>
      </c>
      <c r="FA7" s="83">
        <v>44.7</v>
      </c>
      <c r="FB7" s="83">
        <v>44.5</v>
      </c>
      <c r="FC7" s="83">
        <v>39.4</v>
      </c>
      <c r="FD7" s="83">
        <v>40.200000000000003</v>
      </c>
      <c r="FE7" s="83">
        <v>37.299999999999997</v>
      </c>
      <c r="FF7" s="83">
        <v>38</v>
      </c>
      <c r="FG7" s="83">
        <v>36.5</v>
      </c>
      <c r="FH7" s="83">
        <v>36.6</v>
      </c>
      <c r="FI7" s="83">
        <v>35.799999999999997</v>
      </c>
      <c r="FJ7" s="83">
        <v>17.3</v>
      </c>
      <c r="FK7" s="83">
        <v>22.6</v>
      </c>
      <c r="FL7" s="83">
        <v>9</v>
      </c>
      <c r="FM7" s="83">
        <v>33.1</v>
      </c>
      <c r="FN7" s="83">
        <v>32.700000000000003</v>
      </c>
      <c r="FO7" s="83">
        <v>19.3</v>
      </c>
      <c r="FP7" s="83">
        <v>20.6</v>
      </c>
      <c r="FQ7" s="83">
        <v>21.6</v>
      </c>
      <c r="FR7" s="83">
        <v>20</v>
      </c>
      <c r="FS7" s="83">
        <v>22.1</v>
      </c>
      <c r="FT7" s="83">
        <v>90.4</v>
      </c>
      <c r="FU7" s="83">
        <v>74.2</v>
      </c>
      <c r="FV7" s="83">
        <v>64.3</v>
      </c>
      <c r="FW7" s="83">
        <v>60.5</v>
      </c>
      <c r="FX7" s="83">
        <v>45.5</v>
      </c>
      <c r="FY7" s="83">
        <v>83.3</v>
      </c>
      <c r="FZ7" s="83">
        <v>73.2</v>
      </c>
      <c r="GA7" s="83">
        <v>71.400000000000006</v>
      </c>
      <c r="GB7" s="83">
        <v>82</v>
      </c>
      <c r="GC7" s="83">
        <v>87.3</v>
      </c>
      <c r="GD7" s="83">
        <v>59.4</v>
      </c>
      <c r="GE7" s="83">
        <v>60.8</v>
      </c>
      <c r="GF7" s="83">
        <v>61.2</v>
      </c>
      <c r="GG7" s="83">
        <v>62.8</v>
      </c>
      <c r="GH7" s="83">
        <v>62.6</v>
      </c>
      <c r="GI7" s="83">
        <v>62.1</v>
      </c>
      <c r="GJ7" s="83">
        <v>62.6</v>
      </c>
      <c r="GK7" s="83">
        <v>63.4</v>
      </c>
      <c r="GL7" s="83">
        <v>63.8</v>
      </c>
      <c r="GM7" s="83">
        <v>63.6</v>
      </c>
      <c r="GN7" s="83">
        <v>32.5</v>
      </c>
      <c r="GO7" s="83">
        <v>32.5</v>
      </c>
      <c r="GP7" s="83">
        <v>31</v>
      </c>
      <c r="GQ7" s="83">
        <v>31.4</v>
      </c>
      <c r="GR7" s="83">
        <v>33.299999999999997</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t="s">
        <v>130</v>
      </c>
      <c r="IX7" s="83" t="s">
        <v>130</v>
      </c>
      <c r="IY7" s="83" t="s">
        <v>130</v>
      </c>
      <c r="IZ7" s="83" t="s">
        <v>130</v>
      </c>
      <c r="JA7" s="83" t="s">
        <v>130</v>
      </c>
      <c r="JB7" s="83" t="s">
        <v>130</v>
      </c>
      <c r="JC7" s="83">
        <v>15.5</v>
      </c>
      <c r="JD7" s="83">
        <v>13.1</v>
      </c>
      <c r="JE7" s="83">
        <v>19.899999999999999</v>
      </c>
      <c r="JF7" s="83">
        <v>16.899999999999999</v>
      </c>
      <c r="JG7" s="83">
        <v>20.9</v>
      </c>
      <c r="JH7" s="83" t="s">
        <v>130</v>
      </c>
      <c r="JI7" s="83" t="s">
        <v>130</v>
      </c>
      <c r="JJ7" s="83" t="s">
        <v>130</v>
      </c>
      <c r="JK7" s="83" t="s">
        <v>130</v>
      </c>
      <c r="JL7" s="83" t="s">
        <v>130</v>
      </c>
      <c r="JM7" s="83">
        <v>28.4</v>
      </c>
      <c r="JN7" s="83">
        <v>25</v>
      </c>
      <c r="JO7" s="83">
        <v>12.9</v>
      </c>
      <c r="JP7" s="83">
        <v>14</v>
      </c>
      <c r="JQ7" s="83">
        <v>15.5</v>
      </c>
      <c r="JR7" s="83" t="s">
        <v>130</v>
      </c>
      <c r="JS7" s="83" t="s">
        <v>130</v>
      </c>
      <c r="JT7" s="83" t="s">
        <v>130</v>
      </c>
      <c r="JU7" s="83" t="s">
        <v>130</v>
      </c>
      <c r="JV7" s="83" t="s">
        <v>130</v>
      </c>
      <c r="JW7" s="83">
        <v>167.2</v>
      </c>
      <c r="JX7" s="83">
        <v>267.7</v>
      </c>
      <c r="JY7" s="83">
        <v>155.5</v>
      </c>
      <c r="JZ7" s="83">
        <v>121</v>
      </c>
      <c r="KA7" s="83">
        <v>81.7</v>
      </c>
      <c r="KB7" s="83" t="s">
        <v>130</v>
      </c>
      <c r="KC7" s="83" t="s">
        <v>130</v>
      </c>
      <c r="KD7" s="83" t="s">
        <v>130</v>
      </c>
      <c r="KE7" s="83" t="s">
        <v>130</v>
      </c>
      <c r="KF7" s="83" t="s">
        <v>130</v>
      </c>
      <c r="KG7" s="83">
        <v>53.3</v>
      </c>
      <c r="KH7" s="83">
        <v>29</v>
      </c>
      <c r="KI7" s="83">
        <v>32.4</v>
      </c>
      <c r="KJ7" s="83">
        <v>42.4</v>
      </c>
      <c r="KK7" s="83">
        <v>45.4</v>
      </c>
      <c r="KL7" s="83" t="s">
        <v>130</v>
      </c>
      <c r="KM7" s="83" t="s">
        <v>130</v>
      </c>
      <c r="KN7" s="83" t="s">
        <v>130</v>
      </c>
      <c r="KO7" s="83" t="s">
        <v>130</v>
      </c>
      <c r="KP7" s="83" t="s">
        <v>130</v>
      </c>
      <c r="KQ7" s="83">
        <v>100</v>
      </c>
      <c r="KR7" s="83">
        <v>100</v>
      </c>
      <c r="KS7" s="83">
        <v>100</v>
      </c>
      <c r="KT7" s="83">
        <v>100</v>
      </c>
      <c r="KU7" s="83">
        <v>56</v>
      </c>
      <c r="KV7" s="80" t="s">
        <v>130</v>
      </c>
      <c r="KW7" s="83" t="s">
        <v>130</v>
      </c>
      <c r="KX7" s="83" t="s">
        <v>130</v>
      </c>
      <c r="KY7" s="83" t="s">
        <v>130</v>
      </c>
      <c r="KZ7" s="83" t="s">
        <v>130</v>
      </c>
      <c r="LA7" s="83" t="s">
        <v>130</v>
      </c>
      <c r="LB7" s="83">
        <v>15.3</v>
      </c>
      <c r="LC7" s="83">
        <v>15.4</v>
      </c>
      <c r="LD7" s="83">
        <v>15.1</v>
      </c>
      <c r="LE7" s="83">
        <v>15.5</v>
      </c>
      <c r="LF7" s="83">
        <v>15.2</v>
      </c>
      <c r="LG7" s="83" t="s">
        <v>130</v>
      </c>
      <c r="LH7" s="83" t="s">
        <v>130</v>
      </c>
      <c r="LI7" s="83" t="s">
        <v>130</v>
      </c>
      <c r="LJ7" s="83" t="s">
        <v>130</v>
      </c>
      <c r="LK7" s="83" t="s">
        <v>130</v>
      </c>
      <c r="LL7" s="83">
        <v>2.4</v>
      </c>
      <c r="LM7" s="83">
        <v>4.0999999999999996</v>
      </c>
      <c r="LN7" s="83">
        <v>2.2000000000000002</v>
      </c>
      <c r="LO7" s="83">
        <v>2.4</v>
      </c>
      <c r="LP7" s="83">
        <v>3.7</v>
      </c>
      <c r="LQ7" s="83" t="s">
        <v>130</v>
      </c>
      <c r="LR7" s="83" t="s">
        <v>130</v>
      </c>
      <c r="LS7" s="83" t="s">
        <v>130</v>
      </c>
      <c r="LT7" s="83" t="s">
        <v>130</v>
      </c>
      <c r="LU7" s="83" t="s">
        <v>130</v>
      </c>
      <c r="LV7" s="83">
        <v>494.6</v>
      </c>
      <c r="LW7" s="83">
        <v>469.5</v>
      </c>
      <c r="LX7" s="83">
        <v>391.3</v>
      </c>
      <c r="LY7" s="83">
        <v>270.5</v>
      </c>
      <c r="LZ7" s="83">
        <v>252.2</v>
      </c>
      <c r="MA7" s="83" t="s">
        <v>130</v>
      </c>
      <c r="MB7" s="83" t="s">
        <v>130</v>
      </c>
      <c r="MC7" s="83" t="s">
        <v>130</v>
      </c>
      <c r="MD7" s="83" t="s">
        <v>130</v>
      </c>
      <c r="ME7" s="83" t="s">
        <v>130</v>
      </c>
      <c r="MF7" s="83">
        <v>11.5</v>
      </c>
      <c r="MG7" s="83">
        <v>16.100000000000001</v>
      </c>
      <c r="MH7" s="83">
        <v>22.3</v>
      </c>
      <c r="MI7" s="83">
        <v>27.3</v>
      </c>
      <c r="MJ7" s="83">
        <v>32.5</v>
      </c>
      <c r="MK7" s="83" t="s">
        <v>130</v>
      </c>
      <c r="ML7" s="83" t="s">
        <v>130</v>
      </c>
      <c r="MM7" s="83" t="s">
        <v>130</v>
      </c>
      <c r="MN7" s="83" t="s">
        <v>130</v>
      </c>
      <c r="MO7" s="83" t="s">
        <v>130</v>
      </c>
      <c r="MP7" s="83">
        <v>100</v>
      </c>
      <c r="MQ7" s="83">
        <v>100</v>
      </c>
      <c r="MR7" s="83">
        <v>100</v>
      </c>
      <c r="MS7" s="83">
        <v>100</v>
      </c>
      <c r="MT7" s="83">
        <v>100</v>
      </c>
      <c r="MU7" s="83">
        <v>9</v>
      </c>
      <c r="MV7" s="83">
        <v>9</v>
      </c>
      <c r="MW7" s="83">
        <v>9</v>
      </c>
      <c r="MX7" s="83">
        <v>9</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135</v>
      </c>
      <c r="FB8" s="85"/>
      <c r="FC8" s="85"/>
      <c r="FD8" s="85"/>
      <c r="FE8" s="85"/>
      <c r="FF8" s="86"/>
      <c r="FG8" s="85"/>
      <c r="FH8" s="85"/>
      <c r="FI8" s="85" t="str">
        <f>FJ4</f>
        <v>修繕費比率（％）</v>
      </c>
      <c r="FJ8" s="85" t="b">
        <f>IF(SUM($M$6,$MU$7:$MX$7)=0,FALSE,TRUE)</f>
        <v>1</v>
      </c>
      <c r="FK8" s="87" t="s">
        <v>135</v>
      </c>
      <c r="FL8" s="85"/>
      <c r="FM8" s="85"/>
      <c r="FN8" s="85"/>
      <c r="FO8" s="85"/>
      <c r="FP8" s="85"/>
      <c r="FQ8" s="86"/>
      <c r="FR8" s="85"/>
      <c r="FS8" s="85" t="str">
        <f>FT4</f>
        <v>企業債残高対料金収入比率（％）</v>
      </c>
      <c r="FT8" s="85" t="b">
        <f>IF(SUM($M$6,$MU$7:$MX$7)=0,FALSE,TRUE)</f>
        <v>1</v>
      </c>
      <c r="FU8" s="87" t="s">
        <v>135</v>
      </c>
      <c r="FV8" s="85"/>
      <c r="FW8" s="85"/>
      <c r="FX8" s="85"/>
      <c r="FY8" s="85"/>
      <c r="FZ8" s="85"/>
      <c r="GA8" s="85"/>
      <c r="GB8" s="86"/>
      <c r="GC8" s="85" t="str">
        <f>GD4</f>
        <v>有形固定資産減価償却率（％）</v>
      </c>
      <c r="GD8" s="85" t="b">
        <f>IF(SUM($M$6,$MU$7:$MX$7)=0,FALSE,TRUE)</f>
        <v>1</v>
      </c>
      <c r="GE8" s="87" t="s">
        <v>135</v>
      </c>
      <c r="GF8" s="85"/>
      <c r="GG8" s="85"/>
      <c r="GH8" s="85"/>
      <c r="GI8" s="85"/>
      <c r="GJ8" s="85"/>
      <c r="GK8" s="85"/>
      <c r="GL8" s="85"/>
      <c r="GM8" s="85" t="str">
        <f>GN4</f>
        <v>FIT収入割合（％）</v>
      </c>
      <c r="GN8" s="85" t="b">
        <f>IF(SUM($M$6,$MU$7:$MX$7)=0,FALSE,TRUE)</f>
        <v>1</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f>IF(SUM($N$7,$MY$7:$NB$7)=0,FALSE,TRUE)</f>
        <v>0</v>
      </c>
      <c r="ID8" s="87" t="s">
        <v>135</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f>IF(SUM($O$7,$NC$7:$NF$7)=0,FALSE,TRUE)</f>
        <v>0</v>
      </c>
      <c r="KC8" s="87" t="s">
        <v>135</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f>IF(SUM($P$7,$NG$7:$NJ$7)=0,FALSE,TRUE)</f>
        <v>0</v>
      </c>
      <c r="MB8" s="87" t="s">
        <v>135</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（最大出力合計67,530kW）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（最大出力合計67,530kW）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148</v>
      </c>
      <c r="AZ11" s="95">
        <f>AZ7</f>
        <v>150.9</v>
      </c>
      <c r="BA11" s="95">
        <f>BA7</f>
        <v>173.8</v>
      </c>
      <c r="BB11" s="95">
        <f>BB7</f>
        <v>117.4</v>
      </c>
      <c r="BC11" s="95">
        <f>BC7</f>
        <v>134.4</v>
      </c>
      <c r="BD11" s="84"/>
      <c r="BE11" s="84"/>
      <c r="BF11" s="84"/>
      <c r="BG11" s="84"/>
      <c r="BH11" s="84"/>
      <c r="BI11" s="94" t="s">
        <v>143</v>
      </c>
      <c r="BJ11" s="95">
        <f>BJ7</f>
        <v>151.4</v>
      </c>
      <c r="BK11" s="95">
        <f>BK7</f>
        <v>152.80000000000001</v>
      </c>
      <c r="BL11" s="95">
        <f>BL7</f>
        <v>175.5</v>
      </c>
      <c r="BM11" s="95">
        <f>BM7</f>
        <v>113.8</v>
      </c>
      <c r="BN11" s="95">
        <f>BN7</f>
        <v>133.69999999999999</v>
      </c>
      <c r="BO11" s="84"/>
      <c r="BP11" s="84"/>
      <c r="BQ11" s="84"/>
      <c r="BR11" s="84"/>
      <c r="BS11" s="84"/>
      <c r="BT11" s="94" t="s">
        <v>144</v>
      </c>
      <c r="BU11" s="95">
        <f>BU7</f>
        <v>805.6</v>
      </c>
      <c r="BV11" s="95">
        <f>BV7</f>
        <v>803.6</v>
      </c>
      <c r="BW11" s="95">
        <f>BW7</f>
        <v>1385.1</v>
      </c>
      <c r="BX11" s="95">
        <f>BX7</f>
        <v>522.1</v>
      </c>
      <c r="BY11" s="95">
        <f>BY7</f>
        <v>416.5</v>
      </c>
      <c r="BZ11" s="84"/>
      <c r="CA11" s="84"/>
      <c r="CB11" s="84"/>
      <c r="CC11" s="84"/>
      <c r="CD11" s="84"/>
      <c r="CE11" s="94" t="s">
        <v>143</v>
      </c>
      <c r="CF11" s="95">
        <f>CF7</f>
        <v>7194.5</v>
      </c>
      <c r="CG11" s="95">
        <f>CG7</f>
        <v>7614.4</v>
      </c>
      <c r="CH11" s="95">
        <f>CH7</f>
        <v>6602.1</v>
      </c>
      <c r="CI11" s="95">
        <f>CI7</f>
        <v>10144.5</v>
      </c>
      <c r="CJ11" s="95">
        <f>CJ7</f>
        <v>9295.2999999999993</v>
      </c>
      <c r="CK11" s="84"/>
      <c r="CL11" s="84"/>
      <c r="CM11" s="84"/>
      <c r="CN11" s="84"/>
      <c r="CO11" s="94" t="s">
        <v>143</v>
      </c>
      <c r="CP11" s="96">
        <f>CP7</f>
        <v>1716520</v>
      </c>
      <c r="CQ11" s="96">
        <f>CQ7</f>
        <v>1576191</v>
      </c>
      <c r="CR11" s="96">
        <f>CR7</f>
        <v>1617473</v>
      </c>
      <c r="CS11" s="96">
        <f>CS7</f>
        <v>584401</v>
      </c>
      <c r="CT11" s="96">
        <f>CT7</f>
        <v>1067824</v>
      </c>
      <c r="CU11" s="84"/>
      <c r="CV11" s="84"/>
      <c r="CW11" s="84"/>
      <c r="CX11" s="84"/>
      <c r="CY11" s="84"/>
      <c r="CZ11" s="94" t="s">
        <v>143</v>
      </c>
      <c r="DA11" s="95">
        <f>DA7</f>
        <v>45.4</v>
      </c>
      <c r="DB11" s="95">
        <f>DB7</f>
        <v>44.7</v>
      </c>
      <c r="DC11" s="95">
        <f>DC7</f>
        <v>44.5</v>
      </c>
      <c r="DD11" s="95">
        <f>DD7</f>
        <v>39.4</v>
      </c>
      <c r="DE11" s="95">
        <f>DE7</f>
        <v>40.200000000000003</v>
      </c>
      <c r="DF11" s="84"/>
      <c r="DG11" s="84"/>
      <c r="DH11" s="84"/>
      <c r="DI11" s="84"/>
      <c r="DJ11" s="94" t="s">
        <v>143</v>
      </c>
      <c r="DK11" s="95">
        <f>DK7</f>
        <v>17.3</v>
      </c>
      <c r="DL11" s="95">
        <f>DL7</f>
        <v>22.6</v>
      </c>
      <c r="DM11" s="95">
        <f>DM7</f>
        <v>9</v>
      </c>
      <c r="DN11" s="95">
        <f>DN7</f>
        <v>33.1</v>
      </c>
      <c r="DO11" s="95">
        <f>DO7</f>
        <v>32.700000000000003</v>
      </c>
      <c r="DP11" s="84"/>
      <c r="DQ11" s="84"/>
      <c r="DR11" s="84"/>
      <c r="DS11" s="84"/>
      <c r="DT11" s="94" t="s">
        <v>143</v>
      </c>
      <c r="DU11" s="95">
        <f>DU7</f>
        <v>90.4</v>
      </c>
      <c r="DV11" s="95">
        <f>DV7</f>
        <v>74.2</v>
      </c>
      <c r="DW11" s="95">
        <f>DW7</f>
        <v>64.3</v>
      </c>
      <c r="DX11" s="95">
        <f>DX7</f>
        <v>60.5</v>
      </c>
      <c r="DY11" s="95">
        <f>DY7</f>
        <v>45.5</v>
      </c>
      <c r="DZ11" s="84"/>
      <c r="EA11" s="84"/>
      <c r="EB11" s="84"/>
      <c r="EC11" s="84"/>
      <c r="ED11" s="94" t="s">
        <v>143</v>
      </c>
      <c r="EE11" s="95">
        <f>EE7</f>
        <v>59.4</v>
      </c>
      <c r="EF11" s="95">
        <f>EF7</f>
        <v>60.8</v>
      </c>
      <c r="EG11" s="95">
        <f>EG7</f>
        <v>61.2</v>
      </c>
      <c r="EH11" s="95">
        <f>EH7</f>
        <v>62.8</v>
      </c>
      <c r="EI11" s="95">
        <f>EI7</f>
        <v>62.6</v>
      </c>
      <c r="EJ11" s="84"/>
      <c r="EK11" s="84"/>
      <c r="EL11" s="84"/>
      <c r="EM11" s="84"/>
      <c r="EN11" s="94" t="s">
        <v>143</v>
      </c>
      <c r="EO11" s="95">
        <f>EO7</f>
        <v>32.5</v>
      </c>
      <c r="EP11" s="95">
        <f>EP7</f>
        <v>32.5</v>
      </c>
      <c r="EQ11" s="95">
        <f>EQ7</f>
        <v>31</v>
      </c>
      <c r="ER11" s="95">
        <f>ER7</f>
        <v>31.4</v>
      </c>
      <c r="ES11" s="95">
        <f>ES7</f>
        <v>33.299999999999997</v>
      </c>
      <c r="ET11" s="84"/>
      <c r="EU11" s="84"/>
      <c r="EV11" s="84"/>
      <c r="EW11" s="84"/>
      <c r="EX11" s="84"/>
      <c r="EY11" s="94" t="s">
        <v>143</v>
      </c>
      <c r="EZ11" s="95">
        <f>EZ7</f>
        <v>45.4</v>
      </c>
      <c r="FA11" s="95">
        <f>FA7</f>
        <v>44.7</v>
      </c>
      <c r="FB11" s="95">
        <f>FB7</f>
        <v>44.5</v>
      </c>
      <c r="FC11" s="95">
        <f>FC7</f>
        <v>39.4</v>
      </c>
      <c r="FD11" s="95">
        <f>FD7</f>
        <v>40.200000000000003</v>
      </c>
      <c r="FE11" s="84"/>
      <c r="FF11" s="84"/>
      <c r="FG11" s="84"/>
      <c r="FH11" s="84"/>
      <c r="FI11" s="94" t="s">
        <v>143</v>
      </c>
      <c r="FJ11" s="95">
        <f>FJ7</f>
        <v>17.3</v>
      </c>
      <c r="FK11" s="95">
        <f>FK7</f>
        <v>22.6</v>
      </c>
      <c r="FL11" s="95">
        <f>FL7</f>
        <v>9</v>
      </c>
      <c r="FM11" s="95">
        <f>FM7</f>
        <v>33.1</v>
      </c>
      <c r="FN11" s="95">
        <f>FN7</f>
        <v>32.700000000000003</v>
      </c>
      <c r="FO11" s="84"/>
      <c r="FP11" s="84"/>
      <c r="FQ11" s="84"/>
      <c r="FR11" s="84"/>
      <c r="FS11" s="94" t="s">
        <v>143</v>
      </c>
      <c r="FT11" s="95">
        <f>FT7</f>
        <v>90.4</v>
      </c>
      <c r="FU11" s="95">
        <f>FU7</f>
        <v>74.2</v>
      </c>
      <c r="FV11" s="95">
        <f>FV7</f>
        <v>64.3</v>
      </c>
      <c r="FW11" s="95">
        <f>FW7</f>
        <v>60.5</v>
      </c>
      <c r="FX11" s="95">
        <f>FX7</f>
        <v>45.5</v>
      </c>
      <c r="FY11" s="84"/>
      <c r="FZ11" s="84"/>
      <c r="GA11" s="84"/>
      <c r="GB11" s="84"/>
      <c r="GC11" s="94" t="s">
        <v>143</v>
      </c>
      <c r="GD11" s="95">
        <f>GD7</f>
        <v>59.4</v>
      </c>
      <c r="GE11" s="95">
        <f>GE7</f>
        <v>60.8</v>
      </c>
      <c r="GF11" s="95">
        <f>GF7</f>
        <v>61.2</v>
      </c>
      <c r="GG11" s="95">
        <f>GG7</f>
        <v>62.8</v>
      </c>
      <c r="GH11" s="95">
        <f>GH7</f>
        <v>62.6</v>
      </c>
      <c r="GI11" s="84"/>
      <c r="GJ11" s="84"/>
      <c r="GK11" s="84"/>
      <c r="GL11" s="84"/>
      <c r="GM11" s="94" t="s">
        <v>143</v>
      </c>
      <c r="GN11" s="95">
        <f>GN7</f>
        <v>32.5</v>
      </c>
      <c r="GO11" s="95">
        <f>GO7</f>
        <v>32.5</v>
      </c>
      <c r="GP11" s="95">
        <f>GP7</f>
        <v>31</v>
      </c>
      <c r="GQ11" s="95">
        <f>GQ7</f>
        <v>31.4</v>
      </c>
      <c r="GR11" s="95">
        <f>GR7</f>
        <v>33.299999999999997</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145</v>
      </c>
      <c r="JH11" s="95" t="str">
        <f>JH7</f>
        <v>-</v>
      </c>
      <c r="JI11" s="95" t="str">
        <f>JI7</f>
        <v>-</v>
      </c>
      <c r="JJ11" s="95" t="str">
        <f>JJ7</f>
        <v>-</v>
      </c>
      <c r="JK11" s="95" t="str">
        <f>JK7</f>
        <v>-</v>
      </c>
      <c r="JL11" s="95" t="str">
        <f>JL7</f>
        <v>-</v>
      </c>
      <c r="JM11" s="84"/>
      <c r="JN11" s="84"/>
      <c r="JO11" s="84"/>
      <c r="JP11" s="84"/>
      <c r="JQ11" s="94" t="s">
        <v>146</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147</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148</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149</v>
      </c>
      <c r="AY12" s="95">
        <f>BD7</f>
        <v>135.9</v>
      </c>
      <c r="AZ12" s="95">
        <f>BE7</f>
        <v>130.5</v>
      </c>
      <c r="BA12" s="95">
        <f>BF7</f>
        <v>129.9</v>
      </c>
      <c r="BB12" s="95">
        <f>BG7</f>
        <v>130.19999999999999</v>
      </c>
      <c r="BC12" s="95">
        <f>BH7</f>
        <v>134.6</v>
      </c>
      <c r="BD12" s="84"/>
      <c r="BE12" s="84"/>
      <c r="BF12" s="84"/>
      <c r="BG12" s="84"/>
      <c r="BH12" s="84"/>
      <c r="BI12" s="94" t="s">
        <v>150</v>
      </c>
      <c r="BJ12" s="95">
        <f>BO7</f>
        <v>136.30000000000001</v>
      </c>
      <c r="BK12" s="95">
        <f>BP7</f>
        <v>130.69999999999999</v>
      </c>
      <c r="BL12" s="95">
        <f>BQ7</f>
        <v>128.9</v>
      </c>
      <c r="BM12" s="95">
        <f>BR7</f>
        <v>129.30000000000001</v>
      </c>
      <c r="BN12" s="95">
        <f>BS7</f>
        <v>133.80000000000001</v>
      </c>
      <c r="BO12" s="84"/>
      <c r="BP12" s="84"/>
      <c r="BQ12" s="84"/>
      <c r="BR12" s="84"/>
      <c r="BS12" s="84"/>
      <c r="BT12" s="94" t="s">
        <v>150</v>
      </c>
      <c r="BU12" s="95">
        <f>BZ7</f>
        <v>688</v>
      </c>
      <c r="BV12" s="95">
        <f>CA7</f>
        <v>707.7</v>
      </c>
      <c r="BW12" s="95">
        <f>CB7</f>
        <v>749.1</v>
      </c>
      <c r="BX12" s="95">
        <f>CC7</f>
        <v>763.6</v>
      </c>
      <c r="BY12" s="95">
        <f>CD7</f>
        <v>666.3</v>
      </c>
      <c r="BZ12" s="84"/>
      <c r="CA12" s="84"/>
      <c r="CB12" s="84"/>
      <c r="CC12" s="84"/>
      <c r="CD12" s="84"/>
      <c r="CE12" s="94" t="s">
        <v>150</v>
      </c>
      <c r="CF12" s="95">
        <f>CK7</f>
        <v>8260</v>
      </c>
      <c r="CG12" s="95">
        <f>CL7</f>
        <v>8600.1</v>
      </c>
      <c r="CH12" s="95">
        <f>CM7</f>
        <v>9078.5</v>
      </c>
      <c r="CI12" s="95">
        <f>CN7</f>
        <v>9106</v>
      </c>
      <c r="CJ12" s="95">
        <f>CO7</f>
        <v>9268.1</v>
      </c>
      <c r="CK12" s="84"/>
      <c r="CL12" s="84"/>
      <c r="CM12" s="84"/>
      <c r="CN12" s="84"/>
      <c r="CO12" s="94" t="s">
        <v>150</v>
      </c>
      <c r="CP12" s="96">
        <f>CU7</f>
        <v>1543942</v>
      </c>
      <c r="CQ12" s="96">
        <f>CV7</f>
        <v>1467681</v>
      </c>
      <c r="CR12" s="96">
        <f>CW7</f>
        <v>1533303</v>
      </c>
      <c r="CS12" s="96">
        <f>CX7</f>
        <v>1359753</v>
      </c>
      <c r="CT12" s="96">
        <f>CY7</f>
        <v>1430009</v>
      </c>
      <c r="CU12" s="84"/>
      <c r="CV12" s="84"/>
      <c r="CW12" s="84"/>
      <c r="CX12" s="84"/>
      <c r="CY12" s="84"/>
      <c r="CZ12" s="94" t="s">
        <v>150</v>
      </c>
      <c r="DA12" s="95">
        <f>DF7</f>
        <v>36.200000000000003</v>
      </c>
      <c r="DB12" s="95">
        <f>DG7</f>
        <v>36.5</v>
      </c>
      <c r="DC12" s="95">
        <f>DH7</f>
        <v>35.299999999999997</v>
      </c>
      <c r="DD12" s="95">
        <f>DI7</f>
        <v>35</v>
      </c>
      <c r="DE12" s="95">
        <f>DJ7</f>
        <v>34.299999999999997</v>
      </c>
      <c r="DF12" s="84"/>
      <c r="DG12" s="84"/>
      <c r="DH12" s="84"/>
      <c r="DI12" s="84"/>
      <c r="DJ12" s="94" t="s">
        <v>150</v>
      </c>
      <c r="DK12" s="95">
        <f>DP7</f>
        <v>18.2</v>
      </c>
      <c r="DL12" s="95">
        <f>DQ7</f>
        <v>20.9</v>
      </c>
      <c r="DM12" s="95">
        <f>DR7</f>
        <v>21.1</v>
      </c>
      <c r="DN12" s="95">
        <f>DS7</f>
        <v>19</v>
      </c>
      <c r="DO12" s="95">
        <f>DT7</f>
        <v>20.6</v>
      </c>
      <c r="DP12" s="84"/>
      <c r="DQ12" s="84"/>
      <c r="DR12" s="84"/>
      <c r="DS12" s="84"/>
      <c r="DT12" s="94" t="s">
        <v>150</v>
      </c>
      <c r="DU12" s="95">
        <f>DZ7</f>
        <v>103.6</v>
      </c>
      <c r="DV12" s="95">
        <f>EA7</f>
        <v>95.7</v>
      </c>
      <c r="DW12" s="95">
        <f>EB7</f>
        <v>88.5</v>
      </c>
      <c r="DX12" s="95">
        <f>EC7</f>
        <v>92.4</v>
      </c>
      <c r="DY12" s="95">
        <f>ED7</f>
        <v>95.1</v>
      </c>
      <c r="DZ12" s="84"/>
      <c r="EA12" s="84"/>
      <c r="EB12" s="84"/>
      <c r="EC12" s="84"/>
      <c r="ED12" s="94" t="s">
        <v>150</v>
      </c>
      <c r="EE12" s="95">
        <f>EJ7</f>
        <v>60.3</v>
      </c>
      <c r="EF12" s="95">
        <f>EK7</f>
        <v>60.2</v>
      </c>
      <c r="EG12" s="95">
        <f>EL7</f>
        <v>61.2</v>
      </c>
      <c r="EH12" s="95">
        <f>EM7</f>
        <v>61.9</v>
      </c>
      <c r="EI12" s="95">
        <f>EN7</f>
        <v>62</v>
      </c>
      <c r="EJ12" s="84"/>
      <c r="EK12" s="84"/>
      <c r="EL12" s="84"/>
      <c r="EM12" s="84"/>
      <c r="EN12" s="94" t="s">
        <v>150</v>
      </c>
      <c r="EO12" s="95">
        <f>ET7</f>
        <v>20.5</v>
      </c>
      <c r="EP12" s="95">
        <f>EU7</f>
        <v>21.4</v>
      </c>
      <c r="EQ12" s="95">
        <f>EV7</f>
        <v>22.6</v>
      </c>
      <c r="ER12" s="95">
        <f>EW7</f>
        <v>22.2</v>
      </c>
      <c r="ES12" s="95">
        <f>EX7</f>
        <v>23</v>
      </c>
      <c r="ET12" s="84"/>
      <c r="EU12" s="84"/>
      <c r="EV12" s="84"/>
      <c r="EW12" s="84"/>
      <c r="EX12" s="84"/>
      <c r="EY12" s="94" t="s">
        <v>150</v>
      </c>
      <c r="EZ12" s="95">
        <f>IF($EZ$8,FE7,"-")</f>
        <v>37.299999999999997</v>
      </c>
      <c r="FA12" s="95">
        <f>IF($EZ$8,FF7,"-")</f>
        <v>38</v>
      </c>
      <c r="FB12" s="95">
        <f>IF($EZ$8,FG7,"-")</f>
        <v>36.5</v>
      </c>
      <c r="FC12" s="95">
        <f>IF($EZ$8,FH7,"-")</f>
        <v>36.6</v>
      </c>
      <c r="FD12" s="95">
        <f>IF($EZ$8,FI7,"-")</f>
        <v>35.799999999999997</v>
      </c>
      <c r="FE12" s="84"/>
      <c r="FF12" s="84"/>
      <c r="FG12" s="84"/>
      <c r="FH12" s="84"/>
      <c r="FI12" s="94" t="s">
        <v>150</v>
      </c>
      <c r="FJ12" s="95">
        <f>IF($FJ$8,FO7,"-")</f>
        <v>19.3</v>
      </c>
      <c r="FK12" s="95">
        <f>IF($FJ$8,FP7,"-")</f>
        <v>20.6</v>
      </c>
      <c r="FL12" s="95">
        <f>IF($FJ$8,FQ7,"-")</f>
        <v>21.6</v>
      </c>
      <c r="FM12" s="95">
        <f>IF($FJ$8,FR7,"-")</f>
        <v>20</v>
      </c>
      <c r="FN12" s="95">
        <f>IF($FJ$8,FS7,"-")</f>
        <v>22.1</v>
      </c>
      <c r="FO12" s="84"/>
      <c r="FP12" s="84"/>
      <c r="FQ12" s="84"/>
      <c r="FR12" s="84"/>
      <c r="FS12" s="94" t="s">
        <v>150</v>
      </c>
      <c r="FT12" s="95">
        <f>IF($FT$8,FY7,"-")</f>
        <v>83.3</v>
      </c>
      <c r="FU12" s="95">
        <f>IF($FT$8,FZ7,"-")</f>
        <v>73.2</v>
      </c>
      <c r="FV12" s="95">
        <f>IF($FT$8,GA7,"-")</f>
        <v>71.400000000000006</v>
      </c>
      <c r="FW12" s="95">
        <f>IF($FT$8,GB7,"-")</f>
        <v>82</v>
      </c>
      <c r="FX12" s="95">
        <f>IF($FT$8,GC7,"-")</f>
        <v>87.3</v>
      </c>
      <c r="FY12" s="84"/>
      <c r="FZ12" s="84"/>
      <c r="GA12" s="84"/>
      <c r="GB12" s="84"/>
      <c r="GC12" s="94" t="s">
        <v>151</v>
      </c>
      <c r="GD12" s="95">
        <f>IF($GD$8,GI7,"-")</f>
        <v>62.1</v>
      </c>
      <c r="GE12" s="95">
        <f>IF($GD$8,GJ7,"-")</f>
        <v>62.6</v>
      </c>
      <c r="GF12" s="95">
        <f>IF($GD$8,GK7,"-")</f>
        <v>63.4</v>
      </c>
      <c r="GG12" s="95">
        <f>IF($GD$8,GL7,"-")</f>
        <v>63.8</v>
      </c>
      <c r="GH12" s="95">
        <f>IF($GD$8,GM7,"-")</f>
        <v>63.6</v>
      </c>
      <c r="GI12" s="84"/>
      <c r="GJ12" s="84"/>
      <c r="GK12" s="84"/>
      <c r="GL12" s="84"/>
      <c r="GM12" s="94" t="s">
        <v>150</v>
      </c>
      <c r="GN12" s="95">
        <f>IF($GN$8,GS7,"-")</f>
        <v>14.4</v>
      </c>
      <c r="GO12" s="95">
        <f>IF($GN$8,GT7,"-")</f>
        <v>15.3</v>
      </c>
      <c r="GP12" s="95">
        <f>IF($GN$8,GU7,"-")</f>
        <v>16.100000000000001</v>
      </c>
      <c r="GQ12" s="95">
        <f>IF($GN$8,GV7,"-")</f>
        <v>15.2</v>
      </c>
      <c r="GR12" s="95">
        <f>IF($GN$8,GW7,"-")</f>
        <v>17.7</v>
      </c>
      <c r="GS12" s="84"/>
      <c r="GT12" s="84"/>
      <c r="GU12" s="84"/>
      <c r="GV12" s="84"/>
      <c r="GW12" s="84"/>
      <c r="GX12" s="94" t="s">
        <v>150</v>
      </c>
      <c r="GY12" s="95" t="str">
        <f>IF($GY$8,HD7,"-")</f>
        <v>-</v>
      </c>
      <c r="GZ12" s="95" t="str">
        <f>IF($GY$8,HE7,"-")</f>
        <v>-</v>
      </c>
      <c r="HA12" s="95" t="str">
        <f>IF($GY$8,HF7,"-")</f>
        <v>-</v>
      </c>
      <c r="HB12" s="95" t="str">
        <f>IF($GY$8,HG7,"-")</f>
        <v>-</v>
      </c>
      <c r="HC12" s="95" t="str">
        <f>IF($GY$8,HH7,"-")</f>
        <v>-</v>
      </c>
      <c r="HD12" s="84"/>
      <c r="HE12" s="84"/>
      <c r="HF12" s="84"/>
      <c r="HG12" s="84"/>
      <c r="HH12" s="94" t="s">
        <v>150</v>
      </c>
      <c r="HI12" s="95" t="str">
        <f>IF($HI$8,HN7,"-")</f>
        <v>-</v>
      </c>
      <c r="HJ12" s="95" t="str">
        <f>IF($HI$8,HO7,"-")</f>
        <v>-</v>
      </c>
      <c r="HK12" s="95" t="str">
        <f>IF($HI$8,HP7,"-")</f>
        <v>-</v>
      </c>
      <c r="HL12" s="95" t="str">
        <f>IF($HI$8,HQ7,"-")</f>
        <v>-</v>
      </c>
      <c r="HM12" s="95" t="str">
        <f>IF($HI$8,HR7,"-")</f>
        <v>-</v>
      </c>
      <c r="HN12" s="84"/>
      <c r="HO12" s="84"/>
      <c r="HP12" s="84"/>
      <c r="HQ12" s="84"/>
      <c r="HR12" s="94" t="s">
        <v>150</v>
      </c>
      <c r="HS12" s="95" t="str">
        <f>IF($HS$8,HX7,"-")</f>
        <v>-</v>
      </c>
      <c r="HT12" s="95" t="str">
        <f>IF($HS$8,HY7,"-")</f>
        <v>-</v>
      </c>
      <c r="HU12" s="95" t="str">
        <f>IF($HS$8,HZ7,"-")</f>
        <v>-</v>
      </c>
      <c r="HV12" s="95" t="str">
        <f>IF($HS$8,IA7,"-")</f>
        <v>-</v>
      </c>
      <c r="HW12" s="95" t="str">
        <f>IF($HS$8,IB7,"-")</f>
        <v>-</v>
      </c>
      <c r="HX12" s="84"/>
      <c r="HY12" s="84"/>
      <c r="HZ12" s="84"/>
      <c r="IA12" s="84"/>
      <c r="IB12" s="94" t="s">
        <v>150</v>
      </c>
      <c r="IC12" s="95" t="str">
        <f>IF($IC$8,IH7,"-")</f>
        <v>-</v>
      </c>
      <c r="ID12" s="95" t="str">
        <f>IF($IC$8,II7,"-")</f>
        <v>-</v>
      </c>
      <c r="IE12" s="95" t="str">
        <f>IF($IC$8,IJ7,"-")</f>
        <v>-</v>
      </c>
      <c r="IF12" s="95" t="str">
        <f>IF($IC$8,IK7,"-")</f>
        <v>-</v>
      </c>
      <c r="IG12" s="95" t="str">
        <f>IF($IC$8,IL7,"-")</f>
        <v>-</v>
      </c>
      <c r="IH12" s="84"/>
      <c r="II12" s="84"/>
      <c r="IJ12" s="84"/>
      <c r="IK12" s="84"/>
      <c r="IL12" s="94" t="s">
        <v>150</v>
      </c>
      <c r="IM12" s="95" t="str">
        <f>IF($IM$8,IR7,"-")</f>
        <v>-</v>
      </c>
      <c r="IN12" s="95" t="str">
        <f>IF($IM$8,IS7,"-")</f>
        <v>-</v>
      </c>
      <c r="IO12" s="95" t="str">
        <f>IF($IM$8,IT7,"-")</f>
        <v>-</v>
      </c>
      <c r="IP12" s="95" t="str">
        <f>IF($IM$8,IU7,"-")</f>
        <v>-</v>
      </c>
      <c r="IQ12" s="95" t="str">
        <f>IF($IM$8,IV7,"-")</f>
        <v>-</v>
      </c>
      <c r="IR12" s="84"/>
      <c r="IS12" s="84"/>
      <c r="IT12" s="84"/>
      <c r="IU12" s="84"/>
      <c r="IV12" s="84"/>
      <c r="IW12" s="94" t="s">
        <v>150</v>
      </c>
      <c r="IX12" s="95" t="str">
        <f>IF($IX$8,JC7,"-")</f>
        <v>-</v>
      </c>
      <c r="IY12" s="95" t="str">
        <f>IF($IX$8,JD7,"-")</f>
        <v>-</v>
      </c>
      <c r="IZ12" s="95" t="str">
        <f>IF($IX$8,JE7,"-")</f>
        <v>-</v>
      </c>
      <c r="JA12" s="95" t="str">
        <f>IF($IX$8,JF7,"-")</f>
        <v>-</v>
      </c>
      <c r="JB12" s="95" t="str">
        <f>IF($IX$8,JG7,"-")</f>
        <v>-</v>
      </c>
      <c r="JC12" s="84"/>
      <c r="JD12" s="84"/>
      <c r="JE12" s="84"/>
      <c r="JF12" s="84"/>
      <c r="JG12" s="94" t="s">
        <v>150</v>
      </c>
      <c r="JH12" s="95" t="str">
        <f>IF($JH$8,JM7,"-")</f>
        <v>-</v>
      </c>
      <c r="JI12" s="95" t="str">
        <f>IF($JH$8,JN7,"-")</f>
        <v>-</v>
      </c>
      <c r="JJ12" s="95" t="str">
        <f>IF($JH$8,JO7,"-")</f>
        <v>-</v>
      </c>
      <c r="JK12" s="95" t="str">
        <f>IF($JH$8,JP7,"-")</f>
        <v>-</v>
      </c>
      <c r="JL12" s="95" t="str">
        <f>IF($JH$8,JQ7,"-")</f>
        <v>-</v>
      </c>
      <c r="JM12" s="84"/>
      <c r="JN12" s="84"/>
      <c r="JO12" s="84"/>
      <c r="JP12" s="84"/>
      <c r="JQ12" s="94" t="s">
        <v>150</v>
      </c>
      <c r="JR12" s="95" t="str">
        <f>IF($JR$8,JW7,"-")</f>
        <v>-</v>
      </c>
      <c r="JS12" s="95" t="str">
        <f>IF($JR$8,JX7,"-")</f>
        <v>-</v>
      </c>
      <c r="JT12" s="95" t="str">
        <f>IF($JR$8,JY7,"-")</f>
        <v>-</v>
      </c>
      <c r="JU12" s="95" t="str">
        <f>IF($JR$8,JZ7,"-")</f>
        <v>-</v>
      </c>
      <c r="JV12" s="95" t="str">
        <f>IF($JR$8,KA7,"-")</f>
        <v>-</v>
      </c>
      <c r="JW12" s="84"/>
      <c r="JX12" s="84"/>
      <c r="JY12" s="84"/>
      <c r="JZ12" s="84"/>
      <c r="KA12" s="94" t="s">
        <v>150</v>
      </c>
      <c r="KB12" s="95" t="str">
        <f>IF($KB$8,KG7,"-")</f>
        <v>-</v>
      </c>
      <c r="KC12" s="95" t="str">
        <f>IF($KB$8,KH7,"-")</f>
        <v>-</v>
      </c>
      <c r="KD12" s="95" t="str">
        <f>IF($KB$8,KI7,"-")</f>
        <v>-</v>
      </c>
      <c r="KE12" s="95" t="str">
        <f>IF($KB$8,KJ7,"-")</f>
        <v>-</v>
      </c>
      <c r="KF12" s="95" t="str">
        <f>IF($KB$8,KK7,"-")</f>
        <v>-</v>
      </c>
      <c r="KG12" s="84"/>
      <c r="KH12" s="84"/>
      <c r="KI12" s="84"/>
      <c r="KJ12" s="84"/>
      <c r="KK12" s="94" t="s">
        <v>150</v>
      </c>
      <c r="KL12" s="95" t="str">
        <f>IF($KL$8,KQ7,"-")</f>
        <v>-</v>
      </c>
      <c r="KM12" s="95" t="str">
        <f>IF($KL$8,KR7,"-")</f>
        <v>-</v>
      </c>
      <c r="KN12" s="95" t="str">
        <f>IF($KL$8,KS7,"-")</f>
        <v>-</v>
      </c>
      <c r="KO12" s="95" t="str">
        <f>IF($KL$8,KT7,"-")</f>
        <v>-</v>
      </c>
      <c r="KP12" s="95" t="str">
        <f>IF($KL$8,KU7,"-")</f>
        <v>-</v>
      </c>
      <c r="KQ12" s="84"/>
      <c r="KR12" s="84"/>
      <c r="KS12" s="84"/>
      <c r="KT12" s="84"/>
      <c r="KU12" s="84"/>
      <c r="KV12" s="94" t="s">
        <v>150</v>
      </c>
      <c r="KW12" s="95" t="str">
        <f>IF($KW$8,LB7,"-")</f>
        <v>-</v>
      </c>
      <c r="KX12" s="95" t="str">
        <f>IF($KW$8,LC7,"-")</f>
        <v>-</v>
      </c>
      <c r="KY12" s="95" t="str">
        <f>IF($KW$8,LD7,"-")</f>
        <v>-</v>
      </c>
      <c r="KZ12" s="95" t="str">
        <f>IF($KW$8,LE7,"-")</f>
        <v>-</v>
      </c>
      <c r="LA12" s="95" t="str">
        <f>IF($KW$8,LF7,"-")</f>
        <v>-</v>
      </c>
      <c r="LB12" s="84"/>
      <c r="LC12" s="84"/>
      <c r="LD12" s="84"/>
      <c r="LE12" s="84"/>
      <c r="LF12" s="94" t="s">
        <v>150</v>
      </c>
      <c r="LG12" s="95" t="str">
        <f>IF($LG$8,LL7,"-")</f>
        <v>-</v>
      </c>
      <c r="LH12" s="95" t="str">
        <f>IF($LG$8,LM7,"-")</f>
        <v>-</v>
      </c>
      <c r="LI12" s="95" t="str">
        <f>IF($LG$8,LN7,"-")</f>
        <v>-</v>
      </c>
      <c r="LJ12" s="95" t="str">
        <f>IF($LG$8,LO7,"-")</f>
        <v>-</v>
      </c>
      <c r="LK12" s="95" t="str">
        <f>IF($LG$8,LP7,"-")</f>
        <v>-</v>
      </c>
      <c r="LL12" s="84"/>
      <c r="LM12" s="84"/>
      <c r="LN12" s="84"/>
      <c r="LO12" s="84"/>
      <c r="LP12" s="94" t="s">
        <v>150</v>
      </c>
      <c r="LQ12" s="95" t="str">
        <f>IF($LQ$8,LV7,"-")</f>
        <v>-</v>
      </c>
      <c r="LR12" s="95" t="str">
        <f>IF($LQ$8,LW7,"-")</f>
        <v>-</v>
      </c>
      <c r="LS12" s="95" t="str">
        <f>IF($LQ$8,LX7,"-")</f>
        <v>-</v>
      </c>
      <c r="LT12" s="95" t="str">
        <f>IF($LQ$8,LY7,"-")</f>
        <v>-</v>
      </c>
      <c r="LU12" s="95" t="str">
        <f>IF($LQ$8,LZ7,"-")</f>
        <v>-</v>
      </c>
      <c r="LV12" s="84"/>
      <c r="LW12" s="84"/>
      <c r="LX12" s="84"/>
      <c r="LY12" s="84"/>
      <c r="LZ12" s="94" t="s">
        <v>150</v>
      </c>
      <c r="MA12" s="95" t="str">
        <f>IF($MA$8,MF7,"-")</f>
        <v>-</v>
      </c>
      <c r="MB12" s="95" t="str">
        <f>IF($MA$8,MG7,"-")</f>
        <v>-</v>
      </c>
      <c r="MC12" s="95" t="str">
        <f>IF($MA$8,MH7,"-")</f>
        <v>-</v>
      </c>
      <c r="MD12" s="95" t="str">
        <f>IF($MA$8,MI7,"-")</f>
        <v>-</v>
      </c>
      <c r="ME12" s="95" t="str">
        <f>IF($MA$8,MJ7,"-")</f>
        <v>-</v>
      </c>
      <c r="MF12" s="84"/>
      <c r="MG12" s="84"/>
      <c r="MH12" s="84"/>
      <c r="MI12" s="84"/>
      <c r="MJ12" s="94" t="s">
        <v>150</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153</v>
      </c>
      <c r="C14" s="99"/>
      <c r="D14" s="100"/>
      <c r="E14" s="99"/>
      <c r="F14" s="197" t="s">
        <v>154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f>IF(AY7="-",NA(),AY7)</f>
        <v>148</v>
      </c>
      <c r="AZ17" s="106">
        <f t="shared" ref="AZ17:BC17" si="9">IF(AZ7="-",NA(),AZ7)</f>
        <v>150.9</v>
      </c>
      <c r="BA17" s="106">
        <f t="shared" si="9"/>
        <v>173.8</v>
      </c>
      <c r="BB17" s="106">
        <f t="shared" si="9"/>
        <v>117.4</v>
      </c>
      <c r="BC17" s="106">
        <f t="shared" si="9"/>
        <v>134.4</v>
      </c>
      <c r="BD17" s="100"/>
      <c r="BE17" s="100"/>
      <c r="BF17" s="100"/>
      <c r="BG17" s="100"/>
      <c r="BH17" s="100"/>
      <c r="BI17" s="105" t="s">
        <v>166</v>
      </c>
      <c r="BJ17" s="106">
        <f>IF(BJ7="-",NA(),BJ7)</f>
        <v>151.4</v>
      </c>
      <c r="BK17" s="106">
        <f t="shared" ref="BK17:BN17" si="10">IF(BK7="-",NA(),BK7)</f>
        <v>152.80000000000001</v>
      </c>
      <c r="BL17" s="106">
        <f t="shared" si="10"/>
        <v>175.5</v>
      </c>
      <c r="BM17" s="106">
        <f t="shared" si="10"/>
        <v>113.8</v>
      </c>
      <c r="BN17" s="106">
        <f t="shared" si="10"/>
        <v>133.69999999999999</v>
      </c>
      <c r="BO17" s="100"/>
      <c r="BP17" s="100"/>
      <c r="BQ17" s="100"/>
      <c r="BR17" s="100"/>
      <c r="BS17" s="100"/>
      <c r="BT17" s="105" t="s">
        <v>167</v>
      </c>
      <c r="BU17" s="106">
        <f>IF(BU7="-",NA(),BU7)</f>
        <v>805.6</v>
      </c>
      <c r="BV17" s="106">
        <f t="shared" ref="BV17:BY17" si="11">IF(BV7="-",NA(),BV7)</f>
        <v>803.6</v>
      </c>
      <c r="BW17" s="106">
        <f t="shared" si="11"/>
        <v>1385.1</v>
      </c>
      <c r="BX17" s="106">
        <f t="shared" si="11"/>
        <v>522.1</v>
      </c>
      <c r="BY17" s="106">
        <f t="shared" si="11"/>
        <v>416.5</v>
      </c>
      <c r="BZ17" s="100"/>
      <c r="CA17" s="100"/>
      <c r="CB17" s="100"/>
      <c r="CC17" s="100"/>
      <c r="CD17" s="100"/>
      <c r="CE17" s="105" t="s">
        <v>168</v>
      </c>
      <c r="CF17" s="106">
        <f>IF(CF7="-",NA(),CF7)</f>
        <v>7194.5</v>
      </c>
      <c r="CG17" s="106">
        <f t="shared" ref="CG17:CJ17" si="12">IF(CG7="-",NA(),CG7)</f>
        <v>7614.4</v>
      </c>
      <c r="CH17" s="106">
        <f t="shared" si="12"/>
        <v>6602.1</v>
      </c>
      <c r="CI17" s="106">
        <f t="shared" si="12"/>
        <v>10144.5</v>
      </c>
      <c r="CJ17" s="106">
        <f t="shared" si="12"/>
        <v>9295.2999999999993</v>
      </c>
      <c r="CK17" s="100"/>
      <c r="CL17" s="100"/>
      <c r="CM17" s="100"/>
      <c r="CN17" s="100"/>
      <c r="CO17" s="105" t="s">
        <v>168</v>
      </c>
      <c r="CP17" s="107">
        <f>IF(CP7="-",NA(),CP7)</f>
        <v>1716520</v>
      </c>
      <c r="CQ17" s="107">
        <f t="shared" ref="CQ17:CT17" si="13">IF(CQ7="-",NA(),CQ7)</f>
        <v>1576191</v>
      </c>
      <c r="CR17" s="107">
        <f t="shared" si="13"/>
        <v>1617473</v>
      </c>
      <c r="CS17" s="107">
        <f t="shared" si="13"/>
        <v>584401</v>
      </c>
      <c r="CT17" s="107">
        <f t="shared" si="13"/>
        <v>1067824</v>
      </c>
      <c r="CU17" s="100"/>
      <c r="CV17" s="100"/>
      <c r="CW17" s="100"/>
      <c r="CX17" s="100"/>
      <c r="CY17" s="100"/>
      <c r="CZ17" s="105" t="s">
        <v>168</v>
      </c>
      <c r="DA17" s="106">
        <f>IF(DA7="-",NA(),DA7)</f>
        <v>45.4</v>
      </c>
      <c r="DB17" s="106">
        <f t="shared" ref="DB17:DE17" si="14">IF(DB7="-",NA(),DB7)</f>
        <v>44.7</v>
      </c>
      <c r="DC17" s="106">
        <f t="shared" si="14"/>
        <v>44.5</v>
      </c>
      <c r="DD17" s="106">
        <f t="shared" si="14"/>
        <v>39.4</v>
      </c>
      <c r="DE17" s="106">
        <f t="shared" si="14"/>
        <v>40.200000000000003</v>
      </c>
      <c r="DF17" s="100"/>
      <c r="DG17" s="100"/>
      <c r="DH17" s="100"/>
      <c r="DI17" s="100"/>
      <c r="DJ17" s="105" t="s">
        <v>168</v>
      </c>
      <c r="DK17" s="106">
        <f>IF(DK7="-",NA(),DK7)</f>
        <v>17.3</v>
      </c>
      <c r="DL17" s="106">
        <f t="shared" ref="DL17:DO17" si="15">IF(DL7="-",NA(),DL7)</f>
        <v>22.6</v>
      </c>
      <c r="DM17" s="106">
        <f t="shared" si="15"/>
        <v>9</v>
      </c>
      <c r="DN17" s="106">
        <f t="shared" si="15"/>
        <v>33.1</v>
      </c>
      <c r="DO17" s="106">
        <f t="shared" si="15"/>
        <v>32.700000000000003</v>
      </c>
      <c r="DP17" s="100"/>
      <c r="DQ17" s="100"/>
      <c r="DR17" s="100"/>
      <c r="DS17" s="100"/>
      <c r="DT17" s="105" t="s">
        <v>168</v>
      </c>
      <c r="DU17" s="106">
        <f>IF(DU7="-",NA(),DU7)</f>
        <v>90.4</v>
      </c>
      <c r="DV17" s="106">
        <f t="shared" ref="DV17:DY17" si="16">IF(DV7="-",NA(),DV7)</f>
        <v>74.2</v>
      </c>
      <c r="DW17" s="106">
        <f t="shared" si="16"/>
        <v>64.3</v>
      </c>
      <c r="DX17" s="106">
        <f t="shared" si="16"/>
        <v>60.5</v>
      </c>
      <c r="DY17" s="106">
        <f t="shared" si="16"/>
        <v>45.5</v>
      </c>
      <c r="DZ17" s="100"/>
      <c r="EA17" s="100"/>
      <c r="EB17" s="100"/>
      <c r="EC17" s="100"/>
      <c r="ED17" s="105" t="s">
        <v>168</v>
      </c>
      <c r="EE17" s="106">
        <f>IF(EE7="-",NA(),EE7)</f>
        <v>59.4</v>
      </c>
      <c r="EF17" s="106">
        <f t="shared" ref="EF17:EI17" si="17">IF(EF7="-",NA(),EF7)</f>
        <v>60.8</v>
      </c>
      <c r="EG17" s="106">
        <f t="shared" si="17"/>
        <v>61.2</v>
      </c>
      <c r="EH17" s="106">
        <f t="shared" si="17"/>
        <v>62.8</v>
      </c>
      <c r="EI17" s="106">
        <f t="shared" si="17"/>
        <v>62.6</v>
      </c>
      <c r="EJ17" s="100"/>
      <c r="EK17" s="100"/>
      <c r="EL17" s="100"/>
      <c r="EM17" s="100"/>
      <c r="EN17" s="105" t="s">
        <v>168</v>
      </c>
      <c r="EO17" s="106">
        <f>IF(EO7="-",NA(),EO7)</f>
        <v>32.5</v>
      </c>
      <c r="EP17" s="106">
        <f t="shared" ref="EP17:ES17" si="18">IF(EP7="-",NA(),EP7)</f>
        <v>32.5</v>
      </c>
      <c r="EQ17" s="106">
        <f t="shared" si="18"/>
        <v>31</v>
      </c>
      <c r="ER17" s="106">
        <f t="shared" si="18"/>
        <v>31.4</v>
      </c>
      <c r="ES17" s="106">
        <f t="shared" si="18"/>
        <v>33.299999999999997</v>
      </c>
      <c r="ET17" s="100"/>
      <c r="EU17" s="100"/>
      <c r="EV17" s="100"/>
      <c r="EW17" s="100"/>
      <c r="EX17" s="100"/>
      <c r="EY17" s="105" t="s">
        <v>168</v>
      </c>
      <c r="EZ17" s="106">
        <f>IF(EZ7="-",NA(),EZ7)</f>
        <v>45.4</v>
      </c>
      <c r="FA17" s="106">
        <f t="shared" ref="FA17:FD17" si="19">IF(FA7="-",NA(),FA7)</f>
        <v>44.7</v>
      </c>
      <c r="FB17" s="106">
        <f t="shared" si="19"/>
        <v>44.5</v>
      </c>
      <c r="FC17" s="106">
        <f t="shared" si="19"/>
        <v>39.4</v>
      </c>
      <c r="FD17" s="106">
        <f t="shared" si="19"/>
        <v>40.200000000000003</v>
      </c>
      <c r="FE17" s="100"/>
      <c r="FF17" s="100"/>
      <c r="FG17" s="100"/>
      <c r="FH17" s="100"/>
      <c r="FI17" s="105" t="s">
        <v>165</v>
      </c>
      <c r="FJ17" s="106">
        <f>IF(FJ7="-",NA(),FJ7)</f>
        <v>17.3</v>
      </c>
      <c r="FK17" s="106">
        <f t="shared" ref="FK17:FN17" si="20">IF(FK7="-",NA(),FK7)</f>
        <v>22.6</v>
      </c>
      <c r="FL17" s="106">
        <f t="shared" si="20"/>
        <v>9</v>
      </c>
      <c r="FM17" s="106">
        <f t="shared" si="20"/>
        <v>33.1</v>
      </c>
      <c r="FN17" s="106">
        <f t="shared" si="20"/>
        <v>32.700000000000003</v>
      </c>
      <c r="FO17" s="100"/>
      <c r="FP17" s="100"/>
      <c r="FQ17" s="100"/>
      <c r="FR17" s="100"/>
      <c r="FS17" s="105" t="s">
        <v>168</v>
      </c>
      <c r="FT17" s="106">
        <f>IF(FT7="-",NA(),FT7)</f>
        <v>90.4</v>
      </c>
      <c r="FU17" s="106">
        <f t="shared" ref="FU17:FX17" si="21">IF(FU7="-",NA(),FU7)</f>
        <v>74.2</v>
      </c>
      <c r="FV17" s="106">
        <f t="shared" si="21"/>
        <v>64.3</v>
      </c>
      <c r="FW17" s="106">
        <f t="shared" si="21"/>
        <v>60.5</v>
      </c>
      <c r="FX17" s="106">
        <f t="shared" si="21"/>
        <v>45.5</v>
      </c>
      <c r="FY17" s="100"/>
      <c r="FZ17" s="100"/>
      <c r="GA17" s="100"/>
      <c r="GB17" s="100"/>
      <c r="GC17" s="105" t="s">
        <v>168</v>
      </c>
      <c r="GD17" s="106">
        <f>IF(GD7="-",NA(),GD7)</f>
        <v>59.4</v>
      </c>
      <c r="GE17" s="106">
        <f t="shared" ref="GE17:GH17" si="22">IF(GE7="-",NA(),GE7)</f>
        <v>60.8</v>
      </c>
      <c r="GF17" s="106">
        <f t="shared" si="22"/>
        <v>61.2</v>
      </c>
      <c r="GG17" s="106">
        <f t="shared" si="22"/>
        <v>62.8</v>
      </c>
      <c r="GH17" s="106">
        <f t="shared" si="22"/>
        <v>62.6</v>
      </c>
      <c r="GI17" s="100"/>
      <c r="GJ17" s="100"/>
      <c r="GK17" s="100"/>
      <c r="GL17" s="100"/>
      <c r="GM17" s="105" t="s">
        <v>168</v>
      </c>
      <c r="GN17" s="106">
        <f>IF(GN7="-",NA(),GN7)</f>
        <v>32.5</v>
      </c>
      <c r="GO17" s="106">
        <f t="shared" ref="GO17:GR17" si="23">IF(GO7="-",NA(),GO7)</f>
        <v>32.5</v>
      </c>
      <c r="GP17" s="106">
        <f t="shared" si="23"/>
        <v>31</v>
      </c>
      <c r="GQ17" s="106">
        <f t="shared" si="23"/>
        <v>31.4</v>
      </c>
      <c r="GR17" s="106">
        <f t="shared" si="23"/>
        <v>33.299999999999997</v>
      </c>
      <c r="GS17" s="100"/>
      <c r="GT17" s="100"/>
      <c r="GU17" s="100"/>
      <c r="GV17" s="100"/>
      <c r="GW17" s="100"/>
      <c r="GX17" s="105" t="s">
        <v>168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166</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168</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165</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168</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169</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170</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170</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170</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170</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170</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170</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171</v>
      </c>
      <c r="DK18" s="106">
        <f>IF(DP7="-",NA(),DP7)</f>
        <v>18.2</v>
      </c>
      <c r="DL18" s="106">
        <f t="shared" ref="DL18:DO18" si="45">IF(DQ7="-",NA(),DQ7)</f>
        <v>20.9</v>
      </c>
      <c r="DM18" s="106">
        <f t="shared" si="45"/>
        <v>21.1</v>
      </c>
      <c r="DN18" s="106">
        <f t="shared" si="45"/>
        <v>19</v>
      </c>
      <c r="DO18" s="106">
        <f t="shared" si="45"/>
        <v>20.6</v>
      </c>
      <c r="DP18" s="100"/>
      <c r="DQ18" s="100"/>
      <c r="DR18" s="100"/>
      <c r="DS18" s="100"/>
      <c r="DT18" s="105" t="s">
        <v>170</v>
      </c>
      <c r="DU18" s="106">
        <f>IF(DZ7="-",NA(),DZ7)</f>
        <v>103.6</v>
      </c>
      <c r="DV18" s="106">
        <f t="shared" ref="DV18:DY18" si="46">IF(EA7="-",NA(),EA7)</f>
        <v>95.7</v>
      </c>
      <c r="DW18" s="106">
        <f t="shared" si="46"/>
        <v>88.5</v>
      </c>
      <c r="DX18" s="106">
        <f t="shared" si="46"/>
        <v>92.4</v>
      </c>
      <c r="DY18" s="106">
        <f t="shared" si="46"/>
        <v>95.1</v>
      </c>
      <c r="DZ18" s="100"/>
      <c r="EA18" s="100"/>
      <c r="EB18" s="100"/>
      <c r="EC18" s="100"/>
      <c r="ED18" s="105" t="s">
        <v>170</v>
      </c>
      <c r="EE18" s="106">
        <f>IF(EJ7="-",NA(),EJ7)</f>
        <v>60.3</v>
      </c>
      <c r="EF18" s="106">
        <f t="shared" ref="EF18:EI18" si="47">IF(EK7="-",NA(),EK7)</f>
        <v>60.2</v>
      </c>
      <c r="EG18" s="106">
        <f t="shared" si="47"/>
        <v>61.2</v>
      </c>
      <c r="EH18" s="106">
        <f t="shared" si="47"/>
        <v>61.9</v>
      </c>
      <c r="EI18" s="106">
        <f t="shared" si="47"/>
        <v>62</v>
      </c>
      <c r="EJ18" s="100"/>
      <c r="EK18" s="100"/>
      <c r="EL18" s="100"/>
      <c r="EM18" s="100"/>
      <c r="EN18" s="105" t="s">
        <v>170</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170</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170</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170</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170</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170</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170</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170</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170</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170</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170</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170</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170</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170</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170</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170</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170</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176</v>
      </c>
      <c r="C20" s="196"/>
      <c r="D20" s="100"/>
    </row>
    <row r="21" spans="1:374" x14ac:dyDescent="0.15">
      <c r="A21" s="97">
        <f t="shared" si="7"/>
        <v>7</v>
      </c>
      <c r="B21" s="196" t="s">
        <v>177</v>
      </c>
      <c r="C21" s="196"/>
      <c r="D21" s="100"/>
    </row>
    <row r="22" spans="1:374" x14ac:dyDescent="0.15">
      <c r="A22" s="97">
        <f t="shared" si="7"/>
        <v>8</v>
      </c>
      <c r="B22" s="196" t="s">
        <v>178</v>
      </c>
      <c r="C22" s="196"/>
      <c r="D22" s="100"/>
      <c r="E22" s="198" t="s">
        <v>179</v>
      </c>
      <c r="F22" s="199"/>
      <c r="G22" s="199"/>
      <c r="H22" s="199"/>
      <c r="I22" s="200"/>
    </row>
    <row r="23" spans="1:374" x14ac:dyDescent="0.15">
      <c r="A23" s="97">
        <f t="shared" si="7"/>
        <v>9</v>
      </c>
      <c r="B23" s="196" t="s">
        <v>180</v>
      </c>
      <c r="C23" s="196"/>
      <c r="D23" s="100"/>
      <c r="E23" s="201"/>
      <c r="F23" s="202"/>
      <c r="G23" s="202"/>
      <c r="H23" s="202"/>
      <c r="I23" s="203"/>
    </row>
    <row r="24" spans="1:374" x14ac:dyDescent="0.15">
      <c r="A24" s="97">
        <f t="shared" si="7"/>
        <v>10</v>
      </c>
      <c r="B24" s="196" t="s">
        <v>181</v>
      </c>
      <c r="C24" s="196"/>
      <c r="D24" s="100"/>
      <c r="E24" s="201"/>
      <c r="F24" s="202"/>
      <c r="G24" s="202"/>
      <c r="H24" s="202"/>
      <c r="I24" s="203"/>
    </row>
    <row r="25" spans="1:374" x14ac:dyDescent="0.15">
      <c r="A25" s="97">
        <f t="shared" si="7"/>
        <v>11</v>
      </c>
      <c r="B25" s="196" t="s">
        <v>182</v>
      </c>
      <c r="C25" s="196"/>
      <c r="D25" s="100"/>
      <c r="E25" s="201"/>
      <c r="F25" s="202"/>
      <c r="G25" s="202"/>
      <c r="H25" s="202"/>
      <c r="I25" s="203"/>
    </row>
    <row r="26" spans="1:374" x14ac:dyDescent="0.15">
      <c r="A26" s="97">
        <f t="shared" si="7"/>
        <v>12</v>
      </c>
      <c r="B26" s="196" t="s">
        <v>183</v>
      </c>
      <c r="C26" s="196"/>
      <c r="D26" s="100"/>
      <c r="E26" s="201"/>
      <c r="F26" s="202"/>
      <c r="G26" s="202"/>
      <c r="H26" s="202"/>
      <c r="I26" s="203"/>
    </row>
    <row r="27" spans="1:374" x14ac:dyDescent="0.15">
      <c r="A27" s="97">
        <f t="shared" si="7"/>
        <v>13</v>
      </c>
      <c r="B27" s="196" t="s">
        <v>184</v>
      </c>
      <c r="C27" s="196"/>
      <c r="D27" s="100"/>
      <c r="E27" s="201"/>
      <c r="F27" s="202"/>
      <c r="G27" s="202"/>
      <c r="H27" s="202"/>
      <c r="I27" s="203"/>
    </row>
    <row r="28" spans="1:374" x14ac:dyDescent="0.15">
      <c r="A28" s="97">
        <f t="shared" si="7"/>
        <v>14</v>
      </c>
      <c r="B28" s="196" t="s">
        <v>185</v>
      </c>
      <c r="C28" s="196"/>
      <c r="D28" s="100"/>
      <c r="E28" s="201"/>
      <c r="F28" s="202"/>
      <c r="G28" s="202"/>
      <c r="H28" s="202"/>
      <c r="I28" s="203"/>
    </row>
    <row r="29" spans="1:374" x14ac:dyDescent="0.15">
      <c r="A29" s="97">
        <f t="shared" si="7"/>
        <v>15</v>
      </c>
      <c r="B29" s="196" t="s">
        <v>186</v>
      </c>
      <c r="C29" s="196"/>
      <c r="D29" s="100"/>
      <c r="E29" s="201"/>
      <c r="F29" s="202"/>
      <c r="G29" s="202"/>
      <c r="H29" s="202"/>
      <c r="I29" s="203"/>
    </row>
    <row r="30" spans="1:374" x14ac:dyDescent="0.15">
      <c r="A30" s="97">
        <f t="shared" si="7"/>
        <v>16</v>
      </c>
      <c r="B30" s="196" t="s">
        <v>187</v>
      </c>
      <c r="C30" s="196"/>
      <c r="D30" s="100"/>
      <c r="E30" s="201"/>
      <c r="F30" s="202"/>
      <c r="G30" s="202"/>
      <c r="H30" s="202"/>
      <c r="I30" s="203"/>
    </row>
    <row r="31" spans="1:374" x14ac:dyDescent="0.15">
      <c r="A31" s="97">
        <f t="shared" si="7"/>
        <v>17</v>
      </c>
      <c r="B31" s="196" t="s">
        <v>188</v>
      </c>
      <c r="C31" s="196"/>
      <c r="D31" s="100"/>
      <c r="E31" s="201"/>
      <c r="F31" s="202"/>
      <c r="G31" s="202"/>
      <c r="H31" s="202"/>
      <c r="I31" s="203"/>
    </row>
    <row r="32" spans="1:374" x14ac:dyDescent="0.15">
      <c r="A32" s="97">
        <f t="shared" si="7"/>
        <v>18</v>
      </c>
      <c r="B32" s="196" t="s">
        <v>189</v>
      </c>
      <c r="C32" s="196"/>
      <c r="D32" s="100"/>
      <c r="E32" s="201"/>
      <c r="F32" s="202"/>
      <c r="G32" s="202"/>
      <c r="H32" s="202"/>
      <c r="I32" s="203"/>
    </row>
    <row r="33" spans="1:9" x14ac:dyDescent="0.15">
      <c r="A33" s="97">
        <f t="shared" si="7"/>
        <v>19</v>
      </c>
      <c r="B33" s="196" t="s">
        <v>190</v>
      </c>
      <c r="C33" s="196"/>
      <c r="D33" s="100"/>
      <c r="E33" s="201"/>
      <c r="F33" s="202"/>
      <c r="G33" s="202"/>
      <c r="H33" s="202"/>
      <c r="I33" s="203"/>
    </row>
    <row r="34" spans="1:9" x14ac:dyDescent="0.15">
      <c r="A34" s="97">
        <f t="shared" si="7"/>
        <v>20</v>
      </c>
      <c r="B34" s="196" t="s">
        <v>191</v>
      </c>
      <c r="C34" s="196"/>
      <c r="D34" s="100"/>
      <c r="E34" s="201"/>
      <c r="F34" s="202"/>
      <c r="G34" s="202"/>
      <c r="H34" s="202"/>
      <c r="I34" s="203"/>
    </row>
    <row r="35" spans="1:9" ht="25.5" customHeight="1" x14ac:dyDescent="0.15">
      <c r="E35" s="204"/>
      <c r="F35" s="205"/>
      <c r="G35" s="205"/>
      <c r="H35" s="205"/>
      <c r="I35" s="206"/>
    </row>
    <row r="36" spans="1:9" x14ac:dyDescent="0.15">
      <c r="A36" t="s">
        <v>192</v>
      </c>
      <c r="B36" t="s">
        <v>193</v>
      </c>
    </row>
    <row r="37" spans="1:9" x14ac:dyDescent="0.15">
      <c r="A37" t="s">
        <v>194</v>
      </c>
      <c r="B37" t="s">
        <v>195</v>
      </c>
    </row>
    <row r="38" spans="1:9" x14ac:dyDescent="0.15">
      <c r="A38" t="s">
        <v>196</v>
      </c>
      <c r="B38" t="s">
        <v>197</v>
      </c>
    </row>
    <row r="39" spans="1:9" x14ac:dyDescent="0.15">
      <c r="A39" t="s">
        <v>198</v>
      </c>
      <c r="B39" t="s">
        <v>199</v>
      </c>
    </row>
    <row r="40" spans="1:9" x14ac:dyDescent="0.15">
      <c r="A40" t="s">
        <v>200</v>
      </c>
      <c r="B40" t="s">
        <v>201</v>
      </c>
    </row>
    <row r="41" spans="1:9" x14ac:dyDescent="0.15">
      <c r="A41" t="s">
        <v>202</v>
      </c>
      <c r="B41" t="s">
        <v>203</v>
      </c>
    </row>
    <row r="42" spans="1:9" x14ac:dyDescent="0.15">
      <c r="A42" t="s">
        <v>204</v>
      </c>
      <c r="B42" t="s">
        <v>205</v>
      </c>
    </row>
    <row r="43" spans="1:9" x14ac:dyDescent="0.15">
      <c r="A43" t="s">
        <v>206</v>
      </c>
      <c r="B43" t="s">
        <v>207</v>
      </c>
    </row>
    <row r="44" spans="1:9" x14ac:dyDescent="0.15">
      <c r="A44" t="s">
        <v>208</v>
      </c>
      <c r="B44" t="s">
        <v>209</v>
      </c>
    </row>
    <row r="45" spans="1:9" x14ac:dyDescent="0.15">
      <c r="A45" t="s">
        <v>210</v>
      </c>
      <c r="B45" t="s">
        <v>211</v>
      </c>
    </row>
    <row r="46" spans="1:9" x14ac:dyDescent="0.15">
      <c r="A46" t="s">
        <v>212</v>
      </c>
      <c r="B46" t="s">
        <v>213</v>
      </c>
    </row>
    <row r="47" spans="1:9" x14ac:dyDescent="0.15">
      <c r="A47" t="s">
        <v>214</v>
      </c>
      <c r="B47" t="s">
        <v>215</v>
      </c>
    </row>
    <row r="48" spans="1:9" x14ac:dyDescent="0.15">
      <c r="A48" t="s">
        <v>216</v>
      </c>
      <c r="B48" t="s">
        <v>217</v>
      </c>
    </row>
    <row r="49" spans="1:2" x14ac:dyDescent="0.15">
      <c r="A49" t="s">
        <v>218</v>
      </c>
      <c r="B49" t="s">
        <v>219</v>
      </c>
    </row>
    <row r="50" spans="1:2" x14ac:dyDescent="0.15">
      <c r="A50" t="s">
        <v>220</v>
      </c>
      <c r="B50" t="s">
        <v>221</v>
      </c>
    </row>
    <row r="51" spans="1:2" x14ac:dyDescent="0.15">
      <c r="A51" t="s">
        <v>222</v>
      </c>
      <c r="B51" t="s">
        <v>223</v>
      </c>
    </row>
    <row r="52" spans="1:2" x14ac:dyDescent="0.15">
      <c r="A52" t="s">
        <v>224</v>
      </c>
      <c r="B52" t="s">
        <v>225</v>
      </c>
    </row>
    <row r="53" spans="1:2" x14ac:dyDescent="0.15">
      <c r="A53" t="s">
        <v>226</v>
      </c>
      <c r="B53" t="s">
        <v>227</v>
      </c>
    </row>
    <row r="54" spans="1:2" x14ac:dyDescent="0.15">
      <c r="A54" t="s">
        <v>228</v>
      </c>
      <c r="B54" t="s">
        <v>229</v>
      </c>
    </row>
    <row r="55" spans="1:2" x14ac:dyDescent="0.15">
      <c r="A55" t="s">
        <v>230</v>
      </c>
      <c r="B55" t="s">
        <v>231</v>
      </c>
    </row>
    <row r="56" spans="1:2" x14ac:dyDescent="0.15">
      <c r="A56" t="s">
        <v>232</v>
      </c>
      <c r="B56" t="s">
        <v>233</v>
      </c>
    </row>
    <row r="57" spans="1:2" x14ac:dyDescent="0.15">
      <c r="A57" t="s">
        <v>234</v>
      </c>
      <c r="B57" t="s">
        <v>235</v>
      </c>
    </row>
    <row r="58" spans="1:2" x14ac:dyDescent="0.15">
      <c r="A58" t="s">
        <v>236</v>
      </c>
      <c r="B58" t="s">
        <v>237</v>
      </c>
    </row>
    <row r="59" spans="1:2" x14ac:dyDescent="0.15">
      <c r="A59" t="s">
        <v>238</v>
      </c>
      <c r="B59" t="s">
        <v>239</v>
      </c>
    </row>
    <row r="60" spans="1:2" x14ac:dyDescent="0.15">
      <c r="A60" t="s">
        <v>240</v>
      </c>
      <c r="B60" t="s">
        <v>241</v>
      </c>
    </row>
    <row r="61" spans="1:2" x14ac:dyDescent="0.15">
      <c r="A61" t="s">
        <v>242</v>
      </c>
      <c r="B61" t="s">
        <v>243</v>
      </c>
    </row>
    <row r="62" spans="1:2" x14ac:dyDescent="0.15">
      <c r="A62" t="s">
        <v>244</v>
      </c>
      <c r="B62" t="s">
        <v>245</v>
      </c>
    </row>
    <row r="63" spans="1:2" x14ac:dyDescent="0.15">
      <c r="A63" t="s">
        <v>246</v>
      </c>
      <c r="B63" t="s">
        <v>247</v>
      </c>
    </row>
    <row r="64" spans="1:2" x14ac:dyDescent="0.15">
      <c r="A64" t="s">
        <v>248</v>
      </c>
      <c r="B64" t="s">
        <v>249</v>
      </c>
    </row>
    <row r="65" spans="1:2" x14ac:dyDescent="0.15">
      <c r="A65" t="s">
        <v>250</v>
      </c>
      <c r="B65" t="s">
        <v>251</v>
      </c>
    </row>
    <row r="66" spans="1:2" x14ac:dyDescent="0.15">
      <c r="A66" t="s">
        <v>252</v>
      </c>
      <c r="B66" t="s">
        <v>253</v>
      </c>
    </row>
    <row r="67" spans="1:2" x14ac:dyDescent="0.15">
      <c r="A67" t="s">
        <v>254</v>
      </c>
      <c r="B67" t="s">
        <v>253</v>
      </c>
    </row>
    <row r="68" spans="1:2" x14ac:dyDescent="0.15">
      <c r="A68" t="s">
        <v>255</v>
      </c>
      <c r="B68" t="s">
        <v>253</v>
      </c>
    </row>
    <row r="69" spans="1:2" x14ac:dyDescent="0.15">
      <c r="A69" t="s">
        <v>256</v>
      </c>
      <c r="B69" t="s">
        <v>253</v>
      </c>
    </row>
    <row r="70" spans="1:2" x14ac:dyDescent="0.15">
      <c r="A70" t="s">
        <v>257</v>
      </c>
      <c r="B70" t="s">
        <v>253</v>
      </c>
    </row>
    <row r="71" spans="1:2" x14ac:dyDescent="0.15">
      <c r="A71" t="s">
        <v>258</v>
      </c>
      <c r="B71" t="s">
        <v>253</v>
      </c>
    </row>
    <row r="72" spans="1:2" x14ac:dyDescent="0.15">
      <c r="A72" t="s">
        <v>259</v>
      </c>
      <c r="B72" t="s">
        <v>253</v>
      </c>
    </row>
    <row r="73" spans="1:2" x14ac:dyDescent="0.15">
      <c r="A73" t="s">
        <v>260</v>
      </c>
      <c r="B73" t="s">
        <v>253</v>
      </c>
    </row>
    <row r="74" spans="1:2" x14ac:dyDescent="0.15">
      <c r="A74" t="s">
        <v>261</v>
      </c>
      <c r="B74" t="s">
        <v>253</v>
      </c>
    </row>
    <row r="75" spans="1:2" x14ac:dyDescent="0.15">
      <c r="A75" t="s">
        <v>262</v>
      </c>
      <c r="B75" t="s">
        <v>253</v>
      </c>
    </row>
    <row r="76" spans="1:2" x14ac:dyDescent="0.15">
      <c r="A76" t="s">
        <v>263</v>
      </c>
      <c r="B76" t="s">
        <v>253</v>
      </c>
    </row>
    <row r="77" spans="1:2" x14ac:dyDescent="0.15">
      <c r="A77" t="s">
        <v>264</v>
      </c>
      <c r="B77" t="s">
        <v>253</v>
      </c>
    </row>
    <row r="78" spans="1:2" x14ac:dyDescent="0.15">
      <c r="A78" t="s">
        <v>265</v>
      </c>
      <c r="B78" t="s">
        <v>253</v>
      </c>
    </row>
    <row r="79" spans="1:2" x14ac:dyDescent="0.15">
      <c r="A79" t="s">
        <v>266</v>
      </c>
      <c r="B79" t="s">
        <v>253</v>
      </c>
    </row>
    <row r="80" spans="1:2" x14ac:dyDescent="0.15">
      <c r="A80" t="s">
        <v>267</v>
      </c>
      <c r="B80" t="s">
        <v>253</v>
      </c>
    </row>
    <row r="81" spans="1:2" x14ac:dyDescent="0.15">
      <c r="A81" t="s">
        <v>268</v>
      </c>
      <c r="B81" t="s">
        <v>253</v>
      </c>
    </row>
    <row r="82" spans="1:2" x14ac:dyDescent="0.15">
      <c r="A82" t="s">
        <v>269</v>
      </c>
      <c r="B82" t="s">
        <v>253</v>
      </c>
    </row>
    <row r="83" spans="1:2" x14ac:dyDescent="0.15">
      <c r="A83" t="s">
        <v>270</v>
      </c>
      <c r="B83" t="s">
        <v>253</v>
      </c>
    </row>
    <row r="84" spans="1:2" x14ac:dyDescent="0.15">
      <c r="A84" t="s">
        <v>271</v>
      </c>
      <c r="B84" t="s">
        <v>253</v>
      </c>
    </row>
    <row r="85" spans="1:2" x14ac:dyDescent="0.15">
      <c r="A85" t="s">
        <v>272</v>
      </c>
      <c r="B85" t="s">
        <v>253</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2022-01-19T23:18:33Z</cp:lastPrinted>
  <dcterms:created xsi:type="dcterms:W3CDTF">2021-12-03T06:37:21Z</dcterms:created>
  <dcterms:modified xsi:type="dcterms:W3CDTF">2022-01-19T23:18:38Z</dcterms:modified>
  <cp:category/>
</cp:coreProperties>
</file>