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4年度\R050106経営比較分析表の分析等について（依頼）\"/>
    </mc:Choice>
  </mc:AlternateContent>
  <workbookProtection workbookAlgorithmName="SHA-512" workbookHashValue="F6mr43g32za2tskdOjlfHwaAhQFcmlZPjyygf77E7WZ0rLIxjZiPf4YXbScaQTqOnAujz02FZlhl4gORz1Gs2g==" workbookSaltValue="CJC/ltL/pW5MhW06rP9WF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A12" i="5" s="1"/>
  <c r="GX8" i="5"/>
  <c r="GW8" i="5"/>
  <c r="GM8" i="5"/>
  <c r="GD8" i="5"/>
  <c r="GH12" i="5" s="1"/>
  <c r="HC102" i="4"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F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C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GP18" i="5" l="1"/>
  <c r="GO18" i="5"/>
  <c r="GR18" i="5"/>
  <c r="GN18" i="5"/>
  <c r="GQ18" i="5"/>
  <c r="GO12" i="5"/>
  <c r="FD118" i="4" s="1"/>
  <c r="GR12" i="5"/>
  <c r="HC118" i="4" s="1"/>
  <c r="GN12" i="5"/>
  <c r="EM118" i="4" s="1"/>
  <c r="GQ12" i="5"/>
  <c r="GL118" i="4" s="1"/>
  <c r="GP12" i="5"/>
  <c r="FU118"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M18" i="5"/>
  <c r="HI18" i="5"/>
  <c r="HK12" i="5"/>
  <c r="KC72" i="4" s="1"/>
  <c r="HL18" i="5"/>
  <c r="HK18" i="5"/>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HI12" i="5"/>
  <c r="IU72"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HJ12" i="5"/>
  <c r="JL72" i="4" s="1"/>
  <c r="GZ18" i="5"/>
  <c r="HB12" i="5"/>
  <c r="KT57" i="4" s="1"/>
  <c r="HC18" i="5"/>
  <c r="GY18" i="5"/>
  <c r="HB18" i="5"/>
  <c r="HA18" i="5"/>
  <c r="HC12" i="5"/>
  <c r="LK57" i="4" s="1"/>
  <c r="GY12" i="5"/>
  <c r="IU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J12" i="5"/>
  <c r="EM72" i="4" s="1"/>
  <c r="FN12" i="5"/>
  <c r="HC72" i="4" s="1"/>
  <c r="GF12" i="5"/>
  <c r="FU102" i="4" s="1"/>
  <c r="GZ12" i="5"/>
  <c r="JL57" i="4" s="1"/>
  <c r="HM12" i="5"/>
  <c r="LK72" i="4" s="1"/>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X18" i="5"/>
  <c r="FT18" i="5"/>
  <c r="FW18" i="5"/>
  <c r="FV18" i="5"/>
  <c r="FU18" i="5"/>
  <c r="FW12" i="5"/>
  <c r="GL87" i="4" s="1"/>
  <c r="FV12" i="5"/>
  <c r="FU87" i="4" s="1"/>
  <c r="FU12" i="5"/>
  <c r="FD87" i="4" s="1"/>
  <c r="FX12" i="5"/>
  <c r="HC87" i="4" s="1"/>
  <c r="FT12" i="5"/>
  <c r="EM8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B18" i="5"/>
  <c r="FA18" i="5"/>
  <c r="FD18" i="5"/>
  <c r="EZ18" i="5"/>
  <c r="FC18" i="5"/>
  <c r="FA12" i="5"/>
  <c r="FD57" i="4" s="1"/>
  <c r="FD12" i="5"/>
  <c r="HC57" i="4" s="1"/>
  <c r="EZ12" i="5"/>
  <c r="EM57" i="4" s="1"/>
  <c r="FC12" i="5"/>
  <c r="GL57" i="4" s="1"/>
  <c r="FB12" i="5"/>
  <c r="FU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alcChain>
</file>

<file path=xl/sharedStrings.xml><?xml version="1.0" encoding="utf-8"?>
<sst xmlns="http://schemas.openxmlformats.org/spreadsheetml/2006/main" count="1002" uniqueCount="278">
  <si>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</si>
  <si>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</si>
  <si>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</si>
  <si>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</si>
  <si>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</si>
  <si>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</si>
  <si>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</si>
  <si>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</si>
  <si>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自己資本への組入れ　172,310千円（３年度　積立金取崩額）
減債積立金への積立て　214,790千円（４年度　企業債元金償還予定額）
中小水力発電開発及び改良積立金への積立て　600,000千円（４年度　建設改良工事の財源）
病院会計への繰出し　504,000千円（FIT移行に伴う増益分75,000千円、地域貢献429,000千円）
　目的：経営基盤強化に活用
繰越利益剰余金　604,888千円（利益剰余金のうち、上記を除いた額）</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</si>
  <si>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</si>
  <si>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</si>
  <si>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</si>
  <si>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</si>
  <si>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</si>
  <si>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</si>
  <si>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</si>
  <si>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</si>
  <si>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</si>
  <si>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</si>
  <si>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</si>
  <si>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</si>
  <si>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</si>
  <si>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</si>
  <si>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</si>
  <si>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</si>
  <si>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</si>
  <si>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</si>
  <si>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</si>
  <si>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</si>
  <si>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</si>
  <si>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</si>
  <si>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</si>
  <si>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</si>
  <si>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</si>
  <si>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</si>
  <si>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</si>
  <si>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</si>
  <si>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</si>
  <si>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</si>
  <si>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</si>
  <si>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</si>
  <si>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</si>
  <si>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</si>
  <si>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</si>
  <si>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</si>
  <si>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</si>
  <si>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</si>
  <si>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</si>
  <si>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</si>
  <si>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</si>
  <si>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</si>
  <si>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</si>
  <si>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</si>
  <si>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</si>
  <si>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</si>
  <si>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</si>
  <si>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</si>
  <si>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</si>
  <si>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</si>
  <si>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</si>
  <si>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</si>
  <si>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</si>
  <si>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</si>
  <si>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</si>
  <si>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</si>
  <si>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</si>
  <si>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</si>
  <si>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</si>
  <si>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</si>
  <si>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</si>
  <si>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</si>
  <si>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</si>
  <si>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</si>
  <si>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</si>
  <si>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</si>
  <si>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</si>
  <si>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</si>
  <si>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</si>
  <si>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</si>
  <si>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</si>
  <si>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</si>
  <si>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</si>
  <si>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</si>
  <si>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</si>
  <si>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</si>
  <si>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</si>
  <si>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</si>
  <si>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</si>
  <si>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</si>
  <si>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</si>
  <si>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</si>
  <si>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</si>
  <si>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</si>
  <si>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</si>
  <si>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</si>
  <si>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</si>
  <si>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</si>
  <si>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</si>
  <si>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</si>
  <si>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</si>
  <si>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</si>
  <si>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</si>
  <si>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</si>
  <si>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</si>
  <si>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</si>
  <si>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</si>
  <si>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</si>
  <si>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</si>
  <si>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</si>
  <si>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</si>
  <si>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</si>
  <si>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</si>
  <si>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</si>
  <si>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</si>
  <si>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</si>
  <si>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</si>
  <si>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</si>
  <si>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</si>
  <si>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</si>
  <si>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</si>
  <si>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</si>
  <si>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</si>
  <si>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</si>
  <si>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</si>
  <si>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</si>
  <si>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</si>
  <si>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</si>
  <si>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</si>
  <si>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380008</t>
  </si>
  <si>
    <t>46</t>
  </si>
  <si>
    <t>04</t>
  </si>
  <si>
    <t>0</t>
  </si>
  <si>
    <t>000</t>
  </si>
  <si>
    <t>愛媛県</t>
  </si>
  <si>
    <t>法適用</t>
  </si>
  <si>
    <t>電気事業</t>
  </si>
  <si>
    <t>自治体職員</t>
  </si>
  <si>
    <t>-</t>
  </si>
  <si>
    <t>令和4年3月31日　銅山川第一発電所　ほか</t>
  </si>
  <si>
    <t>令和3年11月30日　銅山川第一発電所　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</si>
  <si>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</si>
  <si>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</si>
  <si>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</si>
  <si>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</si>
  <si>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</si>
  <si>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</si>
  <si>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</si>
  <si>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</si>
  <si>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</si>
  <si>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</si>
  <si>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</si>
  <si>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</si>
  <si>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</si>
  <si>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</si>
  <si>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</si>
  <si>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</si>
  <si>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</si>
  <si>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</si>
  <si>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</si>
  <si>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</si>
  <si>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</si>
  <si>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</si>
  <si>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</si>
  <si>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</si>
  <si>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</si>
  <si>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</si>
  <si>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</si>
  <si>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</si>
  <si>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</si>
  <si>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</si>
  <si>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</si>
  <si>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</si>
  <si>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</si>
  <si>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</si>
  <si>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</si>
  <si>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</si>
  <si>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</si>
  <si>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</si>
  <si>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</si>
  <si>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</si>
  <si>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</si>
  <si>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</si>
  <si>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</si>
  <si>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</si>
  <si>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</si>
  <si>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</si>
  <si>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</si>
  <si>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</si>
  <si>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</si>
  <si>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</si>
  <si>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</si>
  <si>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</si>
  <si>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</si>
  <si>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</si>
  <si>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</si>
  <si>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</si>
  <si>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</si>
  <si>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</si>
  <si>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</si>
  <si>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</si>
  <si>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</si>
  <si>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</si>
  <si>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</si>
  <si>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</si>
  <si>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</si>
  <si>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</si>
  <si>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</si>
  <si>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</si>
  <si>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</si>
  <si>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</si>
  <si>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</si>
  <si>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</si>
  <si>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</si>
  <si>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</si>
  <si>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</si>
  <si>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</si>
  <si>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</si>
  <si>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</si>
  <si>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</si>
  <si>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</si>
  <si>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</si>
  <si>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</si>
  <si>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</si>
  <si>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</si>
  <si>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</si>
  <si>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</si>
  <si>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</si>
  <si>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</si>
  <si>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</si>
  <si>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</si>
  <si>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</si>
  <si>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</si>
  <si>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</si>
  <si>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</si>
  <si>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</si>
  <si>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</si>
  <si>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</si>
  <si>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</si>
  <si>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</si>
  <si>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</si>
  <si>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</si>
  <si>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</si>
  <si>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</si>
  <si>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</si>
  <si>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</si>
  <si>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</si>
  <si>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</si>
  <si>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</si>
  <si>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</si>
  <si>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</si>
  <si>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</si>
  <si>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</si>
  <si>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</si>
  <si>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</si>
  <si>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</si>
  <si>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</si>
  <si>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</si>
  <si>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</si>
  <si>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</si>
  <si>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</si>
  <si>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</si>
  <si>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</si>
  <si>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</si>
  <si>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</si>
  <si>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</si>
  <si>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</si>
  <si>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</si>
  <si>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</si>
  <si>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</si>
  <si>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</si>
  <si>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</si>
  <si>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</si>
  <si>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</si>
  <si>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</si>
  <si>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</si>
  <si>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各指標の状況は、下記の通りであるが、令和３年度は、料金収入は減少したものの、オーバーホールなどの大規模修繕に係る費用等の減少により、昨年度の指標を上回るなど、良好な状態にある。
○経常収支比率、営業収支比率
　営業収益は、大部分を構成する料金収入が、銅山川第一発電所２号機及び富郷発電所のＦＩＴ適用期間の満了に伴い、前年度より減少した。
　営業費用は、修繕費、えん堤管理費分担金等の減少により、前年度より減少した。
　そのため、営業収支は前年度を上回り、経常収支比率、営業収支比率ともに、前年度を上回った。
　過去５年間の推移を見ても、目標値、類似団体の平均値を概ね上回っており、営業収益が経常収益の90％以上を占めていることから、営業活動から生じる収益で、事業活動全体の費用を賄えており、経営の健全性を確保出来ている。
○流動比率
　流動資産のほとんどを現金及び預金が占め、流動負債は企業債と一時的な未払金等で構成されているため、流動比率は、一時的な未収金及び未払金の状況により変動している。
　流動比率は、令和３年度は、未払金の減少により、前年度に比べ増加した。令和元年度以降、類似団体の平均値を下回って推移しているものの、流動資産で１年以内に支払うべき債務を支払うことができるかどうかを示す100％は上回っており、短期的な支払能力は確保している。
○供給原価
　供給原価は、オーバーホール工事実施の有無による経常費用の増減に伴い、変動しているものの、過去５年間では、類似団体の平均値を概ね下回っており、効率的な運営が図られている。
　令和３年度の供給原価は、オーバーホールなどの大規模修繕に係る費用等の減少に伴い、前年度から減少し、類似団体の平均値よりも下回った。
○EBITDA（減価償却前営業利益）
　令和３年度のEBITDAは、営業費用の減少により、純利益が前年度を上回ったことから、前年度から増加した。肱川発電所撤去に伴う特別損失の計上による影響等で、類似団体の平均値を下回って推移しているものの、本業の収益性は安定している。
</t>
    <rPh sb="124" eb="126">
      <t>リョウキン</t>
    </rPh>
    <rPh sb="126" eb="128">
      <t>シュウニュウ</t>
    </rPh>
    <rPh sb="129" eb="131">
      <t>ゲンショウ</t>
    </rPh>
    <rPh sb="147" eb="150">
      <t>ダイキボ</t>
    </rPh>
    <rPh sb="150" eb="152">
      <t>シュウゼン</t>
    </rPh>
    <rPh sb="153" eb="154">
      <t>カカワ</t>
    </rPh>
    <rPh sb="155" eb="158">
      <t>ヒヨウトウ</t>
    </rPh>
    <rPh sb="159" eb="161">
      <t>ゲンショウ</t>
    </rPh>
    <rPh sb="263" eb="265">
      <t>ゲンショウ</t>
    </rPh>
    <rPh sb="567" eb="569">
      <t>ゲンショウ</t>
    </rPh>
    <rPh sb="577" eb="578">
      <t>クラ</t>
    </rPh>
    <rPh sb="579" eb="581">
      <t>ゾウカ</t>
    </rPh>
    <rPh sb="584" eb="586">
      <t>レイワ</t>
    </rPh>
    <rPh sb="586" eb="589">
      <t>ガンネンド</t>
    </rPh>
    <rPh sb="589" eb="591">
      <t>イコウ</t>
    </rPh>
    <rPh sb="605" eb="607">
      <t>スイイ</t>
    </rPh>
    <rPh sb="794" eb="797">
      <t>ダイキボ</t>
    </rPh>
    <rPh sb="797" eb="799">
      <t>シュウゼン</t>
    </rPh>
    <rPh sb="800" eb="801">
      <t>カカワ</t>
    </rPh>
    <rPh sb="802" eb="805">
      <t>ヒヨウトウ</t>
    </rPh>
    <rPh sb="806" eb="808">
      <t>ゲンショウ</t>
    </rPh>
    <rPh sb="873" eb="877">
      <t>エイギョウヒヨウ</t>
    </rPh>
    <rPh sb="878" eb="880">
      <t>ゲンショウ</t>
    </rPh>
    <rPh sb="884" eb="887">
      <t>ジュンリエキ</t>
    </rPh>
    <rPh sb="888" eb="891">
      <t>ゼンネンド</t>
    </rPh>
    <rPh sb="892" eb="894">
      <t>ウワマワ</t>
    </rPh>
    <rPh sb="933" eb="934">
      <t>トウ</t>
    </rPh>
    <rPh sb="949" eb="951">
      <t>スイイ</t>
    </rPh>
    <phoneticPr fontId="5"/>
  </si>
  <si>
    <t>　愛媛県公営企業管理局では、令和２年度から令和11年度を対象期間とする電気事業中期経営計画を策定し、施設の耐震化率や経常収支比率等などの数値目標を定め、安定した発電を行うための施設の維持や財政基盤強化などに取り組んでおり、施設の耐震化率や売上高経常利益率などの数値目標の達成状況を、毎年度公表している。
　この結果、経常収支比率や営業収支比率が100％を上回り、設備利用率等も類似団体と比べ良好な状態にあるなど、健全な経営を維持している。
　今後とも、将来の施設の更新需要に備え、更なる経費節減による収益性の向上や計画的な設備の維持管理に努めたい。</t>
    <rPh sb="221" eb="223">
      <t>コンゴ</t>
    </rPh>
    <rPh sb="226" eb="228">
      <t>ショウライ</t>
    </rPh>
    <rPh sb="229" eb="231">
      <t>シセツ</t>
    </rPh>
    <rPh sb="232" eb="236">
      <t>コウシンジュヨウ</t>
    </rPh>
    <rPh sb="237" eb="238">
      <t>ソナ</t>
    </rPh>
    <phoneticPr fontId="5"/>
  </si>
  <si>
    <t>　設備面では、計画的な維持管理に努めているが、令和３年度は、修繕費比率が類似団体の平均値を下回った。
　経営面では、料金収入は前年度を下回り、企業債残高対料金収入比率は前年度よりも増加したが、経営の健全性を維持している。
　なお、各指標の状況は、下記のとおり。
（設備面）
○設備利用率
　設備利用率は、発電電力量の減少等により、減少傾向にあるものの、目標電力量を定めるなど、計画的な運用を図っている。
　令和３年度の設備利用率は、前年度を下回ったものの、類似団体の平均値は上回っている。
○修繕費比率
　修繕費比率は、オーバーホール工事の実施の有無により、年度により、ばらつきがあるものの、設備の効果的な維持管理を行っている。令和３年度は工事の減少により、類似団体の平均を下回った。
○有形固定資産減価償却率
　銅山川第一発電所1号機や道前道後発電所など、建設から50年以上経過する施設があるため、減価償却の進展に伴い、有形固定資産減価償却率は上昇傾向にある。
（経営面）
○企業債残高対料金収入比率
　企業債残高対料金収入比率は、企業債現在高が、新たな借入を行っていないため、減少傾向にあり、平成28年度以降、類似団体の平均値を下回って推移している。
○FIT収入割合
　銅山川第一発電所２号機及び富郷発電所のＦＩＴ適用期間の満了に伴い、FIT収入割合は前年度から下落し、類似団体の平均値を下回った。
　</t>
    <rPh sb="45" eb="46">
      <t>シタ</t>
    </rPh>
    <rPh sb="67" eb="68">
      <t>シタ</t>
    </rPh>
    <rPh sb="84" eb="87">
      <t>ゼンネンド</t>
    </rPh>
    <rPh sb="90" eb="92">
      <t>ゾウカ</t>
    </rPh>
    <rPh sb="221" eb="222">
      <t>シタ</t>
    </rPh>
    <rPh sb="322" eb="324">
      <t>コウジ</t>
    </rPh>
    <rPh sb="325" eb="327">
      <t>ゲンショウ</t>
    </rPh>
    <rPh sb="339" eb="340">
      <t>シタ</t>
    </rPh>
    <rPh sb="584" eb="587">
      <t>ゼンネンド</t>
    </rPh>
    <rPh sb="589" eb="591">
      <t>ゲラク</t>
    </rPh>
    <rPh sb="602" eb="604">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</si>
</sst>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150.9</c:v>
                </c:pt>
                <c:pt idx="1">
                  <c:v>173.8</c:v>
                </c:pt>
                <c:pt idx="2">
                  <c:v>117.4</c:v>
                </c:pt>
                <c:pt idx="3">
                  <c:v>134.4</c:v>
                </c:pt>
                <c:pt idx="4">
                  <c:v>138.4</c:v>
                </c:pt>
              </c:numCache>
            </c:numRef>
          </c:val>
          <c:extLst>
            <c:ext xmlns:c16="http://schemas.microsoft.com/office/drawing/2014/chart" uri="{C3380CC4-5D6E-409C-BE32-E72D297353CC}">
              <c16:uniqueId val="{00000000-4E3E-4496-85CD-ECE0940B31F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4E3E-4496-85CD-ECE0940B31F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E3E-4496-85CD-ECE0940B31F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32.5</c:v>
                </c:pt>
                <c:pt idx="1">
                  <c:v>31</c:v>
                </c:pt>
                <c:pt idx="2">
                  <c:v>31.4</c:v>
                </c:pt>
                <c:pt idx="3">
                  <c:v>33.299999999999997</c:v>
                </c:pt>
                <c:pt idx="4">
                  <c:v>24.8</c:v>
                </c:pt>
              </c:numCache>
            </c:numRef>
          </c:val>
          <c:extLst>
            <c:ext xmlns:c16="http://schemas.microsoft.com/office/drawing/2014/chart" uri="{C3380CC4-5D6E-409C-BE32-E72D297353CC}">
              <c16:uniqueId val="{00000000-834E-484B-A86D-1ACDF20C604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834E-484B-A86D-1ACDF20C604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44.7</c:v>
                </c:pt>
                <c:pt idx="1">
                  <c:v>44.5</c:v>
                </c:pt>
                <c:pt idx="2">
                  <c:v>39.4</c:v>
                </c:pt>
                <c:pt idx="3">
                  <c:v>40.200000000000003</c:v>
                </c:pt>
                <c:pt idx="4">
                  <c:v>35.700000000000003</c:v>
                </c:pt>
              </c:numCache>
            </c:numRef>
          </c:val>
          <c:extLst>
            <c:ext xmlns:c16="http://schemas.microsoft.com/office/drawing/2014/chart" uri="{C3380CC4-5D6E-409C-BE32-E72D297353CC}">
              <c16:uniqueId val="{00000000-0453-497F-BD12-2CDD67D4F51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0453-497F-BD12-2CDD67D4F51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22.6</c:v>
                </c:pt>
                <c:pt idx="1">
                  <c:v>9</c:v>
                </c:pt>
                <c:pt idx="2">
                  <c:v>33.1</c:v>
                </c:pt>
                <c:pt idx="3">
                  <c:v>32.700000000000003</c:v>
                </c:pt>
                <c:pt idx="4">
                  <c:v>13.5</c:v>
                </c:pt>
              </c:numCache>
            </c:numRef>
          </c:val>
          <c:extLst>
            <c:ext xmlns:c16="http://schemas.microsoft.com/office/drawing/2014/chart" uri="{C3380CC4-5D6E-409C-BE32-E72D297353CC}">
              <c16:uniqueId val="{00000000-2BA5-4D6F-9BAC-D2400AB8E64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2BA5-4D6F-9BAC-D2400AB8E64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74.2</c:v>
                </c:pt>
                <c:pt idx="1">
                  <c:v>64.3</c:v>
                </c:pt>
                <c:pt idx="2">
                  <c:v>60.5</c:v>
                </c:pt>
                <c:pt idx="3">
                  <c:v>45.5</c:v>
                </c:pt>
                <c:pt idx="4">
                  <c:v>51.2</c:v>
                </c:pt>
              </c:numCache>
            </c:numRef>
          </c:val>
          <c:extLst>
            <c:ext xmlns:c16="http://schemas.microsoft.com/office/drawing/2014/chart" uri="{C3380CC4-5D6E-409C-BE32-E72D297353CC}">
              <c16:uniqueId val="{00000000-BA3A-4DBF-A3EA-3864BEF684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BA3A-4DBF-A3EA-3864BEF684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60.8</c:v>
                </c:pt>
                <c:pt idx="1">
                  <c:v>61.2</c:v>
                </c:pt>
                <c:pt idx="2">
                  <c:v>62.8</c:v>
                </c:pt>
                <c:pt idx="3">
                  <c:v>62.6</c:v>
                </c:pt>
                <c:pt idx="4">
                  <c:v>64.2</c:v>
                </c:pt>
              </c:numCache>
            </c:numRef>
          </c:val>
          <c:extLst>
            <c:ext xmlns:c16="http://schemas.microsoft.com/office/drawing/2014/chart" uri="{C3380CC4-5D6E-409C-BE32-E72D297353CC}">
              <c16:uniqueId val="{00000000-60DA-48DF-9EF8-08E657AD954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60DA-48DF-9EF8-08E657AD954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32.5</c:v>
                </c:pt>
                <c:pt idx="1">
                  <c:v>31</c:v>
                </c:pt>
                <c:pt idx="2">
                  <c:v>31.4</c:v>
                </c:pt>
                <c:pt idx="3">
                  <c:v>33.299999999999997</c:v>
                </c:pt>
                <c:pt idx="4">
                  <c:v>24.8</c:v>
                </c:pt>
              </c:numCache>
            </c:numRef>
          </c:val>
          <c:extLst>
            <c:ext xmlns:c16="http://schemas.microsoft.com/office/drawing/2014/chart" uri="{C3380CC4-5D6E-409C-BE32-E72D297353CC}">
              <c16:uniqueId val="{00000000-57EB-4877-A34A-00C65A27F3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57EB-4877-A34A-00C65A27F3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7-43FF-A754-6374F94438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7-43FF-A754-6374F94438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B-4DC1-AD3E-4707620F79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B-4DC1-AD3E-4707620F79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7D-48D0-AE48-7D69710CE6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D-48D0-AE48-7D69710CE6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E5-4B38-A3DC-16887B7A0A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E5-4B38-A3DC-16887B7A0A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152.80000000000001</c:v>
                </c:pt>
                <c:pt idx="1">
                  <c:v>175.5</c:v>
                </c:pt>
                <c:pt idx="2">
                  <c:v>113.8</c:v>
                </c:pt>
                <c:pt idx="3">
                  <c:v>133.69999999999999</c:v>
                </c:pt>
                <c:pt idx="4">
                  <c:v>136</c:v>
                </c:pt>
              </c:numCache>
            </c:numRef>
          </c:val>
          <c:extLst>
            <c:ext xmlns:c16="http://schemas.microsoft.com/office/drawing/2014/chart" uri="{C3380CC4-5D6E-409C-BE32-E72D297353CC}">
              <c16:uniqueId val="{00000000-460F-4A13-B22A-E084862D789A}"/>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460F-4A13-B22A-E084862D789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60F-4A13-B22A-E084862D789A}"/>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F-435F-95CA-1E9AFB4667E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F-435F-95CA-1E9AFB4667E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B2-4030-9EEE-BFCA9A8799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B2-4030-9EEE-BFCA9A8799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6C-42F1-A3BC-9021452461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6C-42F1-A3BC-9021452461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8C-4296-88A1-23F74E055B2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8C-4296-88A1-23F74E055B2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1-4D2D-BAA4-327A6D76F1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1-4D2D-BAA4-327A6D76F1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BD-4FB2-9C9B-AC5B6B77CA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BD-4FB2-9C9B-AC5B6B77CA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E-4254-9E22-AB2AD9C13C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E-4254-9E22-AB2AD9C13C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9A-4511-8B83-7CDBCCF787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A-4511-8B83-7CDBCCF787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C0-4627-8728-B0C1DB4DED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C0-4627-8728-B0C1DB4DED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5E-473D-8013-2AC683B33F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5E-473D-8013-2AC683B33F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803.6</c:v>
                </c:pt>
                <c:pt idx="1">
                  <c:v>1385.1</c:v>
                </c:pt>
                <c:pt idx="2">
                  <c:v>522.1</c:v>
                </c:pt>
                <c:pt idx="3">
                  <c:v>416.5</c:v>
                </c:pt>
                <c:pt idx="4">
                  <c:v>715.1</c:v>
                </c:pt>
              </c:numCache>
            </c:numRef>
          </c:val>
          <c:extLst>
            <c:ext xmlns:c16="http://schemas.microsoft.com/office/drawing/2014/chart" uri="{C3380CC4-5D6E-409C-BE32-E72D297353CC}">
              <c16:uniqueId val="{00000000-EF1C-46EB-8FEF-86C81FA1CA2D}"/>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EF1C-46EB-8FEF-86C81FA1CA2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F1C-46EB-8FEF-86C81FA1CA2D}"/>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08-47C1-B2E0-A91FB1E80E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08-47C1-B2E0-A91FB1E80E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7614.4</c:v>
                </c:pt>
                <c:pt idx="1">
                  <c:v>6602.1</c:v>
                </c:pt>
                <c:pt idx="2">
                  <c:v>10144.5</c:v>
                </c:pt>
                <c:pt idx="3">
                  <c:v>9295.2999999999993</c:v>
                </c:pt>
                <c:pt idx="4">
                  <c:v>9105</c:v>
                </c:pt>
              </c:numCache>
            </c:numRef>
          </c:val>
          <c:extLst>
            <c:ext xmlns:c16="http://schemas.microsoft.com/office/drawing/2014/chart" uri="{C3380CC4-5D6E-409C-BE32-E72D297353CC}">
              <c16:uniqueId val="{00000000-ED9B-4B41-AED2-1BF2DF3616C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ED9B-4B41-AED2-1BF2DF3616C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1576191</c:v>
                </c:pt>
                <c:pt idx="1">
                  <c:v>1617473</c:v>
                </c:pt>
                <c:pt idx="2">
                  <c:v>584401</c:v>
                </c:pt>
                <c:pt idx="3">
                  <c:v>1067824</c:v>
                </c:pt>
                <c:pt idx="4">
                  <c:v>1221309</c:v>
                </c:pt>
              </c:numCache>
            </c:numRef>
          </c:val>
          <c:extLst>
            <c:ext xmlns:c16="http://schemas.microsoft.com/office/drawing/2014/chart" uri="{C3380CC4-5D6E-409C-BE32-E72D297353CC}">
              <c16:uniqueId val="{00000000-9AFC-40BB-84D0-B4ACEDB30C4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9AFC-40BB-84D0-B4ACEDB30C4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44.7</c:v>
                </c:pt>
                <c:pt idx="1">
                  <c:v>44.5</c:v>
                </c:pt>
                <c:pt idx="2">
                  <c:v>39.4</c:v>
                </c:pt>
                <c:pt idx="3">
                  <c:v>40.200000000000003</c:v>
                </c:pt>
                <c:pt idx="4">
                  <c:v>35.700000000000003</c:v>
                </c:pt>
              </c:numCache>
            </c:numRef>
          </c:val>
          <c:extLst>
            <c:ext xmlns:c16="http://schemas.microsoft.com/office/drawing/2014/chart" uri="{C3380CC4-5D6E-409C-BE32-E72D297353CC}">
              <c16:uniqueId val="{00000000-C6D3-4683-9640-921C59AB31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C6D3-4683-9640-921C59AB31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22.6</c:v>
                </c:pt>
                <c:pt idx="1">
                  <c:v>9</c:v>
                </c:pt>
                <c:pt idx="2">
                  <c:v>33.1</c:v>
                </c:pt>
                <c:pt idx="3">
                  <c:v>32.700000000000003</c:v>
                </c:pt>
                <c:pt idx="4">
                  <c:v>13.5</c:v>
                </c:pt>
              </c:numCache>
            </c:numRef>
          </c:val>
          <c:extLst>
            <c:ext xmlns:c16="http://schemas.microsoft.com/office/drawing/2014/chart" uri="{C3380CC4-5D6E-409C-BE32-E72D297353CC}">
              <c16:uniqueId val="{00000000-8E71-4BE6-8D11-F1872381FC0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8E71-4BE6-8D11-F1872381FC0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74.2</c:v>
                </c:pt>
                <c:pt idx="1">
                  <c:v>64.3</c:v>
                </c:pt>
                <c:pt idx="2">
                  <c:v>60.5</c:v>
                </c:pt>
                <c:pt idx="3">
                  <c:v>45.5</c:v>
                </c:pt>
                <c:pt idx="4">
                  <c:v>51.2</c:v>
                </c:pt>
              </c:numCache>
            </c:numRef>
          </c:val>
          <c:extLst>
            <c:ext xmlns:c16="http://schemas.microsoft.com/office/drawing/2014/chart" uri="{C3380CC4-5D6E-409C-BE32-E72D297353CC}">
              <c16:uniqueId val="{00000000-6082-4058-88DB-BD30F545B8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6082-4058-88DB-BD30F545B8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60.8</c:v>
                </c:pt>
                <c:pt idx="1">
                  <c:v>61.2</c:v>
                </c:pt>
                <c:pt idx="2">
                  <c:v>62.8</c:v>
                </c:pt>
                <c:pt idx="3">
                  <c:v>62.6</c:v>
                </c:pt>
                <c:pt idx="4">
                  <c:v>64.2</c:v>
                </c:pt>
              </c:numCache>
            </c:numRef>
          </c:val>
          <c:extLst>
            <c:ext xmlns:c16="http://schemas.microsoft.com/office/drawing/2014/chart" uri="{C3380CC4-5D6E-409C-BE32-E72D297353CC}">
              <c16:uniqueId val="{00000000-39A5-4AA8-AD7D-38DFEA00C9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39A5-4AA8-AD7D-38DFEA00C9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OC86" zoomScale="70" zoomScaleNormal="70" workbookViewId="0">
      <selection activeCell="VB94" sqref="VB94"/>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愛媛県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自治体職員</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84.5</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275</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9</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138</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139</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141</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264651</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263375</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233423</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237883</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211275</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264651</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263375</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233423</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237883</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211275</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1878802</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618603</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2497405</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150.9</v>
      </c>
      <c r="S36" s="174"/>
      <c r="T36" s="174"/>
      <c r="U36" s="174"/>
      <c r="V36" s="174"/>
      <c r="W36" s="174"/>
      <c r="X36" s="174"/>
      <c r="Y36" s="174"/>
      <c r="Z36" s="174"/>
      <c r="AA36" s="174"/>
      <c r="AB36" s="174"/>
      <c r="AC36" s="174"/>
      <c r="AD36" s="174"/>
      <c r="AE36" s="174"/>
      <c r="AF36" s="174"/>
      <c r="AG36" s="174"/>
      <c r="AH36" s="174"/>
      <c r="AI36" s="174"/>
      <c r="AJ36" s="175"/>
      <c r="AK36" s="173">
        <f>データ!AZ11</f>
        <v>173.8</v>
      </c>
      <c r="AL36" s="174"/>
      <c r="AM36" s="174"/>
      <c r="AN36" s="174"/>
      <c r="AO36" s="174"/>
      <c r="AP36" s="174"/>
      <c r="AQ36" s="174"/>
      <c r="AR36" s="174"/>
      <c r="AS36" s="174"/>
      <c r="AT36" s="174"/>
      <c r="AU36" s="174"/>
      <c r="AV36" s="174"/>
      <c r="AW36" s="174"/>
      <c r="AX36" s="174"/>
      <c r="AY36" s="174"/>
      <c r="AZ36" s="174"/>
      <c r="BA36" s="174"/>
      <c r="BB36" s="174"/>
      <c r="BC36" s="175"/>
      <c r="BD36" s="173">
        <f>データ!BA11</f>
        <v>117.4</v>
      </c>
      <c r="BE36" s="174"/>
      <c r="BF36" s="174"/>
      <c r="BG36" s="174"/>
      <c r="BH36" s="174"/>
      <c r="BI36" s="174"/>
      <c r="BJ36" s="174"/>
      <c r="BK36" s="174"/>
      <c r="BL36" s="174"/>
      <c r="BM36" s="174"/>
      <c r="BN36" s="174"/>
      <c r="BO36" s="174"/>
      <c r="BP36" s="174"/>
      <c r="BQ36" s="174"/>
      <c r="BR36" s="174"/>
      <c r="BS36" s="174"/>
      <c r="BT36" s="174"/>
      <c r="BU36" s="174"/>
      <c r="BV36" s="175"/>
      <c r="BW36" s="173">
        <f>データ!BB11</f>
        <v>134.4</v>
      </c>
      <c r="BX36" s="174"/>
      <c r="BY36" s="174"/>
      <c r="BZ36" s="174"/>
      <c r="CA36" s="174"/>
      <c r="CB36" s="174"/>
      <c r="CC36" s="174"/>
      <c r="CD36" s="174"/>
      <c r="CE36" s="174"/>
      <c r="CF36" s="174"/>
      <c r="CG36" s="174"/>
      <c r="CH36" s="174"/>
      <c r="CI36" s="174"/>
      <c r="CJ36" s="174"/>
      <c r="CK36" s="174"/>
      <c r="CL36" s="174"/>
      <c r="CM36" s="174"/>
      <c r="CN36" s="174"/>
      <c r="CO36" s="175"/>
      <c r="CP36" s="173">
        <f>データ!BC11</f>
        <v>138.4</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31</v>
      </c>
      <c r="DQ36" s="171"/>
      <c r="DR36" s="171"/>
      <c r="DS36" s="171"/>
      <c r="DT36" s="171"/>
      <c r="DU36" s="171"/>
      <c r="DV36" s="171"/>
      <c r="DW36" s="171"/>
      <c r="DX36" s="171"/>
      <c r="DY36" s="171"/>
      <c r="DZ36" s="171"/>
      <c r="EA36" s="172"/>
      <c r="EB36" s="173">
        <f>データ!BJ11</f>
        <v>152.80000000000001</v>
      </c>
      <c r="EC36" s="174"/>
      <c r="ED36" s="174"/>
      <c r="EE36" s="174"/>
      <c r="EF36" s="174"/>
      <c r="EG36" s="174"/>
      <c r="EH36" s="174"/>
      <c r="EI36" s="174"/>
      <c r="EJ36" s="174"/>
      <c r="EK36" s="174"/>
      <c r="EL36" s="174"/>
      <c r="EM36" s="174"/>
      <c r="EN36" s="174"/>
      <c r="EO36" s="174"/>
      <c r="EP36" s="174"/>
      <c r="EQ36" s="174"/>
      <c r="ER36" s="174"/>
      <c r="ES36" s="174"/>
      <c r="ET36" s="175"/>
      <c r="EU36" s="173">
        <f>データ!BK11</f>
        <v>175.5</v>
      </c>
      <c r="EV36" s="174"/>
      <c r="EW36" s="174"/>
      <c r="EX36" s="174"/>
      <c r="EY36" s="174"/>
      <c r="EZ36" s="174"/>
      <c r="FA36" s="174"/>
      <c r="FB36" s="174"/>
      <c r="FC36" s="174"/>
      <c r="FD36" s="174"/>
      <c r="FE36" s="174"/>
      <c r="FF36" s="174"/>
      <c r="FG36" s="174"/>
      <c r="FH36" s="174"/>
      <c r="FI36" s="174"/>
      <c r="FJ36" s="174"/>
      <c r="FK36" s="174"/>
      <c r="FL36" s="174"/>
      <c r="FM36" s="175"/>
      <c r="FN36" s="173">
        <f>データ!BL11</f>
        <v>113.8</v>
      </c>
      <c r="FO36" s="174"/>
      <c r="FP36" s="174"/>
      <c r="FQ36" s="174"/>
      <c r="FR36" s="174"/>
      <c r="FS36" s="174"/>
      <c r="FT36" s="174"/>
      <c r="FU36" s="174"/>
      <c r="FV36" s="174"/>
      <c r="FW36" s="174"/>
      <c r="FX36" s="174"/>
      <c r="FY36" s="174"/>
      <c r="FZ36" s="174"/>
      <c r="GA36" s="174"/>
      <c r="GB36" s="174"/>
      <c r="GC36" s="174"/>
      <c r="GD36" s="174"/>
      <c r="GE36" s="174"/>
      <c r="GF36" s="175"/>
      <c r="GG36" s="173">
        <f>データ!BM11</f>
        <v>133.69999999999999</v>
      </c>
      <c r="GH36" s="174"/>
      <c r="GI36" s="174"/>
      <c r="GJ36" s="174"/>
      <c r="GK36" s="174"/>
      <c r="GL36" s="174"/>
      <c r="GM36" s="174"/>
      <c r="GN36" s="174"/>
      <c r="GO36" s="174"/>
      <c r="GP36" s="174"/>
      <c r="GQ36" s="174"/>
      <c r="GR36" s="174"/>
      <c r="GS36" s="174"/>
      <c r="GT36" s="174"/>
      <c r="GU36" s="174"/>
      <c r="GV36" s="174"/>
      <c r="GW36" s="174"/>
      <c r="GX36" s="174"/>
      <c r="GY36" s="175"/>
      <c r="GZ36" s="173">
        <f>データ!BN11</f>
        <v>136</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31</v>
      </c>
      <c r="IA36" s="171"/>
      <c r="IB36" s="171"/>
      <c r="IC36" s="171"/>
      <c r="ID36" s="171"/>
      <c r="IE36" s="171"/>
      <c r="IF36" s="171"/>
      <c r="IG36" s="171"/>
      <c r="IH36" s="171"/>
      <c r="II36" s="171"/>
      <c r="IJ36" s="171"/>
      <c r="IK36" s="172"/>
      <c r="IL36" s="173">
        <f>データ!BU11</f>
        <v>803.6</v>
      </c>
      <c r="IM36" s="174"/>
      <c r="IN36" s="174"/>
      <c r="IO36" s="174"/>
      <c r="IP36" s="174"/>
      <c r="IQ36" s="174"/>
      <c r="IR36" s="174"/>
      <c r="IS36" s="174"/>
      <c r="IT36" s="174"/>
      <c r="IU36" s="174"/>
      <c r="IV36" s="174"/>
      <c r="IW36" s="174"/>
      <c r="IX36" s="174"/>
      <c r="IY36" s="174"/>
      <c r="IZ36" s="174"/>
      <c r="JA36" s="174"/>
      <c r="JB36" s="174"/>
      <c r="JC36" s="174"/>
      <c r="JD36" s="175"/>
      <c r="JE36" s="173">
        <f>データ!BV11</f>
        <v>1385.1</v>
      </c>
      <c r="JF36" s="174"/>
      <c r="JG36" s="174"/>
      <c r="JH36" s="174"/>
      <c r="JI36" s="174"/>
      <c r="JJ36" s="174"/>
      <c r="JK36" s="174"/>
      <c r="JL36" s="174"/>
      <c r="JM36" s="174"/>
      <c r="JN36" s="174"/>
      <c r="JO36" s="174"/>
      <c r="JP36" s="174"/>
      <c r="JQ36" s="174"/>
      <c r="JR36" s="174"/>
      <c r="JS36" s="174"/>
      <c r="JT36" s="174"/>
      <c r="JU36" s="174"/>
      <c r="JV36" s="174"/>
      <c r="JW36" s="175"/>
      <c r="JX36" s="173">
        <f>データ!BW11</f>
        <v>522.1</v>
      </c>
      <c r="JY36" s="174"/>
      <c r="JZ36" s="174"/>
      <c r="KA36" s="174"/>
      <c r="KB36" s="174"/>
      <c r="KC36" s="174"/>
      <c r="KD36" s="174"/>
      <c r="KE36" s="174"/>
      <c r="KF36" s="174"/>
      <c r="KG36" s="174"/>
      <c r="KH36" s="174"/>
      <c r="KI36" s="174"/>
      <c r="KJ36" s="174"/>
      <c r="KK36" s="174"/>
      <c r="KL36" s="174"/>
      <c r="KM36" s="174"/>
      <c r="KN36" s="174"/>
      <c r="KO36" s="174"/>
      <c r="KP36" s="175"/>
      <c r="KQ36" s="173">
        <f>データ!BX11</f>
        <v>416.5</v>
      </c>
      <c r="KR36" s="174"/>
      <c r="KS36" s="174"/>
      <c r="KT36" s="174"/>
      <c r="KU36" s="174"/>
      <c r="KV36" s="174"/>
      <c r="KW36" s="174"/>
      <c r="KX36" s="174"/>
      <c r="KY36" s="174"/>
      <c r="KZ36" s="174"/>
      <c r="LA36" s="174"/>
      <c r="LB36" s="174"/>
      <c r="LC36" s="174"/>
      <c r="LD36" s="174"/>
      <c r="LE36" s="174"/>
      <c r="LF36" s="174"/>
      <c r="LG36" s="174"/>
      <c r="LH36" s="174"/>
      <c r="LI36" s="175"/>
      <c r="LJ36" s="173">
        <f>データ!BY11</f>
        <v>715.1</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7614.4</v>
      </c>
      <c r="MW36" s="174"/>
      <c r="MX36" s="174"/>
      <c r="MY36" s="174"/>
      <c r="MZ36" s="174"/>
      <c r="NA36" s="174"/>
      <c r="NB36" s="174"/>
      <c r="NC36" s="174"/>
      <c r="ND36" s="174"/>
      <c r="NE36" s="174"/>
      <c r="NF36" s="174"/>
      <c r="NG36" s="174"/>
      <c r="NH36" s="174"/>
      <c r="NI36" s="174"/>
      <c r="NJ36" s="174"/>
      <c r="NK36" s="174"/>
      <c r="NL36" s="174"/>
      <c r="NM36" s="174"/>
      <c r="NN36" s="175"/>
      <c r="NO36" s="173">
        <f>データ!CG11</f>
        <v>6602.1</v>
      </c>
      <c r="NP36" s="174"/>
      <c r="NQ36" s="174"/>
      <c r="NR36" s="174"/>
      <c r="NS36" s="174"/>
      <c r="NT36" s="174"/>
      <c r="NU36" s="174"/>
      <c r="NV36" s="174"/>
      <c r="NW36" s="174"/>
      <c r="NX36" s="174"/>
      <c r="NY36" s="174"/>
      <c r="NZ36" s="174"/>
      <c r="OA36" s="174"/>
      <c r="OB36" s="174"/>
      <c r="OC36" s="174"/>
      <c r="OD36" s="174"/>
      <c r="OE36" s="174"/>
      <c r="OF36" s="174"/>
      <c r="OG36" s="175"/>
      <c r="OH36" s="173">
        <f>データ!CH11</f>
        <v>10144.5</v>
      </c>
      <c r="OI36" s="174"/>
      <c r="OJ36" s="174"/>
      <c r="OK36" s="174"/>
      <c r="OL36" s="174"/>
      <c r="OM36" s="174"/>
      <c r="ON36" s="174"/>
      <c r="OO36" s="174"/>
      <c r="OP36" s="174"/>
      <c r="OQ36" s="174"/>
      <c r="OR36" s="174"/>
      <c r="OS36" s="174"/>
      <c r="OT36" s="174"/>
      <c r="OU36" s="174"/>
      <c r="OV36" s="174"/>
      <c r="OW36" s="174"/>
      <c r="OX36" s="174"/>
      <c r="OY36" s="174"/>
      <c r="OZ36" s="175"/>
      <c r="PA36" s="173">
        <f>データ!CI11</f>
        <v>9295.2999999999993</v>
      </c>
      <c r="PB36" s="174"/>
      <c r="PC36" s="174"/>
      <c r="PD36" s="174"/>
      <c r="PE36" s="174"/>
      <c r="PF36" s="174"/>
      <c r="PG36" s="174"/>
      <c r="PH36" s="174"/>
      <c r="PI36" s="174"/>
      <c r="PJ36" s="174"/>
      <c r="PK36" s="174"/>
      <c r="PL36" s="174"/>
      <c r="PM36" s="174"/>
      <c r="PN36" s="174"/>
      <c r="PO36" s="174"/>
      <c r="PP36" s="174"/>
      <c r="PQ36" s="174"/>
      <c r="PR36" s="174"/>
      <c r="PS36" s="175"/>
      <c r="PT36" s="173">
        <f>データ!CJ11</f>
        <v>9105</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31</v>
      </c>
      <c r="QV36" s="171"/>
      <c r="QW36" s="171"/>
      <c r="QX36" s="171"/>
      <c r="QY36" s="171"/>
      <c r="QZ36" s="171"/>
      <c r="RA36" s="171"/>
      <c r="RB36" s="171"/>
      <c r="RC36" s="171"/>
      <c r="RD36" s="171"/>
      <c r="RE36" s="171"/>
      <c r="RF36" s="172"/>
      <c r="RG36" s="176">
        <f>データ!CP11</f>
        <v>1576191</v>
      </c>
      <c r="RH36" s="177"/>
      <c r="RI36" s="177"/>
      <c r="RJ36" s="177"/>
      <c r="RK36" s="177"/>
      <c r="RL36" s="177"/>
      <c r="RM36" s="177"/>
      <c r="RN36" s="177"/>
      <c r="RO36" s="177"/>
      <c r="RP36" s="177"/>
      <c r="RQ36" s="177"/>
      <c r="RR36" s="177"/>
      <c r="RS36" s="177"/>
      <c r="RT36" s="177"/>
      <c r="RU36" s="177"/>
      <c r="RV36" s="177"/>
      <c r="RW36" s="177"/>
      <c r="RX36" s="177"/>
      <c r="RY36" s="178"/>
      <c r="RZ36" s="176">
        <f>データ!CQ11</f>
        <v>1617473</v>
      </c>
      <c r="SA36" s="177"/>
      <c r="SB36" s="177"/>
      <c r="SC36" s="177"/>
      <c r="SD36" s="177"/>
      <c r="SE36" s="177"/>
      <c r="SF36" s="177"/>
      <c r="SG36" s="177"/>
      <c r="SH36" s="177"/>
      <c r="SI36" s="177"/>
      <c r="SJ36" s="177"/>
      <c r="SK36" s="177"/>
      <c r="SL36" s="177"/>
      <c r="SM36" s="177"/>
      <c r="SN36" s="177"/>
      <c r="SO36" s="177"/>
      <c r="SP36" s="177"/>
      <c r="SQ36" s="177"/>
      <c r="SR36" s="178"/>
      <c r="SS36" s="176">
        <f>データ!CR11</f>
        <v>584401</v>
      </c>
      <c r="ST36" s="177"/>
      <c r="SU36" s="177"/>
      <c r="SV36" s="177"/>
      <c r="SW36" s="177"/>
      <c r="SX36" s="177"/>
      <c r="SY36" s="177"/>
      <c r="SZ36" s="177"/>
      <c r="TA36" s="177"/>
      <c r="TB36" s="177"/>
      <c r="TC36" s="177"/>
      <c r="TD36" s="177"/>
      <c r="TE36" s="177"/>
      <c r="TF36" s="177"/>
      <c r="TG36" s="177"/>
      <c r="TH36" s="177"/>
      <c r="TI36" s="177"/>
      <c r="TJ36" s="177"/>
      <c r="TK36" s="178"/>
      <c r="TL36" s="176">
        <f>データ!CS11</f>
        <v>1067824</v>
      </c>
      <c r="TM36" s="177"/>
      <c r="TN36" s="177"/>
      <c r="TO36" s="177"/>
      <c r="TP36" s="177"/>
      <c r="TQ36" s="177"/>
      <c r="TR36" s="177"/>
      <c r="TS36" s="177"/>
      <c r="TT36" s="177"/>
      <c r="TU36" s="177"/>
      <c r="TV36" s="177"/>
      <c r="TW36" s="177"/>
      <c r="TX36" s="177"/>
      <c r="TY36" s="177"/>
      <c r="TZ36" s="177"/>
      <c r="UA36" s="177"/>
      <c r="UB36" s="177"/>
      <c r="UC36" s="177"/>
      <c r="UD36" s="178"/>
      <c r="UE36" s="176">
        <f>データ!CT11</f>
        <v>1221309</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32</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277</v>
      </c>
      <c r="VE41" s="125"/>
      <c r="VF41" s="125"/>
      <c r="VG41" s="125"/>
      <c r="VH41" s="125"/>
      <c r="VI41" s="125"/>
      <c r="VJ41" s="126"/>
    </row>
    <row r="42" spans="1:582" ht="29.45" customHeight="1" x14ac:dyDescent="0.15">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31</v>
      </c>
      <c r="I56" s="171"/>
      <c r="J56" s="171"/>
      <c r="K56" s="171"/>
      <c r="L56" s="171"/>
      <c r="M56" s="171"/>
      <c r="N56" s="171"/>
      <c r="O56" s="171"/>
      <c r="P56" s="171"/>
      <c r="Q56" s="171"/>
      <c r="R56" s="171"/>
      <c r="S56" s="172"/>
      <c r="T56" s="173">
        <f>データ!DA11</f>
        <v>44.7</v>
      </c>
      <c r="U56" s="174"/>
      <c r="V56" s="174"/>
      <c r="W56" s="174"/>
      <c r="X56" s="174"/>
      <c r="Y56" s="174"/>
      <c r="Z56" s="174"/>
      <c r="AA56" s="174"/>
      <c r="AB56" s="174"/>
      <c r="AC56" s="174"/>
      <c r="AD56" s="174"/>
      <c r="AE56" s="174"/>
      <c r="AF56" s="174"/>
      <c r="AG56" s="174"/>
      <c r="AH56" s="174"/>
      <c r="AI56" s="174"/>
      <c r="AJ56" s="174"/>
      <c r="AK56" s="174"/>
      <c r="AL56" s="175"/>
      <c r="AM56" s="173">
        <f>データ!DB11</f>
        <v>44.5</v>
      </c>
      <c r="AN56" s="174"/>
      <c r="AO56" s="174"/>
      <c r="AP56" s="174"/>
      <c r="AQ56" s="174"/>
      <c r="AR56" s="174"/>
      <c r="AS56" s="174"/>
      <c r="AT56" s="174"/>
      <c r="AU56" s="174"/>
      <c r="AV56" s="174"/>
      <c r="AW56" s="174"/>
      <c r="AX56" s="174"/>
      <c r="AY56" s="174"/>
      <c r="AZ56" s="174"/>
      <c r="BA56" s="174"/>
      <c r="BB56" s="174"/>
      <c r="BC56" s="174"/>
      <c r="BD56" s="174"/>
      <c r="BE56" s="175"/>
      <c r="BF56" s="173">
        <f>データ!DC11</f>
        <v>39.4</v>
      </c>
      <c r="BG56" s="174"/>
      <c r="BH56" s="174"/>
      <c r="BI56" s="174"/>
      <c r="BJ56" s="174"/>
      <c r="BK56" s="174"/>
      <c r="BL56" s="174"/>
      <c r="BM56" s="174"/>
      <c r="BN56" s="174"/>
      <c r="BO56" s="174"/>
      <c r="BP56" s="174"/>
      <c r="BQ56" s="174"/>
      <c r="BR56" s="174"/>
      <c r="BS56" s="174"/>
      <c r="BT56" s="174"/>
      <c r="BU56" s="174"/>
      <c r="BV56" s="174"/>
      <c r="BW56" s="174"/>
      <c r="BX56" s="175"/>
      <c r="BY56" s="173">
        <f>データ!DD11</f>
        <v>40.200000000000003</v>
      </c>
      <c r="BZ56" s="174"/>
      <c r="CA56" s="174"/>
      <c r="CB56" s="174"/>
      <c r="CC56" s="174"/>
      <c r="CD56" s="174"/>
      <c r="CE56" s="174"/>
      <c r="CF56" s="174"/>
      <c r="CG56" s="174"/>
      <c r="CH56" s="174"/>
      <c r="CI56" s="174"/>
      <c r="CJ56" s="174"/>
      <c r="CK56" s="174"/>
      <c r="CL56" s="174"/>
      <c r="CM56" s="174"/>
      <c r="CN56" s="174"/>
      <c r="CO56" s="174"/>
      <c r="CP56" s="174"/>
      <c r="CQ56" s="175"/>
      <c r="CR56" s="173">
        <f>データ!DE11</f>
        <v>35.700000000000003</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37</v>
      </c>
      <c r="EB56" s="171"/>
      <c r="EC56" s="171"/>
      <c r="ED56" s="171"/>
      <c r="EE56" s="171"/>
      <c r="EF56" s="171"/>
      <c r="EG56" s="171"/>
      <c r="EH56" s="171"/>
      <c r="EI56" s="171"/>
      <c r="EJ56" s="171"/>
      <c r="EK56" s="171"/>
      <c r="EL56" s="172"/>
      <c r="EM56" s="191">
        <f>データ!EZ11</f>
        <v>44.7</v>
      </c>
      <c r="EN56" s="191"/>
      <c r="EO56" s="191"/>
      <c r="EP56" s="191"/>
      <c r="EQ56" s="191"/>
      <c r="ER56" s="191"/>
      <c r="ES56" s="191"/>
      <c r="ET56" s="191"/>
      <c r="EU56" s="191"/>
      <c r="EV56" s="191"/>
      <c r="EW56" s="191"/>
      <c r="EX56" s="191"/>
      <c r="EY56" s="191"/>
      <c r="EZ56" s="191"/>
      <c r="FA56" s="191"/>
      <c r="FB56" s="191"/>
      <c r="FC56" s="191"/>
      <c r="FD56" s="191">
        <f>データ!FA11</f>
        <v>44.5</v>
      </c>
      <c r="FE56" s="191"/>
      <c r="FF56" s="191"/>
      <c r="FG56" s="191"/>
      <c r="FH56" s="191"/>
      <c r="FI56" s="191"/>
      <c r="FJ56" s="191"/>
      <c r="FK56" s="191"/>
      <c r="FL56" s="191"/>
      <c r="FM56" s="191"/>
      <c r="FN56" s="191"/>
      <c r="FO56" s="191"/>
      <c r="FP56" s="191"/>
      <c r="FQ56" s="191"/>
      <c r="FR56" s="191"/>
      <c r="FS56" s="191"/>
      <c r="FT56" s="191"/>
      <c r="FU56" s="191">
        <f>データ!FB11</f>
        <v>39.4</v>
      </c>
      <c r="FV56" s="191"/>
      <c r="FW56" s="191"/>
      <c r="FX56" s="191"/>
      <c r="FY56" s="191"/>
      <c r="FZ56" s="191"/>
      <c r="GA56" s="191"/>
      <c r="GB56" s="191"/>
      <c r="GC56" s="191"/>
      <c r="GD56" s="191"/>
      <c r="GE56" s="191"/>
      <c r="GF56" s="191"/>
      <c r="GG56" s="191"/>
      <c r="GH56" s="191"/>
      <c r="GI56" s="191"/>
      <c r="GJ56" s="191"/>
      <c r="GK56" s="191"/>
      <c r="GL56" s="191">
        <f>データ!FC11</f>
        <v>40.200000000000003</v>
      </c>
      <c r="GM56" s="191"/>
      <c r="GN56" s="191"/>
      <c r="GO56" s="191"/>
      <c r="GP56" s="191"/>
      <c r="GQ56" s="191"/>
      <c r="GR56" s="191"/>
      <c r="GS56" s="191"/>
      <c r="GT56" s="191"/>
      <c r="GU56" s="191"/>
      <c r="GV56" s="191"/>
      <c r="GW56" s="191"/>
      <c r="GX56" s="191"/>
      <c r="GY56" s="191"/>
      <c r="GZ56" s="191"/>
      <c r="HA56" s="191"/>
      <c r="HB56" s="191"/>
      <c r="HC56" s="191">
        <f>データ!FD11</f>
        <v>35.700000000000003</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31</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31</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31</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32</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31</v>
      </c>
      <c r="I71" s="171"/>
      <c r="J71" s="171"/>
      <c r="K71" s="171"/>
      <c r="L71" s="171"/>
      <c r="M71" s="171"/>
      <c r="N71" s="171"/>
      <c r="O71" s="171"/>
      <c r="P71" s="171"/>
      <c r="Q71" s="171"/>
      <c r="R71" s="171"/>
      <c r="S71" s="172"/>
      <c r="T71" s="173">
        <f>データ!DK11</f>
        <v>22.6</v>
      </c>
      <c r="U71" s="174"/>
      <c r="V71" s="174"/>
      <c r="W71" s="174"/>
      <c r="X71" s="174"/>
      <c r="Y71" s="174"/>
      <c r="Z71" s="174"/>
      <c r="AA71" s="174"/>
      <c r="AB71" s="174"/>
      <c r="AC71" s="174"/>
      <c r="AD71" s="174"/>
      <c r="AE71" s="174"/>
      <c r="AF71" s="174"/>
      <c r="AG71" s="174"/>
      <c r="AH71" s="174"/>
      <c r="AI71" s="174"/>
      <c r="AJ71" s="174"/>
      <c r="AK71" s="174"/>
      <c r="AL71" s="175"/>
      <c r="AM71" s="173">
        <f>データ!DL11</f>
        <v>9</v>
      </c>
      <c r="AN71" s="174"/>
      <c r="AO71" s="174"/>
      <c r="AP71" s="174"/>
      <c r="AQ71" s="174"/>
      <c r="AR71" s="174"/>
      <c r="AS71" s="174"/>
      <c r="AT71" s="174"/>
      <c r="AU71" s="174"/>
      <c r="AV71" s="174"/>
      <c r="AW71" s="174"/>
      <c r="AX71" s="174"/>
      <c r="AY71" s="174"/>
      <c r="AZ71" s="174"/>
      <c r="BA71" s="174"/>
      <c r="BB71" s="174"/>
      <c r="BC71" s="174"/>
      <c r="BD71" s="174"/>
      <c r="BE71" s="175"/>
      <c r="BF71" s="173">
        <f>データ!DM11</f>
        <v>33.1</v>
      </c>
      <c r="BG71" s="174"/>
      <c r="BH71" s="174"/>
      <c r="BI71" s="174"/>
      <c r="BJ71" s="174"/>
      <c r="BK71" s="174"/>
      <c r="BL71" s="174"/>
      <c r="BM71" s="174"/>
      <c r="BN71" s="174"/>
      <c r="BO71" s="174"/>
      <c r="BP71" s="174"/>
      <c r="BQ71" s="174"/>
      <c r="BR71" s="174"/>
      <c r="BS71" s="174"/>
      <c r="BT71" s="174"/>
      <c r="BU71" s="174"/>
      <c r="BV71" s="174"/>
      <c r="BW71" s="174"/>
      <c r="BX71" s="175"/>
      <c r="BY71" s="173">
        <f>データ!DN11</f>
        <v>32.700000000000003</v>
      </c>
      <c r="BZ71" s="174"/>
      <c r="CA71" s="174"/>
      <c r="CB71" s="174"/>
      <c r="CC71" s="174"/>
      <c r="CD71" s="174"/>
      <c r="CE71" s="174"/>
      <c r="CF71" s="174"/>
      <c r="CG71" s="174"/>
      <c r="CH71" s="174"/>
      <c r="CI71" s="174"/>
      <c r="CJ71" s="174"/>
      <c r="CK71" s="174"/>
      <c r="CL71" s="174"/>
      <c r="CM71" s="174"/>
      <c r="CN71" s="174"/>
      <c r="CO71" s="174"/>
      <c r="CP71" s="174"/>
      <c r="CQ71" s="175"/>
      <c r="CR71" s="173">
        <f>データ!DO11</f>
        <v>13.5</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38</v>
      </c>
      <c r="EB71" s="171"/>
      <c r="EC71" s="171"/>
      <c r="ED71" s="171"/>
      <c r="EE71" s="171"/>
      <c r="EF71" s="171"/>
      <c r="EG71" s="171"/>
      <c r="EH71" s="171"/>
      <c r="EI71" s="171"/>
      <c r="EJ71" s="171"/>
      <c r="EK71" s="171"/>
      <c r="EL71" s="172"/>
      <c r="EM71" s="191">
        <f>データ!FJ11</f>
        <v>22.6</v>
      </c>
      <c r="EN71" s="191"/>
      <c r="EO71" s="191"/>
      <c r="EP71" s="191"/>
      <c r="EQ71" s="191"/>
      <c r="ER71" s="191"/>
      <c r="ES71" s="191"/>
      <c r="ET71" s="191"/>
      <c r="EU71" s="191"/>
      <c r="EV71" s="191"/>
      <c r="EW71" s="191"/>
      <c r="EX71" s="191"/>
      <c r="EY71" s="191"/>
      <c r="EZ71" s="191"/>
      <c r="FA71" s="191"/>
      <c r="FB71" s="191"/>
      <c r="FC71" s="191"/>
      <c r="FD71" s="191">
        <f>データ!FK11</f>
        <v>9</v>
      </c>
      <c r="FE71" s="191"/>
      <c r="FF71" s="191"/>
      <c r="FG71" s="191"/>
      <c r="FH71" s="191"/>
      <c r="FI71" s="191"/>
      <c r="FJ71" s="191"/>
      <c r="FK71" s="191"/>
      <c r="FL71" s="191"/>
      <c r="FM71" s="191"/>
      <c r="FN71" s="191"/>
      <c r="FO71" s="191"/>
      <c r="FP71" s="191"/>
      <c r="FQ71" s="191"/>
      <c r="FR71" s="191"/>
      <c r="FS71" s="191"/>
      <c r="FT71" s="191"/>
      <c r="FU71" s="191">
        <f>データ!FL11</f>
        <v>33.1</v>
      </c>
      <c r="FV71" s="191"/>
      <c r="FW71" s="191"/>
      <c r="FX71" s="191"/>
      <c r="FY71" s="191"/>
      <c r="FZ71" s="191"/>
      <c r="GA71" s="191"/>
      <c r="GB71" s="191"/>
      <c r="GC71" s="191"/>
      <c r="GD71" s="191"/>
      <c r="GE71" s="191"/>
      <c r="GF71" s="191"/>
      <c r="GG71" s="191"/>
      <c r="GH71" s="191"/>
      <c r="GI71" s="191"/>
      <c r="GJ71" s="191"/>
      <c r="GK71" s="191"/>
      <c r="GL71" s="191">
        <f>データ!FM11</f>
        <v>32.700000000000003</v>
      </c>
      <c r="GM71" s="191"/>
      <c r="GN71" s="191"/>
      <c r="GO71" s="191"/>
      <c r="GP71" s="191"/>
      <c r="GQ71" s="191"/>
      <c r="GR71" s="191"/>
      <c r="GS71" s="191"/>
      <c r="GT71" s="191"/>
      <c r="GU71" s="191"/>
      <c r="GV71" s="191"/>
      <c r="GW71" s="191"/>
      <c r="GX71" s="191"/>
      <c r="GY71" s="191"/>
      <c r="GZ71" s="191"/>
      <c r="HA71" s="191"/>
      <c r="HB71" s="191"/>
      <c r="HC71" s="191">
        <f>データ!FN11</f>
        <v>13.5</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31</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39</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31</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32</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31</v>
      </c>
      <c r="I86" s="171"/>
      <c r="J86" s="171"/>
      <c r="K86" s="171"/>
      <c r="L86" s="171"/>
      <c r="M86" s="171"/>
      <c r="N86" s="171"/>
      <c r="O86" s="171"/>
      <c r="P86" s="171"/>
      <c r="Q86" s="171"/>
      <c r="R86" s="171"/>
      <c r="S86" s="172"/>
      <c r="T86" s="173">
        <f>データ!DU11</f>
        <v>74.2</v>
      </c>
      <c r="U86" s="174"/>
      <c r="V86" s="174"/>
      <c r="W86" s="174"/>
      <c r="X86" s="174"/>
      <c r="Y86" s="174"/>
      <c r="Z86" s="174"/>
      <c r="AA86" s="174"/>
      <c r="AB86" s="174"/>
      <c r="AC86" s="174"/>
      <c r="AD86" s="174"/>
      <c r="AE86" s="174"/>
      <c r="AF86" s="174"/>
      <c r="AG86" s="174"/>
      <c r="AH86" s="174"/>
      <c r="AI86" s="174"/>
      <c r="AJ86" s="174"/>
      <c r="AK86" s="174"/>
      <c r="AL86" s="175"/>
      <c r="AM86" s="173">
        <f>データ!DV11</f>
        <v>64.3</v>
      </c>
      <c r="AN86" s="174"/>
      <c r="AO86" s="174"/>
      <c r="AP86" s="174"/>
      <c r="AQ86" s="174"/>
      <c r="AR86" s="174"/>
      <c r="AS86" s="174"/>
      <c r="AT86" s="174"/>
      <c r="AU86" s="174"/>
      <c r="AV86" s="174"/>
      <c r="AW86" s="174"/>
      <c r="AX86" s="174"/>
      <c r="AY86" s="174"/>
      <c r="AZ86" s="174"/>
      <c r="BA86" s="174"/>
      <c r="BB86" s="174"/>
      <c r="BC86" s="174"/>
      <c r="BD86" s="174"/>
      <c r="BE86" s="175"/>
      <c r="BF86" s="173">
        <f>データ!DW11</f>
        <v>60.5</v>
      </c>
      <c r="BG86" s="174"/>
      <c r="BH86" s="174"/>
      <c r="BI86" s="174"/>
      <c r="BJ86" s="174"/>
      <c r="BK86" s="174"/>
      <c r="BL86" s="174"/>
      <c r="BM86" s="174"/>
      <c r="BN86" s="174"/>
      <c r="BO86" s="174"/>
      <c r="BP86" s="174"/>
      <c r="BQ86" s="174"/>
      <c r="BR86" s="174"/>
      <c r="BS86" s="174"/>
      <c r="BT86" s="174"/>
      <c r="BU86" s="174"/>
      <c r="BV86" s="174"/>
      <c r="BW86" s="174"/>
      <c r="BX86" s="175"/>
      <c r="BY86" s="173">
        <f>データ!DX11</f>
        <v>45.5</v>
      </c>
      <c r="BZ86" s="174"/>
      <c r="CA86" s="174"/>
      <c r="CB86" s="174"/>
      <c r="CC86" s="174"/>
      <c r="CD86" s="174"/>
      <c r="CE86" s="174"/>
      <c r="CF86" s="174"/>
      <c r="CG86" s="174"/>
      <c r="CH86" s="174"/>
      <c r="CI86" s="174"/>
      <c r="CJ86" s="174"/>
      <c r="CK86" s="174"/>
      <c r="CL86" s="174"/>
      <c r="CM86" s="174"/>
      <c r="CN86" s="174"/>
      <c r="CO86" s="174"/>
      <c r="CP86" s="174"/>
      <c r="CQ86" s="175"/>
      <c r="CR86" s="173">
        <f>データ!DY11</f>
        <v>51.2</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31</v>
      </c>
      <c r="EB86" s="171"/>
      <c r="EC86" s="171"/>
      <c r="ED86" s="171"/>
      <c r="EE86" s="171"/>
      <c r="EF86" s="171"/>
      <c r="EG86" s="171"/>
      <c r="EH86" s="171"/>
      <c r="EI86" s="171"/>
      <c r="EJ86" s="171"/>
      <c r="EK86" s="171"/>
      <c r="EL86" s="172"/>
      <c r="EM86" s="191">
        <f>データ!FT11</f>
        <v>74.2</v>
      </c>
      <c r="EN86" s="191"/>
      <c r="EO86" s="191"/>
      <c r="EP86" s="191"/>
      <c r="EQ86" s="191"/>
      <c r="ER86" s="191"/>
      <c r="ES86" s="191"/>
      <c r="ET86" s="191"/>
      <c r="EU86" s="191"/>
      <c r="EV86" s="191"/>
      <c r="EW86" s="191"/>
      <c r="EX86" s="191"/>
      <c r="EY86" s="191"/>
      <c r="EZ86" s="191"/>
      <c r="FA86" s="191"/>
      <c r="FB86" s="191"/>
      <c r="FC86" s="191"/>
      <c r="FD86" s="191">
        <f>データ!FU11</f>
        <v>64.3</v>
      </c>
      <c r="FE86" s="191"/>
      <c r="FF86" s="191"/>
      <c r="FG86" s="191"/>
      <c r="FH86" s="191"/>
      <c r="FI86" s="191"/>
      <c r="FJ86" s="191"/>
      <c r="FK86" s="191"/>
      <c r="FL86" s="191"/>
      <c r="FM86" s="191"/>
      <c r="FN86" s="191"/>
      <c r="FO86" s="191"/>
      <c r="FP86" s="191"/>
      <c r="FQ86" s="191"/>
      <c r="FR86" s="191"/>
      <c r="FS86" s="191"/>
      <c r="FT86" s="191"/>
      <c r="FU86" s="191">
        <f>データ!FV11</f>
        <v>60.5</v>
      </c>
      <c r="FV86" s="191"/>
      <c r="FW86" s="191"/>
      <c r="FX86" s="191"/>
      <c r="FY86" s="191"/>
      <c r="FZ86" s="191"/>
      <c r="GA86" s="191"/>
      <c r="GB86" s="191"/>
      <c r="GC86" s="191"/>
      <c r="GD86" s="191"/>
      <c r="GE86" s="191"/>
      <c r="GF86" s="191"/>
      <c r="GG86" s="191"/>
      <c r="GH86" s="191"/>
      <c r="GI86" s="191"/>
      <c r="GJ86" s="191"/>
      <c r="GK86" s="191"/>
      <c r="GL86" s="191">
        <f>データ!FW11</f>
        <v>45.5</v>
      </c>
      <c r="GM86" s="191"/>
      <c r="GN86" s="191"/>
      <c r="GO86" s="191"/>
      <c r="GP86" s="191"/>
      <c r="GQ86" s="191"/>
      <c r="GR86" s="191"/>
      <c r="GS86" s="191"/>
      <c r="GT86" s="191"/>
      <c r="GU86" s="191"/>
      <c r="GV86" s="191"/>
      <c r="GW86" s="191"/>
      <c r="GX86" s="191"/>
      <c r="GY86" s="191"/>
      <c r="GZ86" s="191"/>
      <c r="HA86" s="191"/>
      <c r="HB86" s="191"/>
      <c r="HC86" s="191">
        <f>データ!FX11</f>
        <v>51.2</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40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31</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31</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32</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41</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276</v>
      </c>
      <c r="VE100" s="196"/>
      <c r="VF100" s="196"/>
      <c r="VG100" s="196"/>
      <c r="VH100" s="196"/>
      <c r="VI100" s="196"/>
      <c r="VJ100" s="197"/>
    </row>
    <row r="101" spans="1:582" ht="13.5" customHeight="1" x14ac:dyDescent="0.15">
      <c r="A101" s="1"/>
      <c r="B101" s="30"/>
      <c r="C101" s="25"/>
      <c r="D101" s="25"/>
      <c r="E101" s="25"/>
      <c r="F101" s="25"/>
      <c r="G101" s="25"/>
      <c r="H101" s="170" t="s">
        <v>31</v>
      </c>
      <c r="I101" s="171"/>
      <c r="J101" s="171"/>
      <c r="K101" s="171"/>
      <c r="L101" s="171"/>
      <c r="M101" s="171"/>
      <c r="N101" s="171"/>
      <c r="O101" s="171"/>
      <c r="P101" s="171"/>
      <c r="Q101" s="171"/>
      <c r="R101" s="171"/>
      <c r="S101" s="172"/>
      <c r="T101" s="173">
        <f>データ!EE11</f>
        <v>60.8</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61.2</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62.8</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62.6</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64.2</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31</v>
      </c>
      <c r="EB101" s="171"/>
      <c r="EC101" s="171"/>
      <c r="ED101" s="171"/>
      <c r="EE101" s="171"/>
      <c r="EF101" s="171"/>
      <c r="EG101" s="171"/>
      <c r="EH101" s="171"/>
      <c r="EI101" s="171"/>
      <c r="EJ101" s="171"/>
      <c r="EK101" s="171"/>
      <c r="EL101" s="172"/>
      <c r="EM101" s="191">
        <f>データ!GD11</f>
        <v>60.8</v>
      </c>
      <c r="EN101" s="191"/>
      <c r="EO101" s="191"/>
      <c r="EP101" s="191"/>
      <c r="EQ101" s="191"/>
      <c r="ER101" s="191"/>
      <c r="ES101" s="191"/>
      <c r="ET101" s="191"/>
      <c r="EU101" s="191"/>
      <c r="EV101" s="191"/>
      <c r="EW101" s="191"/>
      <c r="EX101" s="191"/>
      <c r="EY101" s="191"/>
      <c r="EZ101" s="191"/>
      <c r="FA101" s="191"/>
      <c r="FB101" s="191"/>
      <c r="FC101" s="191"/>
      <c r="FD101" s="191">
        <f>データ!GE11</f>
        <v>61.2</v>
      </c>
      <c r="FE101" s="191"/>
      <c r="FF101" s="191"/>
      <c r="FG101" s="191"/>
      <c r="FH101" s="191"/>
      <c r="FI101" s="191"/>
      <c r="FJ101" s="191"/>
      <c r="FK101" s="191"/>
      <c r="FL101" s="191"/>
      <c r="FM101" s="191"/>
      <c r="FN101" s="191"/>
      <c r="FO101" s="191"/>
      <c r="FP101" s="191"/>
      <c r="FQ101" s="191"/>
      <c r="FR101" s="191"/>
      <c r="FS101" s="191"/>
      <c r="FT101" s="191"/>
      <c r="FU101" s="191">
        <f>データ!GF11</f>
        <v>62.8</v>
      </c>
      <c r="FV101" s="191"/>
      <c r="FW101" s="191"/>
      <c r="FX101" s="191"/>
      <c r="FY101" s="191"/>
      <c r="FZ101" s="191"/>
      <c r="GA101" s="191"/>
      <c r="GB101" s="191"/>
      <c r="GC101" s="191"/>
      <c r="GD101" s="191"/>
      <c r="GE101" s="191"/>
      <c r="GF101" s="191"/>
      <c r="GG101" s="191"/>
      <c r="GH101" s="191"/>
      <c r="GI101" s="191"/>
      <c r="GJ101" s="191"/>
      <c r="GK101" s="191"/>
      <c r="GL101" s="191">
        <f>データ!GG11</f>
        <v>62.6</v>
      </c>
      <c r="GM101" s="191"/>
      <c r="GN101" s="191"/>
      <c r="GO101" s="191"/>
      <c r="GP101" s="191"/>
      <c r="GQ101" s="191"/>
      <c r="GR101" s="191"/>
      <c r="GS101" s="191"/>
      <c r="GT101" s="191"/>
      <c r="GU101" s="191"/>
      <c r="GV101" s="191"/>
      <c r="GW101" s="191"/>
      <c r="GX101" s="191"/>
      <c r="GY101" s="191"/>
      <c r="GZ101" s="191"/>
      <c r="HA101" s="191"/>
      <c r="HB101" s="191"/>
      <c r="HC101" s="191">
        <f>データ!GH11</f>
        <v>64.2</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31</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31</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42</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32</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31</v>
      </c>
      <c r="I117" s="171"/>
      <c r="J117" s="171"/>
      <c r="K117" s="171"/>
      <c r="L117" s="171"/>
      <c r="M117" s="171"/>
      <c r="N117" s="171"/>
      <c r="O117" s="171"/>
      <c r="P117" s="171"/>
      <c r="Q117" s="171"/>
      <c r="R117" s="171"/>
      <c r="S117" s="172"/>
      <c r="T117" s="173">
        <f>データ!EO11</f>
        <v>32.5</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31</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31.4</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33.299999999999997</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24.8</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31</v>
      </c>
      <c r="EB117" s="171"/>
      <c r="EC117" s="171"/>
      <c r="ED117" s="171"/>
      <c r="EE117" s="171"/>
      <c r="EF117" s="171"/>
      <c r="EG117" s="171"/>
      <c r="EH117" s="171"/>
      <c r="EI117" s="171"/>
      <c r="EJ117" s="171"/>
      <c r="EK117" s="171"/>
      <c r="EL117" s="172"/>
      <c r="EM117" s="191">
        <f>データ!GN11</f>
        <v>32.5</v>
      </c>
      <c r="EN117" s="191"/>
      <c r="EO117" s="191"/>
      <c r="EP117" s="191"/>
      <c r="EQ117" s="191"/>
      <c r="ER117" s="191"/>
      <c r="ES117" s="191"/>
      <c r="ET117" s="191"/>
      <c r="EU117" s="191"/>
      <c r="EV117" s="191"/>
      <c r="EW117" s="191"/>
      <c r="EX117" s="191"/>
      <c r="EY117" s="191"/>
      <c r="EZ117" s="191"/>
      <c r="FA117" s="191"/>
      <c r="FB117" s="191"/>
      <c r="FC117" s="191"/>
      <c r="FD117" s="191">
        <f>データ!GO11</f>
        <v>31</v>
      </c>
      <c r="FE117" s="191"/>
      <c r="FF117" s="191"/>
      <c r="FG117" s="191"/>
      <c r="FH117" s="191"/>
      <c r="FI117" s="191"/>
      <c r="FJ117" s="191"/>
      <c r="FK117" s="191"/>
      <c r="FL117" s="191"/>
      <c r="FM117" s="191"/>
      <c r="FN117" s="191"/>
      <c r="FO117" s="191"/>
      <c r="FP117" s="191"/>
      <c r="FQ117" s="191"/>
      <c r="FR117" s="191"/>
      <c r="FS117" s="191"/>
      <c r="FT117" s="191"/>
      <c r="FU117" s="191">
        <f>データ!GP11</f>
        <v>31.4</v>
      </c>
      <c r="FV117" s="191"/>
      <c r="FW117" s="191"/>
      <c r="FX117" s="191"/>
      <c r="FY117" s="191"/>
      <c r="FZ117" s="191"/>
      <c r="GA117" s="191"/>
      <c r="GB117" s="191"/>
      <c r="GC117" s="191"/>
      <c r="GD117" s="191"/>
      <c r="GE117" s="191"/>
      <c r="GF117" s="191"/>
      <c r="GG117" s="191"/>
      <c r="GH117" s="191"/>
      <c r="GI117" s="191"/>
      <c r="GJ117" s="191"/>
      <c r="GK117" s="191"/>
      <c r="GL117" s="191">
        <f>データ!GQ11</f>
        <v>33.299999999999997</v>
      </c>
      <c r="GM117" s="191"/>
      <c r="GN117" s="191"/>
      <c r="GO117" s="191"/>
      <c r="GP117" s="191"/>
      <c r="GQ117" s="191"/>
      <c r="GR117" s="191"/>
      <c r="GS117" s="191"/>
      <c r="GT117" s="191"/>
      <c r="GU117" s="191"/>
      <c r="GV117" s="191"/>
      <c r="GW117" s="191"/>
      <c r="GX117" s="191"/>
      <c r="GY117" s="191"/>
      <c r="GZ117" s="191"/>
      <c r="HA117" s="191"/>
      <c r="HB117" s="191"/>
      <c r="HC117" s="191">
        <f>データ!GR11</f>
        <v>24.8</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31</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31</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31</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43</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（最大出力合計67,530kW）</v>
      </c>
      <c r="D126" s="2" t="str">
        <f>データ!EX9</f>
        <v>（最大出力合計67,530kW）</v>
      </c>
      <c r="E126" s="2" t="str">
        <f>データ!GW9</f>
        <v>（最大出力合計-kW）</v>
      </c>
      <c r="F126" s="2" t="str">
        <f>データ!IV9</f>
        <v>（最大出力合計-kW）</v>
      </c>
      <c r="G126" s="2" t="str">
        <f>データ!KU9</f>
        <v>（最大出力合計-kW）</v>
      </c>
    </row>
  </sheetData>
  <sheetProtection algorithmName="SHA-512" hashValue="Ba+pUgKDqs743jmJl/DxbV6Bvb+fJvCAy7qAMHI+AFtkMtnYTSNSUla/5o5G4pOj1Iwg/lCR70Axz84QsaqqWw==" saltValue="lJqP+rw2QTahvH5HqpX65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54" x14ac:dyDescent="0.15">
      <c r="A6" s="42" t="s">
        <v>126</v>
      </c>
      <c r="B6" s="60" t="str">
        <f>B7</f>
        <v>2021</v>
      </c>
      <c r="C6" s="60" t="str">
        <f t="shared" ref="C6:AX6" si="6">C7</f>
        <v>380008</v>
      </c>
      <c r="D6" s="60" t="str">
        <f t="shared" si="6"/>
        <v>46</v>
      </c>
      <c r="E6" s="60" t="str">
        <f t="shared" si="6"/>
        <v>04</v>
      </c>
      <c r="F6" s="60" t="str">
        <f t="shared" si="6"/>
        <v>0</v>
      </c>
      <c r="G6" s="60" t="str">
        <f t="shared" si="6"/>
        <v>000</v>
      </c>
      <c r="H6" s="60" t="str">
        <f t="shared" si="6"/>
        <v>愛媛県</v>
      </c>
      <c r="I6" s="60" t="str">
        <f t="shared" si="6"/>
        <v>法適用</v>
      </c>
      <c r="J6" s="60" t="str">
        <f t="shared" si="6"/>
        <v>電気事業</v>
      </c>
      <c r="K6" s="60" t="str">
        <f t="shared" si="6"/>
        <v>自治体職員</v>
      </c>
      <c r="L6" s="61">
        <f t="shared" si="6"/>
        <v>84.5</v>
      </c>
      <c r="M6" s="62">
        <f t="shared" si="6"/>
        <v>9</v>
      </c>
      <c r="N6" s="62" t="str">
        <f t="shared" si="6"/>
        <v>-</v>
      </c>
      <c r="O6" s="62" t="str">
        <f t="shared" si="6"/>
        <v>-</v>
      </c>
      <c r="P6" s="62" t="str">
        <f t="shared" si="6"/>
        <v>-</v>
      </c>
      <c r="Q6" s="62" t="str">
        <f t="shared" si="6"/>
        <v>-</v>
      </c>
      <c r="R6" s="63" t="str">
        <f>R7</f>
        <v>令和4年3月31日　銅山川第一発電所　ほか</v>
      </c>
      <c r="S6" s="64" t="str">
        <f t="shared" si="6"/>
        <v>令和3年11月30日　銅山川第一発電所　ほか</v>
      </c>
      <c r="T6" s="60" t="str">
        <f t="shared" si="6"/>
        <v>無</v>
      </c>
      <c r="U6" s="64" t="str">
        <f t="shared" si="6"/>
        <v>四国電力株式会社</v>
      </c>
      <c r="V6" s="61" t="str">
        <f t="shared" si="6"/>
        <v>-</v>
      </c>
      <c r="W6" s="62">
        <f>W7</f>
        <v>264651</v>
      </c>
      <c r="X6" s="62">
        <f t="shared" si="6"/>
        <v>263375</v>
      </c>
      <c r="Y6" s="62">
        <f t="shared" si="6"/>
        <v>233423</v>
      </c>
      <c r="Z6" s="62">
        <f t="shared" si="6"/>
        <v>237883</v>
      </c>
      <c r="AA6" s="62">
        <f t="shared" si="6"/>
        <v>211275</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264651</v>
      </c>
      <c r="AR6" s="62">
        <f t="shared" si="6"/>
        <v>263375</v>
      </c>
      <c r="AS6" s="62">
        <f t="shared" si="6"/>
        <v>233423</v>
      </c>
      <c r="AT6" s="62">
        <f t="shared" si="6"/>
        <v>237883</v>
      </c>
      <c r="AU6" s="62">
        <f t="shared" si="6"/>
        <v>211275</v>
      </c>
      <c r="AV6" s="62">
        <f t="shared" si="6"/>
        <v>1878802</v>
      </c>
      <c r="AW6" s="62">
        <f t="shared" si="6"/>
        <v>618603</v>
      </c>
      <c r="AX6" s="62">
        <f t="shared" si="6"/>
        <v>2497405</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127</v>
      </c>
      <c r="C7" s="70" t="s">
        <v>128</v>
      </c>
      <c r="D7" s="70" t="s">
        <v>129</v>
      </c>
      <c r="E7" s="70" t="s">
        <v>130</v>
      </c>
      <c r="F7" s="70" t="s">
        <v>131</v>
      </c>
      <c r="G7" s="70" t="s">
        <v>132</v>
      </c>
      <c r="H7" s="70" t="s">
        <v>133</v>
      </c>
      <c r="I7" s="70" t="s">
        <v>134</v>
      </c>
      <c r="J7" s="70" t="s">
        <v>135</v>
      </c>
      <c r="K7" s="70" t="s">
        <v>136</v>
      </c>
      <c r="L7" s="71">
        <v>84.5</v>
      </c>
      <c r="M7" s="72">
        <v>9</v>
      </c>
      <c r="N7" s="72" t="s">
        <v>137</v>
      </c>
      <c r="O7" s="73" t="s">
        <v>137</v>
      </c>
      <c r="P7" s="73" t="s">
        <v>137</v>
      </c>
      <c r="Q7" s="73" t="s">
        <v>137</v>
      </c>
      <c r="R7" s="74" t="s">
        <v>138</v>
      </c>
      <c r="S7" s="74" t="s">
        <v>139</v>
      </c>
      <c r="T7" s="75" t="s">
        <v>140</v>
      </c>
      <c r="U7" s="74" t="s">
        <v>141</v>
      </c>
      <c r="V7" s="71" t="s">
        <v>137</v>
      </c>
      <c r="W7" s="73">
        <v>264651</v>
      </c>
      <c r="X7" s="73">
        <v>263375</v>
      </c>
      <c r="Y7" s="73">
        <v>233423</v>
      </c>
      <c r="Z7" s="73">
        <v>237883</v>
      </c>
      <c r="AA7" s="73">
        <v>211275</v>
      </c>
      <c r="AB7" s="73" t="s">
        <v>137</v>
      </c>
      <c r="AC7" s="73" t="s">
        <v>137</v>
      </c>
      <c r="AD7" s="73" t="s">
        <v>137</v>
      </c>
      <c r="AE7" s="73" t="s">
        <v>137</v>
      </c>
      <c r="AF7" s="73" t="s">
        <v>137</v>
      </c>
      <c r="AG7" s="73" t="s">
        <v>137</v>
      </c>
      <c r="AH7" s="73" t="s">
        <v>137</v>
      </c>
      <c r="AI7" s="73" t="s">
        <v>137</v>
      </c>
      <c r="AJ7" s="73" t="s">
        <v>137</v>
      </c>
      <c r="AK7" s="73" t="s">
        <v>137</v>
      </c>
      <c r="AL7" s="73" t="s">
        <v>137</v>
      </c>
      <c r="AM7" s="73" t="s">
        <v>137</v>
      </c>
      <c r="AN7" s="73" t="s">
        <v>137</v>
      </c>
      <c r="AO7" s="73" t="s">
        <v>137</v>
      </c>
      <c r="AP7" s="73" t="s">
        <v>137</v>
      </c>
      <c r="AQ7" s="73">
        <v>264651</v>
      </c>
      <c r="AR7" s="73">
        <v>263375</v>
      </c>
      <c r="AS7" s="73">
        <v>233423</v>
      </c>
      <c r="AT7" s="73">
        <v>237883</v>
      </c>
      <c r="AU7" s="73">
        <v>211275</v>
      </c>
      <c r="AV7" s="73">
        <v>1878802</v>
      </c>
      <c r="AW7" s="73">
        <v>618603</v>
      </c>
      <c r="AX7" s="73">
        <v>2497405</v>
      </c>
      <c r="AY7" s="76">
        <v>150.9</v>
      </c>
      <c r="AZ7" s="76">
        <v>173.8</v>
      </c>
      <c r="BA7" s="76">
        <v>117.4</v>
      </c>
      <c r="BB7" s="76">
        <v>134.4</v>
      </c>
      <c r="BC7" s="76">
        <v>138.4</v>
      </c>
      <c r="BD7" s="76">
        <v>130.5</v>
      </c>
      <c r="BE7" s="76">
        <v>129.9</v>
      </c>
      <c r="BF7" s="76">
        <v>130.19999999999999</v>
      </c>
      <c r="BG7" s="76">
        <v>134.6</v>
      </c>
      <c r="BH7" s="76">
        <v>131.19999999999999</v>
      </c>
      <c r="BI7" s="76">
        <v>100</v>
      </c>
      <c r="BJ7" s="76">
        <v>152.80000000000001</v>
      </c>
      <c r="BK7" s="76">
        <v>175.5</v>
      </c>
      <c r="BL7" s="76">
        <v>113.8</v>
      </c>
      <c r="BM7" s="76">
        <v>133.69999999999999</v>
      </c>
      <c r="BN7" s="76">
        <v>136</v>
      </c>
      <c r="BO7" s="76">
        <v>130.69999999999999</v>
      </c>
      <c r="BP7" s="76">
        <v>128.9</v>
      </c>
      <c r="BQ7" s="76">
        <v>129.30000000000001</v>
      </c>
      <c r="BR7" s="76">
        <v>133.80000000000001</v>
      </c>
      <c r="BS7" s="76">
        <v>130.19999999999999</v>
      </c>
      <c r="BT7" s="76">
        <v>100</v>
      </c>
      <c r="BU7" s="76">
        <v>803.6</v>
      </c>
      <c r="BV7" s="76">
        <v>1385.1</v>
      </c>
      <c r="BW7" s="76">
        <v>522.1</v>
      </c>
      <c r="BX7" s="76">
        <v>416.5</v>
      </c>
      <c r="BY7" s="76">
        <v>715.1</v>
      </c>
      <c r="BZ7" s="76">
        <v>707.7</v>
      </c>
      <c r="CA7" s="76">
        <v>749.1</v>
      </c>
      <c r="CB7" s="76">
        <v>763.6</v>
      </c>
      <c r="CC7" s="76">
        <v>666.3</v>
      </c>
      <c r="CD7" s="76">
        <v>836.7</v>
      </c>
      <c r="CE7" s="76">
        <v>100</v>
      </c>
      <c r="CF7" s="76">
        <v>7614.4</v>
      </c>
      <c r="CG7" s="76">
        <v>6602.1</v>
      </c>
      <c r="CH7" s="76">
        <v>10144.5</v>
      </c>
      <c r="CI7" s="76">
        <v>9295.2999999999993</v>
      </c>
      <c r="CJ7" s="76">
        <v>9105</v>
      </c>
      <c r="CK7" s="76">
        <v>8600.1</v>
      </c>
      <c r="CL7" s="76">
        <v>9078.5</v>
      </c>
      <c r="CM7" s="76">
        <v>9106</v>
      </c>
      <c r="CN7" s="76">
        <v>9268.1</v>
      </c>
      <c r="CO7" s="76">
        <v>9846.1</v>
      </c>
      <c r="CP7" s="73">
        <v>1576191</v>
      </c>
      <c r="CQ7" s="73">
        <v>1617473</v>
      </c>
      <c r="CR7" s="73">
        <v>584401</v>
      </c>
      <c r="CS7" s="73">
        <v>1067824</v>
      </c>
      <c r="CT7" s="73">
        <v>1221309</v>
      </c>
      <c r="CU7" s="73">
        <v>1467681</v>
      </c>
      <c r="CV7" s="73">
        <v>1533303</v>
      </c>
      <c r="CW7" s="73">
        <v>1359753</v>
      </c>
      <c r="CX7" s="73">
        <v>1430009</v>
      </c>
      <c r="CY7" s="73">
        <v>1417603</v>
      </c>
      <c r="CZ7" s="73">
        <v>67530</v>
      </c>
      <c r="DA7" s="76">
        <v>44.7</v>
      </c>
      <c r="DB7" s="76">
        <v>44.5</v>
      </c>
      <c r="DC7" s="76">
        <v>39.4</v>
      </c>
      <c r="DD7" s="76">
        <v>40.200000000000003</v>
      </c>
      <c r="DE7" s="76">
        <v>35.700000000000003</v>
      </c>
      <c r="DF7" s="76">
        <v>36.4</v>
      </c>
      <c r="DG7" s="76">
        <v>35.200000000000003</v>
      </c>
      <c r="DH7" s="76">
        <v>35</v>
      </c>
      <c r="DI7" s="76">
        <v>34.4</v>
      </c>
      <c r="DJ7" s="76">
        <v>32.1</v>
      </c>
      <c r="DK7" s="76">
        <v>22.6</v>
      </c>
      <c r="DL7" s="76">
        <v>9</v>
      </c>
      <c r="DM7" s="76">
        <v>33.1</v>
      </c>
      <c r="DN7" s="76">
        <v>32.700000000000003</v>
      </c>
      <c r="DO7" s="76">
        <v>13.5</v>
      </c>
      <c r="DP7" s="76">
        <v>19.8</v>
      </c>
      <c r="DQ7" s="76">
        <v>20.100000000000001</v>
      </c>
      <c r="DR7" s="76">
        <v>18.5</v>
      </c>
      <c r="DS7" s="76">
        <v>20.6</v>
      </c>
      <c r="DT7" s="76">
        <v>18.899999999999999</v>
      </c>
      <c r="DU7" s="76">
        <v>74.2</v>
      </c>
      <c r="DV7" s="76">
        <v>64.3</v>
      </c>
      <c r="DW7" s="76">
        <v>60.5</v>
      </c>
      <c r="DX7" s="76">
        <v>45.5</v>
      </c>
      <c r="DY7" s="76">
        <v>51.2</v>
      </c>
      <c r="DZ7" s="76">
        <v>96.5</v>
      </c>
      <c r="EA7" s="76">
        <v>89.3</v>
      </c>
      <c r="EB7" s="76">
        <v>92.8</v>
      </c>
      <c r="EC7" s="76">
        <v>95.1</v>
      </c>
      <c r="ED7" s="76">
        <v>101.1</v>
      </c>
      <c r="EE7" s="76">
        <v>60.8</v>
      </c>
      <c r="EF7" s="76">
        <v>61.2</v>
      </c>
      <c r="EG7" s="76">
        <v>62.8</v>
      </c>
      <c r="EH7" s="76">
        <v>62.6</v>
      </c>
      <c r="EI7" s="76">
        <v>64.2</v>
      </c>
      <c r="EJ7" s="76">
        <v>60.1</v>
      </c>
      <c r="EK7" s="76">
        <v>61.2</v>
      </c>
      <c r="EL7" s="76">
        <v>61.9</v>
      </c>
      <c r="EM7" s="76">
        <v>62</v>
      </c>
      <c r="EN7" s="76">
        <v>60.7</v>
      </c>
      <c r="EO7" s="76">
        <v>32.5</v>
      </c>
      <c r="EP7" s="76">
        <v>31</v>
      </c>
      <c r="EQ7" s="76">
        <v>31.4</v>
      </c>
      <c r="ER7" s="76">
        <v>33.299999999999997</v>
      </c>
      <c r="ES7" s="76">
        <v>24.8</v>
      </c>
      <c r="ET7" s="76">
        <v>21.1</v>
      </c>
      <c r="EU7" s="76">
        <v>22.3</v>
      </c>
      <c r="EV7" s="76">
        <v>22.1</v>
      </c>
      <c r="EW7" s="76">
        <v>23</v>
      </c>
      <c r="EX7" s="76">
        <v>28.8</v>
      </c>
      <c r="EY7" s="73">
        <v>67530</v>
      </c>
      <c r="EZ7" s="76">
        <v>44.7</v>
      </c>
      <c r="FA7" s="76">
        <v>44.5</v>
      </c>
      <c r="FB7" s="76">
        <v>39.4</v>
      </c>
      <c r="FC7" s="76">
        <v>40.200000000000003</v>
      </c>
      <c r="FD7" s="76">
        <v>35.700000000000003</v>
      </c>
      <c r="FE7" s="76">
        <v>38</v>
      </c>
      <c r="FF7" s="76">
        <v>36.5</v>
      </c>
      <c r="FG7" s="76">
        <v>36.6</v>
      </c>
      <c r="FH7" s="76">
        <v>35.799999999999997</v>
      </c>
      <c r="FI7" s="76">
        <v>33.299999999999997</v>
      </c>
      <c r="FJ7" s="76">
        <v>22.6</v>
      </c>
      <c r="FK7" s="76">
        <v>9</v>
      </c>
      <c r="FL7" s="76">
        <v>33.1</v>
      </c>
      <c r="FM7" s="76">
        <v>32.700000000000003</v>
      </c>
      <c r="FN7" s="76">
        <v>13.5</v>
      </c>
      <c r="FO7" s="76">
        <v>20.6</v>
      </c>
      <c r="FP7" s="76">
        <v>21.6</v>
      </c>
      <c r="FQ7" s="76">
        <v>20</v>
      </c>
      <c r="FR7" s="76">
        <v>22.1</v>
      </c>
      <c r="FS7" s="76">
        <v>20.2</v>
      </c>
      <c r="FT7" s="76">
        <v>74.2</v>
      </c>
      <c r="FU7" s="76">
        <v>64.3</v>
      </c>
      <c r="FV7" s="76">
        <v>60.5</v>
      </c>
      <c r="FW7" s="76">
        <v>45.5</v>
      </c>
      <c r="FX7" s="76">
        <v>51.2</v>
      </c>
      <c r="FY7" s="76">
        <v>73.2</v>
      </c>
      <c r="FZ7" s="76">
        <v>71.400000000000006</v>
      </c>
      <c r="GA7" s="76">
        <v>82</v>
      </c>
      <c r="GB7" s="76">
        <v>87.3</v>
      </c>
      <c r="GC7" s="76">
        <v>94.7</v>
      </c>
      <c r="GD7" s="76">
        <v>60.8</v>
      </c>
      <c r="GE7" s="76">
        <v>61.2</v>
      </c>
      <c r="GF7" s="76">
        <v>62.8</v>
      </c>
      <c r="GG7" s="76">
        <v>62.6</v>
      </c>
      <c r="GH7" s="76">
        <v>64.2</v>
      </c>
      <c r="GI7" s="76">
        <v>62.6</v>
      </c>
      <c r="GJ7" s="76">
        <v>63.4</v>
      </c>
      <c r="GK7" s="76">
        <v>63.8</v>
      </c>
      <c r="GL7" s="76">
        <v>63.6</v>
      </c>
      <c r="GM7" s="76">
        <v>62</v>
      </c>
      <c r="GN7" s="76">
        <v>32.5</v>
      </c>
      <c r="GO7" s="76">
        <v>31</v>
      </c>
      <c r="GP7" s="76">
        <v>31.4</v>
      </c>
      <c r="GQ7" s="76">
        <v>33.299999999999997</v>
      </c>
      <c r="GR7" s="76">
        <v>24.8</v>
      </c>
      <c r="GS7" s="76">
        <v>15.3</v>
      </c>
      <c r="GT7" s="76">
        <v>16.100000000000001</v>
      </c>
      <c r="GU7" s="76">
        <v>15.2</v>
      </c>
      <c r="GV7" s="76">
        <v>17.7</v>
      </c>
      <c r="GW7" s="76">
        <v>21.9</v>
      </c>
      <c r="GX7" s="73" t="s">
        <v>137</v>
      </c>
      <c r="GY7" s="76" t="s">
        <v>137</v>
      </c>
      <c r="GZ7" s="76" t="s">
        <v>137</v>
      </c>
      <c r="HA7" s="76" t="s">
        <v>137</v>
      </c>
      <c r="HB7" s="76" t="s">
        <v>137</v>
      </c>
      <c r="HC7" s="76" t="s">
        <v>137</v>
      </c>
      <c r="HD7" s="76">
        <v>16.899999999999999</v>
      </c>
      <c r="HE7" s="76">
        <v>17.100000000000001</v>
      </c>
      <c r="HF7" s="76">
        <v>18.2</v>
      </c>
      <c r="HG7" s="76">
        <v>17.3</v>
      </c>
      <c r="HH7" s="76">
        <v>17.2</v>
      </c>
      <c r="HI7" s="76" t="s">
        <v>137</v>
      </c>
      <c r="HJ7" s="76" t="s">
        <v>137</v>
      </c>
      <c r="HK7" s="76" t="s">
        <v>137</v>
      </c>
      <c r="HL7" s="76" t="s">
        <v>137</v>
      </c>
      <c r="HM7" s="76" t="s">
        <v>137</v>
      </c>
      <c r="HN7" s="76">
        <v>30.9</v>
      </c>
      <c r="HO7" s="76">
        <v>22.4</v>
      </c>
      <c r="HP7" s="76">
        <v>4.3</v>
      </c>
      <c r="HQ7" s="76">
        <v>19.2</v>
      </c>
      <c r="HR7" s="76">
        <v>14</v>
      </c>
      <c r="HS7" s="76" t="s">
        <v>137</v>
      </c>
      <c r="HT7" s="76" t="s">
        <v>137</v>
      </c>
      <c r="HU7" s="76" t="s">
        <v>137</v>
      </c>
      <c r="HV7" s="76" t="s">
        <v>137</v>
      </c>
      <c r="HW7" s="76" t="s">
        <v>137</v>
      </c>
      <c r="HX7" s="76">
        <v>0</v>
      </c>
      <c r="HY7" s="76">
        <v>0</v>
      </c>
      <c r="HZ7" s="76">
        <v>0</v>
      </c>
      <c r="IA7" s="76">
        <v>0</v>
      </c>
      <c r="IB7" s="76">
        <v>0</v>
      </c>
      <c r="IC7" s="76" t="s">
        <v>137</v>
      </c>
      <c r="ID7" s="76" t="s">
        <v>137</v>
      </c>
      <c r="IE7" s="76" t="s">
        <v>137</v>
      </c>
      <c r="IF7" s="76" t="s">
        <v>137</v>
      </c>
      <c r="IG7" s="76" t="s">
        <v>137</v>
      </c>
      <c r="IH7" s="76">
        <v>81</v>
      </c>
      <c r="II7" s="76">
        <v>84.5</v>
      </c>
      <c r="IJ7" s="76">
        <v>82.7</v>
      </c>
      <c r="IK7" s="76">
        <v>88</v>
      </c>
      <c r="IL7" s="76">
        <v>93.3</v>
      </c>
      <c r="IM7" s="76" t="s">
        <v>137</v>
      </c>
      <c r="IN7" s="76" t="s">
        <v>137</v>
      </c>
      <c r="IO7" s="76" t="s">
        <v>137</v>
      </c>
      <c r="IP7" s="76" t="s">
        <v>137</v>
      </c>
      <c r="IQ7" s="76" t="s">
        <v>137</v>
      </c>
      <c r="IR7" s="76">
        <v>26.5</v>
      </c>
      <c r="IS7" s="76">
        <v>0</v>
      </c>
      <c r="IT7" s="76">
        <v>0</v>
      </c>
      <c r="IU7" s="76">
        <v>0</v>
      </c>
      <c r="IV7" s="76">
        <v>0</v>
      </c>
      <c r="IW7" s="73" t="s">
        <v>137</v>
      </c>
      <c r="IX7" s="76" t="s">
        <v>137</v>
      </c>
      <c r="IY7" s="76" t="s">
        <v>137</v>
      </c>
      <c r="IZ7" s="76" t="s">
        <v>137</v>
      </c>
      <c r="JA7" s="76" t="s">
        <v>137</v>
      </c>
      <c r="JB7" s="76" t="s">
        <v>137</v>
      </c>
      <c r="JC7" s="76">
        <v>13.1</v>
      </c>
      <c r="JD7" s="76">
        <v>19.899999999999999</v>
      </c>
      <c r="JE7" s="76">
        <v>16.899999999999999</v>
      </c>
      <c r="JF7" s="76">
        <v>20.9</v>
      </c>
      <c r="JG7" s="76">
        <v>21.5</v>
      </c>
      <c r="JH7" s="76" t="s">
        <v>137</v>
      </c>
      <c r="JI7" s="76" t="s">
        <v>137</v>
      </c>
      <c r="JJ7" s="76" t="s">
        <v>137</v>
      </c>
      <c r="JK7" s="76" t="s">
        <v>137</v>
      </c>
      <c r="JL7" s="76" t="s">
        <v>137</v>
      </c>
      <c r="JM7" s="76">
        <v>25</v>
      </c>
      <c r="JN7" s="76">
        <v>12.9</v>
      </c>
      <c r="JO7" s="76">
        <v>14</v>
      </c>
      <c r="JP7" s="76">
        <v>15.5</v>
      </c>
      <c r="JQ7" s="76">
        <v>16.2</v>
      </c>
      <c r="JR7" s="76" t="s">
        <v>137</v>
      </c>
      <c r="JS7" s="76" t="s">
        <v>137</v>
      </c>
      <c r="JT7" s="76" t="s">
        <v>137</v>
      </c>
      <c r="JU7" s="76" t="s">
        <v>137</v>
      </c>
      <c r="JV7" s="76" t="s">
        <v>137</v>
      </c>
      <c r="JW7" s="76">
        <v>267.7</v>
      </c>
      <c r="JX7" s="76">
        <v>155.5</v>
      </c>
      <c r="JY7" s="76">
        <v>121</v>
      </c>
      <c r="JZ7" s="76">
        <v>81.7</v>
      </c>
      <c r="KA7" s="76">
        <v>91.3</v>
      </c>
      <c r="KB7" s="76" t="s">
        <v>137</v>
      </c>
      <c r="KC7" s="76" t="s">
        <v>137</v>
      </c>
      <c r="KD7" s="76" t="s">
        <v>137</v>
      </c>
      <c r="KE7" s="76" t="s">
        <v>137</v>
      </c>
      <c r="KF7" s="76" t="s">
        <v>137</v>
      </c>
      <c r="KG7" s="76">
        <v>29</v>
      </c>
      <c r="KH7" s="76">
        <v>32.4</v>
      </c>
      <c r="KI7" s="76">
        <v>42.4</v>
      </c>
      <c r="KJ7" s="76">
        <v>45.4</v>
      </c>
      <c r="KK7" s="76">
        <v>44.2</v>
      </c>
      <c r="KL7" s="76" t="s">
        <v>137</v>
      </c>
      <c r="KM7" s="76" t="s">
        <v>137</v>
      </c>
      <c r="KN7" s="76" t="s">
        <v>137</v>
      </c>
      <c r="KO7" s="76" t="s">
        <v>137</v>
      </c>
      <c r="KP7" s="76" t="s">
        <v>137</v>
      </c>
      <c r="KQ7" s="76">
        <v>100</v>
      </c>
      <c r="KR7" s="76">
        <v>100</v>
      </c>
      <c r="KS7" s="76">
        <v>100</v>
      </c>
      <c r="KT7" s="76">
        <v>56</v>
      </c>
      <c r="KU7" s="76">
        <v>99.9</v>
      </c>
      <c r="KV7" s="73" t="s">
        <v>137</v>
      </c>
      <c r="KW7" s="76" t="s">
        <v>137</v>
      </c>
      <c r="KX7" s="76" t="s">
        <v>137</v>
      </c>
      <c r="KY7" s="76" t="s">
        <v>137</v>
      </c>
      <c r="KZ7" s="76" t="s">
        <v>137</v>
      </c>
      <c r="LA7" s="76" t="s">
        <v>137</v>
      </c>
      <c r="LB7" s="76">
        <v>15.4</v>
      </c>
      <c r="LC7" s="76">
        <v>15.1</v>
      </c>
      <c r="LD7" s="76">
        <v>15.5</v>
      </c>
      <c r="LE7" s="76">
        <v>15.2</v>
      </c>
      <c r="LF7" s="76">
        <v>15.2</v>
      </c>
      <c r="LG7" s="76" t="s">
        <v>137</v>
      </c>
      <c r="LH7" s="76" t="s">
        <v>137</v>
      </c>
      <c r="LI7" s="76" t="s">
        <v>137</v>
      </c>
      <c r="LJ7" s="76" t="s">
        <v>137</v>
      </c>
      <c r="LK7" s="76" t="s">
        <v>137</v>
      </c>
      <c r="LL7" s="76">
        <v>4.0999999999999996</v>
      </c>
      <c r="LM7" s="76">
        <v>2.2000000000000002</v>
      </c>
      <c r="LN7" s="76">
        <v>2.4</v>
      </c>
      <c r="LO7" s="76">
        <v>3.7</v>
      </c>
      <c r="LP7" s="76">
        <v>1.7</v>
      </c>
      <c r="LQ7" s="76" t="s">
        <v>137</v>
      </c>
      <c r="LR7" s="76" t="s">
        <v>137</v>
      </c>
      <c r="LS7" s="76" t="s">
        <v>137</v>
      </c>
      <c r="LT7" s="76" t="s">
        <v>137</v>
      </c>
      <c r="LU7" s="76" t="s">
        <v>137</v>
      </c>
      <c r="LV7" s="76">
        <v>469.5</v>
      </c>
      <c r="LW7" s="76">
        <v>391.3</v>
      </c>
      <c r="LX7" s="76">
        <v>270.5</v>
      </c>
      <c r="LY7" s="76">
        <v>252.2</v>
      </c>
      <c r="LZ7" s="76">
        <v>230.4</v>
      </c>
      <c r="MA7" s="76" t="s">
        <v>137</v>
      </c>
      <c r="MB7" s="76" t="s">
        <v>137</v>
      </c>
      <c r="MC7" s="76" t="s">
        <v>137</v>
      </c>
      <c r="MD7" s="76" t="s">
        <v>137</v>
      </c>
      <c r="ME7" s="76" t="s">
        <v>137</v>
      </c>
      <c r="MF7" s="76">
        <v>16.100000000000001</v>
      </c>
      <c r="MG7" s="76">
        <v>22.3</v>
      </c>
      <c r="MH7" s="76">
        <v>27.3</v>
      </c>
      <c r="MI7" s="76">
        <v>32.5</v>
      </c>
      <c r="MJ7" s="76">
        <v>37.4</v>
      </c>
      <c r="MK7" s="76" t="s">
        <v>137</v>
      </c>
      <c r="ML7" s="76" t="s">
        <v>137</v>
      </c>
      <c r="MM7" s="76" t="s">
        <v>137</v>
      </c>
      <c r="MN7" s="76" t="s">
        <v>137</v>
      </c>
      <c r="MO7" s="76" t="s">
        <v>137</v>
      </c>
      <c r="MP7" s="76">
        <v>100</v>
      </c>
      <c r="MQ7" s="76">
        <v>100</v>
      </c>
      <c r="MR7" s="76">
        <v>100</v>
      </c>
      <c r="MS7" s="76">
        <v>100</v>
      </c>
      <c r="MT7" s="76">
        <v>100</v>
      </c>
      <c r="MU7" s="76">
        <v>9</v>
      </c>
      <c r="MV7" s="76">
        <v>9</v>
      </c>
      <c r="MW7" s="76">
        <v>9</v>
      </c>
      <c r="MX7" s="76">
        <v>9</v>
      </c>
      <c r="MY7" s="76" t="s">
        <v>137</v>
      </c>
      <c r="MZ7" s="76" t="s">
        <v>137</v>
      </c>
      <c r="NA7" s="76" t="s">
        <v>137</v>
      </c>
      <c r="NB7" s="76" t="s">
        <v>137</v>
      </c>
      <c r="NC7" s="76" t="s">
        <v>137</v>
      </c>
      <c r="ND7" s="76" t="s">
        <v>137</v>
      </c>
      <c r="NE7" s="76" t="s">
        <v>137</v>
      </c>
      <c r="NF7" s="76" t="s">
        <v>137</v>
      </c>
      <c r="NG7" s="76" t="s">
        <v>137</v>
      </c>
      <c r="NH7" s="76" t="s">
        <v>137</v>
      </c>
      <c r="NI7" s="76" t="s">
        <v>137</v>
      </c>
      <c r="NJ7" s="76" t="s">
        <v>137</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142</v>
      </c>
      <c r="FB8" s="78"/>
      <c r="FC8" s="78"/>
      <c r="FD8" s="78"/>
      <c r="FE8" s="78"/>
      <c r="FF8" s="79"/>
      <c r="FG8" s="78"/>
      <c r="FH8" s="78"/>
      <c r="FI8" s="78" t="str">
        <f>FJ4</f>
        <v>修繕費比率（％）</v>
      </c>
      <c r="FJ8" s="78" t="b">
        <f>IF(SUM($M$6,$MU$7:$MX$7)=0,FALSE,TRUE)</f>
        <v>1</v>
      </c>
      <c r="FK8" s="80" t="s">
        <v>142</v>
      </c>
      <c r="FL8" s="78"/>
      <c r="FM8" s="78"/>
      <c r="FN8" s="78"/>
      <c r="FO8" s="78"/>
      <c r="FP8" s="78"/>
      <c r="FQ8" s="79"/>
      <c r="FR8" s="78"/>
      <c r="FS8" s="78" t="str">
        <f>FT4</f>
        <v>企業債残高対料金収入比率（％）</v>
      </c>
      <c r="FT8" s="78" t="b">
        <f>IF(SUM($M$6,$MU$7:$MX$7)=0,FALSE,TRUE)</f>
        <v>1</v>
      </c>
      <c r="FU8" s="80" t="s">
        <v>142</v>
      </c>
      <c r="FV8" s="78"/>
      <c r="FW8" s="78"/>
      <c r="FX8" s="78"/>
      <c r="FY8" s="78"/>
      <c r="FZ8" s="78"/>
      <c r="GA8" s="78"/>
      <c r="GB8" s="79"/>
      <c r="GC8" s="78" t="str">
        <f>GD4</f>
        <v>有形固定資産減価償却率（％）</v>
      </c>
      <c r="GD8" s="78" t="b">
        <f>IF(SUM($M$6,$MU$7:$MX$7)=0,FALSE,TRUE)</f>
        <v>1</v>
      </c>
      <c r="GE8" s="80" t="s">
        <v>142</v>
      </c>
      <c r="GF8" s="78"/>
      <c r="GG8" s="78"/>
      <c r="GH8" s="78"/>
      <c r="GI8" s="78"/>
      <c r="GJ8" s="78"/>
      <c r="GK8" s="78"/>
      <c r="GL8" s="78"/>
      <c r="GM8" s="78" t="str">
        <f>GN4</f>
        <v>FIT収入割合（％）</v>
      </c>
      <c r="GN8" s="78" t="b">
        <f>IF(SUM($M$6,$MU$7:$MX$7)=0,FALSE,TRUE)</f>
        <v>1</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0</v>
      </c>
      <c r="KX8" s="80" t="s">
        <v>142</v>
      </c>
      <c r="KY8" s="78"/>
      <c r="KZ8" s="78"/>
      <c r="LA8" s="78"/>
      <c r="LB8" s="78"/>
      <c r="LC8" s="79"/>
      <c r="LD8" s="78"/>
      <c r="LE8" s="78"/>
      <c r="LF8" s="78" t="str">
        <f>LG4</f>
        <v>修繕費比率（％）</v>
      </c>
      <c r="LG8" s="78" t="b">
        <f>IF(SUM($P$7,$NG$7:$NJ$7)=0,FALSE,TRUE)</f>
        <v>0</v>
      </c>
      <c r="LH8" s="80" t="s">
        <v>142</v>
      </c>
      <c r="LI8" s="78"/>
      <c r="LJ8" s="78"/>
      <c r="LK8" s="78"/>
      <c r="LL8" s="78"/>
      <c r="LM8" s="78"/>
      <c r="LN8" s="79"/>
      <c r="LO8" s="78"/>
      <c r="LP8" s="78" t="str">
        <f>LQ4</f>
        <v>企業債残高対料金収入比率（％）</v>
      </c>
      <c r="LQ8" s="78" t="b">
        <f>IF(SUM($P$7,$NG$7:$NJ$7)=0,FALSE,TRUE)</f>
        <v>0</v>
      </c>
      <c r="LR8" s="80" t="s">
        <v>142</v>
      </c>
      <c r="LS8" s="78"/>
      <c r="LT8" s="78"/>
      <c r="LU8" s="78"/>
      <c r="LV8" s="78"/>
      <c r="LW8" s="78"/>
      <c r="LX8" s="78"/>
      <c r="LY8" s="79"/>
      <c r="LZ8" s="78" t="str">
        <f>MA4</f>
        <v>有形固定資産減価償却率（％）</v>
      </c>
      <c r="MA8" s="78" t="b">
        <f>IF(SUM($P$7,$NG$7:$NJ$7)=0,FALSE,TRUE)</f>
        <v>0</v>
      </c>
      <c r="MB8" s="80" t="s">
        <v>142</v>
      </c>
      <c r="MC8" s="78"/>
      <c r="MD8" s="78"/>
      <c r="ME8" s="78"/>
      <c r="MF8" s="78"/>
      <c r="MG8" s="78"/>
      <c r="MH8" s="78"/>
      <c r="MI8" s="78"/>
      <c r="MJ8" s="78" t="str">
        <f>MK4</f>
        <v>FIT収入割合（％）</v>
      </c>
      <c r="MK8" s="78" t="b">
        <f>IF(SUM($P$7,$NG$7:$NJ$7)=0,FALSE,TRUE)</f>
        <v>0</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（最大出力合計67,530kW）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（最大出力合計67,530kW）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150.9</v>
      </c>
      <c r="AZ11" s="88">
        <f>AZ7</f>
        <v>173.8</v>
      </c>
      <c r="BA11" s="88">
        <f>BA7</f>
        <v>117.4</v>
      </c>
      <c r="BB11" s="88">
        <f>BB7</f>
        <v>134.4</v>
      </c>
      <c r="BC11" s="88">
        <f>BC7</f>
        <v>138.4</v>
      </c>
      <c r="BD11" s="77"/>
      <c r="BE11" s="77"/>
      <c r="BF11" s="77"/>
      <c r="BG11" s="77"/>
      <c r="BH11" s="77"/>
      <c r="BI11" s="87" t="s">
        <v>150</v>
      </c>
      <c r="BJ11" s="88">
        <f>BJ7</f>
        <v>152.80000000000001</v>
      </c>
      <c r="BK11" s="88">
        <f>BK7</f>
        <v>175.5</v>
      </c>
      <c r="BL11" s="88">
        <f>BL7</f>
        <v>113.8</v>
      </c>
      <c r="BM11" s="88">
        <f>BM7</f>
        <v>133.69999999999999</v>
      </c>
      <c r="BN11" s="88">
        <f>BN7</f>
        <v>136</v>
      </c>
      <c r="BO11" s="77"/>
      <c r="BP11" s="77"/>
      <c r="BQ11" s="77"/>
      <c r="BR11" s="77"/>
      <c r="BS11" s="77"/>
      <c r="BT11" s="87" t="s">
        <v>150</v>
      </c>
      <c r="BU11" s="88">
        <f>BU7</f>
        <v>803.6</v>
      </c>
      <c r="BV11" s="88">
        <f>BV7</f>
        <v>1385.1</v>
      </c>
      <c r="BW11" s="88">
        <f>BW7</f>
        <v>522.1</v>
      </c>
      <c r="BX11" s="88">
        <f>BX7</f>
        <v>416.5</v>
      </c>
      <c r="BY11" s="88">
        <f>BY7</f>
        <v>715.1</v>
      </c>
      <c r="BZ11" s="77"/>
      <c r="CA11" s="77"/>
      <c r="CB11" s="77"/>
      <c r="CC11" s="77"/>
      <c r="CD11" s="77"/>
      <c r="CE11" s="87" t="s">
        <v>150</v>
      </c>
      <c r="CF11" s="88">
        <f>CF7</f>
        <v>7614.4</v>
      </c>
      <c r="CG11" s="88">
        <f>CG7</f>
        <v>6602.1</v>
      </c>
      <c r="CH11" s="88">
        <f>CH7</f>
        <v>10144.5</v>
      </c>
      <c r="CI11" s="88">
        <f>CI7</f>
        <v>9295.2999999999993</v>
      </c>
      <c r="CJ11" s="88">
        <f>CJ7</f>
        <v>9105</v>
      </c>
      <c r="CK11" s="77"/>
      <c r="CL11" s="77"/>
      <c r="CM11" s="77"/>
      <c r="CN11" s="77"/>
      <c r="CO11" s="87" t="s">
        <v>150</v>
      </c>
      <c r="CP11" s="89">
        <f>CP7</f>
        <v>1576191</v>
      </c>
      <c r="CQ11" s="89">
        <f>CQ7</f>
        <v>1617473</v>
      </c>
      <c r="CR11" s="89">
        <f>CR7</f>
        <v>584401</v>
      </c>
      <c r="CS11" s="89">
        <f>CS7</f>
        <v>1067824</v>
      </c>
      <c r="CT11" s="89">
        <f>CT7</f>
        <v>1221309</v>
      </c>
      <c r="CU11" s="77"/>
      <c r="CV11" s="77"/>
      <c r="CW11" s="77"/>
      <c r="CX11" s="77"/>
      <c r="CY11" s="77"/>
      <c r="CZ11" s="87" t="s">
        <v>150</v>
      </c>
      <c r="DA11" s="88">
        <f>DA7</f>
        <v>44.7</v>
      </c>
      <c r="DB11" s="88">
        <f>DB7</f>
        <v>44.5</v>
      </c>
      <c r="DC11" s="88">
        <f>DC7</f>
        <v>39.4</v>
      </c>
      <c r="DD11" s="88">
        <f>DD7</f>
        <v>40.200000000000003</v>
      </c>
      <c r="DE11" s="88">
        <f>DE7</f>
        <v>35.700000000000003</v>
      </c>
      <c r="DF11" s="77"/>
      <c r="DG11" s="77"/>
      <c r="DH11" s="77"/>
      <c r="DI11" s="77"/>
      <c r="DJ11" s="87" t="s">
        <v>150</v>
      </c>
      <c r="DK11" s="88">
        <f>DK7</f>
        <v>22.6</v>
      </c>
      <c r="DL11" s="88">
        <f>DL7</f>
        <v>9</v>
      </c>
      <c r="DM11" s="88">
        <f>DM7</f>
        <v>33.1</v>
      </c>
      <c r="DN11" s="88">
        <f>DN7</f>
        <v>32.700000000000003</v>
      </c>
      <c r="DO11" s="88">
        <f>DO7</f>
        <v>13.5</v>
      </c>
      <c r="DP11" s="77"/>
      <c r="DQ11" s="77"/>
      <c r="DR11" s="77"/>
      <c r="DS11" s="77"/>
      <c r="DT11" s="87" t="s">
        <v>150</v>
      </c>
      <c r="DU11" s="88">
        <f>DU7</f>
        <v>74.2</v>
      </c>
      <c r="DV11" s="88">
        <f>DV7</f>
        <v>64.3</v>
      </c>
      <c r="DW11" s="88">
        <f>DW7</f>
        <v>60.5</v>
      </c>
      <c r="DX11" s="88">
        <f>DX7</f>
        <v>45.5</v>
      </c>
      <c r="DY11" s="88">
        <f>DY7</f>
        <v>51.2</v>
      </c>
      <c r="DZ11" s="77"/>
      <c r="EA11" s="77"/>
      <c r="EB11" s="77"/>
      <c r="EC11" s="77"/>
      <c r="ED11" s="87" t="s">
        <v>150</v>
      </c>
      <c r="EE11" s="88">
        <f>EE7</f>
        <v>60.8</v>
      </c>
      <c r="EF11" s="88">
        <f>EF7</f>
        <v>61.2</v>
      </c>
      <c r="EG11" s="88">
        <f>EG7</f>
        <v>62.8</v>
      </c>
      <c r="EH11" s="88">
        <f>EH7</f>
        <v>62.6</v>
      </c>
      <c r="EI11" s="88">
        <f>EI7</f>
        <v>64.2</v>
      </c>
      <c r="EJ11" s="77"/>
      <c r="EK11" s="77"/>
      <c r="EL11" s="77"/>
      <c r="EM11" s="77"/>
      <c r="EN11" s="87" t="s">
        <v>150</v>
      </c>
      <c r="EO11" s="88">
        <f>EO7</f>
        <v>32.5</v>
      </c>
      <c r="EP11" s="88">
        <f>EP7</f>
        <v>31</v>
      </c>
      <c r="EQ11" s="88">
        <f>EQ7</f>
        <v>31.4</v>
      </c>
      <c r="ER11" s="88">
        <f>ER7</f>
        <v>33.299999999999997</v>
      </c>
      <c r="ES11" s="88">
        <f>ES7</f>
        <v>24.8</v>
      </c>
      <c r="ET11" s="77"/>
      <c r="EU11" s="77"/>
      <c r="EV11" s="77"/>
      <c r="EW11" s="77"/>
      <c r="EX11" s="77"/>
      <c r="EY11" s="87" t="s">
        <v>150</v>
      </c>
      <c r="EZ11" s="88">
        <f>EZ7</f>
        <v>44.7</v>
      </c>
      <c r="FA11" s="88">
        <f>FA7</f>
        <v>44.5</v>
      </c>
      <c r="FB11" s="88">
        <f>FB7</f>
        <v>39.4</v>
      </c>
      <c r="FC11" s="88">
        <f>FC7</f>
        <v>40.200000000000003</v>
      </c>
      <c r="FD11" s="88">
        <f>FD7</f>
        <v>35.700000000000003</v>
      </c>
      <c r="FE11" s="77"/>
      <c r="FF11" s="77"/>
      <c r="FG11" s="77"/>
      <c r="FH11" s="77"/>
      <c r="FI11" s="87" t="s">
        <v>151</v>
      </c>
      <c r="FJ11" s="88">
        <f>FJ7</f>
        <v>22.6</v>
      </c>
      <c r="FK11" s="88">
        <f>FK7</f>
        <v>9</v>
      </c>
      <c r="FL11" s="88">
        <f>FL7</f>
        <v>33.1</v>
      </c>
      <c r="FM11" s="88">
        <f>FM7</f>
        <v>32.700000000000003</v>
      </c>
      <c r="FN11" s="88">
        <f>FN7</f>
        <v>13.5</v>
      </c>
      <c r="FO11" s="77"/>
      <c r="FP11" s="77"/>
      <c r="FQ11" s="77"/>
      <c r="FR11" s="77"/>
      <c r="FS11" s="87" t="s">
        <v>151</v>
      </c>
      <c r="FT11" s="88">
        <f>FT7</f>
        <v>74.2</v>
      </c>
      <c r="FU11" s="88">
        <f>FU7</f>
        <v>64.3</v>
      </c>
      <c r="FV11" s="88">
        <f>FV7</f>
        <v>60.5</v>
      </c>
      <c r="FW11" s="88">
        <f>FW7</f>
        <v>45.5</v>
      </c>
      <c r="FX11" s="88">
        <f>FX7</f>
        <v>51.2</v>
      </c>
      <c r="FY11" s="77"/>
      <c r="FZ11" s="77"/>
      <c r="GA11" s="77"/>
      <c r="GB11" s="77"/>
      <c r="GC11" s="87" t="s">
        <v>150</v>
      </c>
      <c r="GD11" s="88">
        <f>GD7</f>
        <v>60.8</v>
      </c>
      <c r="GE11" s="88">
        <f>GE7</f>
        <v>61.2</v>
      </c>
      <c r="GF11" s="88">
        <f>GF7</f>
        <v>62.8</v>
      </c>
      <c r="GG11" s="88">
        <f>GG7</f>
        <v>62.6</v>
      </c>
      <c r="GH11" s="88">
        <f>GH7</f>
        <v>64.2</v>
      </c>
      <c r="GI11" s="77"/>
      <c r="GJ11" s="77"/>
      <c r="GK11" s="77"/>
      <c r="GL11" s="77"/>
      <c r="GM11" s="87" t="s">
        <v>150</v>
      </c>
      <c r="GN11" s="88">
        <f>GN7</f>
        <v>32.5</v>
      </c>
      <c r="GO11" s="88">
        <f>GO7</f>
        <v>31</v>
      </c>
      <c r="GP11" s="88">
        <f>GP7</f>
        <v>31.4</v>
      </c>
      <c r="GQ11" s="88">
        <f>GQ7</f>
        <v>33.299999999999997</v>
      </c>
      <c r="GR11" s="88">
        <f>GR7</f>
        <v>24.8</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150</v>
      </c>
      <c r="IX11" s="88" t="str">
        <f>IX7</f>
        <v>-</v>
      </c>
      <c r="IY11" s="88" t="str">
        <f>IY7</f>
        <v>-</v>
      </c>
      <c r="IZ11" s="88" t="str">
        <f>IZ7</f>
        <v>-</v>
      </c>
      <c r="JA11" s="88" t="str">
        <f>JA7</f>
        <v>-</v>
      </c>
      <c r="JB11" s="88" t="str">
        <f>JB7</f>
        <v>-</v>
      </c>
      <c r="JC11" s="77"/>
      <c r="JD11" s="77"/>
      <c r="JE11" s="77"/>
      <c r="JF11" s="77"/>
      <c r="JG11" s="87" t="s">
        <v>152</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150</v>
      </c>
      <c r="KL11" s="88" t="str">
        <f>KL7</f>
        <v>-</v>
      </c>
      <c r="KM11" s="88" t="str">
        <f>KM7</f>
        <v>-</v>
      </c>
      <c r="KN11" s="88" t="str">
        <f>KN7</f>
        <v>-</v>
      </c>
      <c r="KO11" s="88" t="str">
        <f>KO7</f>
        <v>-</v>
      </c>
      <c r="KP11" s="88" t="str">
        <f>KP7</f>
        <v>-</v>
      </c>
      <c r="KQ11" s="77"/>
      <c r="KR11" s="77"/>
      <c r="KS11" s="77"/>
      <c r="KT11" s="77"/>
      <c r="KU11" s="77"/>
      <c r="KV11" s="87" t="s">
        <v>150</v>
      </c>
      <c r="KW11" s="88" t="str">
        <f>KW7</f>
        <v>-</v>
      </c>
      <c r="KX11" s="88" t="str">
        <f>KX7</f>
        <v>-</v>
      </c>
      <c r="KY11" s="88" t="str">
        <f>KY7</f>
        <v>-</v>
      </c>
      <c r="KZ11" s="88" t="str">
        <f>KZ7</f>
        <v>-</v>
      </c>
      <c r="LA11" s="88" t="str">
        <f>LA7</f>
        <v>-</v>
      </c>
      <c r="LB11" s="77"/>
      <c r="LC11" s="77"/>
      <c r="LD11" s="77"/>
      <c r="LE11" s="77"/>
      <c r="LF11" s="87" t="s">
        <v>150</v>
      </c>
      <c r="LG11" s="88" t="str">
        <f>LG7</f>
        <v>-</v>
      </c>
      <c r="LH11" s="88" t="str">
        <f>LH7</f>
        <v>-</v>
      </c>
      <c r="LI11" s="88" t="str">
        <f>LI7</f>
        <v>-</v>
      </c>
      <c r="LJ11" s="88" t="str">
        <f>LJ7</f>
        <v>-</v>
      </c>
      <c r="LK11" s="88" t="str">
        <f>LK7</f>
        <v>-</v>
      </c>
      <c r="LL11" s="77"/>
      <c r="LM11" s="77"/>
      <c r="LN11" s="77"/>
      <c r="LO11" s="77"/>
      <c r="LP11" s="87" t="s">
        <v>150</v>
      </c>
      <c r="LQ11" s="88" t="str">
        <f>LQ7</f>
        <v>-</v>
      </c>
      <c r="LR11" s="88" t="str">
        <f>LR7</f>
        <v>-</v>
      </c>
      <c r="LS11" s="88" t="str">
        <f>LS7</f>
        <v>-</v>
      </c>
      <c r="LT11" s="88" t="str">
        <f>LT7</f>
        <v>-</v>
      </c>
      <c r="LU11" s="88" t="str">
        <f>LU7</f>
        <v>-</v>
      </c>
      <c r="LV11" s="77"/>
      <c r="LW11" s="77"/>
      <c r="LX11" s="77"/>
      <c r="LY11" s="77"/>
      <c r="LZ11" s="87" t="s">
        <v>150</v>
      </c>
      <c r="MA11" s="88" t="str">
        <f>MA7</f>
        <v>-</v>
      </c>
      <c r="MB11" s="88" t="str">
        <f>MB7</f>
        <v>-</v>
      </c>
      <c r="MC11" s="88" t="str">
        <f>MC7</f>
        <v>-</v>
      </c>
      <c r="MD11" s="88" t="str">
        <f>MD7</f>
        <v>-</v>
      </c>
      <c r="ME11" s="88" t="str">
        <f>ME7</f>
        <v>-</v>
      </c>
      <c r="MF11" s="77"/>
      <c r="MG11" s="77"/>
      <c r="MH11" s="77"/>
      <c r="MI11" s="77"/>
      <c r="MJ11" s="87" t="s">
        <v>150</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130.5</v>
      </c>
      <c r="AZ12" s="88">
        <f>BE7</f>
        <v>129.9</v>
      </c>
      <c r="BA12" s="88">
        <f>BF7</f>
        <v>130.19999999999999</v>
      </c>
      <c r="BB12" s="88">
        <f>BG7</f>
        <v>134.6</v>
      </c>
      <c r="BC12" s="88">
        <f>BH7</f>
        <v>131.19999999999999</v>
      </c>
      <c r="BD12" s="77"/>
      <c r="BE12" s="77"/>
      <c r="BF12" s="77"/>
      <c r="BG12" s="77"/>
      <c r="BH12" s="77"/>
      <c r="BI12" s="87" t="s">
        <v>153</v>
      </c>
      <c r="BJ12" s="88">
        <f>BO7</f>
        <v>130.69999999999999</v>
      </c>
      <c r="BK12" s="88">
        <f>BP7</f>
        <v>128.9</v>
      </c>
      <c r="BL12" s="88">
        <f>BQ7</f>
        <v>129.30000000000001</v>
      </c>
      <c r="BM12" s="88">
        <f>BR7</f>
        <v>133.80000000000001</v>
      </c>
      <c r="BN12" s="88">
        <f>BS7</f>
        <v>130.19999999999999</v>
      </c>
      <c r="BO12" s="77"/>
      <c r="BP12" s="77"/>
      <c r="BQ12" s="77"/>
      <c r="BR12" s="77"/>
      <c r="BS12" s="77"/>
      <c r="BT12" s="87" t="s">
        <v>153</v>
      </c>
      <c r="BU12" s="88">
        <f>BZ7</f>
        <v>707.7</v>
      </c>
      <c r="BV12" s="88">
        <f>CA7</f>
        <v>749.1</v>
      </c>
      <c r="BW12" s="88">
        <f>CB7</f>
        <v>763.6</v>
      </c>
      <c r="BX12" s="88">
        <f>CC7</f>
        <v>666.3</v>
      </c>
      <c r="BY12" s="88">
        <f>CD7</f>
        <v>836.7</v>
      </c>
      <c r="BZ12" s="77"/>
      <c r="CA12" s="77"/>
      <c r="CB12" s="77"/>
      <c r="CC12" s="77"/>
      <c r="CD12" s="77"/>
      <c r="CE12" s="87" t="s">
        <v>153</v>
      </c>
      <c r="CF12" s="88">
        <f>CK7</f>
        <v>8600.1</v>
      </c>
      <c r="CG12" s="88">
        <f>CL7</f>
        <v>9078.5</v>
      </c>
      <c r="CH12" s="88">
        <f>CM7</f>
        <v>9106</v>
      </c>
      <c r="CI12" s="88">
        <f>CN7</f>
        <v>9268.1</v>
      </c>
      <c r="CJ12" s="88">
        <f>CO7</f>
        <v>9846.1</v>
      </c>
      <c r="CK12" s="77"/>
      <c r="CL12" s="77"/>
      <c r="CM12" s="77"/>
      <c r="CN12" s="77"/>
      <c r="CO12" s="87" t="s">
        <v>153</v>
      </c>
      <c r="CP12" s="89">
        <f>CU7</f>
        <v>1467681</v>
      </c>
      <c r="CQ12" s="89">
        <f>CV7</f>
        <v>1533303</v>
      </c>
      <c r="CR12" s="89">
        <f>CW7</f>
        <v>1359753</v>
      </c>
      <c r="CS12" s="89">
        <f>CX7</f>
        <v>1430009</v>
      </c>
      <c r="CT12" s="89">
        <f>CY7</f>
        <v>1417603</v>
      </c>
      <c r="CU12" s="77"/>
      <c r="CV12" s="77"/>
      <c r="CW12" s="77"/>
      <c r="CX12" s="77"/>
      <c r="CY12" s="77"/>
      <c r="CZ12" s="87" t="s">
        <v>153</v>
      </c>
      <c r="DA12" s="88">
        <f>DF7</f>
        <v>36.4</v>
      </c>
      <c r="DB12" s="88">
        <f>DG7</f>
        <v>35.200000000000003</v>
      </c>
      <c r="DC12" s="88">
        <f>DH7</f>
        <v>35</v>
      </c>
      <c r="DD12" s="88">
        <f>DI7</f>
        <v>34.4</v>
      </c>
      <c r="DE12" s="88">
        <f>DJ7</f>
        <v>32.1</v>
      </c>
      <c r="DF12" s="77"/>
      <c r="DG12" s="77"/>
      <c r="DH12" s="77"/>
      <c r="DI12" s="77"/>
      <c r="DJ12" s="87" t="s">
        <v>154</v>
      </c>
      <c r="DK12" s="88">
        <f>DP7</f>
        <v>19.8</v>
      </c>
      <c r="DL12" s="88">
        <f>DQ7</f>
        <v>20.100000000000001</v>
      </c>
      <c r="DM12" s="88">
        <f>DR7</f>
        <v>18.5</v>
      </c>
      <c r="DN12" s="88">
        <f>DS7</f>
        <v>20.6</v>
      </c>
      <c r="DO12" s="88">
        <f>DT7</f>
        <v>18.899999999999999</v>
      </c>
      <c r="DP12" s="77"/>
      <c r="DQ12" s="77"/>
      <c r="DR12" s="77"/>
      <c r="DS12" s="77"/>
      <c r="DT12" s="87" t="s">
        <v>154</v>
      </c>
      <c r="DU12" s="88">
        <f>DZ7</f>
        <v>96.5</v>
      </c>
      <c r="DV12" s="88">
        <f>EA7</f>
        <v>89.3</v>
      </c>
      <c r="DW12" s="88">
        <f>EB7</f>
        <v>92.8</v>
      </c>
      <c r="DX12" s="88">
        <f>EC7</f>
        <v>95.1</v>
      </c>
      <c r="DY12" s="88">
        <f>ED7</f>
        <v>101.1</v>
      </c>
      <c r="DZ12" s="77"/>
      <c r="EA12" s="77"/>
      <c r="EB12" s="77"/>
      <c r="EC12" s="77"/>
      <c r="ED12" s="87" t="s">
        <v>153</v>
      </c>
      <c r="EE12" s="88">
        <f>EJ7</f>
        <v>60.1</v>
      </c>
      <c r="EF12" s="88">
        <f>EK7</f>
        <v>61.2</v>
      </c>
      <c r="EG12" s="88">
        <f>EL7</f>
        <v>61.9</v>
      </c>
      <c r="EH12" s="88">
        <f>EM7</f>
        <v>62</v>
      </c>
      <c r="EI12" s="88">
        <f>EN7</f>
        <v>60.7</v>
      </c>
      <c r="EJ12" s="77"/>
      <c r="EK12" s="77"/>
      <c r="EL12" s="77"/>
      <c r="EM12" s="77"/>
      <c r="EN12" s="87" t="s">
        <v>153</v>
      </c>
      <c r="EO12" s="88">
        <f>ET7</f>
        <v>21.1</v>
      </c>
      <c r="EP12" s="88">
        <f>EU7</f>
        <v>22.3</v>
      </c>
      <c r="EQ12" s="88">
        <f>EV7</f>
        <v>22.1</v>
      </c>
      <c r="ER12" s="88">
        <f>EW7</f>
        <v>23</v>
      </c>
      <c r="ES12" s="88">
        <f>EX7</f>
        <v>28.8</v>
      </c>
      <c r="ET12" s="77"/>
      <c r="EU12" s="77"/>
      <c r="EV12" s="77"/>
      <c r="EW12" s="77"/>
      <c r="EX12" s="77"/>
      <c r="EY12" s="87" t="s">
        <v>153</v>
      </c>
      <c r="EZ12" s="88">
        <f>IF($EZ$8,FE7,"-")</f>
        <v>38</v>
      </c>
      <c r="FA12" s="88">
        <f>IF($EZ$8,FF7,"-")</f>
        <v>36.5</v>
      </c>
      <c r="FB12" s="88">
        <f>IF($EZ$8,FG7,"-")</f>
        <v>36.6</v>
      </c>
      <c r="FC12" s="88">
        <f>IF($EZ$8,FH7,"-")</f>
        <v>35.799999999999997</v>
      </c>
      <c r="FD12" s="88">
        <f>IF($EZ$8,FI7,"-")</f>
        <v>33.299999999999997</v>
      </c>
      <c r="FE12" s="77"/>
      <c r="FF12" s="77"/>
      <c r="FG12" s="77"/>
      <c r="FH12" s="77"/>
      <c r="FI12" s="87" t="s">
        <v>155</v>
      </c>
      <c r="FJ12" s="88">
        <f>IF($FJ$8,FO7,"-")</f>
        <v>20.6</v>
      </c>
      <c r="FK12" s="88">
        <f>IF($FJ$8,FP7,"-")</f>
        <v>21.6</v>
      </c>
      <c r="FL12" s="88">
        <f>IF($FJ$8,FQ7,"-")</f>
        <v>20</v>
      </c>
      <c r="FM12" s="88">
        <f>IF($FJ$8,FR7,"-")</f>
        <v>22.1</v>
      </c>
      <c r="FN12" s="88">
        <f>IF($FJ$8,FS7,"-")</f>
        <v>20.2</v>
      </c>
      <c r="FO12" s="77"/>
      <c r="FP12" s="77"/>
      <c r="FQ12" s="77"/>
      <c r="FR12" s="77"/>
      <c r="FS12" s="87" t="s">
        <v>153</v>
      </c>
      <c r="FT12" s="88">
        <f>IF($FT$8,FY7,"-")</f>
        <v>73.2</v>
      </c>
      <c r="FU12" s="88">
        <f>IF($FT$8,FZ7,"-")</f>
        <v>71.400000000000006</v>
      </c>
      <c r="FV12" s="88">
        <f>IF($FT$8,GA7,"-")</f>
        <v>82</v>
      </c>
      <c r="FW12" s="88">
        <f>IF($FT$8,GB7,"-")</f>
        <v>87.3</v>
      </c>
      <c r="FX12" s="88">
        <f>IF($FT$8,GC7,"-")</f>
        <v>94.7</v>
      </c>
      <c r="FY12" s="77"/>
      <c r="FZ12" s="77"/>
      <c r="GA12" s="77"/>
      <c r="GB12" s="77"/>
      <c r="GC12" s="87" t="s">
        <v>153</v>
      </c>
      <c r="GD12" s="88">
        <f>IF($GD$8,GI7,"-")</f>
        <v>62.6</v>
      </c>
      <c r="GE12" s="88">
        <f>IF($GD$8,GJ7,"-")</f>
        <v>63.4</v>
      </c>
      <c r="GF12" s="88">
        <f>IF($GD$8,GK7,"-")</f>
        <v>63.8</v>
      </c>
      <c r="GG12" s="88">
        <f>IF($GD$8,GL7,"-")</f>
        <v>63.6</v>
      </c>
      <c r="GH12" s="88">
        <f>IF($GD$8,GM7,"-")</f>
        <v>62</v>
      </c>
      <c r="GI12" s="77"/>
      <c r="GJ12" s="77"/>
      <c r="GK12" s="77"/>
      <c r="GL12" s="77"/>
      <c r="GM12" s="87" t="s">
        <v>153</v>
      </c>
      <c r="GN12" s="88">
        <f>IF($GN$8,GS7,"-")</f>
        <v>15.3</v>
      </c>
      <c r="GO12" s="88">
        <f>IF($GN$8,GT7,"-")</f>
        <v>16.100000000000001</v>
      </c>
      <c r="GP12" s="88">
        <f>IF($GN$8,GU7,"-")</f>
        <v>15.2</v>
      </c>
      <c r="GQ12" s="88">
        <f>IF($GN$8,GV7,"-")</f>
        <v>17.7</v>
      </c>
      <c r="GR12" s="88">
        <f>IF($GN$8,GW7,"-")</f>
        <v>21.9</v>
      </c>
      <c r="GS12" s="77"/>
      <c r="GT12" s="77"/>
      <c r="GU12" s="77"/>
      <c r="GV12" s="77"/>
      <c r="GW12" s="77"/>
      <c r="GX12" s="87" t="s">
        <v>153</v>
      </c>
      <c r="GY12" s="88" t="str">
        <f>IF($GY$8,HD7,"-")</f>
        <v>-</v>
      </c>
      <c r="GZ12" s="88" t="str">
        <f>IF($GY$8,HE7,"-")</f>
        <v>-</v>
      </c>
      <c r="HA12" s="88" t="str">
        <f>IF($GY$8,HF7,"-")</f>
        <v>-</v>
      </c>
      <c r="HB12" s="88" t="str">
        <f>IF($GY$8,HG7,"-")</f>
        <v>-</v>
      </c>
      <c r="HC12" s="88" t="str">
        <f>IF($GY$8,HH7,"-")</f>
        <v>-</v>
      </c>
      <c r="HD12" s="77"/>
      <c r="HE12" s="77"/>
      <c r="HF12" s="77"/>
      <c r="HG12" s="77"/>
      <c r="HH12" s="87" t="s">
        <v>153</v>
      </c>
      <c r="HI12" s="88" t="str">
        <f>IF($HI$8,HN7,"-")</f>
        <v>-</v>
      </c>
      <c r="HJ12" s="88" t="str">
        <f>IF($HI$8,HO7,"-")</f>
        <v>-</v>
      </c>
      <c r="HK12" s="88" t="str">
        <f>IF($HI$8,HP7,"-")</f>
        <v>-</v>
      </c>
      <c r="HL12" s="88" t="str">
        <f>IF($HI$8,HQ7,"-")</f>
        <v>-</v>
      </c>
      <c r="HM12" s="88" t="str">
        <f>IF($HI$8,HR7,"-")</f>
        <v>-</v>
      </c>
      <c r="HN12" s="77"/>
      <c r="HO12" s="77"/>
      <c r="HP12" s="77"/>
      <c r="HQ12" s="77"/>
      <c r="HR12" s="87" t="s">
        <v>153</v>
      </c>
      <c r="HS12" s="88" t="str">
        <f>IF($HS$8,HX7,"-")</f>
        <v>-</v>
      </c>
      <c r="HT12" s="88" t="str">
        <f>IF($HS$8,HY7,"-")</f>
        <v>-</v>
      </c>
      <c r="HU12" s="88" t="str">
        <f>IF($HS$8,HZ7,"-")</f>
        <v>-</v>
      </c>
      <c r="HV12" s="88" t="str">
        <f>IF($HS$8,IA7,"-")</f>
        <v>-</v>
      </c>
      <c r="HW12" s="88" t="str">
        <f>IF($HS$8,IB7,"-")</f>
        <v>-</v>
      </c>
      <c r="HX12" s="77"/>
      <c r="HY12" s="77"/>
      <c r="HZ12" s="77"/>
      <c r="IA12" s="77"/>
      <c r="IB12" s="87" t="s">
        <v>153</v>
      </c>
      <c r="IC12" s="88" t="str">
        <f>IF($IC$8,IH7,"-")</f>
        <v>-</v>
      </c>
      <c r="ID12" s="88" t="str">
        <f>IF($IC$8,II7,"-")</f>
        <v>-</v>
      </c>
      <c r="IE12" s="88" t="str">
        <f>IF($IC$8,IJ7,"-")</f>
        <v>-</v>
      </c>
      <c r="IF12" s="88" t="str">
        <f>IF($IC$8,IK7,"-")</f>
        <v>-</v>
      </c>
      <c r="IG12" s="88" t="str">
        <f>IF($IC$8,IL7,"-")</f>
        <v>-</v>
      </c>
      <c r="IH12" s="77"/>
      <c r="II12" s="77"/>
      <c r="IJ12" s="77"/>
      <c r="IK12" s="77"/>
      <c r="IL12" s="87" t="s">
        <v>153</v>
      </c>
      <c r="IM12" s="88" t="str">
        <f>IF($IM$8,IR7,"-")</f>
        <v>-</v>
      </c>
      <c r="IN12" s="88" t="str">
        <f>IF($IM$8,IS7,"-")</f>
        <v>-</v>
      </c>
      <c r="IO12" s="88" t="str">
        <f>IF($IM$8,IT7,"-")</f>
        <v>-</v>
      </c>
      <c r="IP12" s="88" t="str">
        <f>IF($IM$8,IU7,"-")</f>
        <v>-</v>
      </c>
      <c r="IQ12" s="88" t="str">
        <f>IF($IM$8,IV7,"-")</f>
        <v>-</v>
      </c>
      <c r="IR12" s="77"/>
      <c r="IS12" s="77"/>
      <c r="IT12" s="77"/>
      <c r="IU12" s="77"/>
      <c r="IV12" s="77"/>
      <c r="IW12" s="87" t="s">
        <v>153</v>
      </c>
      <c r="IX12" s="88" t="str">
        <f>IF($IX$8,JC7,"-")</f>
        <v>-</v>
      </c>
      <c r="IY12" s="88" t="str">
        <f>IF($IX$8,JD7,"-")</f>
        <v>-</v>
      </c>
      <c r="IZ12" s="88" t="str">
        <f>IF($IX$8,JE7,"-")</f>
        <v>-</v>
      </c>
      <c r="JA12" s="88" t="str">
        <f>IF($IX$8,JF7,"-")</f>
        <v>-</v>
      </c>
      <c r="JB12" s="88" t="str">
        <f>IF($IX$8,JG7,"-")</f>
        <v>-</v>
      </c>
      <c r="JC12" s="77"/>
      <c r="JD12" s="77"/>
      <c r="JE12" s="77"/>
      <c r="JF12" s="77"/>
      <c r="JG12" s="87" t="s">
        <v>156</v>
      </c>
      <c r="JH12" s="88" t="str">
        <f>IF($JH$8,JM7,"-")</f>
        <v>-</v>
      </c>
      <c r="JI12" s="88" t="str">
        <f>IF($JH$8,JN7,"-")</f>
        <v>-</v>
      </c>
      <c r="JJ12" s="88" t="str">
        <f>IF($JH$8,JO7,"-")</f>
        <v>-</v>
      </c>
      <c r="JK12" s="88" t="str">
        <f>IF($JH$8,JP7,"-")</f>
        <v>-</v>
      </c>
      <c r="JL12" s="88" t="str">
        <f>IF($JH$8,JQ7,"-")</f>
        <v>-</v>
      </c>
      <c r="JM12" s="77"/>
      <c r="JN12" s="77"/>
      <c r="JO12" s="77"/>
      <c r="JP12" s="77"/>
      <c r="JQ12" s="87" t="s">
        <v>153</v>
      </c>
      <c r="JR12" s="88" t="str">
        <f>IF($JR$8,JW7,"-")</f>
        <v>-</v>
      </c>
      <c r="JS12" s="88" t="str">
        <f>IF($JR$8,JX7,"-")</f>
        <v>-</v>
      </c>
      <c r="JT12" s="88" t="str">
        <f>IF($JR$8,JY7,"-")</f>
        <v>-</v>
      </c>
      <c r="JU12" s="88" t="str">
        <f>IF($JR$8,JZ7,"-")</f>
        <v>-</v>
      </c>
      <c r="JV12" s="88" t="str">
        <f>IF($JR$8,KA7,"-")</f>
        <v>-</v>
      </c>
      <c r="JW12" s="77"/>
      <c r="JX12" s="77"/>
      <c r="JY12" s="77"/>
      <c r="JZ12" s="77"/>
      <c r="KA12" s="87" t="s">
        <v>153</v>
      </c>
      <c r="KB12" s="88" t="str">
        <f>IF($KB$8,KG7,"-")</f>
        <v>-</v>
      </c>
      <c r="KC12" s="88" t="str">
        <f>IF($KB$8,KH7,"-")</f>
        <v>-</v>
      </c>
      <c r="KD12" s="88" t="str">
        <f>IF($KB$8,KI7,"-")</f>
        <v>-</v>
      </c>
      <c r="KE12" s="88" t="str">
        <f>IF($KB$8,KJ7,"-")</f>
        <v>-</v>
      </c>
      <c r="KF12" s="88" t="str">
        <f>IF($KB$8,KK7,"-")</f>
        <v>-</v>
      </c>
      <c r="KG12" s="77"/>
      <c r="KH12" s="77"/>
      <c r="KI12" s="77"/>
      <c r="KJ12" s="77"/>
      <c r="KK12" s="87" t="s">
        <v>153</v>
      </c>
      <c r="KL12" s="88" t="str">
        <f>IF($KL$8,KQ7,"-")</f>
        <v>-</v>
      </c>
      <c r="KM12" s="88" t="str">
        <f>IF($KL$8,KR7,"-")</f>
        <v>-</v>
      </c>
      <c r="KN12" s="88" t="str">
        <f>IF($KL$8,KS7,"-")</f>
        <v>-</v>
      </c>
      <c r="KO12" s="88" t="str">
        <f>IF($KL$8,KT7,"-")</f>
        <v>-</v>
      </c>
      <c r="KP12" s="88" t="str">
        <f>IF($KL$8,KU7,"-")</f>
        <v>-</v>
      </c>
      <c r="KQ12" s="77"/>
      <c r="KR12" s="77"/>
      <c r="KS12" s="77"/>
      <c r="KT12" s="77"/>
      <c r="KU12" s="77"/>
      <c r="KV12" s="87" t="s">
        <v>153</v>
      </c>
      <c r="KW12" s="88" t="str">
        <f>IF($KW$8,LB7,"-")</f>
        <v>-</v>
      </c>
      <c r="KX12" s="88" t="str">
        <f>IF($KW$8,LC7,"-")</f>
        <v>-</v>
      </c>
      <c r="KY12" s="88" t="str">
        <f>IF($KW$8,LD7,"-")</f>
        <v>-</v>
      </c>
      <c r="KZ12" s="88" t="str">
        <f>IF($KW$8,LE7,"-")</f>
        <v>-</v>
      </c>
      <c r="LA12" s="88" t="str">
        <f>IF($KW$8,LF7,"-")</f>
        <v>-</v>
      </c>
      <c r="LB12" s="77"/>
      <c r="LC12" s="77"/>
      <c r="LD12" s="77"/>
      <c r="LE12" s="77"/>
      <c r="LF12" s="87" t="s">
        <v>155</v>
      </c>
      <c r="LG12" s="88" t="str">
        <f>IF($LG$8,LL7,"-")</f>
        <v>-</v>
      </c>
      <c r="LH12" s="88" t="str">
        <f>IF($LG$8,LM7,"-")</f>
        <v>-</v>
      </c>
      <c r="LI12" s="88" t="str">
        <f>IF($LG$8,LN7,"-")</f>
        <v>-</v>
      </c>
      <c r="LJ12" s="88" t="str">
        <f>IF($LG$8,LO7,"-")</f>
        <v>-</v>
      </c>
      <c r="LK12" s="88" t="str">
        <f>IF($LG$8,LP7,"-")</f>
        <v>-</v>
      </c>
      <c r="LL12" s="77"/>
      <c r="LM12" s="77"/>
      <c r="LN12" s="77"/>
      <c r="LO12" s="77"/>
      <c r="LP12" s="87" t="s">
        <v>153</v>
      </c>
      <c r="LQ12" s="88" t="str">
        <f>IF($LQ$8,LV7,"-")</f>
        <v>-</v>
      </c>
      <c r="LR12" s="88" t="str">
        <f>IF($LQ$8,LW7,"-")</f>
        <v>-</v>
      </c>
      <c r="LS12" s="88" t="str">
        <f>IF($LQ$8,LX7,"-")</f>
        <v>-</v>
      </c>
      <c r="LT12" s="88" t="str">
        <f>IF($LQ$8,LY7,"-")</f>
        <v>-</v>
      </c>
      <c r="LU12" s="88" t="str">
        <f>IF($LQ$8,LZ7,"-")</f>
        <v>-</v>
      </c>
      <c r="LV12" s="77"/>
      <c r="LW12" s="77"/>
      <c r="LX12" s="77"/>
      <c r="LY12" s="77"/>
      <c r="LZ12" s="87" t="s">
        <v>155</v>
      </c>
      <c r="MA12" s="88" t="str">
        <f>IF($MA$8,MF7,"-")</f>
        <v>-</v>
      </c>
      <c r="MB12" s="88" t="str">
        <f>IF($MA$8,MG7,"-")</f>
        <v>-</v>
      </c>
      <c r="MC12" s="88" t="str">
        <f>IF($MA$8,MH7,"-")</f>
        <v>-</v>
      </c>
      <c r="MD12" s="88" t="str">
        <f>IF($MA$8,MI7,"-")</f>
        <v>-</v>
      </c>
      <c r="ME12" s="88" t="str">
        <f>IF($MA$8,MJ7,"-")</f>
        <v>-</v>
      </c>
      <c r="MF12" s="77"/>
      <c r="MG12" s="77"/>
      <c r="MH12" s="77"/>
      <c r="MI12" s="77"/>
      <c r="MJ12" s="87" t="s">
        <v>153</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157</v>
      </c>
      <c r="AY13" s="88">
        <f>$BI$7</f>
        <v>100</v>
      </c>
      <c r="AZ13" s="88">
        <f>$BI$7</f>
        <v>100</v>
      </c>
      <c r="BA13" s="88">
        <f>$BI$7</f>
        <v>100</v>
      </c>
      <c r="BB13" s="88">
        <f>$BI$7</f>
        <v>100</v>
      </c>
      <c r="BC13" s="88">
        <f>$BI$7</f>
        <v>100</v>
      </c>
      <c r="BD13" s="77"/>
      <c r="BE13" s="77"/>
      <c r="BF13" s="77"/>
      <c r="BG13" s="77"/>
      <c r="BH13" s="77"/>
      <c r="BI13" s="87" t="s">
        <v>157</v>
      </c>
      <c r="BJ13" s="88">
        <f>$BT$7</f>
        <v>100</v>
      </c>
      <c r="BK13" s="88">
        <f>$BT$7</f>
        <v>100</v>
      </c>
      <c r="BL13" s="88">
        <f>$BT$7</f>
        <v>100</v>
      </c>
      <c r="BM13" s="88">
        <f>$BT$7</f>
        <v>100</v>
      </c>
      <c r="BN13" s="88">
        <f>$BT$7</f>
        <v>100</v>
      </c>
      <c r="BO13" s="77"/>
      <c r="BP13" s="77"/>
      <c r="BQ13" s="77"/>
      <c r="BR13" s="77"/>
      <c r="BS13" s="77"/>
      <c r="BT13" s="87" t="s">
        <v>157</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158</v>
      </c>
      <c r="C14" s="92"/>
      <c r="D14" s="93"/>
      <c r="E14" s="92"/>
      <c r="F14" s="203" t="s">
        <v>159</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160</v>
      </c>
      <c r="C15" s="202"/>
      <c r="D15" s="93"/>
      <c r="E15" s="90">
        <v>1</v>
      </c>
      <c r="F15" s="202" t="s">
        <v>161</v>
      </c>
      <c r="G15" s="202"/>
      <c r="H15" s="95" t="s">
        <v>162</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163</v>
      </c>
      <c r="AY15" s="96"/>
      <c r="AZ15" s="96"/>
      <c r="BA15" s="96"/>
      <c r="BB15" s="96"/>
      <c r="BC15" s="96"/>
      <c r="BD15" s="93"/>
      <c r="BE15" s="93"/>
      <c r="BF15" s="93"/>
      <c r="BG15" s="93"/>
      <c r="BH15" s="93"/>
      <c r="BI15" s="94" t="s">
        <v>163</v>
      </c>
      <c r="BJ15" s="96"/>
      <c r="BK15" s="96"/>
      <c r="BL15" s="96"/>
      <c r="BM15" s="96"/>
      <c r="BN15" s="96"/>
      <c r="BO15" s="93"/>
      <c r="BP15" s="93"/>
      <c r="BQ15" s="93"/>
      <c r="BR15" s="93"/>
      <c r="BS15" s="93"/>
      <c r="BT15" s="94" t="s">
        <v>163</v>
      </c>
      <c r="BU15" s="96"/>
      <c r="BV15" s="96"/>
      <c r="BW15" s="96"/>
      <c r="BX15" s="96"/>
      <c r="BY15" s="96"/>
      <c r="BZ15" s="93"/>
      <c r="CA15" s="93"/>
      <c r="CB15" s="93"/>
      <c r="CC15" s="93"/>
      <c r="CD15" s="93"/>
      <c r="CE15" s="94" t="s">
        <v>163</v>
      </c>
      <c r="CF15" s="96"/>
      <c r="CG15" s="96"/>
      <c r="CH15" s="96"/>
      <c r="CI15" s="96"/>
      <c r="CJ15" s="96"/>
      <c r="CK15" s="93"/>
      <c r="CL15" s="93"/>
      <c r="CM15" s="93"/>
      <c r="CN15" s="93"/>
      <c r="CO15" s="94" t="s">
        <v>163</v>
      </c>
      <c r="CP15" s="96"/>
      <c r="CQ15" s="96"/>
      <c r="CR15" s="96"/>
      <c r="CS15" s="96"/>
      <c r="CT15" s="96"/>
      <c r="CU15" s="93"/>
      <c r="CV15" s="93"/>
      <c r="CW15" s="93"/>
      <c r="CX15" s="93"/>
      <c r="CY15" s="93"/>
      <c r="CZ15" s="94" t="s">
        <v>163</v>
      </c>
      <c r="DA15" s="96"/>
      <c r="DB15" s="96"/>
      <c r="DC15" s="96"/>
      <c r="DD15" s="96"/>
      <c r="DE15" s="96"/>
      <c r="DF15" s="93"/>
      <c r="DG15" s="93"/>
      <c r="DH15" s="93"/>
      <c r="DI15" s="93"/>
      <c r="DJ15" s="94" t="s">
        <v>163</v>
      </c>
      <c r="DK15" s="96"/>
      <c r="DL15" s="96"/>
      <c r="DM15" s="96"/>
      <c r="DN15" s="96"/>
      <c r="DO15" s="96"/>
      <c r="DP15" s="93"/>
      <c r="DQ15" s="93"/>
      <c r="DR15" s="93"/>
      <c r="DS15" s="93"/>
      <c r="DT15" s="94" t="s">
        <v>163</v>
      </c>
      <c r="DU15" s="96"/>
      <c r="DV15" s="96"/>
      <c r="DW15" s="96"/>
      <c r="DX15" s="96"/>
      <c r="DY15" s="96"/>
      <c r="DZ15" s="93"/>
      <c r="EA15" s="93"/>
      <c r="EB15" s="93"/>
      <c r="EC15" s="93"/>
      <c r="ED15" s="94" t="s">
        <v>163</v>
      </c>
      <c r="EE15" s="96"/>
      <c r="EF15" s="96"/>
      <c r="EG15" s="96"/>
      <c r="EH15" s="96"/>
      <c r="EI15" s="96"/>
      <c r="EJ15" s="93"/>
      <c r="EK15" s="93"/>
      <c r="EL15" s="93"/>
      <c r="EM15" s="93"/>
      <c r="EN15" s="94" t="s">
        <v>163</v>
      </c>
      <c r="EO15" s="96"/>
      <c r="EP15" s="96"/>
      <c r="EQ15" s="96"/>
      <c r="ER15" s="96"/>
      <c r="ES15" s="96"/>
      <c r="ET15" s="93"/>
      <c r="EU15" s="93"/>
      <c r="EV15" s="93"/>
      <c r="EW15" s="93"/>
      <c r="EX15" s="93"/>
      <c r="EY15" s="94" t="s">
        <v>163</v>
      </c>
      <c r="EZ15" s="96"/>
      <c r="FA15" s="96"/>
      <c r="FB15" s="96"/>
      <c r="FC15" s="96"/>
      <c r="FD15" s="96"/>
      <c r="FE15" s="93"/>
      <c r="FF15" s="93"/>
      <c r="FG15" s="93"/>
      <c r="FH15" s="93"/>
      <c r="FI15" s="94" t="s">
        <v>163</v>
      </c>
      <c r="FJ15" s="96"/>
      <c r="FK15" s="96"/>
      <c r="FL15" s="96"/>
      <c r="FM15" s="96"/>
      <c r="FN15" s="96"/>
      <c r="FO15" s="93"/>
      <c r="FP15" s="93"/>
      <c r="FQ15" s="93"/>
      <c r="FR15" s="93"/>
      <c r="FS15" s="94" t="s">
        <v>163</v>
      </c>
      <c r="FT15" s="96"/>
      <c r="FU15" s="96"/>
      <c r="FV15" s="96"/>
      <c r="FW15" s="96"/>
      <c r="FX15" s="96"/>
      <c r="FY15" s="93"/>
      <c r="FZ15" s="93"/>
      <c r="GA15" s="93"/>
      <c r="GB15" s="93"/>
      <c r="GC15" s="94" t="s">
        <v>163</v>
      </c>
      <c r="GD15" s="96"/>
      <c r="GE15" s="96"/>
      <c r="GF15" s="96"/>
      <c r="GG15" s="96"/>
      <c r="GH15" s="96"/>
      <c r="GI15" s="93"/>
      <c r="GJ15" s="93"/>
      <c r="GK15" s="93"/>
      <c r="GL15" s="93"/>
      <c r="GM15" s="94" t="s">
        <v>163</v>
      </c>
      <c r="GN15" s="96"/>
      <c r="GO15" s="96"/>
      <c r="GP15" s="96"/>
      <c r="GQ15" s="96"/>
      <c r="GR15" s="96"/>
      <c r="GS15" s="93"/>
      <c r="GT15" s="93"/>
      <c r="GU15" s="93"/>
      <c r="GV15" s="93"/>
      <c r="GW15" s="93"/>
      <c r="GX15" s="94" t="s">
        <v>163</v>
      </c>
      <c r="GY15" s="96"/>
      <c r="GZ15" s="96"/>
      <c r="HA15" s="96"/>
      <c r="HB15" s="96"/>
      <c r="HC15" s="96"/>
      <c r="HD15" s="93"/>
      <c r="HE15" s="93"/>
      <c r="HF15" s="93"/>
      <c r="HG15" s="93"/>
      <c r="HH15" s="94" t="s">
        <v>163</v>
      </c>
      <c r="HI15" s="96"/>
      <c r="HJ15" s="96"/>
      <c r="HK15" s="96"/>
      <c r="HL15" s="96"/>
      <c r="HM15" s="96"/>
      <c r="HN15" s="93"/>
      <c r="HO15" s="93"/>
      <c r="HP15" s="93"/>
      <c r="HQ15" s="93"/>
      <c r="HR15" s="94" t="s">
        <v>163</v>
      </c>
      <c r="HS15" s="96"/>
      <c r="HT15" s="96"/>
      <c r="HU15" s="96"/>
      <c r="HV15" s="96"/>
      <c r="HW15" s="96"/>
      <c r="HX15" s="93"/>
      <c r="HY15" s="93"/>
      <c r="HZ15" s="93"/>
      <c r="IA15" s="93"/>
      <c r="IB15" s="94" t="s">
        <v>163</v>
      </c>
      <c r="IC15" s="96"/>
      <c r="ID15" s="96"/>
      <c r="IE15" s="96"/>
      <c r="IF15" s="96"/>
      <c r="IG15" s="96"/>
      <c r="IH15" s="93"/>
      <c r="II15" s="93"/>
      <c r="IJ15" s="93"/>
      <c r="IK15" s="93"/>
      <c r="IL15" s="94" t="s">
        <v>163</v>
      </c>
      <c r="IM15" s="96"/>
      <c r="IN15" s="96"/>
      <c r="IO15" s="96"/>
      <c r="IP15" s="96"/>
      <c r="IQ15" s="96"/>
      <c r="IR15" s="93"/>
      <c r="IS15" s="93"/>
      <c r="IT15" s="93"/>
      <c r="IU15" s="93"/>
      <c r="IV15" s="93"/>
      <c r="IW15" s="94" t="s">
        <v>163</v>
      </c>
      <c r="IX15" s="96"/>
      <c r="IY15" s="96"/>
      <c r="IZ15" s="96"/>
      <c r="JA15" s="96"/>
      <c r="JB15" s="96"/>
      <c r="JC15" s="93"/>
      <c r="JD15" s="93"/>
      <c r="JE15" s="93"/>
      <c r="JF15" s="93"/>
      <c r="JG15" s="94" t="s">
        <v>163</v>
      </c>
      <c r="JH15" s="96"/>
      <c r="JI15" s="96"/>
      <c r="JJ15" s="96"/>
      <c r="JK15" s="96"/>
      <c r="JL15" s="96"/>
      <c r="JM15" s="93"/>
      <c r="JN15" s="93"/>
      <c r="JO15" s="93"/>
      <c r="JP15" s="93"/>
      <c r="JQ15" s="94" t="s">
        <v>163</v>
      </c>
      <c r="JR15" s="96"/>
      <c r="JS15" s="96"/>
      <c r="JT15" s="96"/>
      <c r="JU15" s="96"/>
      <c r="JV15" s="96"/>
      <c r="JW15" s="93"/>
      <c r="JX15" s="93"/>
      <c r="JY15" s="93"/>
      <c r="JZ15" s="93"/>
      <c r="KA15" s="94" t="s">
        <v>163</v>
      </c>
      <c r="KB15" s="96"/>
      <c r="KC15" s="96"/>
      <c r="KD15" s="96"/>
      <c r="KE15" s="96"/>
      <c r="KF15" s="96"/>
      <c r="KG15" s="93"/>
      <c r="KH15" s="93"/>
      <c r="KI15" s="93"/>
      <c r="KJ15" s="93"/>
      <c r="KK15" s="94" t="s">
        <v>163</v>
      </c>
      <c r="KL15" s="96"/>
      <c r="KM15" s="96"/>
      <c r="KN15" s="96"/>
      <c r="KO15" s="96"/>
      <c r="KP15" s="96"/>
      <c r="KQ15" s="93"/>
      <c r="KR15" s="93"/>
      <c r="KS15" s="93"/>
      <c r="KT15" s="93"/>
      <c r="KU15" s="93"/>
      <c r="KV15" s="94" t="s">
        <v>163</v>
      </c>
      <c r="KW15" s="96"/>
      <c r="KX15" s="96"/>
      <c r="KY15" s="96"/>
      <c r="KZ15" s="96"/>
      <c r="LA15" s="96"/>
      <c r="LB15" s="93"/>
      <c r="LC15" s="93"/>
      <c r="LD15" s="93"/>
      <c r="LE15" s="93"/>
      <c r="LF15" s="94" t="s">
        <v>163</v>
      </c>
      <c r="LG15" s="96"/>
      <c r="LH15" s="96"/>
      <c r="LI15" s="96"/>
      <c r="LJ15" s="96"/>
      <c r="LK15" s="96"/>
      <c r="LL15" s="93"/>
      <c r="LM15" s="93"/>
      <c r="LN15" s="93"/>
      <c r="LO15" s="93"/>
      <c r="LP15" s="94" t="s">
        <v>163</v>
      </c>
      <c r="LQ15" s="96"/>
      <c r="LR15" s="96"/>
      <c r="LS15" s="96"/>
      <c r="LT15" s="96"/>
      <c r="LU15" s="96"/>
      <c r="LV15" s="93"/>
      <c r="LW15" s="93"/>
      <c r="LX15" s="93"/>
      <c r="LY15" s="93"/>
      <c r="LZ15" s="94" t="s">
        <v>163</v>
      </c>
      <c r="MA15" s="96"/>
      <c r="MB15" s="96"/>
      <c r="MC15" s="96"/>
      <c r="MD15" s="96"/>
      <c r="ME15" s="96"/>
      <c r="MF15" s="93"/>
      <c r="MG15" s="93"/>
      <c r="MH15" s="93"/>
      <c r="MI15" s="93"/>
      <c r="MJ15" s="94" t="s">
        <v>163</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164</v>
      </c>
      <c r="C16" s="202"/>
      <c r="D16" s="93"/>
      <c r="E16" s="90">
        <f>E15+1</f>
        <v>2</v>
      </c>
      <c r="F16" s="202" t="s">
        <v>165</v>
      </c>
      <c r="G16" s="202"/>
      <c r="H16" s="95" t="s">
        <v>166</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167</v>
      </c>
      <c r="C17" s="202"/>
      <c r="D17" s="93"/>
      <c r="E17" s="90">
        <f t="shared" ref="E17" si="8">E16+1</f>
        <v>3</v>
      </c>
      <c r="F17" s="202" t="s">
        <v>168</v>
      </c>
      <c r="G17" s="202"/>
      <c r="H17" s="95" t="s">
        <v>169</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170</v>
      </c>
      <c r="AY17" s="99">
        <f>IF(AY7="-",NA(),AY7)</f>
        <v>150.9</v>
      </c>
      <c r="AZ17" s="99">
        <f t="shared" ref="AZ17:BC17" si="9">IF(AZ7="-",NA(),AZ7)</f>
        <v>173.8</v>
      </c>
      <c r="BA17" s="99">
        <f t="shared" si="9"/>
        <v>117.4</v>
      </c>
      <c r="BB17" s="99">
        <f t="shared" si="9"/>
        <v>134.4</v>
      </c>
      <c r="BC17" s="99">
        <f t="shared" si="9"/>
        <v>138.4</v>
      </c>
      <c r="BD17" s="93"/>
      <c r="BE17" s="93"/>
      <c r="BF17" s="93"/>
      <c r="BG17" s="93"/>
      <c r="BH17" s="93"/>
      <c r="BI17" s="98" t="s">
        <v>170</v>
      </c>
      <c r="BJ17" s="99">
        <f>IF(BJ7="-",NA(),BJ7)</f>
        <v>152.80000000000001</v>
      </c>
      <c r="BK17" s="99">
        <f t="shared" ref="BK17:BN17" si="10">IF(BK7="-",NA(),BK7)</f>
        <v>175.5</v>
      </c>
      <c r="BL17" s="99">
        <f t="shared" si="10"/>
        <v>113.8</v>
      </c>
      <c r="BM17" s="99">
        <f t="shared" si="10"/>
        <v>133.69999999999999</v>
      </c>
      <c r="BN17" s="99">
        <f t="shared" si="10"/>
        <v>136</v>
      </c>
      <c r="BO17" s="93"/>
      <c r="BP17" s="93"/>
      <c r="BQ17" s="93"/>
      <c r="BR17" s="93"/>
      <c r="BS17" s="93"/>
      <c r="BT17" s="98" t="s">
        <v>170</v>
      </c>
      <c r="BU17" s="99">
        <f>IF(BU7="-",NA(),BU7)</f>
        <v>803.6</v>
      </c>
      <c r="BV17" s="99">
        <f t="shared" ref="BV17:BY17" si="11">IF(BV7="-",NA(),BV7)</f>
        <v>1385.1</v>
      </c>
      <c r="BW17" s="99">
        <f t="shared" si="11"/>
        <v>522.1</v>
      </c>
      <c r="BX17" s="99">
        <f t="shared" si="11"/>
        <v>416.5</v>
      </c>
      <c r="BY17" s="99">
        <f t="shared" si="11"/>
        <v>715.1</v>
      </c>
      <c r="BZ17" s="93"/>
      <c r="CA17" s="93"/>
      <c r="CB17" s="93"/>
      <c r="CC17" s="93"/>
      <c r="CD17" s="93"/>
      <c r="CE17" s="98" t="s">
        <v>170</v>
      </c>
      <c r="CF17" s="99">
        <f>IF(CF7="-",NA(),CF7)</f>
        <v>7614.4</v>
      </c>
      <c r="CG17" s="99">
        <f t="shared" ref="CG17:CJ17" si="12">IF(CG7="-",NA(),CG7)</f>
        <v>6602.1</v>
      </c>
      <c r="CH17" s="99">
        <f t="shared" si="12"/>
        <v>10144.5</v>
      </c>
      <c r="CI17" s="99">
        <f t="shared" si="12"/>
        <v>9295.2999999999993</v>
      </c>
      <c r="CJ17" s="99">
        <f t="shared" si="12"/>
        <v>9105</v>
      </c>
      <c r="CK17" s="93"/>
      <c r="CL17" s="93"/>
      <c r="CM17" s="93"/>
      <c r="CN17" s="93"/>
      <c r="CO17" s="98" t="s">
        <v>170</v>
      </c>
      <c r="CP17" s="100">
        <f>IF(CP7="-",NA(),CP7)</f>
        <v>1576191</v>
      </c>
      <c r="CQ17" s="100">
        <f t="shared" ref="CQ17:CT17" si="13">IF(CQ7="-",NA(),CQ7)</f>
        <v>1617473</v>
      </c>
      <c r="CR17" s="100">
        <f t="shared" si="13"/>
        <v>584401</v>
      </c>
      <c r="CS17" s="100">
        <f t="shared" si="13"/>
        <v>1067824</v>
      </c>
      <c r="CT17" s="100">
        <f t="shared" si="13"/>
        <v>1221309</v>
      </c>
      <c r="CU17" s="93"/>
      <c r="CV17" s="93"/>
      <c r="CW17" s="93"/>
      <c r="CX17" s="93"/>
      <c r="CY17" s="93"/>
      <c r="CZ17" s="98" t="s">
        <v>171</v>
      </c>
      <c r="DA17" s="99">
        <f>IF(DA7="-",NA(),DA7)</f>
        <v>44.7</v>
      </c>
      <c r="DB17" s="99">
        <f t="shared" ref="DB17:DE17" si="14">IF(DB7="-",NA(),DB7)</f>
        <v>44.5</v>
      </c>
      <c r="DC17" s="99">
        <f t="shared" si="14"/>
        <v>39.4</v>
      </c>
      <c r="DD17" s="99">
        <f t="shared" si="14"/>
        <v>40.200000000000003</v>
      </c>
      <c r="DE17" s="99">
        <f t="shared" si="14"/>
        <v>35.700000000000003</v>
      </c>
      <c r="DF17" s="93"/>
      <c r="DG17" s="93"/>
      <c r="DH17" s="93"/>
      <c r="DI17" s="93"/>
      <c r="DJ17" s="98" t="s">
        <v>171</v>
      </c>
      <c r="DK17" s="99">
        <f>IF(DK7="-",NA(),DK7)</f>
        <v>22.6</v>
      </c>
      <c r="DL17" s="99">
        <f t="shared" ref="DL17:DO17" si="15">IF(DL7="-",NA(),DL7)</f>
        <v>9</v>
      </c>
      <c r="DM17" s="99">
        <f t="shared" si="15"/>
        <v>33.1</v>
      </c>
      <c r="DN17" s="99">
        <f t="shared" si="15"/>
        <v>32.700000000000003</v>
      </c>
      <c r="DO17" s="99">
        <f t="shared" si="15"/>
        <v>13.5</v>
      </c>
      <c r="DP17" s="93"/>
      <c r="DQ17" s="93"/>
      <c r="DR17" s="93"/>
      <c r="DS17" s="93"/>
      <c r="DT17" s="98" t="s">
        <v>172</v>
      </c>
      <c r="DU17" s="99">
        <f>IF(DU7="-",NA(),DU7)</f>
        <v>74.2</v>
      </c>
      <c r="DV17" s="99">
        <f t="shared" ref="DV17:DY17" si="16">IF(DV7="-",NA(),DV7)</f>
        <v>64.3</v>
      </c>
      <c r="DW17" s="99">
        <f t="shared" si="16"/>
        <v>60.5</v>
      </c>
      <c r="DX17" s="99">
        <f t="shared" si="16"/>
        <v>45.5</v>
      </c>
      <c r="DY17" s="99">
        <f t="shared" si="16"/>
        <v>51.2</v>
      </c>
      <c r="DZ17" s="93"/>
      <c r="EA17" s="93"/>
      <c r="EB17" s="93"/>
      <c r="EC17" s="93"/>
      <c r="ED17" s="98" t="s">
        <v>170</v>
      </c>
      <c r="EE17" s="99">
        <f>IF(EE7="-",NA(),EE7)</f>
        <v>60.8</v>
      </c>
      <c r="EF17" s="99">
        <f t="shared" ref="EF17:EI17" si="17">IF(EF7="-",NA(),EF7)</f>
        <v>61.2</v>
      </c>
      <c r="EG17" s="99">
        <f t="shared" si="17"/>
        <v>62.8</v>
      </c>
      <c r="EH17" s="99">
        <f t="shared" si="17"/>
        <v>62.6</v>
      </c>
      <c r="EI17" s="99">
        <f t="shared" si="17"/>
        <v>64.2</v>
      </c>
      <c r="EJ17" s="93"/>
      <c r="EK17" s="93"/>
      <c r="EL17" s="93"/>
      <c r="EM17" s="93"/>
      <c r="EN17" s="98" t="s">
        <v>170</v>
      </c>
      <c r="EO17" s="99">
        <f>IF(EO7="-",NA(),EO7)</f>
        <v>32.5</v>
      </c>
      <c r="EP17" s="99">
        <f t="shared" ref="EP17:ES17" si="18">IF(EP7="-",NA(),EP7)</f>
        <v>31</v>
      </c>
      <c r="EQ17" s="99">
        <f t="shared" si="18"/>
        <v>31.4</v>
      </c>
      <c r="ER17" s="99">
        <f t="shared" si="18"/>
        <v>33.299999999999997</v>
      </c>
      <c r="ES17" s="99">
        <f t="shared" si="18"/>
        <v>24.8</v>
      </c>
      <c r="ET17" s="93"/>
      <c r="EU17" s="93"/>
      <c r="EV17" s="93"/>
      <c r="EW17" s="93"/>
      <c r="EX17" s="93"/>
      <c r="EY17" s="98" t="s">
        <v>170</v>
      </c>
      <c r="EZ17" s="99">
        <f>IF(EZ7="-",NA(),EZ7)</f>
        <v>44.7</v>
      </c>
      <c r="FA17" s="99">
        <f t="shared" ref="FA17:FD17" si="19">IF(FA7="-",NA(),FA7)</f>
        <v>44.5</v>
      </c>
      <c r="FB17" s="99">
        <f t="shared" si="19"/>
        <v>39.4</v>
      </c>
      <c r="FC17" s="99">
        <f t="shared" si="19"/>
        <v>40.200000000000003</v>
      </c>
      <c r="FD17" s="99">
        <f t="shared" si="19"/>
        <v>35.700000000000003</v>
      </c>
      <c r="FE17" s="93"/>
      <c r="FF17" s="93"/>
      <c r="FG17" s="93"/>
      <c r="FH17" s="93"/>
      <c r="FI17" s="98" t="s">
        <v>170</v>
      </c>
      <c r="FJ17" s="99">
        <f>IF(FJ7="-",NA(),FJ7)</f>
        <v>22.6</v>
      </c>
      <c r="FK17" s="99">
        <f t="shared" ref="FK17:FN17" si="20">IF(FK7="-",NA(),FK7)</f>
        <v>9</v>
      </c>
      <c r="FL17" s="99">
        <f t="shared" si="20"/>
        <v>33.1</v>
      </c>
      <c r="FM17" s="99">
        <f t="shared" si="20"/>
        <v>32.700000000000003</v>
      </c>
      <c r="FN17" s="99">
        <f t="shared" si="20"/>
        <v>13.5</v>
      </c>
      <c r="FO17" s="93"/>
      <c r="FP17" s="93"/>
      <c r="FQ17" s="93"/>
      <c r="FR17" s="93"/>
      <c r="FS17" s="98" t="s">
        <v>170</v>
      </c>
      <c r="FT17" s="99">
        <f>IF(FT7="-",NA(),FT7)</f>
        <v>74.2</v>
      </c>
      <c r="FU17" s="99">
        <f t="shared" ref="FU17:FX17" si="21">IF(FU7="-",NA(),FU7)</f>
        <v>64.3</v>
      </c>
      <c r="FV17" s="99">
        <f t="shared" si="21"/>
        <v>60.5</v>
      </c>
      <c r="FW17" s="99">
        <f t="shared" si="21"/>
        <v>45.5</v>
      </c>
      <c r="FX17" s="99">
        <f t="shared" si="21"/>
        <v>51.2</v>
      </c>
      <c r="FY17" s="93"/>
      <c r="FZ17" s="93"/>
      <c r="GA17" s="93"/>
      <c r="GB17" s="93"/>
      <c r="GC17" s="98" t="s">
        <v>170</v>
      </c>
      <c r="GD17" s="99">
        <f>IF(GD7="-",NA(),GD7)</f>
        <v>60.8</v>
      </c>
      <c r="GE17" s="99">
        <f t="shared" ref="GE17:GH17" si="22">IF(GE7="-",NA(),GE7)</f>
        <v>61.2</v>
      </c>
      <c r="GF17" s="99">
        <f t="shared" si="22"/>
        <v>62.8</v>
      </c>
      <c r="GG17" s="99">
        <f t="shared" si="22"/>
        <v>62.6</v>
      </c>
      <c r="GH17" s="99">
        <f t="shared" si="22"/>
        <v>64.2</v>
      </c>
      <c r="GI17" s="93"/>
      <c r="GJ17" s="93"/>
      <c r="GK17" s="93"/>
      <c r="GL17" s="93"/>
      <c r="GM17" s="98" t="s">
        <v>170</v>
      </c>
      <c r="GN17" s="99">
        <f>IF(GN7="-",NA(),GN7)</f>
        <v>32.5</v>
      </c>
      <c r="GO17" s="99">
        <f t="shared" ref="GO17:GR17" si="23">IF(GO7="-",NA(),GO7)</f>
        <v>31</v>
      </c>
      <c r="GP17" s="99">
        <f t="shared" si="23"/>
        <v>31.4</v>
      </c>
      <c r="GQ17" s="99">
        <f t="shared" si="23"/>
        <v>33.299999999999997</v>
      </c>
      <c r="GR17" s="99">
        <f t="shared" si="23"/>
        <v>24.8</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170</v>
      </c>
      <c r="HI17" s="99" t="e">
        <f>IF(HI7="-",NA(),HI7)</f>
        <v>#N/A</v>
      </c>
      <c r="HJ17" s="99" t="e">
        <f t="shared" ref="HJ17:HM17" si="25">IF(HJ7="-",NA(),HJ7)</f>
        <v>#N/A</v>
      </c>
      <c r="HK17" s="99" t="e">
        <f t="shared" si="25"/>
        <v>#N/A</v>
      </c>
      <c r="HL17" s="99" t="e">
        <f t="shared" si="25"/>
        <v>#N/A</v>
      </c>
      <c r="HM17" s="99" t="e">
        <f t="shared" si="25"/>
        <v>#N/A</v>
      </c>
      <c r="HN17" s="93"/>
      <c r="HO17" s="93"/>
      <c r="HP17" s="93"/>
      <c r="HQ17" s="93"/>
      <c r="HR17" s="98" t="s">
        <v>170</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170</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t="e">
        <f>IF(IX7="-",NA(),IX7)</f>
        <v>#N/A</v>
      </c>
      <c r="IY17" s="99" t="e">
        <f t="shared" ref="IY17:JB17" si="29">IF(IY7="-",NA(),IY7)</f>
        <v>#N/A</v>
      </c>
      <c r="IZ17" s="99" t="e">
        <f t="shared" si="29"/>
        <v>#N/A</v>
      </c>
      <c r="JA17" s="99" t="e">
        <f t="shared" si="29"/>
        <v>#N/A</v>
      </c>
      <c r="JB17" s="99" t="e">
        <f t="shared" si="29"/>
        <v>#N/A</v>
      </c>
      <c r="JC17" s="93"/>
      <c r="JD17" s="93"/>
      <c r="JE17" s="93"/>
      <c r="JF17" s="93"/>
      <c r="JG17" s="98" t="s">
        <v>170</v>
      </c>
      <c r="JH17" s="99" t="e">
        <f>IF(JH7="-",NA(),JH7)</f>
        <v>#N/A</v>
      </c>
      <c r="JI17" s="99" t="e">
        <f t="shared" ref="JI17:JL17" si="30">IF(JI7="-",NA(),JI7)</f>
        <v>#N/A</v>
      </c>
      <c r="JJ17" s="99" t="e">
        <f t="shared" si="30"/>
        <v>#N/A</v>
      </c>
      <c r="JK17" s="99" t="e">
        <f t="shared" si="30"/>
        <v>#N/A</v>
      </c>
      <c r="JL17" s="99" t="e">
        <f t="shared" si="30"/>
        <v>#N/A</v>
      </c>
      <c r="JM17" s="93"/>
      <c r="JN17" s="93"/>
      <c r="JO17" s="93"/>
      <c r="JP17" s="93"/>
      <c r="JQ17" s="98" t="s">
        <v>171</v>
      </c>
      <c r="JR17" s="99" t="e">
        <f>IF(JR7="-",NA(),JR7)</f>
        <v>#N/A</v>
      </c>
      <c r="JS17" s="99" t="e">
        <f t="shared" ref="JS17:JV17" si="31">IF(JS7="-",NA(),JS7)</f>
        <v>#N/A</v>
      </c>
      <c r="JT17" s="99" t="e">
        <f t="shared" si="31"/>
        <v>#N/A</v>
      </c>
      <c r="JU17" s="99" t="e">
        <f t="shared" si="31"/>
        <v>#N/A</v>
      </c>
      <c r="JV17" s="99" t="e">
        <f t="shared" si="31"/>
        <v>#N/A</v>
      </c>
      <c r="JW17" s="93"/>
      <c r="JX17" s="93"/>
      <c r="JY17" s="93"/>
      <c r="JZ17" s="93"/>
      <c r="KA17" s="98" t="s">
        <v>170</v>
      </c>
      <c r="KB17" s="99" t="e">
        <f>IF(KB7="-",NA(),KB7)</f>
        <v>#N/A</v>
      </c>
      <c r="KC17" s="99" t="e">
        <f t="shared" ref="KC17:KF17" si="32">IF(KC7="-",NA(),KC7)</f>
        <v>#N/A</v>
      </c>
      <c r="KD17" s="99" t="e">
        <f t="shared" si="32"/>
        <v>#N/A</v>
      </c>
      <c r="KE17" s="99" t="e">
        <f t="shared" si="32"/>
        <v>#N/A</v>
      </c>
      <c r="KF17" s="99" t="e">
        <f t="shared" si="32"/>
        <v>#N/A</v>
      </c>
      <c r="KG17" s="93"/>
      <c r="KH17" s="93"/>
      <c r="KI17" s="93"/>
      <c r="KJ17" s="93"/>
      <c r="KK17" s="98" t="s">
        <v>170</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170</v>
      </c>
      <c r="KW17" s="99" t="e">
        <f>IF(KW7="-",NA(),KW7)</f>
        <v>#N/A</v>
      </c>
      <c r="KX17" s="99" t="e">
        <f t="shared" ref="KX17:LA17" si="34">IF(KX7="-",NA(),KX7)</f>
        <v>#N/A</v>
      </c>
      <c r="KY17" s="99" t="e">
        <f t="shared" si="34"/>
        <v>#N/A</v>
      </c>
      <c r="KZ17" s="99" t="e">
        <f t="shared" si="34"/>
        <v>#N/A</v>
      </c>
      <c r="LA17" s="99" t="e">
        <f t="shared" si="34"/>
        <v>#N/A</v>
      </c>
      <c r="LB17" s="93"/>
      <c r="LC17" s="93"/>
      <c r="LD17" s="93"/>
      <c r="LE17" s="93"/>
      <c r="LF17" s="98" t="s">
        <v>172</v>
      </c>
      <c r="LG17" s="99" t="e">
        <f>IF(LG7="-",NA(),LG7)</f>
        <v>#N/A</v>
      </c>
      <c r="LH17" s="99" t="e">
        <f t="shared" ref="LH17:LK17" si="35">IF(LH7="-",NA(),LH7)</f>
        <v>#N/A</v>
      </c>
      <c r="LI17" s="99" t="e">
        <f t="shared" si="35"/>
        <v>#N/A</v>
      </c>
      <c r="LJ17" s="99" t="e">
        <f t="shared" si="35"/>
        <v>#N/A</v>
      </c>
      <c r="LK17" s="99" t="e">
        <f t="shared" si="35"/>
        <v>#N/A</v>
      </c>
      <c r="LL17" s="93"/>
      <c r="LM17" s="93"/>
      <c r="LN17" s="93"/>
      <c r="LO17" s="93"/>
      <c r="LP17" s="98" t="s">
        <v>172</v>
      </c>
      <c r="LQ17" s="99" t="e">
        <f>IF(LQ7="-",NA(),LQ7)</f>
        <v>#N/A</v>
      </c>
      <c r="LR17" s="99" t="e">
        <f t="shared" ref="LR17:LU17" si="36">IF(LR7="-",NA(),LR7)</f>
        <v>#N/A</v>
      </c>
      <c r="LS17" s="99" t="e">
        <f t="shared" si="36"/>
        <v>#N/A</v>
      </c>
      <c r="LT17" s="99" t="e">
        <f t="shared" si="36"/>
        <v>#N/A</v>
      </c>
      <c r="LU17" s="99" t="e">
        <f t="shared" si="36"/>
        <v>#N/A</v>
      </c>
      <c r="LV17" s="93"/>
      <c r="LW17" s="93"/>
      <c r="LX17" s="93"/>
      <c r="LY17" s="93"/>
      <c r="LZ17" s="98" t="s">
        <v>170</v>
      </c>
      <c r="MA17" s="99" t="e">
        <f>IF(MA7="-",NA(),MA7)</f>
        <v>#N/A</v>
      </c>
      <c r="MB17" s="99" t="e">
        <f t="shared" ref="MB17:ME17" si="37">IF(MB7="-",NA(),MB7)</f>
        <v>#N/A</v>
      </c>
      <c r="MC17" s="99" t="e">
        <f t="shared" si="37"/>
        <v>#N/A</v>
      </c>
      <c r="MD17" s="99" t="e">
        <f t="shared" si="37"/>
        <v>#N/A</v>
      </c>
      <c r="ME17" s="99" t="e">
        <f t="shared" si="37"/>
        <v>#N/A</v>
      </c>
      <c r="MF17" s="93"/>
      <c r="MG17" s="93"/>
      <c r="MH17" s="93"/>
      <c r="MI17" s="93"/>
      <c r="MJ17" s="98" t="s">
        <v>170</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173</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174</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175</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175</v>
      </c>
      <c r="CF18" s="99">
        <f>IF(CK7="-",NA(),CK7)</f>
        <v>8600.1</v>
      </c>
      <c r="CG18" s="99">
        <f t="shared" ref="CG18:CJ18" si="42">IF(CL7="-",NA(),CL7)</f>
        <v>9078.5</v>
      </c>
      <c r="CH18" s="99">
        <f t="shared" si="42"/>
        <v>9106</v>
      </c>
      <c r="CI18" s="99">
        <f t="shared" si="42"/>
        <v>9268.1</v>
      </c>
      <c r="CJ18" s="99">
        <f t="shared" si="42"/>
        <v>9846.1</v>
      </c>
      <c r="CK18" s="93"/>
      <c r="CL18" s="93"/>
      <c r="CM18" s="93"/>
      <c r="CN18" s="93"/>
      <c r="CO18" s="98" t="s">
        <v>175</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176</v>
      </c>
      <c r="DA18" s="99">
        <f>IF(DF7="-",NA(),DF7)</f>
        <v>36.4</v>
      </c>
      <c r="DB18" s="99">
        <f t="shared" ref="DB18:DE18" si="44">IF(DG7="-",NA(),DG7)</f>
        <v>35.200000000000003</v>
      </c>
      <c r="DC18" s="99">
        <f t="shared" si="44"/>
        <v>35</v>
      </c>
      <c r="DD18" s="99">
        <f t="shared" si="44"/>
        <v>34.4</v>
      </c>
      <c r="DE18" s="99">
        <f t="shared" si="44"/>
        <v>32.1</v>
      </c>
      <c r="DF18" s="93"/>
      <c r="DG18" s="93"/>
      <c r="DH18" s="93"/>
      <c r="DI18" s="93"/>
      <c r="DJ18" s="98" t="s">
        <v>174</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176</v>
      </c>
      <c r="DU18" s="99">
        <f>IF(DZ7="-",NA(),DZ7)</f>
        <v>96.5</v>
      </c>
      <c r="DV18" s="99">
        <f t="shared" ref="DV18:DY18" si="46">IF(EA7="-",NA(),EA7)</f>
        <v>89.3</v>
      </c>
      <c r="DW18" s="99">
        <f t="shared" si="46"/>
        <v>92.8</v>
      </c>
      <c r="DX18" s="99">
        <f t="shared" si="46"/>
        <v>95.1</v>
      </c>
      <c r="DY18" s="99">
        <f t="shared" si="46"/>
        <v>101.1</v>
      </c>
      <c r="DZ18" s="93"/>
      <c r="EA18" s="93"/>
      <c r="EB18" s="93"/>
      <c r="EC18" s="93"/>
      <c r="ED18" s="98" t="s">
        <v>175</v>
      </c>
      <c r="EE18" s="99">
        <f>IF(EJ7="-",NA(),EJ7)</f>
        <v>60.1</v>
      </c>
      <c r="EF18" s="99">
        <f t="shared" ref="EF18:EI18" si="47">IF(EK7="-",NA(),EK7)</f>
        <v>61.2</v>
      </c>
      <c r="EG18" s="99">
        <f t="shared" si="47"/>
        <v>61.9</v>
      </c>
      <c r="EH18" s="99">
        <f t="shared" si="47"/>
        <v>62</v>
      </c>
      <c r="EI18" s="99">
        <f t="shared" si="47"/>
        <v>60.7</v>
      </c>
      <c r="EJ18" s="93"/>
      <c r="EK18" s="93"/>
      <c r="EL18" s="93"/>
      <c r="EM18" s="93"/>
      <c r="EN18" s="98" t="s">
        <v>174</v>
      </c>
      <c r="EO18" s="99">
        <f>IF(ET7="-",NA(),ET7)</f>
        <v>21.1</v>
      </c>
      <c r="EP18" s="99">
        <f t="shared" ref="EP18:ES18" si="48">IF(EU7="-",NA(),EU7)</f>
        <v>22.3</v>
      </c>
      <c r="EQ18" s="99">
        <f t="shared" si="48"/>
        <v>22.1</v>
      </c>
      <c r="ER18" s="99">
        <f t="shared" si="48"/>
        <v>23</v>
      </c>
      <c r="ES18" s="99">
        <f t="shared" si="48"/>
        <v>28.8</v>
      </c>
      <c r="ET18" s="93"/>
      <c r="EU18" s="93"/>
      <c r="EV18" s="93"/>
      <c r="EW18" s="93"/>
      <c r="EX18" s="93"/>
      <c r="EY18" s="98" t="s">
        <v>174</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176</v>
      </c>
      <c r="FJ18" s="99">
        <f>IF(OR(NOT($FJ$8),FO7="-"),NA(),FO7)</f>
        <v>20.6</v>
      </c>
      <c r="FK18" s="99">
        <f>IF(OR(NOT($FJ$8),FP7="-"),NA(),FP7)</f>
        <v>21.6</v>
      </c>
      <c r="FL18" s="99">
        <f>IF(OR(NOT($FJ$8),FQ7="-"),NA(),FQ7)</f>
        <v>20</v>
      </c>
      <c r="FM18" s="99">
        <f>IF(OR(NOT($FJ$8),FR7="-"),NA(),FR7)</f>
        <v>22.1</v>
      </c>
      <c r="FN18" s="99">
        <f>IF(OR(NOT($FJ$8),FS7="-"),NA(),FS7)</f>
        <v>20.2</v>
      </c>
      <c r="FO18" s="93"/>
      <c r="FP18" s="93"/>
      <c r="FQ18" s="93"/>
      <c r="FR18" s="93"/>
      <c r="FS18" s="98" t="s">
        <v>174</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175</v>
      </c>
      <c r="GD18" s="99">
        <f>IF(OR(NOT($GD$8),GI7="-"),NA(),GI7)</f>
        <v>62.6</v>
      </c>
      <c r="GE18" s="99">
        <f>IF(OR(NOT($GD$8),GJ7="-"),NA(),GJ7)</f>
        <v>63.4</v>
      </c>
      <c r="GF18" s="99">
        <f>IF(OR(NOT($GD$8),GK7="-"),NA(),GK7)</f>
        <v>63.8</v>
      </c>
      <c r="GG18" s="99">
        <f>IF(OR(NOT($GD$8),GL7="-"),NA(),GL7)</f>
        <v>63.6</v>
      </c>
      <c r="GH18" s="99">
        <f>IF(OR(NOT($GD$8),GM7="-"),NA(),GM7)</f>
        <v>62</v>
      </c>
      <c r="GI18" s="93"/>
      <c r="GJ18" s="93"/>
      <c r="GK18" s="93"/>
      <c r="GL18" s="93"/>
      <c r="GM18" s="98" t="s">
        <v>174</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176</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176</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174</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174</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174</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174</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177</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157</v>
      </c>
      <c r="AY19" s="99">
        <f>$BI$7</f>
        <v>100</v>
      </c>
      <c r="AZ19" s="99">
        <f t="shared" ref="AZ19:BC19" si="49">$BI$7</f>
        <v>100</v>
      </c>
      <c r="BA19" s="99">
        <f t="shared" si="49"/>
        <v>100</v>
      </c>
      <c r="BB19" s="99">
        <f t="shared" si="49"/>
        <v>100</v>
      </c>
      <c r="BC19" s="99">
        <f t="shared" si="49"/>
        <v>100</v>
      </c>
      <c r="BD19" s="93"/>
      <c r="BE19" s="93"/>
      <c r="BF19" s="93"/>
      <c r="BG19" s="93"/>
      <c r="BH19" s="93"/>
      <c r="BI19" s="101" t="s">
        <v>157</v>
      </c>
      <c r="BJ19" s="99">
        <f>$BT$7</f>
        <v>100</v>
      </c>
      <c r="BK19" s="99">
        <f>$BT$7</f>
        <v>100</v>
      </c>
      <c r="BL19" s="99">
        <f>$BT$7</f>
        <v>100</v>
      </c>
      <c r="BM19" s="99">
        <f>$BT$7</f>
        <v>100</v>
      </c>
      <c r="BN19" s="99">
        <f>$BT$7</f>
        <v>100</v>
      </c>
      <c r="BO19" s="93"/>
      <c r="BP19" s="93"/>
      <c r="BQ19" s="93"/>
      <c r="BR19" s="93"/>
      <c r="BS19" s="93"/>
      <c r="BT19" s="101" t="s">
        <v>157</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178</v>
      </c>
      <c r="C20" s="202"/>
      <c r="D20" s="93"/>
    </row>
    <row r="21" spans="1:374" x14ac:dyDescent="0.15">
      <c r="A21" s="90">
        <f t="shared" si="7"/>
        <v>7</v>
      </c>
      <c r="B21" s="202" t="s">
        <v>179</v>
      </c>
      <c r="C21" s="202"/>
      <c r="D21" s="93"/>
    </row>
    <row r="22" spans="1:374" x14ac:dyDescent="0.15">
      <c r="A22" s="90">
        <f t="shared" si="7"/>
        <v>8</v>
      </c>
      <c r="B22" s="202" t="s">
        <v>180</v>
      </c>
      <c r="C22" s="202"/>
      <c r="D22" s="93"/>
      <c r="E22" s="204" t="s">
        <v>181</v>
      </c>
      <c r="F22" s="205"/>
      <c r="G22" s="205"/>
      <c r="H22" s="205"/>
      <c r="I22" s="206"/>
    </row>
    <row r="23" spans="1:374" x14ac:dyDescent="0.15">
      <c r="A23" s="90">
        <f t="shared" si="7"/>
        <v>9</v>
      </c>
      <c r="B23" s="202" t="s">
        <v>182</v>
      </c>
      <c r="C23" s="202"/>
      <c r="D23" s="93"/>
      <c r="E23" s="207"/>
      <c r="F23" s="208"/>
      <c r="G23" s="208"/>
      <c r="H23" s="208"/>
      <c r="I23" s="209"/>
    </row>
    <row r="24" spans="1:374" x14ac:dyDescent="0.15">
      <c r="A24" s="90">
        <f t="shared" si="7"/>
        <v>10</v>
      </c>
      <c r="B24" s="202" t="s">
        <v>183</v>
      </c>
      <c r="C24" s="202"/>
      <c r="D24" s="93"/>
      <c r="E24" s="207"/>
      <c r="F24" s="208"/>
      <c r="G24" s="208"/>
      <c r="H24" s="208"/>
      <c r="I24" s="209"/>
    </row>
    <row r="25" spans="1:374" x14ac:dyDescent="0.15">
      <c r="A25" s="90">
        <f t="shared" si="7"/>
        <v>11</v>
      </c>
      <c r="B25" s="202" t="s">
        <v>184</v>
      </c>
      <c r="C25" s="202"/>
      <c r="D25" s="93"/>
      <c r="E25" s="207"/>
      <c r="F25" s="208"/>
      <c r="G25" s="208"/>
      <c r="H25" s="208"/>
      <c r="I25" s="209"/>
    </row>
    <row r="26" spans="1:374" x14ac:dyDescent="0.15">
      <c r="A26" s="90">
        <f t="shared" si="7"/>
        <v>12</v>
      </c>
      <c r="B26" s="202" t="s">
        <v>185</v>
      </c>
      <c r="C26" s="202"/>
      <c r="D26" s="93"/>
      <c r="E26" s="207"/>
      <c r="F26" s="208"/>
      <c r="G26" s="208"/>
      <c r="H26" s="208"/>
      <c r="I26" s="209"/>
    </row>
    <row r="27" spans="1:374" x14ac:dyDescent="0.15">
      <c r="A27" s="90">
        <f t="shared" si="7"/>
        <v>13</v>
      </c>
      <c r="B27" s="202" t="s">
        <v>186</v>
      </c>
      <c r="C27" s="202"/>
      <c r="D27" s="93"/>
      <c r="E27" s="207"/>
      <c r="F27" s="208"/>
      <c r="G27" s="208"/>
      <c r="H27" s="208"/>
      <c r="I27" s="209"/>
    </row>
    <row r="28" spans="1:374" x14ac:dyDescent="0.15">
      <c r="A28" s="90">
        <f t="shared" si="7"/>
        <v>14</v>
      </c>
      <c r="B28" s="202" t="s">
        <v>187</v>
      </c>
      <c r="C28" s="202"/>
      <c r="D28" s="93"/>
      <c r="E28" s="207"/>
      <c r="F28" s="208"/>
      <c r="G28" s="208"/>
      <c r="H28" s="208"/>
      <c r="I28" s="209"/>
    </row>
    <row r="29" spans="1:374" x14ac:dyDescent="0.15">
      <c r="A29" s="90">
        <f t="shared" si="7"/>
        <v>15</v>
      </c>
      <c r="B29" s="202" t="s">
        <v>188</v>
      </c>
      <c r="C29" s="202"/>
      <c r="D29" s="93"/>
      <c r="E29" s="207"/>
      <c r="F29" s="208"/>
      <c r="G29" s="208"/>
      <c r="H29" s="208"/>
      <c r="I29" s="209"/>
    </row>
    <row r="30" spans="1:374" x14ac:dyDescent="0.15">
      <c r="A30" s="90">
        <f t="shared" si="7"/>
        <v>16</v>
      </c>
      <c r="B30" s="202" t="s">
        <v>189</v>
      </c>
      <c r="C30" s="202"/>
      <c r="D30" s="93"/>
      <c r="E30" s="207"/>
      <c r="F30" s="208"/>
      <c r="G30" s="208"/>
      <c r="H30" s="208"/>
      <c r="I30" s="209"/>
    </row>
    <row r="31" spans="1:374" x14ac:dyDescent="0.15">
      <c r="A31" s="90">
        <f t="shared" si="7"/>
        <v>17</v>
      </c>
      <c r="B31" s="202" t="s">
        <v>190</v>
      </c>
      <c r="C31" s="202"/>
      <c r="D31" s="93"/>
      <c r="E31" s="207"/>
      <c r="F31" s="208"/>
      <c r="G31" s="208"/>
      <c r="H31" s="208"/>
      <c r="I31" s="209"/>
    </row>
    <row r="32" spans="1:374" x14ac:dyDescent="0.15">
      <c r="A32" s="90">
        <f t="shared" si="7"/>
        <v>18</v>
      </c>
      <c r="B32" s="202" t="s">
        <v>191</v>
      </c>
      <c r="C32" s="202"/>
      <c r="D32" s="93"/>
      <c r="E32" s="207"/>
      <c r="F32" s="208"/>
      <c r="G32" s="208"/>
      <c r="H32" s="208"/>
      <c r="I32" s="209"/>
    </row>
    <row r="33" spans="1:9" x14ac:dyDescent="0.15">
      <c r="A33" s="90">
        <f t="shared" si="7"/>
        <v>19</v>
      </c>
      <c r="B33" s="202" t="s">
        <v>192</v>
      </c>
      <c r="C33" s="202"/>
      <c r="D33" s="93"/>
      <c r="E33" s="207"/>
      <c r="F33" s="208"/>
      <c r="G33" s="208"/>
      <c r="H33" s="208"/>
      <c r="I33" s="209"/>
    </row>
    <row r="34" spans="1:9" x14ac:dyDescent="0.15">
      <c r="A34" s="90">
        <f t="shared" si="7"/>
        <v>20</v>
      </c>
      <c r="B34" s="202" t="s">
        <v>193</v>
      </c>
      <c r="C34" s="202"/>
      <c r="D34" s="93"/>
      <c r="E34" s="207"/>
      <c r="F34" s="208"/>
      <c r="G34" s="208"/>
      <c r="H34" s="208"/>
      <c r="I34" s="209"/>
    </row>
    <row r="35" spans="1:9" ht="25.5" customHeight="1" x14ac:dyDescent="0.15">
      <c r="E35" s="210"/>
      <c r="F35" s="211"/>
      <c r="G35" s="211"/>
      <c r="H35" s="211"/>
      <c r="I35" s="212"/>
    </row>
    <row r="36" spans="1:9" x14ac:dyDescent="0.15">
      <c r="A36" t="s">
        <v>194</v>
      </c>
      <c r="B36" t="s">
        <v>195</v>
      </c>
    </row>
    <row r="37" spans="1:9" x14ac:dyDescent="0.15">
      <c r="A37" t="s">
        <v>196</v>
      </c>
      <c r="B37" t="s">
        <v>197</v>
      </c>
    </row>
    <row r="38" spans="1:9" x14ac:dyDescent="0.15">
      <c r="A38" t="s">
        <v>198</v>
      </c>
      <c r="B38" t="s">
        <v>199</v>
      </c>
    </row>
    <row r="39" spans="1:9" x14ac:dyDescent="0.15">
      <c r="A39" t="s">
        <v>200</v>
      </c>
      <c r="B39" t="s">
        <v>201</v>
      </c>
    </row>
    <row r="40" spans="1:9" x14ac:dyDescent="0.15">
      <c r="A40" t="s">
        <v>202</v>
      </c>
      <c r="B40" t="s">
        <v>203</v>
      </c>
    </row>
    <row r="41" spans="1:9" x14ac:dyDescent="0.15">
      <c r="A41" t="s">
        <v>204</v>
      </c>
      <c r="B41" t="s">
        <v>205</v>
      </c>
    </row>
    <row r="42" spans="1:9" x14ac:dyDescent="0.15">
      <c r="A42" t="s">
        <v>206</v>
      </c>
      <c r="B42" t="s">
        <v>207</v>
      </c>
    </row>
    <row r="43" spans="1:9" x14ac:dyDescent="0.15">
      <c r="A43" t="s">
        <v>208</v>
      </c>
      <c r="B43" t="s">
        <v>209</v>
      </c>
    </row>
    <row r="44" spans="1:9" x14ac:dyDescent="0.15">
      <c r="A44" t="s">
        <v>210</v>
      </c>
      <c r="B44" t="s">
        <v>211</v>
      </c>
    </row>
    <row r="45" spans="1:9" x14ac:dyDescent="0.15">
      <c r="A45" t="s">
        <v>212</v>
      </c>
      <c r="B45" t="s">
        <v>213</v>
      </c>
    </row>
    <row r="46" spans="1:9" x14ac:dyDescent="0.15">
      <c r="A46" t="s">
        <v>214</v>
      </c>
      <c r="B46" t="s">
        <v>215</v>
      </c>
    </row>
    <row r="47" spans="1:9" x14ac:dyDescent="0.15">
      <c r="A47" t="s">
        <v>216</v>
      </c>
      <c r="B47" t="s">
        <v>217</v>
      </c>
    </row>
    <row r="48" spans="1:9" x14ac:dyDescent="0.15">
      <c r="A48" t="s">
        <v>218</v>
      </c>
      <c r="B48" t="s">
        <v>219</v>
      </c>
    </row>
    <row r="49" spans="1:2" x14ac:dyDescent="0.15">
      <c r="A49" t="s">
        <v>220</v>
      </c>
      <c r="B49" t="s">
        <v>221</v>
      </c>
    </row>
    <row r="50" spans="1:2" x14ac:dyDescent="0.15">
      <c r="A50" t="s">
        <v>222</v>
      </c>
      <c r="B50" t="s">
        <v>223</v>
      </c>
    </row>
    <row r="51" spans="1:2" x14ac:dyDescent="0.15">
      <c r="A51" t="s">
        <v>224</v>
      </c>
      <c r="B51" t="s">
        <v>225</v>
      </c>
    </row>
    <row r="52" spans="1:2" x14ac:dyDescent="0.15">
      <c r="A52" t="s">
        <v>226</v>
      </c>
      <c r="B52" t="s">
        <v>227</v>
      </c>
    </row>
    <row r="53" spans="1:2" x14ac:dyDescent="0.15">
      <c r="A53" t="s">
        <v>228</v>
      </c>
      <c r="B53" t="s">
        <v>229</v>
      </c>
    </row>
    <row r="54" spans="1:2" x14ac:dyDescent="0.15">
      <c r="A54" t="s">
        <v>230</v>
      </c>
      <c r="B54" t="s">
        <v>231</v>
      </c>
    </row>
    <row r="55" spans="1:2" x14ac:dyDescent="0.15">
      <c r="A55" t="s">
        <v>232</v>
      </c>
      <c r="B55" t="s">
        <v>233</v>
      </c>
    </row>
    <row r="56" spans="1:2" x14ac:dyDescent="0.15">
      <c r="A56" t="s">
        <v>234</v>
      </c>
      <c r="B56" t="s">
        <v>235</v>
      </c>
    </row>
    <row r="57" spans="1:2" x14ac:dyDescent="0.15">
      <c r="A57" t="s">
        <v>236</v>
      </c>
      <c r="B57" t="s">
        <v>237</v>
      </c>
    </row>
    <row r="58" spans="1:2" x14ac:dyDescent="0.15">
      <c r="A58" t="s">
        <v>238</v>
      </c>
      <c r="B58" t="s">
        <v>239</v>
      </c>
    </row>
    <row r="59" spans="1:2" x14ac:dyDescent="0.15">
      <c r="A59" t="s">
        <v>240</v>
      </c>
      <c r="B59" t="s">
        <v>241</v>
      </c>
    </row>
    <row r="60" spans="1:2" x14ac:dyDescent="0.15">
      <c r="A60" t="s">
        <v>242</v>
      </c>
      <c r="B60" t="s">
        <v>243</v>
      </c>
    </row>
    <row r="61" spans="1:2" x14ac:dyDescent="0.15">
      <c r="A61" t="s">
        <v>244</v>
      </c>
      <c r="B61" t="s">
        <v>245</v>
      </c>
    </row>
    <row r="62" spans="1:2" x14ac:dyDescent="0.15">
      <c r="A62" t="s">
        <v>246</v>
      </c>
      <c r="B62" t="s">
        <v>247</v>
      </c>
    </row>
    <row r="63" spans="1:2" x14ac:dyDescent="0.15">
      <c r="A63" t="s">
        <v>248</v>
      </c>
      <c r="B63" t="s">
        <v>249</v>
      </c>
    </row>
    <row r="64" spans="1:2" x14ac:dyDescent="0.15">
      <c r="A64" t="s">
        <v>250</v>
      </c>
      <c r="B64" t="s">
        <v>251</v>
      </c>
    </row>
    <row r="65" spans="1:2" x14ac:dyDescent="0.15">
      <c r="A65" t="s">
        <v>252</v>
      </c>
      <c r="B65" t="s">
        <v>253</v>
      </c>
    </row>
    <row r="66" spans="1:2" x14ac:dyDescent="0.15">
      <c r="A66" t="s">
        <v>254</v>
      </c>
      <c r="B66" t="s">
        <v>255</v>
      </c>
    </row>
    <row r="67" spans="1:2" x14ac:dyDescent="0.15">
      <c r="A67" t="s">
        <v>256</v>
      </c>
      <c r="B67" t="s">
        <v>255</v>
      </c>
    </row>
    <row r="68" spans="1:2" x14ac:dyDescent="0.15">
      <c r="A68" t="s">
        <v>257</v>
      </c>
      <c r="B68" t="s">
        <v>255</v>
      </c>
    </row>
    <row r="69" spans="1:2" x14ac:dyDescent="0.15">
      <c r="A69" t="s">
        <v>258</v>
      </c>
      <c r="B69" t="s">
        <v>255</v>
      </c>
    </row>
    <row r="70" spans="1:2" x14ac:dyDescent="0.15">
      <c r="A70" t="s">
        <v>259</v>
      </c>
      <c r="B70" t="s">
        <v>255</v>
      </c>
    </row>
    <row r="71" spans="1:2" x14ac:dyDescent="0.15">
      <c r="A71" t="s">
        <v>260</v>
      </c>
      <c r="B71" t="s">
        <v>255</v>
      </c>
    </row>
    <row r="72" spans="1:2" x14ac:dyDescent="0.15">
      <c r="A72" t="s">
        <v>261</v>
      </c>
      <c r="B72" t="s">
        <v>255</v>
      </c>
    </row>
    <row r="73" spans="1:2" x14ac:dyDescent="0.15">
      <c r="A73" t="s">
        <v>262</v>
      </c>
      <c r="B73" t="s">
        <v>255</v>
      </c>
    </row>
    <row r="74" spans="1:2" x14ac:dyDescent="0.15">
      <c r="A74" t="s">
        <v>263</v>
      </c>
      <c r="B74" t="s">
        <v>255</v>
      </c>
    </row>
    <row r="75" spans="1:2" x14ac:dyDescent="0.15">
      <c r="A75" t="s">
        <v>264</v>
      </c>
      <c r="B75" t="s">
        <v>255</v>
      </c>
    </row>
    <row r="76" spans="1:2" x14ac:dyDescent="0.15">
      <c r="A76" t="s">
        <v>265</v>
      </c>
      <c r="B76" t="s">
        <v>255</v>
      </c>
    </row>
    <row r="77" spans="1:2" x14ac:dyDescent="0.15">
      <c r="A77" t="s">
        <v>266</v>
      </c>
      <c r="B77" t="s">
        <v>255</v>
      </c>
    </row>
    <row r="78" spans="1:2" x14ac:dyDescent="0.15">
      <c r="A78" t="s">
        <v>267</v>
      </c>
      <c r="B78" t="s">
        <v>255</v>
      </c>
    </row>
    <row r="79" spans="1:2" x14ac:dyDescent="0.15">
      <c r="A79" t="s">
        <v>268</v>
      </c>
      <c r="B79" t="s">
        <v>255</v>
      </c>
    </row>
    <row r="80" spans="1:2" x14ac:dyDescent="0.15">
      <c r="A80" t="s">
        <v>269</v>
      </c>
      <c r="B80" t="s">
        <v>255</v>
      </c>
    </row>
    <row r="81" spans="1:2" x14ac:dyDescent="0.15">
      <c r="A81" t="s">
        <v>270</v>
      </c>
      <c r="B81" t="s">
        <v>255</v>
      </c>
    </row>
    <row r="82" spans="1:2" x14ac:dyDescent="0.15">
      <c r="A82" t="s">
        <v>271</v>
      </c>
      <c r="B82" t="s">
        <v>255</v>
      </c>
    </row>
    <row r="83" spans="1:2" x14ac:dyDescent="0.15">
      <c r="A83" t="s">
        <v>272</v>
      </c>
      <c r="B83" t="s">
        <v>255</v>
      </c>
    </row>
    <row r="84" spans="1:2" x14ac:dyDescent="0.15">
      <c r="A84" t="s">
        <v>273</v>
      </c>
      <c r="B84" t="s">
        <v>255</v>
      </c>
    </row>
    <row r="85" spans="1:2" x14ac:dyDescent="0.15">
      <c r="A85" t="s">
        <v>274</v>
      </c>
      <c r="B85" t="s">
        <v>255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2023-01-19T06:44:32Z</cp:lastPrinted>
  <dcterms:created xsi:type="dcterms:W3CDTF">2022-12-01T02:12:03Z</dcterms:created>
  <dcterms:modified xsi:type="dcterms:W3CDTF">2023-01-26T23:45:28Z</dcterms:modified>
  <cp:category/>
</cp:coreProperties>
</file>