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決算\R04年度決算\03)決算公表\04)財政状況資料集\06_HP公表\"/>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A23" i="12"/>
  <c r="V23" i="12"/>
  <c r="Q23" i="12"/>
  <c r="DQ102" i="12" l="1"/>
  <c r="DL102" i="12"/>
  <c r="DG102" i="12"/>
  <c r="DB102" i="12"/>
  <c r="CW102" i="12"/>
  <c r="CR102" i="12"/>
  <c r="BG32"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34" i="10"/>
  <c r="C35" i="10" s="1"/>
  <c r="BW33" i="10"/>
  <c r="BE33" i="10"/>
  <c r="U33" i="10"/>
  <c r="C33" i="10"/>
  <c r="BW32" i="10"/>
  <c r="C32" i="10"/>
  <c r="C36" i="10" l="1"/>
  <c r="C37" i="10" s="1"/>
  <c r="C38" i="10" s="1"/>
  <c r="C39" i="10" s="1"/>
  <c r="C40" i="10" s="1"/>
  <c r="C41" i="10" s="1"/>
  <c r="AM32" i="10" s="1"/>
  <c r="AM33" i="10" s="1"/>
  <c r="AM34"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<sst xmlns="http://schemas.openxmlformats.org/spreadsheetml/2006/main" count="1215" uniqueCount="599">
  <si>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</si>
  <si>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</si>
  <si>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</si>
  <si>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</si>
  <si>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</si>
  <si>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</si>
  <si>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</si>
  <si>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</si>
  <si>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</si>
  <si>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</si>
  <si>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</si>
  <si>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</si>
  <si>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</si>
  <si>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</si>
  <si>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</si>
  <si>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</si>
  <si>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</si>
  <si>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</si>
  <si>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</si>
  <si>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</si>
  <si>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</si>
  <si>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</si>
  <si>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</si>
  <si>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</si>
  <si>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</si>
  <si>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</si>
  <si>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</si>
  <si>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</si>
  <si>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</si>
  <si>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</si>
  <si>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</si>
  <si>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</si>
  <si>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</si>
  <si>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</si>
  <si>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</si>
  <si>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</si>
  <si>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</si>
  <si>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</si>
  <si>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</si>
  <si>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</si>
  <si>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</si>
  <si>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</si>
  <si>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</si>
  <si>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</si>
  <si>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</si>
  <si>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</si>
  <si>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</si>
  <si>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</si>
  <si>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</si>
  <si>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</si>
  <si>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</si>
  <si>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</si>
  <si>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</si>
  <si>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</si>
  <si>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</si>
  <si>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</si>
  <si>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</si>
  <si>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</si>
  <si>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</si>
  <si>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</si>
  <si>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</si>
  <si>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</si>
  <si>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</si>
  <si>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</si>
  <si>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</si>
  <si>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</si>
  <si>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</si>
  <si>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</si>
  <si>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</si>
  <si>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</si>
  <si>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</si>
  <si>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</si>
  <si>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</si>
  <si>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</si>
  <si>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</si>
  <si>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</si>
  <si>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</si>
  <si>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</si>
  <si>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</si>
  <si>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</si>
  <si>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</si>
  <si>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愛媛県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</si>
  <si>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</si>
  <si>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</si>
  <si>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</si>
  <si>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</si>
  <si>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</si>
  <si>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</si>
  <si>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</si>
  <si>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</si>
  <si>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</si>
  <si>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</si>
  <si>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</si>
  <si>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</si>
  <si>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</si>
  <si>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</si>
  <si>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</si>
  <si>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</si>
  <si>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</si>
  <si>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</si>
  <si>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</si>
  <si>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</si>
  <si>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</si>
  <si>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</si>
  <si>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</si>
  <si>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</si>
  <si>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</si>
  <si>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</si>
  <si>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</si>
  <si>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</si>
  <si>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</si>
  <si>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</si>
  <si>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</si>
  <si>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</si>
  <si>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</si>
  <si>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</si>
  <si>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</si>
  <si>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</si>
  <si>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</si>
  <si>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</si>
  <si>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</si>
  <si>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</si>
  <si>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</si>
  <si>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</si>
  <si>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</si>
  <si>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</si>
  <si>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</si>
  <si>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</si>
  <si>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</si>
  <si>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</si>
  <si>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</si>
  <si>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</si>
  <si>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</si>
  <si>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</si>
  <si>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</si>
  <si>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</si>
  <si>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</si>
  <si>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</si>
  <si>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</si>
  <si>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</si>
  <si>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</si>
  <si>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</si>
  <si>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</si>
  <si>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</si>
  <si>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</si>
  <si>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</si>
  <si>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</si>
  <si>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</si>
  <si>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</si>
  <si>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</si>
  <si>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</si>
  <si>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</si>
  <si>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</si>
  <si>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</si>
  <si>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</si>
  <si>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</si>
  <si>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</si>
  <si>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</si>
  <si>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</si>
  <si>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</si>
  <si>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</si>
  <si>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</si>
  <si>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</si>
  <si>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</si>
  <si>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</si>
  <si>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</si>
  <si>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</si>
  <si>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</si>
  <si>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</si>
  <si>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</si>
  <si>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</si>
  <si>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</si>
  <si>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</si>
  <si>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</si>
  <si>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</si>
  <si>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</si>
  <si>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</si>
  <si>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</si>
  <si>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</si>
  <si>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</si>
  <si>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</si>
  <si>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</si>
  <si>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</si>
  <si>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</si>
  <si>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</si>
  <si>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</si>
  <si>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愛媛県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</si>
  <si>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</si>
  <si>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</si>
  <si>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</si>
  <si>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</si>
  <si>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</si>
  <si>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</si>
  <si>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</si>
  <si>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</si>
  <si>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</si>
  <si>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</si>
  <si>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</si>
  <si>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</si>
  <si>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</si>
  <si>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</si>
  <si>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</si>
  <si>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</si>
  <si>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</si>
  <si>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</si>
  <si>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</si>
  <si>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</si>
  <si>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</si>
  <si>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</si>
  <si>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</si>
  <si>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</si>
  <si>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</si>
  <si>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</si>
  <si>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</si>
  <si>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</si>
  <si>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</si>
  <si>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</si>
  <si>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</si>
  <si>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</si>
  <si>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</si>
  <si>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</si>
  <si>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</si>
  <si>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</si>
  <si>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</si>
  <si>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</si>
  <si>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</si>
  <si>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</si>
  <si>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</si>
  <si>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</si>
  <si>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</si>
  <si>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</si>
  <si>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</si>
  <si>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</si>
  <si>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</si>
  <si>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</si>
  <si>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</si>
  <si>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</si>
  <si>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</si>
  <si>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</si>
  <si>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</si>
  <si>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</si>
  <si>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</si>
  <si>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</si>
  <si>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</si>
  <si>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</si>
  <si>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</si>
  <si>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</si>
  <si>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</si>
  <si>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</si>
  <si>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</si>
  <si>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</si>
  <si>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</si>
  <si>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</si>
  <si>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</si>
  <si>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</si>
  <si>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</si>
  <si>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</si>
  <si>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</si>
  <si>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</si>
  <si>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</si>
  <si>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</si>
  <si>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</si>
  <si>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</si>
  <si>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</si>
  <si>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</si>
  <si>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</si>
  <si>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</si>
  <si>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</si>
  <si>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</si>
  <si>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</si>
  <si>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</si>
  <si>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</si>
  <si>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</si>
  <si>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</si>
  <si>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</si>
  <si>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</si>
  <si>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</si>
  <si>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</si>
  <si>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</si>
  <si>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</si>
  <si>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</si>
  <si>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</si>
  <si>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</si>
  <si>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</si>
  <si>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</si>
  <si>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</si>
  <si>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</si>
  <si>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</si>
  <si>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</si>
  <si>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</si>
  <si>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</si>
  <si>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</si>
  <si>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</si>
  <si>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</si>
  <si>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</si>
  <si>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</si>
  <si>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</si>
  <si>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</si>
  <si>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</si>
  <si>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</si>
  <si>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</si>
  <si>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</si>
  <si>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</si>
  <si>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</si>
  <si>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</si>
  <si>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</si>
  <si>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</si>
  <si>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</si>
  <si>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</si>
  <si>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</si>
  <si>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</si>
  <si>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</si>
  <si>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</si>
  <si>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</si>
  <si>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</si>
  <si>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</si>
  <si>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</si>
  <si>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</si>
  <si>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</si>
  <si>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</si>
  <si>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</si>
  <si>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</si>
  <si>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</si>
  <si>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</si>
  <si>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</si>
  <si>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</si>
  <si>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</si>
  <si>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</si>
  <si>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</si>
  <si>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</si>
  <si>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</si>
  <si>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</si>
  <si>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</si>
  <si>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</si>
  <si>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</si>
  <si>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</si>
  <si>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</si>
  <si>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</si>
  <si>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</si>
  <si>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</si>
  <si>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</si>
  <si>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</si>
  <si>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</si>
  <si>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愛媛県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</si>
  <si>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</si>
  <si>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</si>
  <si>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</si>
  <si>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</si>
  <si>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</si>
  <si>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</si>
  <si>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</si>
  <si>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</si>
  <si>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</si>
  <si>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</si>
  <si>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</si>
  <si>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</si>
  <si>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</si>
  <si>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</si>
  <si>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</si>
  <si>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</si>
  <si>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</si>
  <si>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</si>
  <si>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</si>
  <si>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</si>
  <si>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t>
    <phoneticPr fontId="3"/>
  </si>
  <si>
    <t>母子父子寡婦福祉資金</t>
    <phoneticPr fontId="3"/>
  </si>
  <si>
    <t>-</t>
    <phoneticPr fontId="3"/>
  </si>
  <si>
    <t>中小企業振興資金</t>
    <phoneticPr fontId="3"/>
  </si>
  <si>
    <t>農業改良資金</t>
    <phoneticPr fontId="3"/>
  </si>
  <si>
    <t>国営農業水利事業負担金</t>
    <phoneticPr fontId="3"/>
  </si>
  <si>
    <t>県有林経営事業</t>
    <phoneticPr fontId="3"/>
  </si>
  <si>
    <t>林業改善資金</t>
    <phoneticPr fontId="3"/>
  </si>
  <si>
    <t>沿岸漁業改善資金</t>
    <phoneticPr fontId="3"/>
  </si>
  <si>
    <t>公共用地整備事業</t>
    <phoneticPr fontId="3"/>
  </si>
  <si>
    <t>用品調達（重複会計）</t>
    <phoneticPr fontId="3"/>
  </si>
  <si>
    <t>自動車集中管理（重複会計）</t>
    <phoneticPr fontId="3"/>
  </si>
  <si>
    <t>奨学資金</t>
    <phoneticPr fontId="3"/>
  </si>
  <si>
    <t>公債管理</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</si>
  <si>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</si>
  <si>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</si>
  <si>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</si>
  <si>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</si>
  <si>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</si>
  <si>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</si>
  <si>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</si>
  <si>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</si>
  <si>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</si>
  <si>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</si>
  <si>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</si>
  <si>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</si>
  <si>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</si>
  <si>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t>
    <phoneticPr fontId="3"/>
  </si>
  <si>
    <t>電気事業会計</t>
    <phoneticPr fontId="3"/>
  </si>
  <si>
    <t>法適用企業</t>
    <phoneticPr fontId="3"/>
  </si>
  <si>
    <t>病院事業会計</t>
    <phoneticPr fontId="3"/>
  </si>
  <si>
    <t>工業用水道事業会計</t>
    <phoneticPr fontId="3"/>
  </si>
  <si>
    <t>港湾施設整備事業特別会計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</si>
  <si>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</si>
  <si>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</si>
  <si>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</si>
  <si>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</si>
  <si>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</si>
  <si>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</si>
  <si>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</si>
  <si>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</si>
  <si>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</si>
  <si>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</si>
  <si>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</si>
  <si>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</si>
  <si>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</si>
  <si>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</si>
  <si>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</si>
  <si>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</si>
  <si>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</si>
  <si>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</si>
  <si>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</si>
  <si>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</si>
  <si>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</si>
  <si>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</si>
  <si>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</si>
  <si>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</si>
  <si>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</si>
  <si>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</si>
  <si>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</si>
  <si>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</si>
  <si>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</si>
  <si>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</si>
  <si>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</si>
  <si>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</si>
  <si>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</si>
  <si>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</si>
  <si>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</si>
  <si>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</si>
  <si>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</si>
  <si>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</si>
  <si>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</si>
  <si>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</si>
  <si>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</si>
  <si>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</si>
  <si>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</si>
  <si>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</si>
  <si>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</si>
  <si>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</si>
  <si>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</si>
  <si>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</si>
  <si>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</si>
  <si>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</si>
  <si>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</si>
  <si>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</si>
  <si>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</si>
  <si>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</si>
  <si>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</si>
  <si>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</si>
  <si>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</si>
  <si>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</si>
  <si>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</si>
  <si>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</si>
  <si>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港湾施設整備事業特別会計</t>
    <phoneticPr fontId="3"/>
  </si>
  <si>
    <t>(Ｆ)</t>
    <phoneticPr fontId="3"/>
  </si>
  <si>
    <t>国民健康保険事業特別会計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</si>
  <si>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</si>
  <si>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</si>
  <si>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</si>
  <si>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</si>
  <si>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</si>
  <si>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</si>
  <si>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</si>
  <si>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</si>
  <si>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</si>
  <si>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</si>
  <si>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</si>
  <si>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</si>
  <si>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</si>
  <si>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</si>
  <si>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</si>
  <si>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</si>
  <si>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</si>
  <si>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</si>
  <si>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</si>
  <si>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</si>
  <si>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</si>
  <si>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</si>
  <si>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</si>
  <si>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</si>
  <si>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</si>
  <si>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</si>
  <si>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</si>
  <si>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</si>
  <si>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</si>
  <si>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</si>
  <si>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</si>
  <si>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</si>
  <si>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</si>
  <si>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</si>
  <si>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</si>
  <si>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</si>
  <si>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</si>
  <si>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</si>
  <si>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</si>
  <si>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</si>
  <si>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</si>
  <si>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</si>
  <si>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</si>
  <si>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</si>
  <si>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</si>
  <si>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</si>
  <si>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</si>
  <si>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</si>
  <si>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</si>
  <si>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</si>
  <si>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</si>
  <si>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</si>
  <si>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</si>
  <si>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</si>
  <si>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</si>
  <si>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</si>
  <si>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</si>
  <si>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</si>
  <si>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</si>
  <si>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</si>
  <si>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</si>
  <si>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</si>
  <si>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</si>
  <si>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</si>
  <si>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</si>
  <si>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</si>
  <si>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</si>
  <si>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</si>
  <si>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</si>
  <si>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</si>
  <si>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</si>
  <si>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</si>
  <si>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</si>
  <si>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</si>
  <si>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</si>
  <si>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</si>
  <si>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</si>
  <si>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</si>
  <si>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</si>
  <si>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</si>
  <si>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</si>
  <si>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</si>
  <si>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</si>
  <si>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1.10</t>
  </si>
  <si>
    <t>▲ 2.63</t>
  </si>
  <si>
    <t>県有林経営事業</t>
  </si>
  <si>
    <t>▲ 0.65</t>
  </si>
  <si>
    <t>▲ 0.64</t>
  </si>
  <si>
    <t>▲ 0.63</t>
  </si>
  <si>
    <t>▲ 0.61</t>
  </si>
  <si>
    <t>▲ 0.57</t>
  </si>
  <si>
    <t>自動車集中管理（重複会計）</t>
  </si>
  <si>
    <t>▲ 0.00</t>
  </si>
  <si>
    <t>国民健康保険事業</t>
  </si>
  <si>
    <t>電気事業会計</t>
  </si>
  <si>
    <t>一般会計</t>
  </si>
  <si>
    <t>工業用水道事業会計</t>
  </si>
  <si>
    <t>病院事業会計</t>
  </si>
  <si>
    <t>港湾施設整備事業特別会計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</si>
  <si>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</si>
  <si>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</si>
  <si>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</si>
  <si>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</si>
  <si>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</si>
  <si>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</si>
  <si>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</si>
  <si>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</si>
  <si>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県有施設更新整備基金</t>
    <rPh sb="0" eb="2">
      <t>ケンユウ</t>
    </rPh>
    <rPh sb="2" eb="4">
      <t>シセツ</t>
    </rPh>
    <rPh sb="4" eb="6">
      <t>コウシン</t>
    </rPh>
    <rPh sb="6" eb="8">
      <t>セイビ</t>
    </rPh>
    <rPh sb="8" eb="10">
      <t>キキン</t>
    </rPh>
    <phoneticPr fontId="2"/>
  </si>
  <si>
    <t>デジタル社会形成推進基金</t>
    <rPh sb="4" eb="6">
      <t>シャカイ</t>
    </rPh>
    <rPh sb="6" eb="8">
      <t>ケイセイ</t>
    </rPh>
    <rPh sb="8" eb="10">
      <t>スイシン</t>
    </rPh>
    <rPh sb="10" eb="12">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</si>
  <si>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</si>
  <si>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災害に強い愛媛づくり基金</t>
    <rPh sb="0" eb="2">
      <t>サイガイ</t>
    </rPh>
    <rPh sb="3" eb="4">
      <t>ツヨ</t>
    </rPh>
    <rPh sb="5" eb="7">
      <t>エヒメ</t>
    </rPh>
    <rPh sb="10" eb="12">
      <t>キキン</t>
    </rPh>
    <phoneticPr fontId="2"/>
  </si>
  <si>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2"/>
  </si>
  <si>
    <t>‐</t>
  </si>
  <si>
    <t>基金から8,838百万円繰入</t>
    <rPh sb="0" eb="2">
      <t>キキン</t>
    </rPh>
    <rPh sb="9" eb="12">
      <t>ヒャクマンエン</t>
    </rPh>
    <rPh sb="12" eb="13">
      <t>ク</t>
    </rPh>
    <rPh sb="13" eb="14">
      <t>イ</t>
    </rPh>
    <phoneticPr fontId="2"/>
  </si>
  <si>
    <t>○</t>
  </si>
  <si>
    <t>（公財）愛媛県文化振興財団</t>
    <rPh sb="1" eb="2">
      <t>オオヤケ</t>
    </rPh>
    <rPh sb="2" eb="3">
      <t>ザイ</t>
    </rPh>
    <rPh sb="4" eb="6">
      <t>エヒメ</t>
    </rPh>
    <rPh sb="6" eb="7">
      <t>ケン</t>
    </rPh>
    <rPh sb="7" eb="9">
      <t>ブンカ</t>
    </rPh>
    <rPh sb="9" eb="11">
      <t>シンコウ</t>
    </rPh>
    <rPh sb="11" eb="13">
      <t>ザイダン</t>
    </rPh>
    <phoneticPr fontId="3"/>
  </si>
  <si>
    <t>（公財）愛媛県スポーツ振興事業団</t>
    <rPh sb="1" eb="2">
      <t>オオヤケ</t>
    </rPh>
    <rPh sb="2" eb="3">
      <t>ザイ</t>
    </rPh>
    <rPh sb="4" eb="6">
      <t>エヒメ</t>
    </rPh>
    <rPh sb="6" eb="7">
      <t>ケン</t>
    </rPh>
    <rPh sb="11" eb="13">
      <t>シンコウ</t>
    </rPh>
    <rPh sb="13" eb="16">
      <t>ジギョウダン</t>
    </rPh>
    <phoneticPr fontId="3"/>
  </si>
  <si>
    <t>（公財）えひめ女性財団</t>
    <rPh sb="1" eb="2">
      <t>オオヤケ</t>
    </rPh>
    <rPh sb="2" eb="3">
      <t>ザイ</t>
    </rPh>
    <rPh sb="7" eb="9">
      <t>ジョセイ</t>
    </rPh>
    <rPh sb="9" eb="11">
      <t>ザイダン</t>
    </rPh>
    <phoneticPr fontId="3"/>
  </si>
  <si>
    <t>愛媛県廃棄物処理センター</t>
    <rPh sb="0" eb="3">
      <t>エヒメケン</t>
    </rPh>
    <rPh sb="3" eb="8">
      <t>ハイキブツショリ</t>
    </rPh>
    <phoneticPr fontId="2"/>
  </si>
  <si>
    <t>（公財）伊方原子力広報センター</t>
    <rPh sb="1" eb="2">
      <t>オオヤケ</t>
    </rPh>
    <rPh sb="2" eb="3">
      <t>ザイ</t>
    </rPh>
    <rPh sb="4" eb="6">
      <t>イカタ</t>
    </rPh>
    <rPh sb="6" eb="9">
      <t>ゲンシリョク</t>
    </rPh>
    <rPh sb="9" eb="11">
      <t>コウホウ</t>
    </rPh>
    <phoneticPr fontId="3"/>
  </si>
  <si>
    <t>（公財）えひめ産業振興財団</t>
    <rPh sb="1" eb="2">
      <t>オオヤケ</t>
    </rPh>
    <rPh sb="2" eb="3">
      <t>ザイ</t>
    </rPh>
    <rPh sb="7" eb="9">
      <t>サンギョウ</t>
    </rPh>
    <rPh sb="9" eb="11">
      <t>シンコウ</t>
    </rPh>
    <rPh sb="11" eb="13">
      <t>ザイダン</t>
    </rPh>
    <phoneticPr fontId="3"/>
  </si>
  <si>
    <t>（公財）松山観光コンベンション協会</t>
    <rPh sb="1" eb="2">
      <t>オオヤケ</t>
    </rPh>
    <rPh sb="2" eb="3">
      <t>ザイ</t>
    </rPh>
    <rPh sb="4" eb="6">
      <t>マツヤマ</t>
    </rPh>
    <rPh sb="6" eb="8">
      <t>カンコウ</t>
    </rPh>
    <rPh sb="15" eb="17">
      <t>キョウカイ</t>
    </rPh>
    <phoneticPr fontId="3"/>
  </si>
  <si>
    <t>（公財）愛媛県国際交流協会</t>
    <rPh sb="1" eb="2">
      <t>オオヤケ</t>
    </rPh>
    <rPh sb="2" eb="3">
      <t>ザイ</t>
    </rPh>
    <rPh sb="4" eb="6">
      <t>エヒメ</t>
    </rPh>
    <rPh sb="6" eb="7">
      <t>ケン</t>
    </rPh>
    <rPh sb="7" eb="9">
      <t>コクサイ</t>
    </rPh>
    <rPh sb="9" eb="11">
      <t>コウリュウ</t>
    </rPh>
    <rPh sb="11" eb="13">
      <t>キョウカイ</t>
    </rPh>
    <phoneticPr fontId="3"/>
  </si>
  <si>
    <t>（公財）えひめ農林漁業振興機構</t>
    <rPh sb="1" eb="2">
      <t>オオヤケ</t>
    </rPh>
    <rPh sb="2" eb="3">
      <t>ザイ</t>
    </rPh>
    <rPh sb="7" eb="9">
      <t>ノウリン</t>
    </rPh>
    <rPh sb="9" eb="11">
      <t>ギョギョウ</t>
    </rPh>
    <rPh sb="11" eb="13">
      <t>シンコウ</t>
    </rPh>
    <rPh sb="13" eb="15">
      <t>キコウ</t>
    </rPh>
    <phoneticPr fontId="3"/>
  </si>
  <si>
    <t>（公財）愛媛の森林基金</t>
    <rPh sb="1" eb="2">
      <t>オオヤケ</t>
    </rPh>
    <rPh sb="2" eb="3">
      <t>ザイ</t>
    </rPh>
    <rPh sb="4" eb="6">
      <t>エヒメ</t>
    </rPh>
    <rPh sb="7" eb="9">
      <t>シンリン</t>
    </rPh>
    <rPh sb="9" eb="11">
      <t>キキン</t>
    </rPh>
    <phoneticPr fontId="3"/>
  </si>
  <si>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3"/>
  </si>
  <si>
    <t>（公財）えひめ海づくり基金</t>
    <rPh sb="1" eb="2">
      <t>オオヤケ</t>
    </rPh>
    <rPh sb="2" eb="3">
      <t>ザイ</t>
    </rPh>
    <rPh sb="7" eb="8">
      <t>ウミ</t>
    </rPh>
    <rPh sb="11" eb="13">
      <t>キキン</t>
    </rPh>
    <phoneticPr fontId="3"/>
  </si>
  <si>
    <t>（公財）愛媛県動物園協会</t>
    <rPh sb="1" eb="2">
      <t>コウ</t>
    </rPh>
    <rPh sb="2" eb="3">
      <t>ザイ</t>
    </rPh>
    <rPh sb="4" eb="6">
      <t>エヒメ</t>
    </rPh>
    <rPh sb="6" eb="7">
      <t>ケン</t>
    </rPh>
    <rPh sb="7" eb="10">
      <t>ドウブツエン</t>
    </rPh>
    <rPh sb="10" eb="12">
      <t>キョウカイ</t>
    </rPh>
    <phoneticPr fontId="3"/>
  </si>
  <si>
    <t>（公財）愛媛県埋蔵文化財センター</t>
    <rPh sb="1" eb="2">
      <t>コウ</t>
    </rPh>
    <rPh sb="2" eb="3">
      <t>ザイ</t>
    </rPh>
    <rPh sb="4" eb="6">
      <t>エヒメ</t>
    </rPh>
    <rPh sb="6" eb="7">
      <t>ケン</t>
    </rPh>
    <rPh sb="7" eb="9">
      <t>マイゾウ</t>
    </rPh>
    <rPh sb="9" eb="12">
      <t>ブンカザイ</t>
    </rPh>
    <phoneticPr fontId="3"/>
  </si>
  <si>
    <t>（公財）愛媛県暴力追放推進センター</t>
    <rPh sb="1" eb="2">
      <t>コウ</t>
    </rPh>
    <rPh sb="2" eb="3">
      <t>ザイ</t>
    </rPh>
    <rPh sb="4" eb="6">
      <t>エヒメ</t>
    </rPh>
    <rPh sb="6" eb="7">
      <t>ケン</t>
    </rPh>
    <rPh sb="7" eb="9">
      <t>ボウリョク</t>
    </rPh>
    <rPh sb="9" eb="11">
      <t>ツイホウ</t>
    </rPh>
    <rPh sb="11" eb="13">
      <t>スイシン</t>
    </rPh>
    <phoneticPr fontId="3"/>
  </si>
  <si>
    <t>松山空港ビル（株）</t>
    <rPh sb="0" eb="2">
      <t>マツヤマ</t>
    </rPh>
    <rPh sb="2" eb="4">
      <t>クウコウ</t>
    </rPh>
    <rPh sb="7" eb="8">
      <t>カブ</t>
    </rPh>
    <phoneticPr fontId="3"/>
  </si>
  <si>
    <t>愛媛エフ・エー・ゼット（株）</t>
    <rPh sb="0" eb="2">
      <t>エヒメ</t>
    </rPh>
    <rPh sb="12" eb="13">
      <t>カブ</t>
    </rPh>
    <phoneticPr fontId="3"/>
  </si>
  <si>
    <t>松山観光港ターミナル（株）</t>
    <rPh sb="0" eb="2">
      <t>マツヤマ</t>
    </rPh>
    <rPh sb="2" eb="4">
      <t>カンコウ</t>
    </rPh>
    <rPh sb="4" eb="5">
      <t>ミナト</t>
    </rPh>
    <rPh sb="11" eb="12">
      <t>カブ</t>
    </rPh>
    <phoneticPr fontId="3"/>
  </si>
  <si>
    <t>南レク（株）</t>
    <rPh sb="0" eb="1">
      <t>ミナミ</t>
    </rPh>
    <rPh sb="4" eb="5">
      <t>カブ</t>
    </rPh>
    <phoneticPr fontId="3"/>
  </si>
  <si>
    <t>愛媛県土地開発公社</t>
    <rPh sb="0" eb="2">
      <t>エヒメ</t>
    </rPh>
    <rPh sb="2" eb="3">
      <t>ケン</t>
    </rPh>
    <rPh sb="3" eb="5">
      <t>トチ</t>
    </rPh>
    <rPh sb="5" eb="7">
      <t>カイハツ</t>
    </rPh>
    <rPh sb="7" eb="9">
      <t>コウシャ</t>
    </rPh>
    <phoneticPr fontId="3"/>
  </si>
  <si>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3"/>
  </si>
  <si>
    <t>-</t>
    <phoneticPr fontId="2"/>
  </si>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</sst>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5A20-4EAB-8FA9-4C7DCC4410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73030</c:v>
                </c:pt>
                <c:pt idx="1">
                  <c:v>69612</c:v>
                </c:pt>
                <c:pt idx="2">
                  <c:v>78657</c:v>
                </c:pt>
                <c:pt idx="3">
                  <c:v>85550</c:v>
                </c:pt>
                <c:pt idx="4">
                  <c:v>90718</c:v>
                </c:pt>
              </c:numCache>
            </c:numRef>
          </c:val>
          <c:smooth val="0"/>
          <c:extLst>
            <c:ext xmlns:c16="http://schemas.microsoft.com/office/drawing/2014/chart" uri="{C3380CC4-5D6E-409C-BE32-E72D297353CC}">
              <c16:uniqueId val="{00000001-5A20-4EAB-8FA9-4C7DCC44101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c:v>
                </c:pt>
                <c:pt idx="1">
                  <c:v>0.63</c:v>
                </c:pt>
                <c:pt idx="2">
                  <c:v>0.54</c:v>
                </c:pt>
                <c:pt idx="3">
                  <c:v>0.7</c:v>
                </c:pt>
                <c:pt idx="4">
                  <c:v>0.69</c:v>
                </c:pt>
              </c:numCache>
            </c:numRef>
          </c:val>
          <c:extLst>
            <c:ext xmlns:c16="http://schemas.microsoft.com/office/drawing/2014/chart" uri="{C3380CC4-5D6E-409C-BE32-E72D297353CC}">
              <c16:uniqueId val="{00000000-5555-4364-80EF-FB5E66408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7.55</c:v>
                </c:pt>
                <c:pt idx="1">
                  <c:v>4.9000000000000004</c:v>
                </c:pt>
                <c:pt idx="2">
                  <c:v>5.86</c:v>
                </c:pt>
                <c:pt idx="3">
                  <c:v>6.34</c:v>
                </c:pt>
                <c:pt idx="4">
                  <c:v>6.99</c:v>
                </c:pt>
              </c:numCache>
            </c:numRef>
          </c:val>
          <c:extLst>
            <c:ext xmlns:c16="http://schemas.microsoft.com/office/drawing/2014/chart" uri="{C3380CC4-5D6E-409C-BE32-E72D297353CC}">
              <c16:uniqueId val="{00000001-5555-4364-80EF-FB5E66408D3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-1.1000000000000001</c:v>
                </c:pt>
                <c:pt idx="1">
                  <c:v>-2.63</c:v>
                </c:pt>
                <c:pt idx="2">
                  <c:v>0.84</c:v>
                </c:pt>
                <c:pt idx="3">
                  <c:v>0.76</c:v>
                </c:pt>
                <c:pt idx="4">
                  <c:v>0.92</c:v>
                </c:pt>
              </c:numCache>
            </c:numRef>
          </c:val>
          <c:smooth val="0"/>
          <c:extLst>
            <c:ext xmlns:c16="http://schemas.microsoft.com/office/drawing/2014/chart" uri="{C3380CC4-5D6E-409C-BE32-E72D297353CC}">
              <c16:uniqueId val="{00000002-5555-4364-80EF-FB5E66408D3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8E-462D-B593-D3922094FB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8E-462D-B593-D3922094FBDB}"/>
            </c:ext>
          </c:extLst>
        </c:ser>
        <c:ser>
          <c:idx val="2"/>
          <c:order val="2"/>
          <c:tx>
            <c:strRef>
              <c:f>データシート!$A$29</c:f>
              <c:strCache>
                <c:ptCount val="1"/>
                <c:pt idx="0">
                  <c:v>港湾施設整備事業特別会計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0.18</c:v>
                </c:pt>
                <c:pt idx="4">
                  <c:v>#N/A</c:v>
                </c:pt>
                <c:pt idx="5">
                  <c:v>0.19</c:v>
                </c:pt>
                <c:pt idx="6">
                  <c:v>#N/A</c:v>
                </c:pt>
                <c:pt idx="7">
                  <c:v>0.2</c:v>
                </c:pt>
                <c:pt idx="8">
                  <c:v>#N/A</c:v>
                </c:pt>
                <c:pt idx="9">
                  <c:v>0.21</c:v>
                </c:pt>
              </c:numCache>
            </c:numRef>
          </c:val>
          <c:extLst>
            <c:ext xmlns:c16="http://schemas.microsoft.com/office/drawing/2014/chart" uri="{C3380CC4-5D6E-409C-BE32-E72D297353CC}">
              <c16:uniqueId val="{00000002-798E-462D-B593-D3922094FBDB}"/>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1.1399999999999999</c:v>
                </c:pt>
                <c:pt idx="2">
                  <c:v>#N/A</c:v>
                </c:pt>
                <c:pt idx="3">
                  <c:v>0.87</c:v>
                </c:pt>
                <c:pt idx="4">
                  <c:v>#N/A</c:v>
                </c:pt>
                <c:pt idx="5">
                  <c:v>0.63</c:v>
                </c:pt>
                <c:pt idx="6">
                  <c:v>#N/A</c:v>
                </c:pt>
                <c:pt idx="7">
                  <c:v>0.56999999999999995</c:v>
                </c:pt>
                <c:pt idx="8">
                  <c:v>#N/A</c:v>
                </c:pt>
                <c:pt idx="9">
                  <c:v>0.67</c:v>
                </c:pt>
              </c:numCache>
            </c:numRef>
          </c:val>
          <c:extLst>
            <c:ext xmlns:c16="http://schemas.microsoft.com/office/drawing/2014/chart" uri="{C3380CC4-5D6E-409C-BE32-E72D297353CC}">
              <c16:uniqueId val="{00000003-798E-462D-B593-D3922094FBDB}"/>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c:v>
                </c:pt>
                <c:pt idx="2">
                  <c:v>#N/A</c:v>
                </c:pt>
                <c:pt idx="3">
                  <c:v>1.45</c:v>
                </c:pt>
                <c:pt idx="4">
                  <c:v>#N/A</c:v>
                </c:pt>
                <c:pt idx="5">
                  <c:v>1.47</c:v>
                </c:pt>
                <c:pt idx="6">
                  <c:v>#N/A</c:v>
                </c:pt>
                <c:pt idx="7">
                  <c:v>1.54</c:v>
                </c:pt>
                <c:pt idx="8">
                  <c:v>#N/A</c:v>
                </c:pt>
                <c:pt idx="9">
                  <c:v>0.96</c:v>
                </c:pt>
              </c:numCache>
            </c:numRef>
          </c:val>
          <c:extLst>
            <c:ext xmlns:c16="http://schemas.microsoft.com/office/drawing/2014/chart" uri="{C3380CC4-5D6E-409C-BE32-E72D297353CC}">
              <c16:uniqueId val="{00000004-798E-462D-B593-D3922094FBD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1.24</c:v>
                </c:pt>
                <c:pt idx="2">
                  <c:v>#N/A</c:v>
                </c:pt>
                <c:pt idx="3">
                  <c:v>1.27</c:v>
                </c:pt>
                <c:pt idx="4">
                  <c:v>#N/A</c:v>
                </c:pt>
                <c:pt idx="5">
                  <c:v>1.17</c:v>
                </c:pt>
                <c:pt idx="6">
                  <c:v>#N/A</c:v>
                </c:pt>
                <c:pt idx="7">
                  <c:v>1.31</c:v>
                </c:pt>
                <c:pt idx="8">
                  <c:v>#N/A</c:v>
                </c:pt>
                <c:pt idx="9">
                  <c:v>1.27</c:v>
                </c:pt>
              </c:numCache>
            </c:numRef>
          </c:val>
          <c:extLst>
            <c:ext xmlns:c16="http://schemas.microsoft.com/office/drawing/2014/chart" uri="{C3380CC4-5D6E-409C-BE32-E72D297353CC}">
              <c16:uniqueId val="{00000005-798E-462D-B593-D3922094FBDB}"/>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1.54</c:v>
                </c:pt>
                <c:pt idx="2">
                  <c:v>#N/A</c:v>
                </c:pt>
                <c:pt idx="3">
                  <c:v>1.8</c:v>
                </c:pt>
                <c:pt idx="4">
                  <c:v>#N/A</c:v>
                </c:pt>
                <c:pt idx="5">
                  <c:v>1.71</c:v>
                </c:pt>
                <c:pt idx="6">
                  <c:v>#N/A</c:v>
                </c:pt>
                <c:pt idx="7">
                  <c:v>1.57</c:v>
                </c:pt>
                <c:pt idx="8">
                  <c:v>#N/A</c:v>
                </c:pt>
                <c:pt idx="9">
                  <c:v>1.43</c:v>
                </c:pt>
              </c:numCache>
            </c:numRef>
          </c:val>
          <c:extLst>
            <c:ext xmlns:c16="http://schemas.microsoft.com/office/drawing/2014/chart" uri="{C3380CC4-5D6E-409C-BE32-E72D297353CC}">
              <c16:uniqueId val="{00000006-798E-462D-B593-D3922094FBD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0.34</c:v>
                </c:pt>
                <c:pt idx="4">
                  <c:v>#N/A</c:v>
                </c:pt>
                <c:pt idx="5">
                  <c:v>0.5</c:v>
                </c:pt>
                <c:pt idx="6">
                  <c:v>#N/A</c:v>
                </c:pt>
                <c:pt idx="7">
                  <c:v>2.0299999999999998</c:v>
                </c:pt>
                <c:pt idx="8">
                  <c:v>#N/A</c:v>
                </c:pt>
                <c:pt idx="9">
                  <c:v>2.65</c:v>
                </c:pt>
              </c:numCache>
            </c:numRef>
          </c:val>
          <c:extLst>
            <c:ext xmlns:c16="http://schemas.microsoft.com/office/drawing/2014/chart" uri="{C3380CC4-5D6E-409C-BE32-E72D297353CC}">
              <c16:uniqueId val="{00000007-798E-462D-B593-D3922094FBDB}"/>
            </c:ext>
          </c:extLst>
        </c:ser>
        <c:ser>
          <c:idx val="8"/>
          <c:order val="8"/>
          <c:tx>
            <c:strRef>
              <c:f>データシート!$A$35</c:f>
              <c:strCache>
                <c:ptCount val="1"/>
                <c:pt idx="0">
                  <c:v>自動車集中管理（重複会計）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798E-462D-B593-D3922094FBDB}"/>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0.65</c:v>
                </c:pt>
                <c:pt idx="1">
                  <c:v>#N/A</c:v>
                </c:pt>
                <c:pt idx="2">
                  <c:v>0.64</c:v>
                </c:pt>
                <c:pt idx="3">
                  <c:v>#N/A</c:v>
                </c:pt>
                <c:pt idx="4">
                  <c:v>0.63</c:v>
                </c:pt>
                <c:pt idx="5">
                  <c:v>#N/A</c:v>
                </c:pt>
                <c:pt idx="6">
                  <c:v>0.61</c:v>
                </c:pt>
                <c:pt idx="7">
                  <c:v>#N/A</c:v>
                </c:pt>
                <c:pt idx="8">
                  <c:v>0.56999999999999995</c:v>
                </c:pt>
                <c:pt idx="9">
                  <c:v>#N/A</c:v>
                </c:pt>
              </c:numCache>
            </c:numRef>
          </c:val>
          <c:extLst>
            <c:ext xmlns:c16="http://schemas.microsoft.com/office/drawing/2014/chart" uri="{C3380CC4-5D6E-409C-BE32-E72D297353CC}">
              <c16:uniqueId val="{00000009-798E-462D-B593-D3922094FBD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58015</c:v>
                </c:pt>
                <c:pt idx="5">
                  <c:v>57403</c:v>
                </c:pt>
                <c:pt idx="8">
                  <c:v>58779</c:v>
                </c:pt>
                <c:pt idx="11">
                  <c:v>54265</c:v>
                </c:pt>
                <c:pt idx="14">
                  <c:v>52825</c:v>
                </c:pt>
              </c:numCache>
            </c:numRef>
          </c:val>
          <c:extLst>
            <c:ext xmlns:c16="http://schemas.microsoft.com/office/drawing/2014/chart" uri="{C3380CC4-5D6E-409C-BE32-E72D297353CC}">
              <c16:uniqueId val="{00000000-F399-4714-B053-9B71EC291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99-4714-B053-9B71EC291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291</c:v>
                </c:pt>
                <c:pt idx="3">
                  <c:v>280</c:v>
                </c:pt>
                <c:pt idx="6">
                  <c:v>253</c:v>
                </c:pt>
                <c:pt idx="9">
                  <c:v>213</c:v>
                </c:pt>
                <c:pt idx="12">
                  <c:v>143</c:v>
                </c:pt>
              </c:numCache>
            </c:numRef>
          </c:val>
          <c:extLst>
            <c:ext xmlns:c16="http://schemas.microsoft.com/office/drawing/2014/chart" uri="{C3380CC4-5D6E-409C-BE32-E72D297353CC}">
              <c16:uniqueId val="{00000002-F399-4714-B053-9B71EC291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99-4714-B053-9B71EC291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2217</c:v>
                </c:pt>
                <c:pt idx="3">
                  <c:v>1759</c:v>
                </c:pt>
                <c:pt idx="6">
                  <c:v>2195</c:v>
                </c:pt>
                <c:pt idx="9">
                  <c:v>2202</c:v>
                </c:pt>
                <c:pt idx="12">
                  <c:v>2058</c:v>
                </c:pt>
              </c:numCache>
            </c:numRef>
          </c:val>
          <c:extLst>
            <c:ext xmlns:c16="http://schemas.microsoft.com/office/drawing/2014/chart" uri="{C3380CC4-5D6E-409C-BE32-E72D297353CC}">
              <c16:uniqueId val="{00000004-F399-4714-B053-9B71EC291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99-4714-B053-9B71EC291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99-4714-B053-9B71EC291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87582</c:v>
                </c:pt>
                <c:pt idx="3">
                  <c:v>84971</c:v>
                </c:pt>
                <c:pt idx="6">
                  <c:v>85681</c:v>
                </c:pt>
                <c:pt idx="9">
                  <c:v>81951</c:v>
                </c:pt>
                <c:pt idx="12">
                  <c:v>92484</c:v>
                </c:pt>
              </c:numCache>
            </c:numRef>
          </c:val>
          <c:extLst>
            <c:ext xmlns:c16="http://schemas.microsoft.com/office/drawing/2014/chart" uri="{C3380CC4-5D6E-409C-BE32-E72D297353CC}">
              <c16:uniqueId val="{00000007-F399-4714-B053-9B71EC2915A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32075</c:v>
                </c:pt>
                <c:pt idx="2">
                  <c:v>#N/A</c:v>
                </c:pt>
                <c:pt idx="3">
                  <c:v>#N/A</c:v>
                </c:pt>
                <c:pt idx="4">
                  <c:v>29607</c:v>
                </c:pt>
                <c:pt idx="5">
                  <c:v>#N/A</c:v>
                </c:pt>
                <c:pt idx="6">
                  <c:v>#N/A</c:v>
                </c:pt>
                <c:pt idx="7">
                  <c:v>29350</c:v>
                </c:pt>
                <c:pt idx="8">
                  <c:v>#N/A</c:v>
                </c:pt>
                <c:pt idx="9">
                  <c:v>#N/A</c:v>
                </c:pt>
                <c:pt idx="10">
                  <c:v>30101</c:v>
                </c:pt>
                <c:pt idx="11">
                  <c:v>#N/A</c:v>
                </c:pt>
                <c:pt idx="12">
                  <c:v>#N/A</c:v>
                </c:pt>
                <c:pt idx="13">
                  <c:v>41860</c:v>
                </c:pt>
                <c:pt idx="14">
                  <c:v>#N/A</c:v>
                </c:pt>
              </c:numCache>
            </c:numRef>
          </c:val>
          <c:smooth val="0"/>
          <c:extLst>
            <c:ext xmlns:c16="http://schemas.microsoft.com/office/drawing/2014/chart" uri="{C3380CC4-5D6E-409C-BE32-E72D297353CC}">
              <c16:uniqueId val="{00000008-F399-4714-B053-9B71EC2915A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652965</c:v>
                </c:pt>
                <c:pt idx="5">
                  <c:v>648529</c:v>
                </c:pt>
                <c:pt idx="8">
                  <c:v>644986</c:v>
                </c:pt>
                <c:pt idx="11">
                  <c:v>648967</c:v>
                </c:pt>
                <c:pt idx="14">
                  <c:v>646638</c:v>
                </c:pt>
              </c:numCache>
            </c:numRef>
          </c:val>
          <c:extLst>
            <c:ext xmlns:c16="http://schemas.microsoft.com/office/drawing/2014/chart" uri="{C3380CC4-5D6E-409C-BE32-E72D297353CC}">
              <c16:uniqueId val="{00000000-1A3A-43B6-A0E4-AD8C1B9CC5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18799</c:v>
                </c:pt>
                <c:pt idx="5">
                  <c:v>23782</c:v>
                </c:pt>
                <c:pt idx="8">
                  <c:v>19857</c:v>
                </c:pt>
                <c:pt idx="11">
                  <c:v>18336</c:v>
                </c:pt>
                <c:pt idx="14">
                  <c:v>16593</c:v>
                </c:pt>
              </c:numCache>
            </c:numRef>
          </c:val>
          <c:extLst>
            <c:ext xmlns:c16="http://schemas.microsoft.com/office/drawing/2014/chart" uri="{C3380CC4-5D6E-409C-BE32-E72D297353CC}">
              <c16:uniqueId val="{00000001-1A3A-43B6-A0E4-AD8C1B9CC5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103256</c:v>
                </c:pt>
                <c:pt idx="5">
                  <c:v>95322</c:v>
                </c:pt>
                <c:pt idx="8">
                  <c:v>94818</c:v>
                </c:pt>
                <c:pt idx="11">
                  <c:v>101768</c:v>
                </c:pt>
                <c:pt idx="14">
                  <c:v>125092</c:v>
                </c:pt>
              </c:numCache>
            </c:numRef>
          </c:val>
          <c:extLst>
            <c:ext xmlns:c16="http://schemas.microsoft.com/office/drawing/2014/chart" uri="{C3380CC4-5D6E-409C-BE32-E72D297353CC}">
              <c16:uniqueId val="{00000002-1A3A-43B6-A0E4-AD8C1B9CC5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3A-43B6-A0E4-AD8C1B9CC5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3A-43B6-A0E4-AD8C1B9CC5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475</c:v>
                </c:pt>
                <c:pt idx="3">
                  <c:v>1688</c:v>
                </c:pt>
                <c:pt idx="6">
                  <c:v>13</c:v>
                </c:pt>
                <c:pt idx="9">
                  <c:v>16</c:v>
                </c:pt>
                <c:pt idx="12">
                  <c:v>5</c:v>
                </c:pt>
              </c:numCache>
            </c:numRef>
          </c:val>
          <c:extLst>
            <c:ext xmlns:c16="http://schemas.microsoft.com/office/drawing/2014/chart" uri="{C3380CC4-5D6E-409C-BE32-E72D297353CC}">
              <c16:uniqueId val="{00000005-1A3A-43B6-A0E4-AD8C1B9CC5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163473</c:v>
                </c:pt>
                <c:pt idx="3">
                  <c:v>157510</c:v>
                </c:pt>
                <c:pt idx="6">
                  <c:v>151937</c:v>
                </c:pt>
                <c:pt idx="9">
                  <c:v>148632</c:v>
                </c:pt>
                <c:pt idx="12">
                  <c:v>142348</c:v>
                </c:pt>
              </c:numCache>
            </c:numRef>
          </c:val>
          <c:extLst>
            <c:ext xmlns:c16="http://schemas.microsoft.com/office/drawing/2014/chart" uri="{C3380CC4-5D6E-409C-BE32-E72D297353CC}">
              <c16:uniqueId val="{00000006-1A3A-43B6-A0E4-AD8C1B9CC5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A3A-43B6-A0E4-AD8C1B9CC5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16462</c:v>
                </c:pt>
                <c:pt idx="3">
                  <c:v>15717</c:v>
                </c:pt>
                <c:pt idx="6">
                  <c:v>17615</c:v>
                </c:pt>
                <c:pt idx="9">
                  <c:v>22602</c:v>
                </c:pt>
                <c:pt idx="12">
                  <c:v>26537</c:v>
                </c:pt>
              </c:numCache>
            </c:numRef>
          </c:val>
          <c:extLst>
            <c:ext xmlns:c16="http://schemas.microsoft.com/office/drawing/2014/chart" uri="{C3380CC4-5D6E-409C-BE32-E72D297353CC}">
              <c16:uniqueId val="{00000008-1A3A-43B6-A0E4-AD8C1B9CC5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4199</c:v>
                </c:pt>
                <c:pt idx="3">
                  <c:v>3493</c:v>
                </c:pt>
                <c:pt idx="6">
                  <c:v>3067</c:v>
                </c:pt>
                <c:pt idx="9">
                  <c:v>2683</c:v>
                </c:pt>
                <c:pt idx="12">
                  <c:v>2284</c:v>
                </c:pt>
              </c:numCache>
            </c:numRef>
          </c:val>
          <c:extLst>
            <c:ext xmlns:c16="http://schemas.microsoft.com/office/drawing/2014/chart" uri="{C3380CC4-5D6E-409C-BE32-E72D297353CC}">
              <c16:uniqueId val="{00000009-1A3A-43B6-A0E4-AD8C1B9CC5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1035115</c:v>
                </c:pt>
                <c:pt idx="3">
                  <c:v>1034725</c:v>
                </c:pt>
                <c:pt idx="6">
                  <c:v>1026876</c:v>
                </c:pt>
                <c:pt idx="9">
                  <c:v>1030067</c:v>
                </c:pt>
                <c:pt idx="12">
                  <c:v>1018332</c:v>
                </c:pt>
              </c:numCache>
            </c:numRef>
          </c:val>
          <c:extLst>
            <c:ext xmlns:c16="http://schemas.microsoft.com/office/drawing/2014/chart" uri="{C3380CC4-5D6E-409C-BE32-E72D297353CC}">
              <c16:uniqueId val="{0000000A-1A3A-43B6-A0E4-AD8C1B9CC5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444704</c:v>
                </c:pt>
                <c:pt idx="2">
                  <c:v>#N/A</c:v>
                </c:pt>
                <c:pt idx="3">
                  <c:v>#N/A</c:v>
                </c:pt>
                <c:pt idx="4">
                  <c:v>445499</c:v>
                </c:pt>
                <c:pt idx="5">
                  <c:v>#N/A</c:v>
                </c:pt>
                <c:pt idx="6">
                  <c:v>#N/A</c:v>
                </c:pt>
                <c:pt idx="7">
                  <c:v>439846</c:v>
                </c:pt>
                <c:pt idx="8">
                  <c:v>#N/A</c:v>
                </c:pt>
                <c:pt idx="9">
                  <c:v>#N/A</c:v>
                </c:pt>
                <c:pt idx="10">
                  <c:v>434929</c:v>
                </c:pt>
                <c:pt idx="11">
                  <c:v>#N/A</c:v>
                </c:pt>
                <c:pt idx="12">
                  <c:v>#N/A</c:v>
                </c:pt>
                <c:pt idx="13">
                  <c:v>401185</c:v>
                </c:pt>
                <c:pt idx="14">
                  <c:v>#N/A</c:v>
                </c:pt>
              </c:numCache>
            </c:numRef>
          </c:val>
          <c:smooth val="0"/>
          <c:extLst>
            <c:ext xmlns:c16="http://schemas.microsoft.com/office/drawing/2014/chart" uri="{C3380CC4-5D6E-409C-BE32-E72D297353CC}">
              <c16:uniqueId val="{0000000B-1A3A-43B6-A0E4-AD8C1B9CC5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20498</c:v>
                </c:pt>
                <c:pt idx="1">
                  <c:v>22570</c:v>
                </c:pt>
                <c:pt idx="2">
                  <c:v>25932</c:v>
                </c:pt>
              </c:numCache>
            </c:numRef>
          </c:val>
          <c:extLst>
            <c:ext xmlns:c16="http://schemas.microsoft.com/office/drawing/2014/chart" uri="{C3380CC4-5D6E-409C-BE32-E72D297353CC}">
              <c16:uniqueId val="{00000000-E8B9-4C45-B28D-E26EBBBB1A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17990</c:v>
                </c:pt>
                <c:pt idx="1">
                  <c:v>17993</c:v>
                </c:pt>
                <c:pt idx="2">
                  <c:v>18786</c:v>
                </c:pt>
              </c:numCache>
            </c:numRef>
          </c:val>
          <c:extLst>
            <c:ext xmlns:c16="http://schemas.microsoft.com/office/drawing/2014/chart" uri="{C3380CC4-5D6E-409C-BE32-E72D297353CC}">
              <c16:uniqueId val="{00000001-E8B9-4C45-B28D-E26EBBBB1A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44418</c:v>
                </c:pt>
                <c:pt idx="1">
                  <c:v>50412</c:v>
                </c:pt>
                <c:pt idx="2">
                  <c:v>69312</c:v>
                </c:pt>
              </c:numCache>
            </c:numRef>
          </c:val>
          <c:extLst>
            <c:ext xmlns:c16="http://schemas.microsoft.com/office/drawing/2014/chart" uri="{C3380CC4-5D6E-409C-BE32-E72D297353CC}">
              <c16:uniqueId val="{00000002-E8B9-4C45-B28D-E26EBBBB1A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1,341,539
1,329,828
5,676.12
761,665,355
742,593,857
2,578,123
371,026,953
1,018,332,425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年度以降は、法人関係税や地方消費税の増などにより上昇していたが、令和３年度は、前年度の企業業績の悪化等による法人関係税の減少などにより低下した。</a:t>
          </a:r>
        </a:p>
        <a:p>
          <a:r>
            <a:rPr kumimoji="1" lang="ja-JP" altLang="en-US" sz="1300">
              <a:latin typeface="ＭＳ Ｐゴシック" panose="020B0600070205080204" pitchFamily="50" charset="-128"/>
              <a:ea typeface="ＭＳ Ｐゴシック" panose="020B0600070205080204" pitchFamily="50" charset="-128"/>
            </a:rPr>
            <a:t>　今後も、県税滞納額の縮減等による歳入確保と事務事業の徹底した見直しにより、将来の財政負担に配慮した財政運営を行う。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43</xdr:row>
      <xdr:rowOff>129722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128815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などにより社会保障関係経費が増加しているものの、職員数の減少による職員給の減や過去の景気対策等に伴い発行した臨時財政対策債を除く地方債の元利償還がピークを過ぎたことによる公債費の減により、令和元年度以降は改善するとともに、類似団体の平均を下回っている。令和３年度は、県税収入や地方交付税の増加などにより、経常収支比率は大幅に低下した。</a:t>
          </a:r>
        </a:p>
        <a:p>
          <a:r>
            <a:rPr kumimoji="1" lang="ja-JP" altLang="en-US" sz="1300">
              <a:latin typeface="ＭＳ Ｐゴシック" panose="020B0600070205080204" pitchFamily="50" charset="-128"/>
              <a:ea typeface="ＭＳ Ｐゴシック" panose="020B0600070205080204" pitchFamily="50" charset="-128"/>
            </a:rPr>
            <a:t>　今後も県税の滞納整理の強化、職員定員の適正化、公債費の適正管理などにより改善に努める。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140405</xdr:rowOff>
    </xdr:from>
    <xdr:to>
      <xdr:col>23</xdr:col>
      <xdr:colOff>133350</xdr:colOff>
      <xdr:row>62</xdr:row>
      <xdr:rowOff>17639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84505"/>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123772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17639</xdr:rowOff>
    </xdr:from>
    <xdr:to>
      <xdr:col>19</xdr:col>
      <xdr:colOff>133350</xdr:colOff>
      <xdr:row>63</xdr:row>
      <xdr:rowOff>20461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4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20461</xdr:rowOff>
    </xdr:from>
    <xdr:to>
      <xdr:col>15</xdr:col>
      <xdr:colOff>82550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2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47272</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4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89605</xdr:rowOff>
    </xdr:from>
    <xdr:to>
      <xdr:col>23</xdr:col>
      <xdr:colOff>184150</xdr:colOff>
      <xdr:row>59</xdr:row>
      <xdr:rowOff>19755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10882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141111</xdr:rowOff>
    </xdr:from>
    <xdr:to>
      <xdr:col>15</xdr:col>
      <xdr:colOff>133350</xdr:colOff>
      <xdr:row>63</xdr:row>
      <xdr:rowOff>71261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81438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定員適正化計画に基づく定員削減や、財政健全化基本方針（Ｈ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）に基づく徹底した事務事業の見直しを行っているが、令和３年度は職員数の減少による職員給の減などの減少要因がある一方で、新型コロナウイルス感染症への対応に伴う物件費等の増により、増加した。</a:t>
          </a:r>
        </a:p>
        <a:p>
          <a:r>
            <a:rPr kumimoji="1" lang="ja-JP" altLang="en-US" sz="1300">
              <a:latin typeface="ＭＳ Ｐゴシック" panose="020B0600070205080204" pitchFamily="50" charset="-128"/>
              <a:ea typeface="ＭＳ Ｐゴシック" panose="020B0600070205080204" pitchFamily="50" charset="-128"/>
            </a:rPr>
            <a:t>　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124271</xdr:rowOff>
    </xdr:from>
    <xdr:to>
      <xdr:col>23</xdr:col>
      <xdr:colOff>133350</xdr:colOff>
      <xdr:row>88</xdr:row>
      <xdr:rowOff>158655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40271"/>
          <a:ext cx="0" cy="1405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130732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158655</xdr:rowOff>
    </xdr:from>
    <xdr:to>
      <xdr:col>24</xdr:col>
      <xdr:colOff>12700</xdr:colOff>
      <xdr:row>88</xdr:row>
      <xdr:rowOff>158655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39198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124271</xdr:rowOff>
    </xdr:from>
    <xdr:to>
      <xdr:col>24</xdr:col>
      <xdr:colOff>12700</xdr:colOff>
      <xdr:row>80</xdr:row>
      <xdr:rowOff>124271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10432</xdr:rowOff>
    </xdr:from>
    <xdr:to>
      <xdr:col>23</xdr:col>
      <xdr:colOff>133350</xdr:colOff>
      <xdr:row>83</xdr:row>
      <xdr:rowOff>50825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40782"/>
          <a:ext cx="838200" cy="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83449</xdr:rowOff>
    </xdr:from>
    <xdr:to>
      <xdr:col>23</xdr:col>
      <xdr:colOff>184150</xdr:colOff>
      <xdr:row>83</xdr:row>
      <xdr:rowOff>13599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69509</xdr:rowOff>
    </xdr:from>
    <xdr:to>
      <xdr:col>19</xdr:col>
      <xdr:colOff>133350</xdr:colOff>
      <xdr:row>83</xdr:row>
      <xdr:rowOff>10432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28409"/>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163398</xdr:rowOff>
    </xdr:from>
    <xdr:to>
      <xdr:col>19</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69509</xdr:rowOff>
    </xdr:from>
    <xdr:to>
      <xdr:col>15</xdr:col>
      <xdr:colOff>82550</xdr:colOff>
      <xdr:row>82</xdr:row>
      <xdr:rowOff>72332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28409"/>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73490</xdr:rowOff>
    </xdr:from>
    <xdr:to>
      <xdr:col>15</xdr:col>
      <xdr:colOff>133350</xdr:colOff>
      <xdr:row>82</xdr:row>
      <xdr:rowOff>3640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13817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25037</xdr:rowOff>
    </xdr:from>
    <xdr:to>
      <xdr:col>11</xdr:col>
      <xdr:colOff>31750</xdr:colOff>
      <xdr:row>82</xdr:row>
      <xdr:rowOff>72332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8393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81477</xdr:rowOff>
    </xdr:from>
    <xdr:to>
      <xdr:col>11</xdr:col>
      <xdr:colOff>82550</xdr:colOff>
      <xdr:row>82</xdr:row>
      <xdr:rowOff>11627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75564</xdr:rowOff>
    </xdr:from>
    <xdr:to>
      <xdr:col>7</xdr:col>
      <xdr:colOff>31750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xdr:rowOff>
    </xdr:from>
    <xdr:to>
      <xdr:col>23</xdr:col>
      <xdr:colOff>184150</xdr:colOff>
      <xdr:row>83</xdr:row>
      <xdr:rowOff>101625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143552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0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131082</xdr:rowOff>
    </xdr:from>
    <xdr:to>
      <xdr:col>19</xdr:col>
      <xdr:colOff>184150</xdr:colOff>
      <xdr:row>83</xdr:row>
      <xdr:rowOff>61232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46009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76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18709</xdr:rowOff>
    </xdr:from>
    <xdr:to>
      <xdr:col>15</xdr:col>
      <xdr:colOff>133350</xdr:colOff>
      <xdr:row>82</xdr:row>
      <xdr:rowOff>120309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105086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21532</xdr:rowOff>
    </xdr:from>
    <xdr:to>
      <xdr:col>11</xdr:col>
      <xdr:colOff>82550</xdr:colOff>
      <xdr:row>82</xdr:row>
      <xdr:rowOff>123132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107909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6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145687</xdr:rowOff>
    </xdr:from>
    <xdr:to>
      <xdr:col>7</xdr:col>
      <xdr:colOff>31750</xdr:colOff>
      <xdr:row>82</xdr:row>
      <xdr:rowOff>75837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60614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133350</xdr:rowOff>
    </xdr:from>
    <xdr:to>
      <xdr:col>81</xdr:col>
      <xdr:colOff>44450</xdr:colOff>
      <xdr:row>88</xdr:row>
      <xdr:rowOff>160866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3637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48277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133350</xdr:rowOff>
    </xdr:from>
    <xdr:to>
      <xdr:col>81</xdr:col>
      <xdr:colOff>133350</xdr:colOff>
      <xdr:row>83</xdr:row>
      <xdr:rowOff>133350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143934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419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一般行政部門の職員数については、平成８年以降、６次にわたる定員適正化計画に基づき、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新しい行政改革大綱の推進期間の４年間（令和２～５年度）は、平成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の一般行政部門の職員数を基本としつつ、厳格な定員管理を継続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47406</xdr:rowOff>
    </xdr:from>
    <xdr:to>
      <xdr:col>81</xdr:col>
      <xdr:colOff>44450</xdr:colOff>
      <xdr:row>62</xdr:row>
      <xdr:rowOff>77186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677306"/>
          <a:ext cx="838200" cy="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39642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26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35723</xdr:rowOff>
    </xdr:from>
    <xdr:to>
      <xdr:col>77</xdr:col>
      <xdr:colOff>44450</xdr:colOff>
      <xdr:row>62</xdr:row>
      <xdr:rowOff>47406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665623"/>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129764</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15112</xdr:rowOff>
    </xdr:from>
    <xdr:to>
      <xdr:col>72</xdr:col>
      <xdr:colOff>203200</xdr:colOff>
      <xdr:row>62</xdr:row>
      <xdr:rowOff>35723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645012"/>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67006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1599</xdr:rowOff>
    </xdr:from>
    <xdr:to>
      <xdr:col>68</xdr:col>
      <xdr:colOff>152400</xdr:colOff>
      <xdr:row>62</xdr:row>
      <xdr:rowOff>15112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63149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55967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26386</xdr:rowOff>
    </xdr:from>
    <xdr:to>
      <xdr:col>81</xdr:col>
      <xdr:colOff>95250</xdr:colOff>
      <xdr:row>62</xdr:row>
      <xdr:rowOff>127986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6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169913</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62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168056</xdr:rowOff>
    </xdr:from>
    <xdr:to>
      <xdr:col>77</xdr:col>
      <xdr:colOff>95250</xdr:colOff>
      <xdr:row>62</xdr:row>
      <xdr:rowOff>98206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6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82983</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71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156373</xdr:rowOff>
    </xdr:from>
    <xdr:to>
      <xdr:col>73</xdr:col>
      <xdr:colOff>44450</xdr:colOff>
      <xdr:row>62</xdr:row>
      <xdr:rowOff>86523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6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71300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0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135762</xdr:rowOff>
    </xdr:from>
    <xdr:to>
      <xdr:col>68</xdr:col>
      <xdr:colOff>203200</xdr:colOff>
      <xdr:row>62</xdr:row>
      <xdr:rowOff>65912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50689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122249</xdr:rowOff>
    </xdr:from>
    <xdr:to>
      <xdr:col>64</xdr:col>
      <xdr:colOff>152400</xdr:colOff>
      <xdr:row>62</xdr:row>
      <xdr:rowOff>52399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37176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近年比率は低下してきていたが、令和３年度は、将来負担軽減のための借換債の借入中止に伴う公債費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引き続き、交付税措置のある地方債の優先活用や公債費の平準化により、公債費負担の軽減に努める。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171148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5713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90715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125185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34169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適切な水準の地方債残高の維持や職員数の減等に伴う退職手当負担見込額の減少、財政調整基金等の積み増しによる充当可能基金の増加などにより、比率は近年改善傾向にあり、令和３年度には借換債の借入中止により地方債残高が減少したことから、</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147997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74163"/>
          <a:ext cx="8382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147997</xdr:rowOff>
    </xdr:from>
    <xdr:to>
      <xdr:col>77</xdr:col>
      <xdr:colOff>44450</xdr:colOff>
      <xdr:row>16</xdr:row>
      <xdr:rowOff>21590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719747"/>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76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27220</xdr:rowOff>
    </xdr:from>
    <xdr:to>
      <xdr:col>68</xdr:col>
      <xdr:colOff>152400</xdr:colOff>
      <xdr:row>16</xdr:row>
      <xdr:rowOff>29633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7704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44340</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97197</xdr:rowOff>
    </xdr:from>
    <xdr:to>
      <xdr:col>77</xdr:col>
      <xdr:colOff>95250</xdr:colOff>
      <xdr:row>16</xdr:row>
      <xdr:rowOff>27347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37524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3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25</xdr:row>
      <xdr:rowOff>127000</xdr:rowOff>
    </xdr:from>
    <xdr:ext cx="8928100" cy="425758"/>
    <xdr:sp macro="" textlink="">
      <xdr:nvSpPr>
        <xdr:cNvPr id="463" name="テキスト ボックス 462">
          <a:extLst>
            <a:ext uri="{FF2B5EF4-FFF2-40B4-BE49-F238E27FC236}">
              <a16:creationId xmlns:a16="http://schemas.microsoft.com/office/drawing/2014/main" id="{06D1DC1C-3578-451C-AD20-611991A5EC8D}"/>
            </a:ext>
          </a:extLst>
        </xdr:cNvPr>
        <xdr:cNvSpPr txBox="1"/>
      </xdr:nvSpPr>
      <xdr:spPr>
        <a:xfrm>
          <a:off x="698500" y="42545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1,341,539
1,329,828
5,676.12
761,665,355
742,593,857
2,578,123
371,026,953
1,018,332,425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や職員数の減少による職員給の減によって、人件費に係る経常収支比率は低下傾向にあり、類似団体との差も縮小している。ただし、令和３年度は退職者数の増加による退職手当の増により、類似団体との差は拡大した。</a:t>
          </a:r>
        </a:p>
        <a:p>
          <a:r>
            <a:rPr kumimoji="1" lang="ja-JP" altLang="en-US" sz="1300">
              <a:latin typeface="ＭＳ Ｐゴシック" panose="020B0600070205080204" pitchFamily="50" charset="-128"/>
              <a:ea typeface="ＭＳ Ｐゴシック" panose="020B0600070205080204" pitchFamily="50" charset="-128"/>
            </a:rPr>
            <a:t>　今後も、職員定員の適正化や行政改革の取組みを通じて、総人件費の抑制に努める。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38</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943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69850</xdr:rowOff>
    </xdr:from>
    <xdr:to>
      <xdr:col>24</xdr:col>
      <xdr:colOff>114300</xdr:colOff>
      <xdr:row>38</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58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39</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4205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88900</xdr:rowOff>
    </xdr:from>
    <xdr:to>
      <xdr:col>19</xdr:col>
      <xdr:colOff>187325</xdr:colOff>
      <xdr:row>40</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775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69850</xdr:rowOff>
    </xdr:from>
    <xdr:to>
      <xdr:col>15</xdr:col>
      <xdr:colOff>98425</xdr:colOff>
      <xdr:row>41</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927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146050</xdr:rowOff>
    </xdr:from>
    <xdr:to>
      <xdr:col>11</xdr:col>
      <xdr:colOff>9525</xdr:colOff>
      <xdr:row>41</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04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38100</xdr:rowOff>
    </xdr:from>
    <xdr:to>
      <xdr:col>20</xdr:col>
      <xdr:colOff>38100</xdr:colOff>
      <xdr:row>39</xdr:row>
      <xdr:rowOff>139700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124477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0</xdr:rowOff>
    </xdr:from>
    <xdr:to>
      <xdr:col>11</xdr:col>
      <xdr:colOff>60325</xdr:colOff>
      <xdr:row>41</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95250</xdr:rowOff>
    </xdr:from>
    <xdr:to>
      <xdr:col>6</xdr:col>
      <xdr:colOff>171450</xdr:colOff>
      <xdr:row>41</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財政健全化基本方針等に基づき、徹底した事務事業の見直しに努めた結果、物件費は概ね横ばいとなっている。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0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障がい児入所給付費等負担金、児童福祉施設入所措置費の増により、扶助費は増加傾向にあるが、令和３年度は県税収入や地方交付税の増などにより、経常収支比率は低下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46990</xdr:rowOff>
    </xdr:from>
    <xdr:to>
      <xdr:col>24</xdr:col>
      <xdr:colOff>25400</xdr:colOff>
      <xdr:row>61</xdr:row>
      <xdr:rowOff>115570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3987800" y="1050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1052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167640</xdr:rowOff>
    </xdr:from>
    <xdr:to>
      <xdr:col>24</xdr:col>
      <xdr:colOff>76200</xdr:colOff>
      <xdr:row>61</xdr:row>
      <xdr:rowOff>97790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76217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64770</xdr:rowOff>
    </xdr:from>
    <xdr:to>
      <xdr:col>20</xdr:col>
      <xdr:colOff>38100</xdr:colOff>
      <xdr:row>61</xdr:row>
      <xdr:rowOff>166370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151147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10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115570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110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13987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12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11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24130</xdr:rowOff>
    </xdr:from>
    <xdr:to>
      <xdr:col>73</xdr:col>
      <xdr:colOff>180975</xdr:colOff>
      <xdr:row>53</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144780</xdr:rowOff>
    </xdr:from>
    <xdr:to>
      <xdr:col>82</xdr:col>
      <xdr:colOff>158750</xdr:colOff>
      <xdr:row>53</xdr:row>
      <xdr:rowOff>74930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53357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介護給付費や後期高齢者医療関係経費など、高齢化の進行に伴う社会保障関係経費の増加により、補助費等は増加傾向にあるが、令和３年度は県税収入や地方交付税の増などにより経常収支比率は低下した。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なお、県単独補助金等については、財政健全化基本方針等に基づき、その必要性や効果等を十分精査し、継続して見直しを行っている。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72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94343</xdr:rowOff>
    </xdr:from>
    <xdr:to>
      <xdr:col>73</xdr:col>
      <xdr:colOff>180975</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61686</xdr:rowOff>
    </xdr:from>
    <xdr:to>
      <xdr:col>69</xdr:col>
      <xdr:colOff>92075</xdr:colOff>
      <xdr:row>34</xdr:row>
      <xdr:rowOff>94343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過去の景気対策等に伴い発行した臨時財政対策債を除く地方債の元利償還が平成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年度以降は低下傾向で推移している。ただし、令和３年度は借換えを予定していた県債のうち、一部の借換えを中止したことにより償還額が増加したため、経常収支比率が上昇した。</a:t>
          </a:r>
        </a:p>
        <a:p>
          <a:r>
            <a:rPr kumimoji="1" lang="ja-JP" altLang="en-US" sz="1300">
              <a:latin typeface="ＭＳ Ｐゴシック" panose="020B0600070205080204" pitchFamily="50" charset="-128"/>
              <a:ea typeface="ＭＳ Ｐゴシック" panose="020B0600070205080204" pitchFamily="50" charset="-128"/>
            </a:rPr>
            <a:t>　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76</xdr:row>
      <xdr:rowOff>88900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2985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76</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98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10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17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や退職者数の増加に伴う退職手当の増などの上昇要因がある一方で、県税収入や地方交付税の増などにより、令和３年度の公債費以外に係る経常収支比率は大幅に低下した。</a:t>
          </a: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20864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164391</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20864</xdr:rowOff>
    </xdr:from>
    <xdr:to>
      <xdr:col>82</xdr:col>
      <xdr:colOff>196850</xdr:colOff>
      <xdr:row>81</xdr:row>
      <xdr:rowOff>20864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700000"/>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50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2721</xdr:rowOff>
    </xdr:from>
    <xdr:to>
      <xdr:col>78</xdr:col>
      <xdr:colOff>120650</xdr:colOff>
      <xdr:row>81</xdr:row>
      <xdr:rowOff>104321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9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89098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97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118836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614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68036</xdr:rowOff>
    </xdr:from>
    <xdr:to>
      <xdr:col>74</xdr:col>
      <xdr:colOff>31750</xdr:colOff>
      <xdr:row>81</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95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154413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118836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500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108857</xdr:rowOff>
    </xdr:from>
    <xdr:to>
      <xdr:col>69</xdr:col>
      <xdr:colOff>142875</xdr:colOff>
      <xdr:row>81</xdr:row>
      <xdr:rowOff>39007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23784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8363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82826</xdr:rowOff>
    </xdr:from>
    <xdr:to>
      <xdr:col>29</xdr:col>
      <xdr:colOff>127000</xdr:colOff>
      <xdr:row>16</xdr:row>
      <xdr:rowOff>95235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3651"/>
          <a:ext cx="6477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97502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93831</xdr:rowOff>
    </xdr:from>
    <xdr:to>
      <xdr:col>26</xdr:col>
      <xdr:colOff>50800</xdr:colOff>
      <xdr:row>16</xdr:row>
      <xdr:rowOff>95235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84656"/>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158767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76719</xdr:rowOff>
    </xdr:from>
    <xdr:to>
      <xdr:col>22</xdr:col>
      <xdr:colOff>114300</xdr:colOff>
      <xdr:row>16</xdr:row>
      <xdr:rowOff>93831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67544"/>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76719</xdr:rowOff>
    </xdr:from>
    <xdr:to>
      <xdr:col>18</xdr:col>
      <xdr:colOff>177800</xdr:colOff>
      <xdr:row>16</xdr:row>
      <xdr:rowOff>83479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67544"/>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154620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32026</xdr:rowOff>
    </xdr:from>
    <xdr:to>
      <xdr:col>29</xdr:col>
      <xdr:colOff>177800</xdr:colOff>
      <xdr:row>16</xdr:row>
      <xdr:rowOff>133626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48553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44435</xdr:rowOff>
    </xdr:from>
    <xdr:to>
      <xdr:col>26</xdr:col>
      <xdr:colOff>101600</xdr:colOff>
      <xdr:row>16</xdr:row>
      <xdr:rowOff>146035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156212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43031</xdr:rowOff>
    </xdr:from>
    <xdr:to>
      <xdr:col>22</xdr:col>
      <xdr:colOff>165100</xdr:colOff>
      <xdr:row>16</xdr:row>
      <xdr:rowOff>144631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25919</xdr:rowOff>
    </xdr:from>
    <xdr:to>
      <xdr:col>19</xdr:col>
      <xdr:colOff>38100</xdr:colOff>
      <xdr:row>16</xdr:row>
      <xdr:rowOff>127519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32679</xdr:rowOff>
    </xdr:from>
    <xdr:to>
      <xdr:col>15</xdr:col>
      <xdr:colOff>101600</xdr:colOff>
      <xdr:row>16</xdr:row>
      <xdr:rowOff>134279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144456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243449</xdr:rowOff>
    </xdr:from>
    <xdr:to>
      <xdr:col>29</xdr:col>
      <xdr:colOff>127000</xdr:colOff>
      <xdr:row>35</xdr:row>
      <xdr:rowOff>312532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10899"/>
          <a:ext cx="647700" cy="4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312532</xdr:rowOff>
    </xdr:from>
    <xdr:to>
      <xdr:col>26</xdr:col>
      <xdr:colOff>50800</xdr:colOff>
      <xdr:row>36</xdr:row>
      <xdr:rowOff>4196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2882"/>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4196</xdr:rowOff>
    </xdr:from>
    <xdr:to>
      <xdr:col>22</xdr:col>
      <xdr:colOff>114300</xdr:colOff>
      <xdr:row>36</xdr:row>
      <xdr:rowOff>4607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7446"/>
          <a:ext cx="6985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275407</xdr:rowOff>
    </xdr:from>
    <xdr:to>
      <xdr:col>18</xdr:col>
      <xdr:colOff>177800</xdr:colOff>
      <xdr:row>36</xdr:row>
      <xdr:rowOff>4607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85757"/>
          <a:ext cx="6985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192649</xdr:rowOff>
    </xdr:from>
    <xdr:to>
      <xdr:col>29</xdr:col>
      <xdr:colOff>177800</xdr:colOff>
      <xdr:row>34</xdr:row>
      <xdr:rowOff>294249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164726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261732</xdr:rowOff>
    </xdr:from>
    <xdr:to>
      <xdr:col>26</xdr:col>
      <xdr:colOff>101600</xdr:colOff>
      <xdr:row>36</xdr:row>
      <xdr:rowOff>20432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296296</xdr:rowOff>
    </xdr:from>
    <xdr:to>
      <xdr:col>22</xdr:col>
      <xdr:colOff>165100</xdr:colOff>
      <xdr:row>36</xdr:row>
      <xdr:rowOff>54996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39773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296707</xdr:rowOff>
    </xdr:from>
    <xdr:to>
      <xdr:col>19</xdr:col>
      <xdr:colOff>38100</xdr:colOff>
      <xdr:row>36</xdr:row>
      <xdr:rowOff>55407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40184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224607</xdr:rowOff>
    </xdr:from>
    <xdr:to>
      <xdr:col>15</xdr:col>
      <xdr:colOff>101600</xdr:colOff>
      <xdr:row>35</xdr:row>
      <xdr:rowOff>326207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310984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1,341,539
1,329,828
5,676.12
761,665,355
742,593,857
2,578,123
371,026,953
1,018,332,425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103353</xdr:rowOff>
    </xdr:from>
    <xdr:to>
      <xdr:col>24</xdr:col>
      <xdr:colOff>63500</xdr:colOff>
      <xdr:row>36</xdr:row>
      <xdr:rowOff>20403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4103"/>
          <a:ext cx="8382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16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134867</xdr:rowOff>
    </xdr:from>
    <xdr:to>
      <xdr:col>19</xdr:col>
      <xdr:colOff>177800</xdr:colOff>
      <xdr:row>36</xdr:row>
      <xdr:rowOff>20403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35617"/>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45283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93392</xdr:rowOff>
    </xdr:from>
    <xdr:to>
      <xdr:col>15</xdr:col>
      <xdr:colOff>50800</xdr:colOff>
      <xdr:row>35</xdr:row>
      <xdr:rowOff>134867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4142"/>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93392</xdr:rowOff>
    </xdr:from>
    <xdr:to>
      <xdr:col>10</xdr:col>
      <xdr:colOff>114300</xdr:colOff>
      <xdr:row>35</xdr:row>
      <xdr:rowOff>157106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414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45610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59228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52553</xdr:rowOff>
    </xdr:from>
    <xdr:to>
      <xdr:col>24</xdr:col>
      <xdr:colOff>114300</xdr:colOff>
      <xdr:row>35</xdr:row>
      <xdr:rowOff>154153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75430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141053</xdr:rowOff>
    </xdr:from>
    <xdr:to>
      <xdr:col>20</xdr:col>
      <xdr:colOff>38100</xdr:colOff>
      <xdr:row>36</xdr:row>
      <xdr:rowOff>71203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87730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91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84067</xdr:rowOff>
    </xdr:from>
    <xdr:to>
      <xdr:col>15</xdr:col>
      <xdr:colOff>101600</xdr:colOff>
      <xdr:row>36</xdr:row>
      <xdr:rowOff>14217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30744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42592</xdr:rowOff>
    </xdr:from>
    <xdr:to>
      <xdr:col>10</xdr:col>
      <xdr:colOff>165100</xdr:colOff>
      <xdr:row>35</xdr:row>
      <xdr:rowOff>144192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160719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106306</xdr:rowOff>
    </xdr:from>
    <xdr:to>
      <xdr:col>6</xdr:col>
      <xdr:colOff>38100</xdr:colOff>
      <xdr:row>36</xdr:row>
      <xdr:rowOff>36456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52983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104267</xdr:rowOff>
    </xdr:from>
    <xdr:to>
      <xdr:col>24</xdr:col>
      <xdr:colOff>63500</xdr:colOff>
      <xdr:row>55</xdr:row>
      <xdr:rowOff>171338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4017"/>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44752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0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171338</xdr:rowOff>
    </xdr:from>
    <xdr:to>
      <xdr:col>19</xdr:col>
      <xdr:colOff>177800</xdr:colOff>
      <xdr:row>57</xdr:row>
      <xdr:rowOff>31435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1088"/>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80716</xdr:rowOff>
    </xdr:from>
    <xdr:to>
      <xdr:col>20</xdr:col>
      <xdr:colOff>38100</xdr:colOff>
      <xdr:row>57</xdr:row>
      <xdr:rowOff>10866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1993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31435</xdr:rowOff>
    </xdr:from>
    <xdr:to>
      <xdr:col>15</xdr:col>
      <xdr:colOff>50800</xdr:colOff>
      <xdr:row>57</xdr:row>
      <xdr:rowOff>37881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4085"/>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23795</xdr:rowOff>
    </xdr:from>
    <xdr:to>
      <xdr:col>15</xdr:col>
      <xdr:colOff>101600</xdr:colOff>
      <xdr:row>57</xdr:row>
      <xdr:rowOff>125395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116522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37881</xdr:rowOff>
    </xdr:from>
    <xdr:to>
      <xdr:col>10</xdr:col>
      <xdr:colOff>114300</xdr:colOff>
      <xdr:row>57</xdr:row>
      <xdr:rowOff>115880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0531"/>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32893</xdr:rowOff>
    </xdr:from>
    <xdr:to>
      <xdr:col>10</xdr:col>
      <xdr:colOff>165100</xdr:colOff>
      <xdr:row>57</xdr:row>
      <xdr:rowOff>134493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125620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42266</xdr:rowOff>
    </xdr:from>
    <xdr:to>
      <xdr:col>6</xdr:col>
      <xdr:colOff>38100</xdr:colOff>
      <xdr:row>57</xdr:row>
      <xdr:rowOff>143866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160393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53467</xdr:rowOff>
    </xdr:from>
    <xdr:to>
      <xdr:col>24</xdr:col>
      <xdr:colOff>114300</xdr:colOff>
      <xdr:row>55</xdr:row>
      <xdr:rowOff>155067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31894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120538</xdr:rowOff>
    </xdr:from>
    <xdr:to>
      <xdr:col>20</xdr:col>
      <xdr:colOff>38100</xdr:colOff>
      <xdr:row>56</xdr:row>
      <xdr:rowOff>50688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67215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3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152085</xdr:rowOff>
    </xdr:from>
    <xdr:to>
      <xdr:col>15</xdr:col>
      <xdr:colOff>101600</xdr:colOff>
      <xdr:row>57</xdr:row>
      <xdr:rowOff>82235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98762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158531</xdr:rowOff>
    </xdr:from>
    <xdr:to>
      <xdr:col>10</xdr:col>
      <xdr:colOff>165100</xdr:colOff>
      <xdr:row>57</xdr:row>
      <xdr:rowOff>88681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105208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65080</xdr:rowOff>
    </xdr:from>
    <xdr:to>
      <xdr:col>6</xdr:col>
      <xdr:colOff>38100</xdr:colOff>
      <xdr:row>57</xdr:row>
      <xdr:rowOff>166680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157807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62167</xdr:rowOff>
    </xdr:from>
    <xdr:to>
      <xdr:col>24</xdr:col>
      <xdr:colOff>63500</xdr:colOff>
      <xdr:row>78</xdr:row>
      <xdr:rowOff>88075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35267"/>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23685</xdr:rowOff>
    </xdr:from>
    <xdr:to>
      <xdr:col>19</xdr:col>
      <xdr:colOff>177800</xdr:colOff>
      <xdr:row>78</xdr:row>
      <xdr:rowOff>62167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96785"/>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40149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23685</xdr:rowOff>
    </xdr:from>
    <xdr:to>
      <xdr:col>15</xdr:col>
      <xdr:colOff>50800</xdr:colOff>
      <xdr:row>78</xdr:row>
      <xdr:rowOff>66167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96785"/>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131780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64072</xdr:rowOff>
    </xdr:from>
    <xdr:to>
      <xdr:col>10</xdr:col>
      <xdr:colOff>114300</xdr:colOff>
      <xdr:row>78</xdr:row>
      <xdr:rowOff>66167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3717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154830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120731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37275</xdr:rowOff>
    </xdr:from>
    <xdr:to>
      <xdr:col>24</xdr:col>
      <xdr:colOff>114300</xdr:colOff>
      <xdr:row>78</xdr:row>
      <xdr:rowOff>138875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123652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11367</xdr:rowOff>
    </xdr:from>
    <xdr:to>
      <xdr:col>20</xdr:col>
      <xdr:colOff>38100</xdr:colOff>
      <xdr:row>78</xdr:row>
      <xdr:rowOff>112967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104094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4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144335</xdr:rowOff>
    </xdr:from>
    <xdr:to>
      <xdr:col>15</xdr:col>
      <xdr:colOff>101600</xdr:colOff>
      <xdr:row>78</xdr:row>
      <xdr:rowOff>74485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65612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15367</xdr:rowOff>
    </xdr:from>
    <xdr:to>
      <xdr:col>10</xdr:col>
      <xdr:colOff>165100</xdr:colOff>
      <xdr:row>78</xdr:row>
      <xdr:rowOff>116967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108094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13272</xdr:rowOff>
    </xdr:from>
    <xdr:to>
      <xdr:col>6</xdr:col>
      <xdr:colOff>38100</xdr:colOff>
      <xdr:row>78</xdr:row>
      <xdr:rowOff>114872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105999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89179</xdr:rowOff>
    </xdr:from>
    <xdr:to>
      <xdr:col>24</xdr:col>
      <xdr:colOff>63500</xdr:colOff>
      <xdr:row>91</xdr:row>
      <xdr:rowOff>153188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69112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148708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3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153188</xdr:rowOff>
    </xdr:from>
    <xdr:to>
      <xdr:col>19</xdr:col>
      <xdr:colOff>177800</xdr:colOff>
      <xdr:row>92</xdr:row>
      <xdr:rowOff>47346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75513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124401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47346</xdr:rowOff>
    </xdr:from>
    <xdr:to>
      <xdr:col>15</xdr:col>
      <xdr:colOff>50800</xdr:colOff>
      <xdr:row>93</xdr:row>
      <xdr:rowOff>2769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20746"/>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2769</xdr:rowOff>
    </xdr:from>
    <xdr:to>
      <xdr:col>10</xdr:col>
      <xdr:colOff>114300</xdr:colOff>
      <xdr:row>93</xdr:row>
      <xdr:rowOff>57708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947619"/>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144518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38379</xdr:rowOff>
    </xdr:from>
    <xdr:to>
      <xdr:col>24</xdr:col>
      <xdr:colOff>114300</xdr:colOff>
      <xdr:row>91</xdr:row>
      <xdr:rowOff>139979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6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162856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102388</xdr:rowOff>
    </xdr:from>
    <xdr:to>
      <xdr:col>20</xdr:col>
      <xdr:colOff>38100</xdr:colOff>
      <xdr:row>92</xdr:row>
      <xdr:rowOff>32538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49065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4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167996</xdr:rowOff>
    </xdr:from>
    <xdr:to>
      <xdr:col>15</xdr:col>
      <xdr:colOff>101600</xdr:colOff>
      <xdr:row>92</xdr:row>
      <xdr:rowOff>98146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114673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123419</xdr:rowOff>
    </xdr:from>
    <xdr:to>
      <xdr:col>10</xdr:col>
      <xdr:colOff>165100</xdr:colOff>
      <xdr:row>93</xdr:row>
      <xdr:rowOff>53569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70096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6908</xdr:rowOff>
    </xdr:from>
    <xdr:to>
      <xdr:col>6</xdr:col>
      <xdr:colOff>38100</xdr:colOff>
      <xdr:row>93</xdr:row>
      <xdr:rowOff>108508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125035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7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27963</xdr:rowOff>
    </xdr:from>
    <xdr:to>
      <xdr:col>54</xdr:col>
      <xdr:colOff>189865</xdr:colOff>
      <xdr:row>35</xdr:row>
      <xdr:rowOff>12876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71463"/>
          <a:ext cx="1270" cy="84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16703</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12876</xdr:rowOff>
    </xdr:from>
    <xdr:to>
      <xdr:col>55</xdr:col>
      <xdr:colOff>88900</xdr:colOff>
      <xdr:row>35</xdr:row>
      <xdr:rowOff>12876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1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146090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27963</xdr:rowOff>
    </xdr:from>
    <xdr:to>
      <xdr:col>55</xdr:col>
      <xdr:colOff>88900</xdr:colOff>
      <xdr:row>30</xdr:row>
      <xdr:rowOff>27963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12876</xdr:rowOff>
    </xdr:from>
    <xdr:to>
      <xdr:col>55</xdr:col>
      <xdr:colOff>0</xdr:colOff>
      <xdr:row>35</xdr:row>
      <xdr:rowOff>44112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013626"/>
          <a:ext cx="8382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100331</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2438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77454</xdr:rowOff>
    </xdr:from>
    <xdr:to>
      <xdr:col>55</xdr:col>
      <xdr:colOff>50800</xdr:colOff>
      <xdr:row>32</xdr:row>
      <xdr:rowOff>7604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44112</xdr:rowOff>
    </xdr:from>
    <xdr:to>
      <xdr:col>50</xdr:col>
      <xdr:colOff>114300</xdr:colOff>
      <xdr:row>38</xdr:row>
      <xdr:rowOff>128662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44862"/>
          <a:ext cx="889000" cy="5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11421</xdr:rowOff>
    </xdr:from>
    <xdr:to>
      <xdr:col>50</xdr:col>
      <xdr:colOff>165100</xdr:colOff>
      <xdr:row>33</xdr:row>
      <xdr:rowOff>113021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66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129548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128662</xdr:rowOff>
    </xdr:from>
    <xdr:to>
      <xdr:col>45</xdr:col>
      <xdr:colOff>177800</xdr:colOff>
      <xdr:row>38</xdr:row>
      <xdr:rowOff>133593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43762"/>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13609</xdr:rowOff>
    </xdr:from>
    <xdr:to>
      <xdr:col>46</xdr:col>
      <xdr:colOff>38100</xdr:colOff>
      <xdr:row>37</xdr:row>
      <xdr:rowOff>115209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5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131736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13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41777</xdr:rowOff>
    </xdr:from>
    <xdr:to>
      <xdr:col>41</xdr:col>
      <xdr:colOff>50800</xdr:colOff>
      <xdr:row>38</xdr:row>
      <xdr:rowOff>133593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56877"/>
          <a:ext cx="889000" cy="9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28794</xdr:rowOff>
    </xdr:from>
    <xdr:to>
      <xdr:col>41</xdr:col>
      <xdr:colOff>101600</xdr:colOff>
      <xdr:row>37</xdr:row>
      <xdr:rowOff>130394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14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59133</xdr:rowOff>
    </xdr:from>
    <xdr:to>
      <xdr:col>36</xdr:col>
      <xdr:colOff>165100</xdr:colOff>
      <xdr:row>36</xdr:row>
      <xdr:rowOff>160733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3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00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133526</xdr:rowOff>
    </xdr:from>
    <xdr:to>
      <xdr:col>55</xdr:col>
      <xdr:colOff>50800</xdr:colOff>
      <xdr:row>35</xdr:row>
      <xdr:rowOff>63676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48453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164762</xdr:rowOff>
    </xdr:from>
    <xdr:to>
      <xdr:col>50</xdr:col>
      <xdr:colOff>165100</xdr:colOff>
      <xdr:row>35</xdr:row>
      <xdr:rowOff>94912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86039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0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77862</xdr:rowOff>
    </xdr:from>
    <xdr:to>
      <xdr:col>46</xdr:col>
      <xdr:colOff>38100</xdr:colOff>
      <xdr:row>39</xdr:row>
      <xdr:rowOff>8012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170589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82793</xdr:rowOff>
    </xdr:from>
    <xdr:to>
      <xdr:col>41</xdr:col>
      <xdr:colOff>101600</xdr:colOff>
      <xdr:row>39</xdr:row>
      <xdr:rowOff>12943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4070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9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162427</xdr:rowOff>
    </xdr:from>
    <xdr:to>
      <xdr:col>36</xdr:col>
      <xdr:colOff>165100</xdr:colOff>
      <xdr:row>38</xdr:row>
      <xdr:rowOff>92577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83704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111647</xdr:rowOff>
    </xdr:from>
    <xdr:to>
      <xdr:col>55</xdr:col>
      <xdr:colOff>0</xdr:colOff>
      <xdr:row>57</xdr:row>
      <xdr:rowOff>24584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12847"/>
          <a:ext cx="838200" cy="8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24584</xdr:rowOff>
    </xdr:from>
    <xdr:to>
      <xdr:col>50</xdr:col>
      <xdr:colOff>114300</xdr:colOff>
      <xdr:row>57</xdr:row>
      <xdr:rowOff>137137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97234"/>
          <a:ext cx="8890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102050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3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137137</xdr:rowOff>
    </xdr:from>
    <xdr:to>
      <xdr:col>45</xdr:col>
      <xdr:colOff>177800</xdr:colOff>
      <xdr:row>58</xdr:row>
      <xdr:rowOff>113378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9787"/>
          <a:ext cx="889000" cy="1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162237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57567</xdr:rowOff>
    </xdr:from>
    <xdr:to>
      <xdr:col>41</xdr:col>
      <xdr:colOff>50800</xdr:colOff>
      <xdr:row>58</xdr:row>
      <xdr:rowOff>113378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01667"/>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141206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44787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60847</xdr:rowOff>
    </xdr:from>
    <xdr:to>
      <xdr:col>55</xdr:col>
      <xdr:colOff>50800</xdr:colOff>
      <xdr:row>56</xdr:row>
      <xdr:rowOff>162447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39274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145234</xdr:rowOff>
    </xdr:from>
    <xdr:to>
      <xdr:col>50</xdr:col>
      <xdr:colOff>165100</xdr:colOff>
      <xdr:row>57</xdr:row>
      <xdr:rowOff>75384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66511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8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86337</xdr:rowOff>
    </xdr:from>
    <xdr:to>
      <xdr:col>46</xdr:col>
      <xdr:colOff>38100</xdr:colOff>
      <xdr:row>58</xdr:row>
      <xdr:rowOff>16487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7614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62578</xdr:rowOff>
    </xdr:from>
    <xdr:to>
      <xdr:col>41</xdr:col>
      <xdr:colOff>101600</xdr:colOff>
      <xdr:row>58</xdr:row>
      <xdr:rowOff>164178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6767</xdr:rowOff>
    </xdr:from>
    <xdr:to>
      <xdr:col>36</xdr:col>
      <xdr:colOff>165100</xdr:colOff>
      <xdr:row>58</xdr:row>
      <xdr:rowOff>108367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99494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29612</xdr:rowOff>
    </xdr:from>
    <xdr:to>
      <xdr:col>55</xdr:col>
      <xdr:colOff>0</xdr:colOff>
      <xdr:row>77</xdr:row>
      <xdr:rowOff>98747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31262"/>
          <a:ext cx="8382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98747</xdr:rowOff>
    </xdr:from>
    <xdr:to>
      <xdr:col>50</xdr:col>
      <xdr:colOff>114300</xdr:colOff>
      <xdr:row>78</xdr:row>
      <xdr:rowOff>29254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00397"/>
          <a:ext cx="889000" cy="10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29254</xdr:rowOff>
    </xdr:from>
    <xdr:to>
      <xdr:col>45</xdr:col>
      <xdr:colOff>177800</xdr:colOff>
      <xdr:row>78</xdr:row>
      <xdr:rowOff>107631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023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107631</xdr:rowOff>
    </xdr:from>
    <xdr:to>
      <xdr:col>41</xdr:col>
      <xdr:colOff>50800</xdr:colOff>
      <xdr:row>79</xdr:row>
      <xdr:rowOff>40945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8073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99879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150262</xdr:rowOff>
    </xdr:from>
    <xdr:to>
      <xdr:col>55</xdr:col>
      <xdr:colOff>50800</xdr:colOff>
      <xdr:row>77</xdr:row>
      <xdr:rowOff>80412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128689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47947</xdr:rowOff>
    </xdr:from>
    <xdr:to>
      <xdr:col>50</xdr:col>
      <xdr:colOff>165100</xdr:colOff>
      <xdr:row>77</xdr:row>
      <xdr:rowOff>149547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140674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3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149904</xdr:rowOff>
    </xdr:from>
    <xdr:to>
      <xdr:col>46</xdr:col>
      <xdr:colOff>38100</xdr:colOff>
      <xdr:row>78</xdr:row>
      <xdr:rowOff>80054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71181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56831</xdr:rowOff>
    </xdr:from>
    <xdr:to>
      <xdr:col>41</xdr:col>
      <xdr:colOff>101600</xdr:colOff>
      <xdr:row>78</xdr:row>
      <xdr:rowOff>158431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2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161595</xdr:rowOff>
    </xdr:from>
    <xdr:to>
      <xdr:col>36</xdr:col>
      <xdr:colOff>165100</xdr:colOff>
      <xdr:row>79</xdr:row>
      <xdr:rowOff>91745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82872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18869</xdr:rowOff>
    </xdr:from>
    <xdr:to>
      <xdr:col>55</xdr:col>
      <xdr:colOff>0</xdr:colOff>
      <xdr:row>93</xdr:row>
      <xdr:rowOff>109786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792269"/>
          <a:ext cx="838200" cy="26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109786</xdr:rowOff>
    </xdr:from>
    <xdr:to>
      <xdr:col>50</xdr:col>
      <xdr:colOff>114300</xdr:colOff>
      <xdr:row>93</xdr:row>
      <xdr:rowOff>168470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054636"/>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57693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168470</xdr:rowOff>
    </xdr:from>
    <xdr:to>
      <xdr:col>45</xdr:col>
      <xdr:colOff>177800</xdr:colOff>
      <xdr:row>94</xdr:row>
      <xdr:rowOff>138328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113320"/>
          <a:ext cx="889000" cy="1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111152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49174</xdr:rowOff>
    </xdr:from>
    <xdr:to>
      <xdr:col>41</xdr:col>
      <xdr:colOff>50800</xdr:colOff>
      <xdr:row>94</xdr:row>
      <xdr:rowOff>138328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654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139519</xdr:rowOff>
    </xdr:from>
    <xdr:to>
      <xdr:col>55</xdr:col>
      <xdr:colOff>50800</xdr:colOff>
      <xdr:row>92</xdr:row>
      <xdr:rowOff>69669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7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162396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5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58986</xdr:rowOff>
    </xdr:from>
    <xdr:to>
      <xdr:col>50</xdr:col>
      <xdr:colOff>165100</xdr:colOff>
      <xdr:row>93</xdr:row>
      <xdr:rowOff>160586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5663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7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117670</xdr:rowOff>
    </xdr:from>
    <xdr:to>
      <xdr:col>46</xdr:col>
      <xdr:colOff>38100</xdr:colOff>
      <xdr:row>94</xdr:row>
      <xdr:rowOff>47820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0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64347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8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87528</xdr:rowOff>
    </xdr:from>
    <xdr:to>
      <xdr:col>41</xdr:col>
      <xdr:colOff>101600</xdr:colOff>
      <xdr:row>95</xdr:row>
      <xdr:rowOff>17678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169824</xdr:rowOff>
    </xdr:from>
    <xdr:to>
      <xdr:col>36</xdr:col>
      <xdr:colOff>165100</xdr:colOff>
      <xdr:row>94</xdr:row>
      <xdr:rowOff>99974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116501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8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58136</xdr:rowOff>
    </xdr:from>
    <xdr:to>
      <xdr:col>85</xdr:col>
      <xdr:colOff>127000</xdr:colOff>
      <xdr:row>36</xdr:row>
      <xdr:rowOff>153965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230336"/>
          <a:ext cx="8382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32763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67097</xdr:rowOff>
    </xdr:from>
    <xdr:to>
      <xdr:col>81</xdr:col>
      <xdr:colOff>50800</xdr:colOff>
      <xdr:row>36</xdr:row>
      <xdr:rowOff>58136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067847"/>
          <a:ext cx="889000" cy="1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74779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4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67097</xdr:rowOff>
    </xdr:from>
    <xdr:to>
      <xdr:col>76</xdr:col>
      <xdr:colOff>114300</xdr:colOff>
      <xdr:row>36</xdr:row>
      <xdr:rowOff>23800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067847"/>
          <a:ext cx="889000" cy="1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38706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8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23800</xdr:rowOff>
    </xdr:from>
    <xdr:to>
      <xdr:col>71</xdr:col>
      <xdr:colOff>177800</xdr:colOff>
      <xdr:row>38</xdr:row>
      <xdr:rowOff>37333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196000"/>
          <a:ext cx="889000" cy="3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103165</xdr:rowOff>
    </xdr:from>
    <xdr:to>
      <xdr:col>85</xdr:col>
      <xdr:colOff>177800</xdr:colOff>
      <xdr:row>37</xdr:row>
      <xdr:rowOff>33315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126042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2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7336</xdr:rowOff>
    </xdr:from>
    <xdr:to>
      <xdr:col>81</xdr:col>
      <xdr:colOff>101600</xdr:colOff>
      <xdr:row>36</xdr:row>
      <xdr:rowOff>108936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125463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33728" y="595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16297</xdr:rowOff>
    </xdr:from>
    <xdr:to>
      <xdr:col>76</xdr:col>
      <xdr:colOff>165100</xdr:colOff>
      <xdr:row>35</xdr:row>
      <xdr:rowOff>117897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0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134424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144450</xdr:rowOff>
    </xdr:from>
    <xdr:to>
      <xdr:col>72</xdr:col>
      <xdr:colOff>38100</xdr:colOff>
      <xdr:row>36</xdr:row>
      <xdr:rowOff>74600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65727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157983</xdr:rowOff>
    </xdr:from>
    <xdr:to>
      <xdr:col>67</xdr:col>
      <xdr:colOff>101600</xdr:colOff>
      <xdr:row>38</xdr:row>
      <xdr:rowOff>88133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79260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106690</xdr:rowOff>
    </xdr:from>
    <xdr:to>
      <xdr:col>85</xdr:col>
      <xdr:colOff>127000</xdr:colOff>
      <xdr:row>78</xdr:row>
      <xdr:rowOff>129916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08340"/>
          <a:ext cx="838200" cy="19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80538</xdr:rowOff>
    </xdr:from>
    <xdr:to>
      <xdr:col>81</xdr:col>
      <xdr:colOff>50800</xdr:colOff>
      <xdr:row>78</xdr:row>
      <xdr:rowOff>129916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453638"/>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105369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9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80538</xdr:rowOff>
    </xdr:from>
    <xdr:to>
      <xdr:col>76</xdr:col>
      <xdr:colOff>114300</xdr:colOff>
      <xdr:row>78</xdr:row>
      <xdr:rowOff>105341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45363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75212</xdr:rowOff>
    </xdr:from>
    <xdr:to>
      <xdr:col>71</xdr:col>
      <xdr:colOff>177800</xdr:colOff>
      <xdr:row>78</xdr:row>
      <xdr:rowOff>105341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44831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55890</xdr:rowOff>
    </xdr:from>
    <xdr:to>
      <xdr:col>85</xdr:col>
      <xdr:colOff>177800</xdr:colOff>
      <xdr:row>77</xdr:row>
      <xdr:rowOff>157490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34317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79116</xdr:rowOff>
    </xdr:from>
    <xdr:to>
      <xdr:col>81</xdr:col>
      <xdr:colOff>101600</xdr:colOff>
      <xdr:row>79</xdr:row>
      <xdr:rowOff>9266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393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5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29738</xdr:rowOff>
    </xdr:from>
    <xdr:to>
      <xdr:col>76</xdr:col>
      <xdr:colOff>165100</xdr:colOff>
      <xdr:row>78</xdr:row>
      <xdr:rowOff>131338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122465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54541</xdr:rowOff>
    </xdr:from>
    <xdr:to>
      <xdr:col>72</xdr:col>
      <xdr:colOff>38100</xdr:colOff>
      <xdr:row>78</xdr:row>
      <xdr:rowOff>156141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147268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24412</xdr:rowOff>
    </xdr:from>
    <xdr:to>
      <xdr:col>67</xdr:col>
      <xdr:colOff>101600</xdr:colOff>
      <xdr:row>78</xdr:row>
      <xdr:rowOff>126012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117139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73864</xdr:rowOff>
    </xdr:from>
    <xdr:to>
      <xdr:col>85</xdr:col>
      <xdr:colOff>126364</xdr:colOff>
      <xdr:row>98</xdr:row>
      <xdr:rowOff>135280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4364"/>
          <a:ext cx="1269"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139107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135280</xdr:rowOff>
    </xdr:from>
    <xdr:to>
      <xdr:col>86</xdr:col>
      <xdr:colOff>25400</xdr:colOff>
      <xdr:row>98</xdr:row>
      <xdr:rowOff>135280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20541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73864</xdr:rowOff>
    </xdr:from>
    <xdr:to>
      <xdr:col>86</xdr:col>
      <xdr:colOff>25400</xdr:colOff>
      <xdr:row>90</xdr:row>
      <xdr:rowOff>73864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169418</xdr:rowOff>
    </xdr:from>
    <xdr:to>
      <xdr:col>85</xdr:col>
      <xdr:colOff>127000</xdr:colOff>
      <xdr:row>96</xdr:row>
      <xdr:rowOff>21971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599918"/>
          <a:ext cx="838200" cy="88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132021</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573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153594</xdr:rowOff>
    </xdr:from>
    <xdr:to>
      <xdr:col>85</xdr:col>
      <xdr:colOff>177800</xdr:colOff>
      <xdr:row>92</xdr:row>
      <xdr:rowOff>83744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21971</xdr:rowOff>
    </xdr:from>
    <xdr:to>
      <xdr:col>81</xdr:col>
      <xdr:colOff>50800</xdr:colOff>
      <xdr:row>98</xdr:row>
      <xdr:rowOff>98095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481171"/>
          <a:ext cx="889000" cy="4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76936</xdr:rowOff>
    </xdr:from>
    <xdr:to>
      <xdr:col>81</xdr:col>
      <xdr:colOff>101600</xdr:colOff>
      <xdr:row>98</xdr:row>
      <xdr:rowOff>7086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169663</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3835</xdr:rowOff>
    </xdr:from>
    <xdr:to>
      <xdr:col>76</xdr:col>
      <xdr:colOff>114300</xdr:colOff>
      <xdr:row>98</xdr:row>
      <xdr:rowOff>98095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634485"/>
          <a:ext cx="889000" cy="2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61925</xdr:rowOff>
    </xdr:from>
    <xdr:to>
      <xdr:col>76</xdr:col>
      <xdr:colOff>165100</xdr:colOff>
      <xdr:row>98</xdr:row>
      <xdr:rowOff>163525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154652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85750</xdr:rowOff>
    </xdr:from>
    <xdr:to>
      <xdr:col>71</xdr:col>
      <xdr:colOff>177800</xdr:colOff>
      <xdr:row>97</xdr:row>
      <xdr:rowOff>3835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373500"/>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97510</xdr:rowOff>
    </xdr:from>
    <xdr:to>
      <xdr:col>72</xdr:col>
      <xdr:colOff>38100</xdr:colOff>
      <xdr:row>99</xdr:row>
      <xdr:rowOff>27660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18787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140106</xdr:rowOff>
    </xdr:from>
    <xdr:to>
      <xdr:col>67</xdr:col>
      <xdr:colOff>101600</xdr:colOff>
      <xdr:row>98</xdr:row>
      <xdr:rowOff>70256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61383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86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118618</xdr:rowOff>
    </xdr:from>
    <xdr:to>
      <xdr:col>85</xdr:col>
      <xdr:colOff>177800</xdr:colOff>
      <xdr:row>91</xdr:row>
      <xdr:rowOff>48768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5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33545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142621</xdr:rowOff>
    </xdr:from>
    <xdr:to>
      <xdr:col>81</xdr:col>
      <xdr:colOff>101600</xdr:colOff>
      <xdr:row>96</xdr:row>
      <xdr:rowOff>72771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89298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2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47295</xdr:rowOff>
    </xdr:from>
    <xdr:to>
      <xdr:col>76</xdr:col>
      <xdr:colOff>165100</xdr:colOff>
      <xdr:row>98</xdr:row>
      <xdr:rowOff>148895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165422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6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124485</xdr:rowOff>
    </xdr:from>
    <xdr:to>
      <xdr:col>72</xdr:col>
      <xdr:colOff>38100</xdr:colOff>
      <xdr:row>97</xdr:row>
      <xdr:rowOff>54635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71162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34950</xdr:rowOff>
    </xdr:from>
    <xdr:to>
      <xdr:col>67</xdr:col>
      <xdr:colOff>101600</xdr:colOff>
      <xdr:row>95</xdr:row>
      <xdr:rowOff>136550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153077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0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136042</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479692"/>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136042</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479692"/>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157192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85242</xdr:rowOff>
    </xdr:from>
    <xdr:to>
      <xdr:col>107</xdr:col>
      <xdr:colOff>101600</xdr:colOff>
      <xdr:row>38</xdr:row>
      <xdr:rowOff>15393</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6519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14598</xdr:rowOff>
    </xdr:from>
    <xdr:to>
      <xdr:col>116</xdr:col>
      <xdr:colOff>63500</xdr:colOff>
      <xdr:row>52</xdr:row>
      <xdr:rowOff>59099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8929998"/>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64374</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897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14598</xdr:rowOff>
    </xdr:from>
    <xdr:to>
      <xdr:col>111</xdr:col>
      <xdr:colOff>177800</xdr:colOff>
      <xdr:row>54</xdr:row>
      <xdr:rowOff>142310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8929998"/>
          <a:ext cx="889000" cy="4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48679</xdr:rowOff>
    </xdr:from>
    <xdr:to>
      <xdr:col>107</xdr:col>
      <xdr:colOff>50800</xdr:colOff>
      <xdr:row>54</xdr:row>
      <xdr:rowOff>142310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306979"/>
          <a:ext cx="889000" cy="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146328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48679</xdr:rowOff>
    </xdr:from>
    <xdr:to>
      <xdr:col>102</xdr:col>
      <xdr:colOff>114300</xdr:colOff>
      <xdr:row>54</xdr:row>
      <xdr:rowOff>122955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306979"/>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93730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6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8291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8299</xdr:rowOff>
    </xdr:from>
    <xdr:to>
      <xdr:col>116</xdr:col>
      <xdr:colOff>114300</xdr:colOff>
      <xdr:row>52</xdr:row>
      <xdr:rowOff>109899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89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31176</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7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135248</xdr:rowOff>
    </xdr:from>
    <xdr:to>
      <xdr:col>112</xdr:col>
      <xdr:colOff>38100</xdr:colOff>
      <xdr:row>52</xdr:row>
      <xdr:rowOff>65398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88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56525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89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91510</xdr:rowOff>
    </xdr:from>
    <xdr:to>
      <xdr:col>107</xdr:col>
      <xdr:colOff>101600</xdr:colOff>
      <xdr:row>55</xdr:row>
      <xdr:rowOff>21660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3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38187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12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169329</xdr:rowOff>
    </xdr:from>
    <xdr:to>
      <xdr:col>102</xdr:col>
      <xdr:colOff>165100</xdr:colOff>
      <xdr:row>54</xdr:row>
      <xdr:rowOff>99479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2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116006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0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72155</xdr:rowOff>
    </xdr:from>
    <xdr:to>
      <xdr:col>98</xdr:col>
      <xdr:colOff>38100</xdr:colOff>
      <xdr:row>55</xdr:row>
      <xdr:rowOff>2305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3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18832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1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127508</xdr:rowOff>
    </xdr:from>
    <xdr:to>
      <xdr:col>116</xdr:col>
      <xdr:colOff>63500</xdr:colOff>
      <xdr:row>73</xdr:row>
      <xdr:rowOff>4635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2471908"/>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58547</xdr:rowOff>
    </xdr:from>
    <xdr:to>
      <xdr:col>111</xdr:col>
      <xdr:colOff>177800</xdr:colOff>
      <xdr:row>72</xdr:row>
      <xdr:rowOff>127508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40294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21671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1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58547</xdr:rowOff>
    </xdr:from>
    <xdr:to>
      <xdr:col>107</xdr:col>
      <xdr:colOff>50800</xdr:colOff>
      <xdr:row>72</xdr:row>
      <xdr:rowOff>127318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2402947"/>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127318</xdr:rowOff>
    </xdr:from>
    <xdr:to>
      <xdr:col>102</xdr:col>
      <xdr:colOff>114300</xdr:colOff>
      <xdr:row>79</xdr:row>
      <xdr:rowOff>43878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471718"/>
          <a:ext cx="889000" cy="11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77487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126065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7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125285</xdr:rowOff>
    </xdr:from>
    <xdr:to>
      <xdr:col>116</xdr:col>
      <xdr:colOff>114300</xdr:colOff>
      <xdr:row>73</xdr:row>
      <xdr:rowOff>55435</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4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74947</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1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76708</xdr:rowOff>
    </xdr:from>
    <xdr:to>
      <xdr:col>112</xdr:col>
      <xdr:colOff>38100</xdr:colOff>
      <xdr:row>73</xdr:row>
      <xdr:rowOff>6858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4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169435</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5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7747</xdr:rowOff>
    </xdr:from>
    <xdr:to>
      <xdr:col>107</xdr:col>
      <xdr:colOff>101600</xdr:colOff>
      <xdr:row>72</xdr:row>
      <xdr:rowOff>109347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3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100474</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44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76518</xdr:rowOff>
    </xdr:from>
    <xdr:to>
      <xdr:col>102</xdr:col>
      <xdr:colOff>165100</xdr:colOff>
      <xdr:row>73</xdr:row>
      <xdr:rowOff>6668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4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169245</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25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164528</xdr:rowOff>
    </xdr:from>
    <xdr:to>
      <xdr:col>98</xdr:col>
      <xdr:colOff>38100</xdr:colOff>
      <xdr:row>79</xdr:row>
      <xdr:rowOff>94678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79</xdr:row>
      <xdr:rowOff>85805</xdr:rowOff>
    </xdr:from>
    <xdr:ext cx="249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531650" y="1363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120,863</a:t>
          </a:r>
          <a:r>
            <a:rPr kumimoji="1" lang="ja-JP" altLang="en-US" sz="1100">
              <a:latin typeface="ＭＳ Ｐゴシック" panose="020B0600070205080204" pitchFamily="50" charset="-128"/>
              <a:ea typeface="ＭＳ Ｐゴシック" panose="020B0600070205080204" pitchFamily="50" charset="-128"/>
            </a:rPr>
            <a:t>円で、減少傾向にあった中、令和３年度は増加した。これは、退職者数の増加による退職手当の増によるものである。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22,025</a:t>
          </a:r>
          <a:r>
            <a:rPr kumimoji="1" lang="ja-JP" altLang="en-US" sz="1100">
              <a:latin typeface="ＭＳ Ｐゴシック" panose="020B0600070205080204" pitchFamily="50" charset="-128"/>
              <a:ea typeface="ＭＳ Ｐゴシック" panose="020B0600070205080204" pitchFamily="50" charset="-128"/>
            </a:rPr>
            <a:t>円で、増加傾向にある。これは、ワクチン接種体制の整備などの新型コロナウイルス感染症への対応に係る経費の増によるものである。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22,413</a:t>
          </a:r>
          <a:r>
            <a:rPr kumimoji="1" lang="ja-JP" altLang="en-US" sz="1100">
              <a:latin typeface="ＭＳ Ｐゴシック" panose="020B0600070205080204" pitchFamily="50" charset="-128"/>
              <a:ea typeface="ＭＳ Ｐゴシック" panose="020B0600070205080204" pitchFamily="50" charset="-128"/>
            </a:rPr>
            <a:t>円で、増加傾向にある。これは、障害者介護給付費等負担金や障がい児入所給付費等負担金、児童福祉施設入所措置費の増によるものである。</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127,267</a:t>
          </a:r>
          <a:r>
            <a:rPr kumimoji="1" lang="ja-JP" altLang="en-US" sz="1100">
              <a:latin typeface="ＭＳ Ｐゴシック" panose="020B0600070205080204" pitchFamily="50" charset="-128"/>
              <a:ea typeface="ＭＳ Ｐゴシック" panose="020B0600070205080204" pitchFamily="50" charset="-128"/>
            </a:rPr>
            <a:t>円で、増加傾向にある。これは、介護給付費や後期高齢者医療関係経費等の社会保障関係経費や地方消費税交付金の増によるものである。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90,718</a:t>
          </a:r>
          <a:r>
            <a:rPr kumimoji="1" lang="ja-JP" altLang="en-US" sz="1100">
              <a:latin typeface="ＭＳ Ｐゴシック" panose="020B0600070205080204" pitchFamily="50" charset="-128"/>
              <a:ea typeface="ＭＳ Ｐゴシック" panose="020B0600070205080204" pitchFamily="50" charset="-128"/>
            </a:rPr>
            <a:t>円で、増加傾向にある。これは、防災・減災対策や国の補正予算対応事業、新型コロナウイルス感染症対応のための衛生環境整備に係る経費の増によるものである。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68,944</a:t>
          </a:r>
          <a:r>
            <a:rPr kumimoji="1" lang="ja-JP" altLang="en-US" sz="1100">
              <a:latin typeface="ＭＳ Ｐゴシック" panose="020B0600070205080204" pitchFamily="50" charset="-128"/>
              <a:ea typeface="ＭＳ Ｐゴシック" panose="020B0600070205080204" pitchFamily="50" charset="-128"/>
            </a:rPr>
            <a:t>円で、減少傾向にあった中、令和３年度は増加した。これは、過去の景気対策に伴い発行した建設地方債等の元利償還金が減少する一方で、借換債の一部借入中止を行ったことによるものである。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23,610</a:t>
          </a:r>
          <a:r>
            <a:rPr kumimoji="1" lang="ja-JP" altLang="en-US" sz="1100">
              <a:latin typeface="ＭＳ Ｐゴシック" panose="020B0600070205080204" pitchFamily="50" charset="-128"/>
              <a:ea typeface="ＭＳ Ｐゴシック" panose="020B0600070205080204" pitchFamily="50" charset="-128"/>
            </a:rPr>
            <a:t>円で、増加傾向にある。これは、県有施設の老朽化対策に備えた基金への積立ての増に加え、デジタル技術を活用した地域課題の解決やデジタル人材の育成等に長期的に取り組むため、令和３年度に新たにデジタル社会形成推進基金を創設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1,341,539
1,329,828
5,676.12
761,665,355
742,593,857
2,578,123
371,026,953
1,018,332,425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11684</xdr:rowOff>
    </xdr:from>
    <xdr:to>
      <xdr:col>24</xdr:col>
      <xdr:colOff>63500</xdr:colOff>
      <xdr:row>35</xdr:row>
      <xdr:rowOff>32258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24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25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11684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47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78757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35</xdr:row>
      <xdr:rowOff>13970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47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13970</xdr:rowOff>
    </xdr:from>
    <xdr:to>
      <xdr:col>10</xdr:col>
      <xdr:colOff>114300</xdr:colOff>
      <xdr:row>35</xdr:row>
      <xdr:rowOff>48260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14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152908</xdr:rowOff>
    </xdr:from>
    <xdr:to>
      <xdr:col>24</xdr:col>
      <xdr:colOff>114300</xdr:colOff>
      <xdr:row>35</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3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132334</xdr:rowOff>
    </xdr:from>
    <xdr:to>
      <xdr:col>20</xdr:col>
      <xdr:colOff>38100</xdr:colOff>
      <xdr:row>35</xdr:row>
      <xdr:rowOff>62484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79011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73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54610</xdr:rowOff>
    </xdr:from>
    <xdr:to>
      <xdr:col>15</xdr:col>
      <xdr:colOff>101600</xdr:colOff>
      <xdr:row>34</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1287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81297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115587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39954</xdr:rowOff>
    </xdr:from>
    <xdr:to>
      <xdr:col>24</xdr:col>
      <xdr:colOff>63500</xdr:colOff>
      <xdr:row>58</xdr:row>
      <xdr:rowOff>65939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69704"/>
          <a:ext cx="838200" cy="5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118178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0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65939</xdr:rowOff>
    </xdr:from>
    <xdr:to>
      <xdr:col>19</xdr:col>
      <xdr:colOff>177800</xdr:colOff>
      <xdr:row>58</xdr:row>
      <xdr:rowOff>121488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0039"/>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15803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120879</xdr:rowOff>
    </xdr:from>
    <xdr:to>
      <xdr:col>15</xdr:col>
      <xdr:colOff>50800</xdr:colOff>
      <xdr:row>58</xdr:row>
      <xdr:rowOff>121488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6497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17552</xdr:rowOff>
    </xdr:from>
    <xdr:to>
      <xdr:col>10</xdr:col>
      <xdr:colOff>114300</xdr:colOff>
      <xdr:row>58</xdr:row>
      <xdr:rowOff>120879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90202"/>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131246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160604</xdr:rowOff>
    </xdr:from>
    <xdr:to>
      <xdr:col>24</xdr:col>
      <xdr:colOff>114300</xdr:colOff>
      <xdr:row>55</xdr:row>
      <xdr:rowOff>90754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139031</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15139</xdr:rowOff>
    </xdr:from>
    <xdr:to>
      <xdr:col>20</xdr:col>
      <xdr:colOff>38100</xdr:colOff>
      <xdr:row>58</xdr:row>
      <xdr:rowOff>116739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107866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0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70688</xdr:rowOff>
    </xdr:from>
    <xdr:to>
      <xdr:col>15</xdr:col>
      <xdr:colOff>101600</xdr:colOff>
      <xdr:row>59</xdr:row>
      <xdr:rowOff>838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163415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70079</xdr:rowOff>
    </xdr:from>
    <xdr:to>
      <xdr:col>10</xdr:col>
      <xdr:colOff>165100</xdr:colOff>
      <xdr:row>59</xdr:row>
      <xdr:rowOff>229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162806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138202</xdr:rowOff>
    </xdr:from>
    <xdr:to>
      <xdr:col>6</xdr:col>
      <xdr:colOff>38100</xdr:colOff>
      <xdr:row>57</xdr:row>
      <xdr:rowOff>68352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84879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84150</xdr:rowOff>
    </xdr:from>
    <xdr:to>
      <xdr:col>24</xdr:col>
      <xdr:colOff>62865</xdr:colOff>
      <xdr:row>78</xdr:row>
      <xdr:rowOff>55392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57100"/>
          <a:ext cx="1270" cy="117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59219</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55392</xdr:rowOff>
    </xdr:from>
    <xdr:to>
      <xdr:col>24</xdr:col>
      <xdr:colOff>152400</xdr:colOff>
      <xdr:row>78</xdr:row>
      <xdr:rowOff>55392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28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30827</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84150</xdr:rowOff>
    </xdr:from>
    <xdr:to>
      <xdr:col>24</xdr:col>
      <xdr:colOff>152400</xdr:colOff>
      <xdr:row>71</xdr:row>
      <xdr:rowOff>84150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106004</xdr:rowOff>
    </xdr:from>
    <xdr:to>
      <xdr:col>24</xdr:col>
      <xdr:colOff>63500</xdr:colOff>
      <xdr:row>73</xdr:row>
      <xdr:rowOff>92105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278954"/>
          <a:ext cx="838200" cy="3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103949</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125522</xdr:rowOff>
    </xdr:from>
    <xdr:to>
      <xdr:col>24</xdr:col>
      <xdr:colOff>114300</xdr:colOff>
      <xdr:row>74</xdr:row>
      <xdr:rowOff>55672</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4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106004</xdr:rowOff>
    </xdr:from>
    <xdr:to>
      <xdr:col>19</xdr:col>
      <xdr:colOff>177800</xdr:colOff>
      <xdr:row>75</xdr:row>
      <xdr:rowOff>147427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278954"/>
          <a:ext cx="889000" cy="7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86660</xdr:rowOff>
    </xdr:from>
    <xdr:to>
      <xdr:col>20</xdr:col>
      <xdr:colOff>38100</xdr:colOff>
      <xdr:row>74</xdr:row>
      <xdr:rowOff>16810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7937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6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143312</xdr:rowOff>
    </xdr:from>
    <xdr:to>
      <xdr:col>15</xdr:col>
      <xdr:colOff>50800</xdr:colOff>
      <xdr:row>75</xdr:row>
      <xdr:rowOff>147427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300206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5964</xdr:rowOff>
    </xdr:from>
    <xdr:to>
      <xdr:col>15</xdr:col>
      <xdr:colOff>101600</xdr:colOff>
      <xdr:row>76</xdr:row>
      <xdr:rowOff>107564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0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98691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1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143312</xdr:rowOff>
    </xdr:from>
    <xdr:to>
      <xdr:col>10</xdr:col>
      <xdr:colOff>114300</xdr:colOff>
      <xdr:row>76</xdr:row>
      <xdr:rowOff>118943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002062"/>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122732</xdr:rowOff>
    </xdr:from>
    <xdr:to>
      <xdr:col>10</xdr:col>
      <xdr:colOff>165100</xdr:colOff>
      <xdr:row>77</xdr:row>
      <xdr:rowOff>52882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44009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43683</xdr:rowOff>
    </xdr:from>
    <xdr:to>
      <xdr:col>6</xdr:col>
      <xdr:colOff>38100</xdr:colOff>
      <xdr:row>76</xdr:row>
      <xdr:rowOff>145283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41305</xdr:rowOff>
    </xdr:from>
    <xdr:to>
      <xdr:col>24</xdr:col>
      <xdr:colOff>114300</xdr:colOff>
      <xdr:row>73</xdr:row>
      <xdr:rowOff>142905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64182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55204</xdr:rowOff>
    </xdr:from>
    <xdr:to>
      <xdr:col>20</xdr:col>
      <xdr:colOff>38100</xdr:colOff>
      <xdr:row>71</xdr:row>
      <xdr:rowOff>156804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2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1881</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0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96627</xdr:rowOff>
    </xdr:from>
    <xdr:to>
      <xdr:col>15</xdr:col>
      <xdr:colOff>101600</xdr:colOff>
      <xdr:row>76</xdr:row>
      <xdr:rowOff>26777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9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43304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7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92512</xdr:rowOff>
    </xdr:from>
    <xdr:to>
      <xdr:col>10</xdr:col>
      <xdr:colOff>165100</xdr:colOff>
      <xdr:row>76</xdr:row>
      <xdr:rowOff>22662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39189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68143</xdr:rowOff>
    </xdr:from>
    <xdr:to>
      <xdr:col>6</xdr:col>
      <xdr:colOff>38100</xdr:colOff>
      <xdr:row>76</xdr:row>
      <xdr:rowOff>169743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160870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19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37716</xdr:rowOff>
    </xdr:from>
    <xdr:to>
      <xdr:col>24</xdr:col>
      <xdr:colOff>63500</xdr:colOff>
      <xdr:row>95</xdr:row>
      <xdr:rowOff>81065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25466"/>
          <a:ext cx="838200" cy="4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143067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91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81065</xdr:rowOff>
    </xdr:from>
    <xdr:to>
      <xdr:col>19</xdr:col>
      <xdr:colOff>177800</xdr:colOff>
      <xdr:row>97</xdr:row>
      <xdr:rowOff>141100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68815"/>
          <a:ext cx="889000" cy="40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141100</xdr:rowOff>
    </xdr:from>
    <xdr:to>
      <xdr:col>15</xdr:col>
      <xdr:colOff>50800</xdr:colOff>
      <xdr:row>98</xdr:row>
      <xdr:rowOff>60089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71750"/>
          <a:ext cx="889000" cy="9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60089</xdr:rowOff>
    </xdr:from>
    <xdr:to>
      <xdr:col>10</xdr:col>
      <xdr:colOff>114300</xdr:colOff>
      <xdr:row>98</xdr:row>
      <xdr:rowOff>65776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62189"/>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158366</xdr:rowOff>
    </xdr:from>
    <xdr:to>
      <xdr:col>24</xdr:col>
      <xdr:colOff>114300</xdr:colOff>
      <xdr:row>95</xdr:row>
      <xdr:rowOff>88516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73293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30265</xdr:rowOff>
    </xdr:from>
    <xdr:to>
      <xdr:col>20</xdr:col>
      <xdr:colOff>38100</xdr:colOff>
      <xdr:row>95</xdr:row>
      <xdr:rowOff>131865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122992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4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90300</xdr:rowOff>
    </xdr:from>
    <xdr:to>
      <xdr:col>15</xdr:col>
      <xdr:colOff>101600</xdr:colOff>
      <xdr:row>98</xdr:row>
      <xdr:rowOff>20450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36977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9289</xdr:rowOff>
    </xdr:from>
    <xdr:to>
      <xdr:col>10</xdr:col>
      <xdr:colOff>165100</xdr:colOff>
      <xdr:row>98</xdr:row>
      <xdr:rowOff>110889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127416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14976</xdr:rowOff>
    </xdr:from>
    <xdr:to>
      <xdr:col>6</xdr:col>
      <xdr:colOff>38100</xdr:colOff>
      <xdr:row>98</xdr:row>
      <xdr:rowOff>116576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133103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xdr:rowOff>
    </xdr:from>
    <xdr:to>
      <xdr:col>55</xdr:col>
      <xdr:colOff>0</xdr:colOff>
      <xdr:row>35</xdr:row>
      <xdr:rowOff>160655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583565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34942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3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160655</xdr:rowOff>
    </xdr:from>
    <xdr:to>
      <xdr:col>50</xdr:col>
      <xdr:colOff>114300</xdr:colOff>
      <xdr:row>37</xdr:row>
      <xdr:rowOff>31115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6140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27957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97790</xdr:rowOff>
    </xdr:from>
    <xdr:to>
      <xdr:col>45</xdr:col>
      <xdr:colOff>177800</xdr:colOff>
      <xdr:row>37</xdr:row>
      <xdr:rowOff>31115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09854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12082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97790</xdr:rowOff>
    </xdr:from>
    <xdr:to>
      <xdr:col>41</xdr:col>
      <xdr:colOff>50800</xdr:colOff>
      <xdr:row>36</xdr:row>
      <xdr:rowOff>130175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09854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126382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44467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127000</xdr:rowOff>
    </xdr:from>
    <xdr:to>
      <xdr:col>55</xdr:col>
      <xdr:colOff>50800</xdr:colOff>
      <xdr:row>34</xdr:row>
      <xdr:rowOff>57150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149877</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109855</xdr:rowOff>
    </xdr:from>
    <xdr:to>
      <xdr:col>50</xdr:col>
      <xdr:colOff>165100</xdr:colOff>
      <xdr:row>36</xdr:row>
      <xdr:rowOff>40005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31132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151765</xdr:rowOff>
    </xdr:from>
    <xdr:to>
      <xdr:col>46</xdr:col>
      <xdr:colOff>38100</xdr:colOff>
      <xdr:row>37</xdr:row>
      <xdr:rowOff>81915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98442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46990</xdr:rowOff>
    </xdr:from>
    <xdr:to>
      <xdr:col>41</xdr:col>
      <xdr:colOff>101600</xdr:colOff>
      <xdr:row>35</xdr:row>
      <xdr:rowOff>148590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165117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79375</xdr:rowOff>
    </xdr:from>
    <xdr:to>
      <xdr:col>36</xdr:col>
      <xdr:colOff>165100</xdr:colOff>
      <xdr:row>37</xdr:row>
      <xdr:rowOff>9525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26052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152540</xdr:rowOff>
    </xdr:from>
    <xdr:to>
      <xdr:col>55</xdr:col>
      <xdr:colOff>0</xdr:colOff>
      <xdr:row>55</xdr:row>
      <xdr:rowOff>19723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10840"/>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152540</xdr:rowOff>
    </xdr:from>
    <xdr:to>
      <xdr:col>50</xdr:col>
      <xdr:colOff>114300</xdr:colOff>
      <xdr:row>55</xdr:row>
      <xdr:rowOff>42278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410840"/>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42278</xdr:rowOff>
    </xdr:from>
    <xdr:to>
      <xdr:col>45</xdr:col>
      <xdr:colOff>177800</xdr:colOff>
      <xdr:row>55</xdr:row>
      <xdr:rowOff>99657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472028"/>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99657</xdr:rowOff>
    </xdr:from>
    <xdr:to>
      <xdr:col>41</xdr:col>
      <xdr:colOff>50800</xdr:colOff>
      <xdr:row>55</xdr:row>
      <xdr:rowOff>120421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29407"/>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112539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157954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140373</xdr:rowOff>
    </xdr:from>
    <xdr:to>
      <xdr:col>55</xdr:col>
      <xdr:colOff>50800</xdr:colOff>
      <xdr:row>55</xdr:row>
      <xdr:rowOff>70523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118800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101740</xdr:rowOff>
    </xdr:from>
    <xdr:to>
      <xdr:col>50</xdr:col>
      <xdr:colOff>165100</xdr:colOff>
      <xdr:row>55</xdr:row>
      <xdr:rowOff>31890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23017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4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162928</xdr:rowOff>
    </xdr:from>
    <xdr:to>
      <xdr:col>46</xdr:col>
      <xdr:colOff>38100</xdr:colOff>
      <xdr:row>55</xdr:row>
      <xdr:rowOff>93078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84205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48857</xdr:rowOff>
    </xdr:from>
    <xdr:to>
      <xdr:col>41</xdr:col>
      <xdr:colOff>101600</xdr:colOff>
      <xdr:row>55</xdr:row>
      <xdr:rowOff>150457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141584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7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69621</xdr:rowOff>
    </xdr:from>
    <xdr:to>
      <xdr:col>36</xdr:col>
      <xdr:colOff>165100</xdr:colOff>
      <xdr:row>55</xdr:row>
      <xdr:rowOff>171221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162348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120117</xdr:rowOff>
    </xdr:from>
    <xdr:to>
      <xdr:col>55</xdr:col>
      <xdr:colOff>0</xdr:colOff>
      <xdr:row>73</xdr:row>
      <xdr:rowOff>128994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635967"/>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111472</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28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128994</xdr:rowOff>
    </xdr:from>
    <xdr:to>
      <xdr:col>50</xdr:col>
      <xdr:colOff>114300</xdr:colOff>
      <xdr:row>76</xdr:row>
      <xdr:rowOff>149854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644844"/>
          <a:ext cx="889000" cy="53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94362</xdr:rowOff>
    </xdr:from>
    <xdr:to>
      <xdr:col>45</xdr:col>
      <xdr:colOff>177800</xdr:colOff>
      <xdr:row>76</xdr:row>
      <xdr:rowOff>149854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124562"/>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94362</xdr:rowOff>
    </xdr:from>
    <xdr:to>
      <xdr:col>41</xdr:col>
      <xdr:colOff>50800</xdr:colOff>
      <xdr:row>77</xdr:row>
      <xdr:rowOff>36449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124562"/>
          <a:ext cx="889000" cy="1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69317</xdr:rowOff>
    </xdr:from>
    <xdr:to>
      <xdr:col>55</xdr:col>
      <xdr:colOff>50800</xdr:colOff>
      <xdr:row>73</xdr:row>
      <xdr:rowOff>170917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5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47744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78194</xdr:rowOff>
    </xdr:from>
    <xdr:to>
      <xdr:col>50</xdr:col>
      <xdr:colOff>165100</xdr:colOff>
      <xdr:row>74</xdr:row>
      <xdr:rowOff>8344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5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170921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6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99054</xdr:rowOff>
    </xdr:from>
    <xdr:to>
      <xdr:col>46</xdr:col>
      <xdr:colOff>38100</xdr:colOff>
      <xdr:row>77</xdr:row>
      <xdr:rowOff>29204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45731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9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43562</xdr:rowOff>
    </xdr:from>
    <xdr:to>
      <xdr:col>41</xdr:col>
      <xdr:colOff>101600</xdr:colOff>
      <xdr:row>76</xdr:row>
      <xdr:rowOff>145162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161688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157099</xdr:rowOff>
    </xdr:from>
    <xdr:to>
      <xdr:col>36</xdr:col>
      <xdr:colOff>165100</xdr:colOff>
      <xdr:row>77</xdr:row>
      <xdr:rowOff>87249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103776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49828</xdr:rowOff>
    </xdr:from>
    <xdr:to>
      <xdr:col>54</xdr:col>
      <xdr:colOff>189865</xdr:colOff>
      <xdr:row>98</xdr:row>
      <xdr:rowOff>83660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80328"/>
          <a:ext cx="1270" cy="140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87487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83660</xdr:rowOff>
    </xdr:from>
    <xdr:to>
      <xdr:col>55</xdr:col>
      <xdr:colOff>88900</xdr:colOff>
      <xdr:row>98</xdr:row>
      <xdr:rowOff>83660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8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167955</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49828</xdr:rowOff>
    </xdr:from>
    <xdr:to>
      <xdr:col>55</xdr:col>
      <xdr:colOff>88900</xdr:colOff>
      <xdr:row>90</xdr:row>
      <xdr:rowOff>49828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8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48358</xdr:rowOff>
    </xdr:from>
    <xdr:to>
      <xdr:col>55</xdr:col>
      <xdr:colOff>0</xdr:colOff>
      <xdr:row>96</xdr:row>
      <xdr:rowOff>59624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36108"/>
          <a:ext cx="8382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134307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2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155880</xdr:rowOff>
    </xdr:from>
    <xdr:to>
      <xdr:col>55</xdr:col>
      <xdr:colOff>50800</xdr:colOff>
      <xdr:row>96</xdr:row>
      <xdr:rowOff>86030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59624</xdr:rowOff>
    </xdr:from>
    <xdr:to>
      <xdr:col>50</xdr:col>
      <xdr:colOff>114300</xdr:colOff>
      <xdr:row>98</xdr:row>
      <xdr:rowOff>19489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18824"/>
          <a:ext cx="889000" cy="30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87985</xdr:rowOff>
    </xdr:from>
    <xdr:to>
      <xdr:col>50</xdr:col>
      <xdr:colOff>165100</xdr:colOff>
      <xdr:row>96</xdr:row>
      <xdr:rowOff>18135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34662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59411" y="161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19489</xdr:rowOff>
    </xdr:from>
    <xdr:to>
      <xdr:col>45</xdr:col>
      <xdr:colOff>177800</xdr:colOff>
      <xdr:row>98</xdr:row>
      <xdr:rowOff>89931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21589"/>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79984</xdr:rowOff>
    </xdr:from>
    <xdr:to>
      <xdr:col>46</xdr:col>
      <xdr:colOff>38100</xdr:colOff>
      <xdr:row>97</xdr:row>
      <xdr:rowOff>10134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89931</xdr:rowOff>
    </xdr:from>
    <xdr:to>
      <xdr:col>41</xdr:col>
      <xdr:colOff>50800</xdr:colOff>
      <xdr:row>98</xdr:row>
      <xdr:rowOff>149921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92031"/>
          <a:ext cx="889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36452</xdr:rowOff>
    </xdr:from>
    <xdr:to>
      <xdr:col>41</xdr:col>
      <xdr:colOff>101600</xdr:colOff>
      <xdr:row>97</xdr:row>
      <xdr:rowOff>138052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154579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132170</xdr:rowOff>
    </xdr:from>
    <xdr:to>
      <xdr:col>36</xdr:col>
      <xdr:colOff>165100</xdr:colOff>
      <xdr:row>98</xdr:row>
      <xdr:rowOff>62320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78847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169008</xdr:rowOff>
    </xdr:from>
    <xdr:to>
      <xdr:col>55</xdr:col>
      <xdr:colOff>50800</xdr:colOff>
      <xdr:row>95</xdr:row>
      <xdr:rowOff>99158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20435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8824</xdr:rowOff>
    </xdr:from>
    <xdr:to>
      <xdr:col>50</xdr:col>
      <xdr:colOff>165100</xdr:colOff>
      <xdr:row>96</xdr:row>
      <xdr:rowOff>110424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101551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59411" y="1656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140139</xdr:rowOff>
    </xdr:from>
    <xdr:to>
      <xdr:col>46</xdr:col>
      <xdr:colOff>38100</xdr:colOff>
      <xdr:row>98</xdr:row>
      <xdr:rowOff>70289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61416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6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39131</xdr:rowOff>
    </xdr:from>
    <xdr:to>
      <xdr:col>41</xdr:col>
      <xdr:colOff>101600</xdr:colOff>
      <xdr:row>98</xdr:row>
      <xdr:rowOff>140731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131858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99121</xdr:rowOff>
    </xdr:from>
    <xdr:to>
      <xdr:col>36</xdr:col>
      <xdr:colOff>165100</xdr:colOff>
      <xdr:row>99</xdr:row>
      <xdr:rowOff>29271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14950</xdr:rowOff>
    </xdr:from>
    <xdr:to>
      <xdr:col>85</xdr:col>
      <xdr:colOff>126364</xdr:colOff>
      <xdr:row>37</xdr:row>
      <xdr:rowOff>163540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2990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167367</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163540</xdr:rowOff>
    </xdr:from>
    <xdr:to>
      <xdr:col>86</xdr:col>
      <xdr:colOff>25400</xdr:colOff>
      <xdr:row>37</xdr:row>
      <xdr:rowOff>163540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133077</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1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14950</xdr:rowOff>
    </xdr:from>
    <xdr:to>
      <xdr:col>86</xdr:col>
      <xdr:colOff>25400</xdr:colOff>
      <xdr:row>31</xdr:row>
      <xdr:rowOff>14950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115534</xdr:rowOff>
    </xdr:from>
    <xdr:to>
      <xdr:col>85</xdr:col>
      <xdr:colOff>127000</xdr:colOff>
      <xdr:row>37</xdr:row>
      <xdr:rowOff>110635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87734"/>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100020</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5929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77143</xdr:rowOff>
    </xdr:from>
    <xdr:to>
      <xdr:col>85</xdr:col>
      <xdr:colOff>177800</xdr:colOff>
      <xdr:row>36</xdr:row>
      <xdr:rowOff>7293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7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22297</xdr:rowOff>
    </xdr:from>
    <xdr:to>
      <xdr:col>81</xdr:col>
      <xdr:colOff>50800</xdr:colOff>
      <xdr:row>37</xdr:row>
      <xdr:rowOff>110635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65947"/>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163521</xdr:rowOff>
    </xdr:from>
    <xdr:to>
      <xdr:col>81</xdr:col>
      <xdr:colOff>101600</xdr:colOff>
      <xdr:row>35</xdr:row>
      <xdr:rowOff>93671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110198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7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22297</xdr:rowOff>
    </xdr:from>
    <xdr:to>
      <xdr:col>76</xdr:col>
      <xdr:colOff>114300</xdr:colOff>
      <xdr:row>37</xdr:row>
      <xdr:rowOff>81244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65947"/>
          <a:ext cx="8890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81244</xdr:rowOff>
    </xdr:from>
    <xdr:to>
      <xdr:col>71</xdr:col>
      <xdr:colOff>177800</xdr:colOff>
      <xdr:row>38</xdr:row>
      <xdr:rowOff>104757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24894"/>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89227</xdr:rowOff>
    </xdr:from>
    <xdr:to>
      <xdr:col>72</xdr:col>
      <xdr:colOff>38100</xdr:colOff>
      <xdr:row>36</xdr:row>
      <xdr:rowOff>19377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35904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169563</xdr:rowOff>
    </xdr:from>
    <xdr:to>
      <xdr:col>67</xdr:col>
      <xdr:colOff>101600</xdr:colOff>
      <xdr:row>36</xdr:row>
      <xdr:rowOff>99713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116240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64734</xdr:rowOff>
    </xdr:from>
    <xdr:to>
      <xdr:col>85</xdr:col>
      <xdr:colOff>177800</xdr:colOff>
      <xdr:row>36</xdr:row>
      <xdr:rowOff>166334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43161</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2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59835</xdr:rowOff>
    </xdr:from>
    <xdr:to>
      <xdr:col>81</xdr:col>
      <xdr:colOff>101600</xdr:colOff>
      <xdr:row>37</xdr:row>
      <xdr:rowOff>161435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152562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4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142947</xdr:rowOff>
    </xdr:from>
    <xdr:to>
      <xdr:col>76</xdr:col>
      <xdr:colOff>165100</xdr:colOff>
      <xdr:row>37</xdr:row>
      <xdr:rowOff>73097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64224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30444</xdr:rowOff>
    </xdr:from>
    <xdr:to>
      <xdr:col>72</xdr:col>
      <xdr:colOff>38100</xdr:colOff>
      <xdr:row>37</xdr:row>
      <xdr:rowOff>132044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123171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53957</xdr:rowOff>
    </xdr:from>
    <xdr:to>
      <xdr:col>67</xdr:col>
      <xdr:colOff>101600</xdr:colOff>
      <xdr:row>38</xdr:row>
      <xdr:rowOff>155557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xdr:rowOff>
    </xdr:from>
    <xdr:to>
      <xdr:col>85</xdr:col>
      <xdr:colOff>126364</xdr:colOff>
      <xdr:row>58</xdr:row>
      <xdr:rowOff>164960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78469"/>
          <a:ext cx="1269" cy="153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168787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164960</xdr:rowOff>
    </xdr:from>
    <xdr:to>
      <xdr:col>86</xdr:col>
      <xdr:colOff>25400</xdr:colOff>
      <xdr:row>58</xdr:row>
      <xdr:rowOff>164960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0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124096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3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5969</xdr:rowOff>
    </xdr:from>
    <xdr:to>
      <xdr:col>86</xdr:col>
      <xdr:colOff>25400</xdr:colOff>
      <xdr:row>50</xdr:row>
      <xdr:rowOff>5969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7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82321</xdr:rowOff>
    </xdr:from>
    <xdr:to>
      <xdr:col>85</xdr:col>
      <xdr:colOff>127000</xdr:colOff>
      <xdr:row>56</xdr:row>
      <xdr:rowOff>5245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512071"/>
          <a:ext cx="8382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80395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81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101968</xdr:rowOff>
    </xdr:from>
    <xdr:to>
      <xdr:col>85</xdr:col>
      <xdr:colOff>177800</xdr:colOff>
      <xdr:row>57</xdr:row>
      <xdr:rowOff>32118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5245</xdr:rowOff>
    </xdr:from>
    <xdr:to>
      <xdr:col>81</xdr:col>
      <xdr:colOff>50800</xdr:colOff>
      <xdr:row>56</xdr:row>
      <xdr:rowOff>54623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06445"/>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117361</xdr:rowOff>
    </xdr:from>
    <xdr:to>
      <xdr:col>81</xdr:col>
      <xdr:colOff>101600</xdr:colOff>
      <xdr:row>57</xdr:row>
      <xdr:rowOff>47511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38638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014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44374</xdr:rowOff>
    </xdr:from>
    <xdr:to>
      <xdr:col>76</xdr:col>
      <xdr:colOff>114300</xdr:colOff>
      <xdr:row>56</xdr:row>
      <xdr:rowOff>54623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4557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131114</xdr:rowOff>
    </xdr:from>
    <xdr:to>
      <xdr:col>76</xdr:col>
      <xdr:colOff>165100</xdr:colOff>
      <xdr:row>57</xdr:row>
      <xdr:rowOff>61264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28067</xdr:rowOff>
    </xdr:from>
    <xdr:to>
      <xdr:col>71</xdr:col>
      <xdr:colOff>177800</xdr:colOff>
      <xdr:row>56</xdr:row>
      <xdr:rowOff>44374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457817"/>
          <a:ext cx="889000" cy="1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130201</xdr:rowOff>
    </xdr:from>
    <xdr:to>
      <xdr:col>72</xdr:col>
      <xdr:colOff>38100</xdr:colOff>
      <xdr:row>57</xdr:row>
      <xdr:rowOff>60351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51478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128029</xdr:rowOff>
    </xdr:from>
    <xdr:to>
      <xdr:col>67</xdr:col>
      <xdr:colOff>101600</xdr:colOff>
      <xdr:row>57</xdr:row>
      <xdr:rowOff>58179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49306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31521</xdr:rowOff>
    </xdr:from>
    <xdr:to>
      <xdr:col>85</xdr:col>
      <xdr:colOff>177800</xdr:colOff>
      <xdr:row>55</xdr:row>
      <xdr:rowOff>133121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4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54398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125895</xdr:rowOff>
    </xdr:from>
    <xdr:to>
      <xdr:col>81</xdr:col>
      <xdr:colOff>101600</xdr:colOff>
      <xdr:row>56</xdr:row>
      <xdr:rowOff>56045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72572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01411" y="9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3823</xdr:rowOff>
    </xdr:from>
    <xdr:to>
      <xdr:col>76</xdr:col>
      <xdr:colOff>165100</xdr:colOff>
      <xdr:row>56</xdr:row>
      <xdr:rowOff>105423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121950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165024</xdr:rowOff>
    </xdr:from>
    <xdr:to>
      <xdr:col>72</xdr:col>
      <xdr:colOff>38100</xdr:colOff>
      <xdr:row>56</xdr:row>
      <xdr:rowOff>95174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111701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148717</xdr:rowOff>
    </xdr:from>
    <xdr:to>
      <xdr:col>67</xdr:col>
      <xdr:colOff>101600</xdr:colOff>
      <xdr:row>55</xdr:row>
      <xdr:rowOff>78867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4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95394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1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58136</xdr:rowOff>
    </xdr:from>
    <xdr:to>
      <xdr:col>85</xdr:col>
      <xdr:colOff>127000</xdr:colOff>
      <xdr:row>76</xdr:row>
      <xdr:rowOff>153964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088336"/>
          <a:ext cx="838200" cy="9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32717</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3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66411</xdr:rowOff>
    </xdr:from>
    <xdr:to>
      <xdr:col>81</xdr:col>
      <xdr:colOff>50800</xdr:colOff>
      <xdr:row>76</xdr:row>
      <xdr:rowOff>58136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925161"/>
          <a:ext cx="889000" cy="1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74734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33728" y="132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66411</xdr:rowOff>
    </xdr:from>
    <xdr:to>
      <xdr:col>76</xdr:col>
      <xdr:colOff>114300</xdr:colOff>
      <xdr:row>76</xdr:row>
      <xdr:rowOff>23800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925161"/>
          <a:ext cx="889000" cy="1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35278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23800</xdr:rowOff>
    </xdr:from>
    <xdr:to>
      <xdr:col>71</xdr:col>
      <xdr:colOff>177800</xdr:colOff>
      <xdr:row>78</xdr:row>
      <xdr:rowOff>37333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054000"/>
          <a:ext cx="889000" cy="3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103164</xdr:rowOff>
    </xdr:from>
    <xdr:to>
      <xdr:col>85</xdr:col>
      <xdr:colOff>177800</xdr:colOff>
      <xdr:row>77</xdr:row>
      <xdr:rowOff>33314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1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126041</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9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7336</xdr:rowOff>
    </xdr:from>
    <xdr:to>
      <xdr:col>81</xdr:col>
      <xdr:colOff>101600</xdr:colOff>
      <xdr:row>76</xdr:row>
      <xdr:rowOff>108936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0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33728" y="1281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15611</xdr:rowOff>
    </xdr:from>
    <xdr:to>
      <xdr:col>76</xdr:col>
      <xdr:colOff>165100</xdr:colOff>
      <xdr:row>75</xdr:row>
      <xdr:rowOff>117211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8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133738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144450</xdr:rowOff>
    </xdr:from>
    <xdr:to>
      <xdr:col>72</xdr:col>
      <xdr:colOff>38100</xdr:colOff>
      <xdr:row>76</xdr:row>
      <xdr:rowOff>74600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65727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0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157983</xdr:rowOff>
    </xdr:from>
    <xdr:to>
      <xdr:col>67</xdr:col>
      <xdr:colOff>101600</xdr:colOff>
      <xdr:row>78</xdr:row>
      <xdr:rowOff>88133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79260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106073</xdr:rowOff>
    </xdr:from>
    <xdr:to>
      <xdr:col>85</xdr:col>
      <xdr:colOff>127000</xdr:colOff>
      <xdr:row>98</xdr:row>
      <xdr:rowOff>129184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36723"/>
          <a:ext cx="8382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79852</xdr:rowOff>
    </xdr:from>
    <xdr:to>
      <xdr:col>81</xdr:col>
      <xdr:colOff>50800</xdr:colOff>
      <xdr:row>98</xdr:row>
      <xdr:rowOff>129184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881952"/>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101071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79852</xdr:rowOff>
    </xdr:from>
    <xdr:to>
      <xdr:col>76</xdr:col>
      <xdr:colOff>114300</xdr:colOff>
      <xdr:row>98</xdr:row>
      <xdr:rowOff>104611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881952"/>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74526</xdr:rowOff>
    </xdr:from>
    <xdr:to>
      <xdr:col>71</xdr:col>
      <xdr:colOff>177800</xdr:colOff>
      <xdr:row>98</xdr:row>
      <xdr:rowOff>104611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876626"/>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7779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55273</xdr:rowOff>
    </xdr:from>
    <xdr:to>
      <xdr:col>85</xdr:col>
      <xdr:colOff>177800</xdr:colOff>
      <xdr:row>97</xdr:row>
      <xdr:rowOff>156873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33700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78384</xdr:rowOff>
    </xdr:from>
    <xdr:to>
      <xdr:col>81</xdr:col>
      <xdr:colOff>101600</xdr:colOff>
      <xdr:row>99</xdr:row>
      <xdr:rowOff>8534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8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171111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9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29052</xdr:rowOff>
    </xdr:from>
    <xdr:to>
      <xdr:col>76</xdr:col>
      <xdr:colOff>165100</xdr:colOff>
      <xdr:row>98</xdr:row>
      <xdr:rowOff>130652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8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121779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9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53811</xdr:rowOff>
    </xdr:from>
    <xdr:to>
      <xdr:col>72</xdr:col>
      <xdr:colOff>38100</xdr:colOff>
      <xdr:row>98</xdr:row>
      <xdr:rowOff>155411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8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9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23726</xdr:rowOff>
    </xdr:from>
    <xdr:to>
      <xdr:col>67</xdr:col>
      <xdr:colOff>101600</xdr:colOff>
      <xdr:row>98</xdr:row>
      <xdr:rowOff>125326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116453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9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xdr:rowOff>
    </xdr:from>
    <xdr:to>
      <xdr:col>116</xdr:col>
      <xdr:colOff>63500</xdr:colOff>
      <xdr:row>38</xdr:row>
      <xdr:rowOff>19685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1323300" y="65290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20337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5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19685</xdr:rowOff>
    </xdr:from>
    <xdr:to>
      <xdr:col>111</xdr:col>
      <xdr:colOff>177800</xdr:colOff>
      <xdr:row>38</xdr:row>
      <xdr:rowOff>19685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53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19685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529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xdr:rowOff>
    </xdr:from>
    <xdr:to>
      <xdr:col>102</xdr:col>
      <xdr:colOff>114300</xdr:colOff>
      <xdr:row>38</xdr:row>
      <xdr:rowOff>13970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134620</xdr:rowOff>
    </xdr:from>
    <xdr:to>
      <xdr:col>116</xdr:col>
      <xdr:colOff>114300</xdr:colOff>
      <xdr:row>38</xdr:row>
      <xdr:rowOff>64770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64787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408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140335</xdr:rowOff>
    </xdr:from>
    <xdr:to>
      <xdr:col>112</xdr:col>
      <xdr:colOff>38100</xdr:colOff>
      <xdr:row>38</xdr:row>
      <xdr:rowOff>70485</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61612</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576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140335</xdr:rowOff>
    </xdr:from>
    <xdr:to>
      <xdr:col>107</xdr:col>
      <xdr:colOff>101600</xdr:colOff>
      <xdr:row>38</xdr:row>
      <xdr:rowOff>70485</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61612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576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134620</xdr:rowOff>
    </xdr:from>
    <xdr:to>
      <xdr:col>102</xdr:col>
      <xdr:colOff>165100</xdr:colOff>
      <xdr:row>38</xdr:row>
      <xdr:rowOff>64770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55897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55897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38,118</a:t>
          </a:r>
          <a:r>
            <a:rPr kumimoji="1" lang="ja-JP" altLang="en-US" sz="1300">
              <a:latin typeface="ＭＳ Ｐゴシック" panose="020B0600070205080204" pitchFamily="50" charset="-128"/>
              <a:ea typeface="ＭＳ Ｐゴシック" panose="020B0600070205080204" pitchFamily="50" charset="-128"/>
            </a:rPr>
            <a:t>円で、令和３年度は大幅に増加した。これは、デジタル技術を活用した地域課題の解決やデジタル人材の育成等に長期的に取り組むため、新たにデジタル社会形成推進基金を創設したことによるものである。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79,791</a:t>
          </a:r>
          <a:r>
            <a:rPr kumimoji="1" lang="ja-JP" altLang="en-US" sz="1300">
              <a:latin typeface="ＭＳ Ｐゴシック" panose="020B0600070205080204" pitchFamily="50" charset="-128"/>
              <a:ea typeface="ＭＳ Ｐゴシック" panose="020B0600070205080204" pitchFamily="50" charset="-128"/>
            </a:rPr>
            <a:t>円で、令和２年度に大幅に増加した中、令和３年度は減少した。これは、新型コロナウイルス感染症対応のための生活福祉資金貸付金や高齢者福祉施設等における感染拡大防止に係る経費の減少によるもの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1,470</a:t>
          </a:r>
          <a:r>
            <a:rPr kumimoji="1" lang="ja-JP" altLang="en-US" sz="1300">
              <a:latin typeface="ＭＳ Ｐゴシック" panose="020B0600070205080204" pitchFamily="50" charset="-128"/>
              <a:ea typeface="ＭＳ Ｐゴシック" panose="020B0600070205080204" pitchFamily="50" charset="-128"/>
            </a:rPr>
            <a:t>円で、増加傾向にある。これは、産業技術専門校の耐震化に係る経費の増加によるものである。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72,547</a:t>
          </a:r>
          <a:r>
            <a:rPr kumimoji="1" lang="ja-JP" altLang="en-US" sz="1300">
              <a:latin typeface="ＭＳ Ｐゴシック" panose="020B0600070205080204" pitchFamily="50" charset="-128"/>
              <a:ea typeface="ＭＳ Ｐゴシック" panose="020B0600070205080204" pitchFamily="50" charset="-128"/>
            </a:rPr>
            <a:t>円で、増加傾向にある。これは、西日本豪雨災害で大きな被害を出した肱川の治水対策や国の補正予算対応事業に係る経費の増加によるものである。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7,188</a:t>
          </a:r>
          <a:r>
            <a:rPr kumimoji="1" lang="ja-JP" altLang="en-US" sz="1300">
              <a:latin typeface="ＭＳ Ｐゴシック" panose="020B0600070205080204" pitchFamily="50" charset="-128"/>
              <a:ea typeface="ＭＳ Ｐゴシック" panose="020B0600070205080204" pitchFamily="50" charset="-128"/>
            </a:rPr>
            <a:t>円で、減少傾向にある。これは、西日本豪雨災害等に対応するための過年災害復旧事業等の減少によるものである。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歳出面では人件費や公債費、社会保障関係経費等の義務的経費が増加したが、歳入面でも県税収入や地方交付税が増加した結果、実質収支は前年度より増となり、実質単年度収支も黒字となった。</a:t>
          </a:r>
        </a:p>
        <a:p>
          <a:r>
            <a:rPr kumimoji="1" lang="ja-JP" altLang="en-US" sz="1100">
              <a:latin typeface="ＭＳ ゴシック" pitchFamily="49" charset="-128"/>
              <a:ea typeface="ＭＳ ゴシック" pitchFamily="49" charset="-128"/>
            </a:rPr>
            <a:t>　また、財政健全化基本方針（Ｈ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）に基づき、職員定員の適正化による人件費の抑制や事務事業の見直し、自主財源の確保など歳入歳出両面にわたる徹底した見直しを行った結果、財政調整基金を含む財源対策用基金残高については、平成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年度に西日本豪雨災害対応により</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億円まで減少したものの、令和３年度末残高は</a:t>
          </a:r>
          <a:r>
            <a:rPr kumimoji="1" lang="en-US" altLang="ja-JP" sz="1100">
              <a:latin typeface="ＭＳ ゴシック" pitchFamily="49" charset="-128"/>
              <a:ea typeface="ＭＳ ゴシック" pitchFamily="49" charset="-128"/>
            </a:rPr>
            <a:t>447</a:t>
          </a:r>
          <a:r>
            <a:rPr kumimoji="1" lang="ja-JP" altLang="en-US" sz="1100">
              <a:latin typeface="ＭＳ ゴシック" pitchFamily="49" charset="-128"/>
              <a:ea typeface="ＭＳ ゴシック" pitchFamily="49" charset="-128"/>
            </a:rPr>
            <a:t>億円まで復元された。</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令和３年度は新居浜病院の建替えについて主要部分が完成するなど費用が減少したことから、資金剰余額は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ただし、令和３年度は、将来負担軽減のための借換債の借入中止に伴い、元利償還金が増加した。</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満期一括償還地方債は利用していない。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などにより、適切な水準を維持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また、財政健全化基本方針等に基づく取組みを徹底し、財政調整基金等の積み増しにより、充当可能基金が増加した。</a:t>
          </a:r>
        </a:p>
        <a:p>
          <a:r>
            <a:rPr kumimoji="1" lang="ja-JP" altLang="en-US" sz="1400">
              <a:latin typeface="ＭＳ ゴシック" pitchFamily="49" charset="-128"/>
              <a:ea typeface="ＭＳ ゴシック" pitchFamily="49" charset="-128"/>
            </a:rPr>
            <a:t>　なお、令和３年度には借換債の借入中止により地方債残高が減少した。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計画的な更新整備を推進するための「県有施設更新整備基金」８４億円や、デジタル技術を活用した課題の解決及び新たな価値の創出のための「デジタル社会形成推進基金」１３０億円など、２７５億円を積み立てた一方で、地域の医療課題等の解決に向けた県計画に基づく事業を実施するための「地域医療介護総合確保基金」▲１６億円など、８６億円を取り崩したことで、その他の特定目的基金については１８９億円の増となったほか、財源対策用基金（財政調整基金・減債基金）について、県税収入や地方交付税の増加のほか、執行段階での節減努力により、取崩しを中止するとともに、財政調整基金に３４億円を積み立てたことなどに伴い、基金全体としては対前年度比２３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財源対策用基金（財政調整基金・減債基金）については、新型コロナウイルス感染症の感染拡大や南海トラフ地震等の大規模災害への備えなどのため、現状の残高の維持・確保に努める。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その他の特定目的基金については、老朽化が進む県有施設の更新整備等の財政需要のため、今後も取崩しの増加が見込まれるところであり、計画的な残高の確保を図ることとしている。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・デジタル社会形成推進基金：デジタル技術を活用した課題の解決及び新たな価値の創出を図り、デジタル社会の形成を推進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・災害に強い愛媛づくり基金：南海トラフ地震等による大規模な災害に備え、県民の生命、身体及び財産を災害から守るとともに、地震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等による被害の軽減を図るための施策を推進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・県有施設更新整備基金：県庁第二別館など、県有施設の改修、建替えのため８４億円を積立て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・デジタル社会形成推進基金：デジタル技術を活用した課題の解決及び新たな価値の創出のため１３０億円を積立て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・スポーツ推進基金：スポーツ立県の実現に向けた競技スポーツの振興などの事業実施のため８億円を積立て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・県立学校教育環境整備基金：県立学校における教育環境の整備・充実を図るため６億円を取崩し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・県有施設更新整備基金：県庁第二別館の建替整備が本格化するほか、その他の施設の建替整備や用途廃止施設の計画的な除却を推進す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ることとしており、今後、取崩額の増加が見込まれる。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・県立学校教育環境整備基金：今後とも計画的に県立学校施設のＩＣＴ機器整備など教育環境の整備・充実を図る。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県税収入や地方交付税の増加のほか、執行段階での節減努力により、取崩しを中止するとともに、地方財政法に基づき２年度決算黒字の１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２（２３億円）を積み立てるなど、計３４億円を積み立てたことに伴い、基金残高は対前年度比３４億円の増となった。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８月に策定した財政健全化基本方針（第３ステージ）に基づく歳入・歳出全般にわたる取組みにより、令和３年度末残高は目標値である全国平均（東京都を除く）を上回る４４７億円にま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新型コロナウイルス感染症の感染拡大や、大規模災害などの不測の事態等による財政出動への対応のほか、防災・減災対策などの重要施策の積極的な推進を図るため、令和元年８月に策定した財政健全化基本方針（第３ステージ）に基づき、現状の基金残高の維持・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予算編成時点では、財源不足への対応として１０億円の取崩しを予定していたが、執行段階の節減等により捻出した財源を活用して取崩しを中止するとともに、国の補正予算で措置された臨時財政対策債償還基金費を財源に８億円積み立てたことに伴い、基金残高は対前年度比８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75" thickBot="1">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761665355</v>
      </c>
      <c r="BO4" s="387"/>
      <c r="BP4" s="387"/>
      <c r="BQ4" s="387"/>
      <c r="BR4" s="387"/>
      <c r="BS4" s="387"/>
      <c r="BT4" s="387"/>
      <c r="BU4" s="388"/>
      <c r="BV4" s="386">
        <v>731256676</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0.7</v>
      </c>
      <c r="CU4" s="430"/>
      <c r="CV4" s="430"/>
      <c r="CW4" s="430"/>
      <c r="CX4" s="430"/>
      <c r="CY4" s="430"/>
      <c r="CZ4" s="430"/>
      <c r="DA4" s="431"/>
      <c r="DB4" s="429">
        <v>0.7</v>
      </c>
      <c r="DC4" s="430"/>
      <c r="DD4" s="430"/>
      <c r="DE4" s="430"/>
      <c r="DF4" s="430"/>
      <c r="DG4" s="430"/>
      <c r="DH4" s="430"/>
      <c r="DI4" s="431"/>
    </row>
    <row r="5" spans="1:119" ht="18.75" customHeight="1" thickBot="1">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742593857</v>
      </c>
      <c r="BO5" s="397"/>
      <c r="BP5" s="397"/>
      <c r="BQ5" s="397"/>
      <c r="BR5" s="397"/>
      <c r="BS5" s="397"/>
      <c r="BT5" s="397"/>
      <c r="BU5" s="398"/>
      <c r="BV5" s="396">
        <v>713683278</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84.7</v>
      </c>
      <c r="CU5" s="433"/>
      <c r="CV5" s="433"/>
      <c r="CW5" s="433"/>
      <c r="CX5" s="433"/>
      <c r="CY5" s="433"/>
      <c r="CZ5" s="433"/>
      <c r="DA5" s="434"/>
      <c r="DB5" s="432">
        <v>88.9</v>
      </c>
      <c r="DC5" s="433"/>
      <c r="DD5" s="433"/>
      <c r="DE5" s="433"/>
      <c r="DF5" s="433"/>
      <c r="DG5" s="433"/>
      <c r="DH5" s="433"/>
      <c r="DI5" s="434"/>
    </row>
    <row r="6" spans="1:119" ht="18.75" customHeight="1">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11880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19071498</v>
      </c>
      <c r="BO6" s="397"/>
      <c r="BP6" s="397"/>
      <c r="BQ6" s="397"/>
      <c r="BR6" s="397"/>
      <c r="BS6" s="397"/>
      <c r="BT6" s="397"/>
      <c r="BU6" s="398"/>
      <c r="BV6" s="396">
        <v>17573398</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90.8</v>
      </c>
      <c r="CU6" s="403"/>
      <c r="CV6" s="403"/>
      <c r="CW6" s="403"/>
      <c r="CX6" s="403"/>
      <c r="CY6" s="403"/>
      <c r="CZ6" s="403"/>
      <c r="DA6" s="404"/>
      <c r="DB6" s="402">
        <v>96.9</v>
      </c>
      <c r="DC6" s="403"/>
      <c r="DD6" s="403"/>
      <c r="DE6" s="403"/>
      <c r="DF6" s="403"/>
      <c r="DG6" s="403"/>
      <c r="DH6" s="403"/>
      <c r="DI6" s="404"/>
    </row>
    <row r="7" spans="1:119" ht="18.75" customHeight="1">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9494</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16493375</v>
      </c>
      <c r="BO7" s="397"/>
      <c r="BP7" s="397"/>
      <c r="BQ7" s="397"/>
      <c r="BR7" s="397"/>
      <c r="BS7" s="397"/>
      <c r="BT7" s="397"/>
      <c r="BU7" s="398"/>
      <c r="BV7" s="396">
        <v>15064002</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371026953</v>
      </c>
      <c r="CU7" s="397"/>
      <c r="CV7" s="397"/>
      <c r="CW7" s="397"/>
      <c r="CX7" s="397"/>
      <c r="CY7" s="397"/>
      <c r="CZ7" s="397"/>
      <c r="DA7" s="398"/>
      <c r="DB7" s="396">
        <v>355960730</v>
      </c>
      <c r="DC7" s="397"/>
      <c r="DD7" s="397"/>
      <c r="DE7" s="397"/>
      <c r="DF7" s="397"/>
      <c r="DG7" s="397"/>
      <c r="DH7" s="397"/>
      <c r="DI7" s="398"/>
    </row>
    <row r="8" spans="1:119" ht="18.75" customHeight="1" thickBot="1">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8360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2578123</v>
      </c>
      <c r="BO8" s="397"/>
      <c r="BP8" s="397"/>
      <c r="BQ8" s="397"/>
      <c r="BR8" s="397"/>
      <c r="BS8" s="397"/>
      <c r="BT8" s="397"/>
      <c r="BU8" s="398"/>
      <c r="BV8" s="396">
        <v>2509396</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0.42492999999999997</v>
      </c>
      <c r="CU8" s="479"/>
      <c r="CV8" s="479"/>
      <c r="CW8" s="479"/>
      <c r="CX8" s="479"/>
      <c r="CY8" s="479"/>
      <c r="CZ8" s="479"/>
      <c r="DA8" s="480"/>
      <c r="DB8" s="478">
        <v>0.44767000000000001</v>
      </c>
      <c r="DC8" s="479"/>
      <c r="DD8" s="479"/>
      <c r="DE8" s="479"/>
      <c r="DF8" s="479"/>
      <c r="DG8" s="479"/>
      <c r="DH8" s="479"/>
      <c r="DI8" s="480"/>
    </row>
    <row r="9" spans="1:119" ht="18.75" customHeight="1" thickBot="1">
      <c r="A9" s="159"/>
      <c r="B9" s="454" t="s">
        <v>105</v>
      </c>
      <c r="C9" s="448"/>
      <c r="D9" s="448"/>
      <c r="E9" s="448"/>
      <c r="F9" s="448"/>
      <c r="G9" s="448"/>
      <c r="H9" s="448"/>
      <c r="I9" s="448"/>
      <c r="J9" s="448"/>
      <c r="K9" s="449"/>
      <c r="L9" s="460" t="s">
        <v>106</v>
      </c>
      <c r="M9" s="461"/>
      <c r="N9" s="461"/>
      <c r="O9" s="461"/>
      <c r="P9" s="461"/>
      <c r="Q9" s="462"/>
      <c r="R9" s="463">
        <v>1334841</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9700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68727</v>
      </c>
      <c r="BO9" s="397"/>
      <c r="BP9" s="397"/>
      <c r="BQ9" s="397"/>
      <c r="BR9" s="397"/>
      <c r="BS9" s="397"/>
      <c r="BT9" s="397"/>
      <c r="BU9" s="398"/>
      <c r="BV9" s="396">
        <v>619850</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19.600000000000001</v>
      </c>
      <c r="CU9" s="433"/>
      <c r="CV9" s="433"/>
      <c r="CW9" s="433"/>
      <c r="CX9" s="433"/>
      <c r="CY9" s="433"/>
      <c r="CZ9" s="433"/>
      <c r="DA9" s="434"/>
      <c r="DB9" s="432">
        <v>19.100000000000001</v>
      </c>
      <c r="DC9" s="433"/>
      <c r="DD9" s="433"/>
      <c r="DE9" s="433"/>
      <c r="DF9" s="433"/>
      <c r="DG9" s="433"/>
      <c r="DH9" s="433"/>
      <c r="DI9" s="434"/>
    </row>
    <row r="10" spans="1:119" ht="18.75" customHeight="1">
      <c r="A10" s="159"/>
      <c r="B10" s="455"/>
      <c r="C10" s="456"/>
      <c r="D10" s="456"/>
      <c r="E10" s="456"/>
      <c r="F10" s="456"/>
      <c r="G10" s="456"/>
      <c r="H10" s="456"/>
      <c r="I10" s="456"/>
      <c r="J10" s="456"/>
      <c r="K10" s="411"/>
      <c r="L10" s="475" t="s">
        <v>110</v>
      </c>
      <c r="M10" s="476"/>
      <c r="N10" s="476"/>
      <c r="O10" s="476"/>
      <c r="P10" s="476"/>
      <c r="Q10" s="477"/>
      <c r="R10" s="389">
        <v>1385262</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8700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3361923</v>
      </c>
      <c r="BO10" s="397"/>
      <c r="BP10" s="397"/>
      <c r="BQ10" s="397"/>
      <c r="BR10" s="397"/>
      <c r="BS10" s="397"/>
      <c r="BT10" s="397"/>
      <c r="BU10" s="398"/>
      <c r="BV10" s="396">
        <v>2072141</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45</v>
      </c>
      <c r="AJ11" s="390"/>
      <c r="AK11" s="390"/>
      <c r="AL11" s="390"/>
      <c r="AM11" s="390"/>
      <c r="AN11" s="390"/>
      <c r="AO11" s="390"/>
      <c r="AP11" s="391"/>
      <c r="AQ11" s="389">
        <v>8200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120</v>
      </c>
      <c r="DC11" s="482"/>
      <c r="DD11" s="482"/>
      <c r="DE11" s="482"/>
      <c r="DF11" s="482"/>
      <c r="DG11" s="482"/>
      <c r="DH11" s="482"/>
      <c r="DI11" s="483"/>
    </row>
    <row r="12" spans="1:119" ht="18.75" customHeight="1">
      <c r="A12" s="159"/>
      <c r="B12" s="487" t="s">
        <v>121</v>
      </c>
      <c r="C12" s="488"/>
      <c r="D12" s="488"/>
      <c r="E12" s="488"/>
      <c r="F12" s="488"/>
      <c r="G12" s="488"/>
      <c r="H12" s="488"/>
      <c r="I12" s="488"/>
      <c r="J12" s="488"/>
      <c r="K12" s="489"/>
      <c r="L12" s="496" t="s">
        <v>122</v>
      </c>
      <c r="M12" s="497"/>
      <c r="N12" s="497"/>
      <c r="O12" s="497"/>
      <c r="P12" s="497"/>
      <c r="Q12" s="498"/>
      <c r="R12" s="499">
        <v>1341539</v>
      </c>
      <c r="S12" s="500"/>
      <c r="T12" s="500"/>
      <c r="U12" s="500"/>
      <c r="V12" s="501"/>
      <c r="W12" s="438" t="s">
        <v>123</v>
      </c>
      <c r="X12" s="439"/>
      <c r="Y12" s="440"/>
      <c r="Z12" s="447" t="s">
        <v>2</v>
      </c>
      <c r="AA12" s="448"/>
      <c r="AB12" s="448"/>
      <c r="AC12" s="448"/>
      <c r="AD12" s="448"/>
      <c r="AE12" s="448"/>
      <c r="AF12" s="448"/>
      <c r="AG12" s="448"/>
      <c r="AH12" s="449"/>
      <c r="AI12" s="376" t="s">
        <v>124</v>
      </c>
      <c r="AJ12" s="448"/>
      <c r="AK12" s="448"/>
      <c r="AL12" s="448"/>
      <c r="AM12" s="449"/>
      <c r="AN12" s="376" t="s">
        <v>125</v>
      </c>
      <c r="AO12" s="377"/>
      <c r="AP12" s="377"/>
      <c r="AQ12" s="377"/>
      <c r="AR12" s="377"/>
      <c r="AS12" s="511"/>
      <c r="AT12" s="515" t="s">
        <v>126</v>
      </c>
      <c r="AU12" s="516"/>
      <c r="AV12" s="516"/>
      <c r="AW12" s="516"/>
      <c r="AX12" s="516"/>
      <c r="AY12" s="517"/>
      <c r="AZ12" s="393" t="s">
        <v>127</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0</v>
      </c>
      <c r="BW12" s="397"/>
      <c r="BX12" s="397"/>
      <c r="BY12" s="397"/>
      <c r="BZ12" s="397"/>
      <c r="CA12" s="397"/>
      <c r="CB12" s="397"/>
      <c r="CC12" s="398"/>
      <c r="CD12" s="399" t="s">
        <v>128</v>
      </c>
      <c r="CE12" s="400"/>
      <c r="CF12" s="400"/>
      <c r="CG12" s="400"/>
      <c r="CH12" s="400"/>
      <c r="CI12" s="400"/>
      <c r="CJ12" s="400"/>
      <c r="CK12" s="400"/>
      <c r="CL12" s="400"/>
      <c r="CM12" s="400"/>
      <c r="CN12" s="400"/>
      <c r="CO12" s="400"/>
      <c r="CP12" s="400"/>
      <c r="CQ12" s="400"/>
      <c r="CR12" s="400"/>
      <c r="CS12" s="401"/>
      <c r="CT12" s="481" t="s">
        <v>129</v>
      </c>
      <c r="CU12" s="482"/>
      <c r="CV12" s="482"/>
      <c r="CW12" s="482"/>
      <c r="CX12" s="482"/>
      <c r="CY12" s="482"/>
      <c r="CZ12" s="482"/>
      <c r="DA12" s="483"/>
      <c r="DB12" s="481" t="s">
        <v>129</v>
      </c>
      <c r="DC12" s="482"/>
      <c r="DD12" s="482"/>
      <c r="DE12" s="482"/>
      <c r="DF12" s="482"/>
      <c r="DG12" s="482"/>
      <c r="DH12" s="482"/>
      <c r="DI12" s="483"/>
    </row>
    <row r="13" spans="1:119" ht="18.75" customHeight="1" thickBot="1">
      <c r="A13" s="159"/>
      <c r="B13" s="490"/>
      <c r="C13" s="491"/>
      <c r="D13" s="491"/>
      <c r="E13" s="491"/>
      <c r="F13" s="491"/>
      <c r="G13" s="491"/>
      <c r="H13" s="491"/>
      <c r="I13" s="491"/>
      <c r="J13" s="491"/>
      <c r="K13" s="492"/>
      <c r="L13" s="163"/>
      <c r="M13" s="502" t="s">
        <v>130</v>
      </c>
      <c r="N13" s="503"/>
      <c r="O13" s="503"/>
      <c r="P13" s="503"/>
      <c r="Q13" s="504"/>
      <c r="R13" s="505">
        <v>1329828</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131</v>
      </c>
      <c r="BA13" s="509"/>
      <c r="BB13" s="509"/>
      <c r="BC13" s="509"/>
      <c r="BD13" s="509"/>
      <c r="BE13" s="509"/>
      <c r="BF13" s="509"/>
      <c r="BG13" s="509"/>
      <c r="BH13" s="509"/>
      <c r="BI13" s="509"/>
      <c r="BJ13" s="509"/>
      <c r="BK13" s="509"/>
      <c r="BL13" s="509"/>
      <c r="BM13" s="510"/>
      <c r="BN13" s="396">
        <v>3430650</v>
      </c>
      <c r="BO13" s="397"/>
      <c r="BP13" s="397"/>
      <c r="BQ13" s="397"/>
      <c r="BR13" s="397"/>
      <c r="BS13" s="397"/>
      <c r="BT13" s="397"/>
      <c r="BU13" s="398"/>
      <c r="BV13" s="396">
        <v>2691991</v>
      </c>
      <c r="BW13" s="397"/>
      <c r="BX13" s="397"/>
      <c r="BY13" s="397"/>
      <c r="BZ13" s="397"/>
      <c r="CA13" s="397"/>
      <c r="CB13" s="397"/>
      <c r="CC13" s="398"/>
      <c r="CD13" s="399" t="s">
        <v>132</v>
      </c>
      <c r="CE13" s="400"/>
      <c r="CF13" s="400"/>
      <c r="CG13" s="400"/>
      <c r="CH13" s="400"/>
      <c r="CI13" s="400"/>
      <c r="CJ13" s="400"/>
      <c r="CK13" s="400"/>
      <c r="CL13" s="400"/>
      <c r="CM13" s="400"/>
      <c r="CN13" s="400"/>
      <c r="CO13" s="400"/>
      <c r="CP13" s="400"/>
      <c r="CQ13" s="400"/>
      <c r="CR13" s="400"/>
      <c r="CS13" s="401"/>
      <c r="CT13" s="432">
        <v>10.9</v>
      </c>
      <c r="CU13" s="433"/>
      <c r="CV13" s="433"/>
      <c r="CW13" s="433"/>
      <c r="CX13" s="433"/>
      <c r="CY13" s="433"/>
      <c r="CZ13" s="433"/>
      <c r="DA13" s="434"/>
      <c r="DB13" s="432">
        <v>9.9</v>
      </c>
      <c r="DC13" s="433"/>
      <c r="DD13" s="433"/>
      <c r="DE13" s="433"/>
      <c r="DF13" s="433"/>
      <c r="DG13" s="433"/>
      <c r="DH13" s="433"/>
      <c r="DI13" s="434"/>
    </row>
    <row r="14" spans="1:119" ht="18.75" customHeight="1" thickBot="1">
      <c r="A14" s="159"/>
      <c r="B14" s="490"/>
      <c r="C14" s="491"/>
      <c r="D14" s="491"/>
      <c r="E14" s="491"/>
      <c r="F14" s="491"/>
      <c r="G14" s="491"/>
      <c r="H14" s="491"/>
      <c r="I14" s="491"/>
      <c r="J14" s="491"/>
      <c r="K14" s="492"/>
      <c r="L14" s="521" t="s">
        <v>133</v>
      </c>
      <c r="M14" s="522"/>
      <c r="N14" s="522"/>
      <c r="O14" s="522"/>
      <c r="P14" s="522"/>
      <c r="Q14" s="523"/>
      <c r="R14" s="524">
        <v>1356343</v>
      </c>
      <c r="S14" s="525"/>
      <c r="T14" s="525"/>
      <c r="U14" s="525"/>
      <c r="V14" s="526"/>
      <c r="W14" s="441"/>
      <c r="X14" s="442"/>
      <c r="Y14" s="443"/>
      <c r="Z14" s="475" t="s">
        <v>134</v>
      </c>
      <c r="AA14" s="476"/>
      <c r="AB14" s="476"/>
      <c r="AC14" s="476"/>
      <c r="AD14" s="476"/>
      <c r="AE14" s="476"/>
      <c r="AF14" s="476"/>
      <c r="AG14" s="476"/>
      <c r="AH14" s="477"/>
      <c r="AI14" s="389">
        <v>5111</v>
      </c>
      <c r="AJ14" s="390"/>
      <c r="AK14" s="390"/>
      <c r="AL14" s="390"/>
      <c r="AM14" s="391"/>
      <c r="AN14" s="389">
        <v>16421643</v>
      </c>
      <c r="AO14" s="390"/>
      <c r="AP14" s="390"/>
      <c r="AQ14" s="390"/>
      <c r="AR14" s="390"/>
      <c r="AS14" s="391"/>
      <c r="AT14" s="389">
        <v>3213</v>
      </c>
      <c r="AU14" s="390"/>
      <c r="AV14" s="390"/>
      <c r="AW14" s="390"/>
      <c r="AX14" s="390"/>
      <c r="AY14" s="392"/>
      <c r="AZ14" s="383" t="s">
        <v>135</v>
      </c>
      <c r="BA14" s="384"/>
      <c r="BB14" s="384"/>
      <c r="BC14" s="384"/>
      <c r="BD14" s="384"/>
      <c r="BE14" s="384"/>
      <c r="BF14" s="384"/>
      <c r="BG14" s="384"/>
      <c r="BH14" s="384"/>
      <c r="BI14" s="384"/>
      <c r="BJ14" s="384"/>
      <c r="BK14" s="384"/>
      <c r="BL14" s="384"/>
      <c r="BM14" s="385"/>
      <c r="BN14" s="386">
        <v>117645466</v>
      </c>
      <c r="BO14" s="387"/>
      <c r="BP14" s="387"/>
      <c r="BQ14" s="387"/>
      <c r="BR14" s="387"/>
      <c r="BS14" s="387"/>
      <c r="BT14" s="387"/>
      <c r="BU14" s="388"/>
      <c r="BV14" s="386">
        <v>135850308</v>
      </c>
      <c r="BW14" s="387"/>
      <c r="BX14" s="387"/>
      <c r="BY14" s="387"/>
      <c r="BZ14" s="387"/>
      <c r="CA14" s="387"/>
      <c r="CB14" s="387"/>
      <c r="CC14" s="388"/>
      <c r="CD14" s="484" t="s">
        <v>136</v>
      </c>
      <c r="CE14" s="485"/>
      <c r="CF14" s="485"/>
      <c r="CG14" s="485"/>
      <c r="CH14" s="485"/>
      <c r="CI14" s="485"/>
      <c r="CJ14" s="485"/>
      <c r="CK14" s="485"/>
      <c r="CL14" s="485"/>
      <c r="CM14" s="485"/>
      <c r="CN14" s="485"/>
      <c r="CO14" s="485"/>
      <c r="CP14" s="485"/>
      <c r="CQ14" s="485"/>
      <c r="CR14" s="485"/>
      <c r="CS14" s="486"/>
      <c r="CT14" s="527">
        <v>125.3</v>
      </c>
      <c r="CU14" s="528"/>
      <c r="CV14" s="528"/>
      <c r="CW14" s="528"/>
      <c r="CX14" s="528"/>
      <c r="CY14" s="528"/>
      <c r="CZ14" s="528"/>
      <c r="DA14" s="529"/>
      <c r="DB14" s="527">
        <v>143.4</v>
      </c>
      <c r="DC14" s="528"/>
      <c r="DD14" s="528"/>
      <c r="DE14" s="528"/>
      <c r="DF14" s="528"/>
      <c r="DG14" s="528"/>
      <c r="DH14" s="528"/>
      <c r="DI14" s="529"/>
    </row>
    <row r="15" spans="1:119" ht="18.75" customHeight="1">
      <c r="A15" s="159"/>
      <c r="B15" s="490"/>
      <c r="C15" s="491"/>
      <c r="D15" s="491"/>
      <c r="E15" s="491"/>
      <c r="F15" s="491"/>
      <c r="G15" s="491"/>
      <c r="H15" s="491"/>
      <c r="I15" s="491"/>
      <c r="J15" s="491"/>
      <c r="K15" s="492"/>
      <c r="L15" s="163"/>
      <c r="M15" s="502" t="s">
        <v>130</v>
      </c>
      <c r="N15" s="503"/>
      <c r="O15" s="503"/>
      <c r="P15" s="503"/>
      <c r="Q15" s="504"/>
      <c r="R15" s="524">
        <v>1343022</v>
      </c>
      <c r="S15" s="525"/>
      <c r="T15" s="525"/>
      <c r="U15" s="525"/>
      <c r="V15" s="526"/>
      <c r="W15" s="441"/>
      <c r="X15" s="442"/>
      <c r="Y15" s="443"/>
      <c r="Z15" s="475" t="s">
        <v>137</v>
      </c>
      <c r="AA15" s="476"/>
      <c r="AB15" s="476"/>
      <c r="AC15" s="476"/>
      <c r="AD15" s="476"/>
      <c r="AE15" s="476"/>
      <c r="AF15" s="476"/>
      <c r="AG15" s="476"/>
      <c r="AH15" s="477"/>
      <c r="AI15" s="389" t="s">
        <v>129</v>
      </c>
      <c r="AJ15" s="390"/>
      <c r="AK15" s="390"/>
      <c r="AL15" s="390"/>
      <c r="AM15" s="391"/>
      <c r="AN15" s="389" t="s">
        <v>119</v>
      </c>
      <c r="AO15" s="390"/>
      <c r="AP15" s="390"/>
      <c r="AQ15" s="390"/>
      <c r="AR15" s="390"/>
      <c r="AS15" s="391"/>
      <c r="AT15" s="389" t="s">
        <v>129</v>
      </c>
      <c r="AU15" s="390"/>
      <c r="AV15" s="390"/>
      <c r="AW15" s="390"/>
      <c r="AX15" s="390"/>
      <c r="AY15" s="392"/>
      <c r="AZ15" s="393" t="s">
        <v>138</v>
      </c>
      <c r="BA15" s="394"/>
      <c r="BB15" s="394"/>
      <c r="BC15" s="394"/>
      <c r="BD15" s="394"/>
      <c r="BE15" s="394"/>
      <c r="BF15" s="394"/>
      <c r="BG15" s="394"/>
      <c r="BH15" s="394"/>
      <c r="BI15" s="394"/>
      <c r="BJ15" s="394"/>
      <c r="BK15" s="394"/>
      <c r="BL15" s="394"/>
      <c r="BM15" s="395"/>
      <c r="BN15" s="396">
        <v>309434640</v>
      </c>
      <c r="BO15" s="397"/>
      <c r="BP15" s="397"/>
      <c r="BQ15" s="397"/>
      <c r="BR15" s="397"/>
      <c r="BS15" s="397"/>
      <c r="BT15" s="397"/>
      <c r="BU15" s="398"/>
      <c r="BV15" s="396">
        <v>303212938</v>
      </c>
      <c r="BW15" s="397"/>
      <c r="BX15" s="397"/>
      <c r="BY15" s="397"/>
      <c r="BZ15" s="397"/>
      <c r="CA15" s="397"/>
      <c r="CB15" s="397"/>
      <c r="CC15" s="398"/>
      <c r="CD15" s="530" t="s">
        <v>139</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c r="A16" s="159"/>
      <c r="B16" s="490"/>
      <c r="C16" s="491"/>
      <c r="D16" s="491"/>
      <c r="E16" s="491"/>
      <c r="F16" s="491"/>
      <c r="G16" s="491"/>
      <c r="H16" s="491"/>
      <c r="I16" s="491"/>
      <c r="J16" s="491"/>
      <c r="K16" s="492"/>
      <c r="L16" s="521" t="s">
        <v>140</v>
      </c>
      <c r="M16" s="533"/>
      <c r="N16" s="533"/>
      <c r="O16" s="533"/>
      <c r="P16" s="533"/>
      <c r="Q16" s="534"/>
      <c r="R16" s="535" t="s">
        <v>141</v>
      </c>
      <c r="S16" s="536"/>
      <c r="T16" s="536"/>
      <c r="U16" s="536"/>
      <c r="V16" s="537"/>
      <c r="W16" s="441"/>
      <c r="X16" s="442"/>
      <c r="Y16" s="443"/>
      <c r="Z16" s="475" t="s">
        <v>142</v>
      </c>
      <c r="AA16" s="476"/>
      <c r="AB16" s="476"/>
      <c r="AC16" s="476"/>
      <c r="AD16" s="476"/>
      <c r="AE16" s="476"/>
      <c r="AF16" s="476"/>
      <c r="AG16" s="476"/>
      <c r="AH16" s="477"/>
      <c r="AI16" s="389">
        <v>202</v>
      </c>
      <c r="AJ16" s="390"/>
      <c r="AK16" s="390"/>
      <c r="AL16" s="390"/>
      <c r="AM16" s="391"/>
      <c r="AN16" s="389">
        <v>673468</v>
      </c>
      <c r="AO16" s="390"/>
      <c r="AP16" s="390"/>
      <c r="AQ16" s="390"/>
      <c r="AR16" s="390"/>
      <c r="AS16" s="391"/>
      <c r="AT16" s="389">
        <v>3334</v>
      </c>
      <c r="AU16" s="390"/>
      <c r="AV16" s="390"/>
      <c r="AW16" s="390"/>
      <c r="AX16" s="390"/>
      <c r="AY16" s="392"/>
      <c r="AZ16" s="393" t="s">
        <v>143</v>
      </c>
      <c r="BA16" s="394"/>
      <c r="BB16" s="394"/>
      <c r="BC16" s="394"/>
      <c r="BD16" s="394"/>
      <c r="BE16" s="394"/>
      <c r="BF16" s="394"/>
      <c r="BG16" s="394"/>
      <c r="BH16" s="394"/>
      <c r="BI16" s="394"/>
      <c r="BJ16" s="394"/>
      <c r="BK16" s="394"/>
      <c r="BL16" s="394"/>
      <c r="BM16" s="395"/>
      <c r="BN16" s="396">
        <v>144313321</v>
      </c>
      <c r="BO16" s="397"/>
      <c r="BP16" s="397"/>
      <c r="BQ16" s="397"/>
      <c r="BR16" s="397"/>
      <c r="BS16" s="397"/>
      <c r="BT16" s="397"/>
      <c r="BU16" s="398"/>
      <c r="BV16" s="396">
        <v>168098210</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c r="A17" s="159"/>
      <c r="B17" s="493"/>
      <c r="C17" s="494"/>
      <c r="D17" s="494"/>
      <c r="E17" s="494"/>
      <c r="F17" s="494"/>
      <c r="G17" s="494"/>
      <c r="H17" s="494"/>
      <c r="I17" s="494"/>
      <c r="J17" s="494"/>
      <c r="K17" s="495"/>
      <c r="L17" s="168"/>
      <c r="M17" s="540" t="s">
        <v>144</v>
      </c>
      <c r="N17" s="541"/>
      <c r="O17" s="541"/>
      <c r="P17" s="541"/>
      <c r="Q17" s="542"/>
      <c r="R17" s="535" t="s">
        <v>145</v>
      </c>
      <c r="S17" s="536"/>
      <c r="T17" s="536"/>
      <c r="U17" s="536"/>
      <c r="V17" s="537"/>
      <c r="W17" s="441"/>
      <c r="X17" s="442"/>
      <c r="Y17" s="443"/>
      <c r="Z17" s="475" t="s">
        <v>146</v>
      </c>
      <c r="AA17" s="476"/>
      <c r="AB17" s="476"/>
      <c r="AC17" s="476"/>
      <c r="AD17" s="476"/>
      <c r="AE17" s="476"/>
      <c r="AF17" s="476"/>
      <c r="AG17" s="476"/>
      <c r="AH17" s="477"/>
      <c r="AI17" s="389">
        <v>2493</v>
      </c>
      <c r="AJ17" s="390"/>
      <c r="AK17" s="390"/>
      <c r="AL17" s="390"/>
      <c r="AM17" s="391"/>
      <c r="AN17" s="389">
        <v>8107236</v>
      </c>
      <c r="AO17" s="390"/>
      <c r="AP17" s="390"/>
      <c r="AQ17" s="390"/>
      <c r="AR17" s="390"/>
      <c r="AS17" s="391"/>
      <c r="AT17" s="389">
        <v>3252</v>
      </c>
      <c r="AU17" s="390"/>
      <c r="AV17" s="390"/>
      <c r="AW17" s="390"/>
      <c r="AX17" s="390"/>
      <c r="AY17" s="392"/>
      <c r="AZ17" s="393" t="s">
        <v>147</v>
      </c>
      <c r="BA17" s="394"/>
      <c r="BB17" s="394"/>
      <c r="BC17" s="394"/>
      <c r="BD17" s="394"/>
      <c r="BE17" s="394"/>
      <c r="BF17" s="394"/>
      <c r="BG17" s="394"/>
      <c r="BH17" s="394"/>
      <c r="BI17" s="394"/>
      <c r="BJ17" s="394"/>
      <c r="BK17" s="394"/>
      <c r="BL17" s="394"/>
      <c r="BM17" s="395"/>
      <c r="BN17" s="396">
        <v>330645140</v>
      </c>
      <c r="BO17" s="397"/>
      <c r="BP17" s="397"/>
      <c r="BQ17" s="397"/>
      <c r="BR17" s="397"/>
      <c r="BS17" s="397"/>
      <c r="BT17" s="397"/>
      <c r="BU17" s="398"/>
      <c r="BV17" s="396">
        <v>317527305</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c r="A18" s="159"/>
      <c r="B18" s="423" t="s">
        <v>148</v>
      </c>
      <c r="C18" s="424"/>
      <c r="D18" s="424"/>
      <c r="E18" s="424"/>
      <c r="F18" s="424"/>
      <c r="G18" s="424"/>
      <c r="H18" s="424"/>
      <c r="I18" s="424"/>
      <c r="J18" s="424"/>
      <c r="K18" s="543"/>
      <c r="L18" s="544">
        <v>5676</v>
      </c>
      <c r="M18" s="545"/>
      <c r="N18" s="545"/>
      <c r="O18" s="545"/>
      <c r="P18" s="545"/>
      <c r="Q18" s="545"/>
      <c r="R18" s="545"/>
      <c r="S18" s="545"/>
      <c r="T18" s="545"/>
      <c r="U18" s="545"/>
      <c r="V18" s="545"/>
      <c r="W18" s="441"/>
      <c r="X18" s="442"/>
      <c r="Y18" s="443"/>
      <c r="Z18" s="475" t="s">
        <v>149</v>
      </c>
      <c r="AA18" s="476"/>
      <c r="AB18" s="476"/>
      <c r="AC18" s="476"/>
      <c r="AD18" s="476"/>
      <c r="AE18" s="476"/>
      <c r="AF18" s="476"/>
      <c r="AG18" s="476"/>
      <c r="AH18" s="477"/>
      <c r="AI18" s="389">
        <v>10300</v>
      </c>
      <c r="AJ18" s="390"/>
      <c r="AK18" s="390"/>
      <c r="AL18" s="390"/>
      <c r="AM18" s="391"/>
      <c r="AN18" s="389">
        <v>38191472</v>
      </c>
      <c r="AO18" s="390"/>
      <c r="AP18" s="390"/>
      <c r="AQ18" s="390"/>
      <c r="AR18" s="390"/>
      <c r="AS18" s="391"/>
      <c r="AT18" s="389">
        <v>3708</v>
      </c>
      <c r="AU18" s="390"/>
      <c r="AV18" s="390"/>
      <c r="AW18" s="390"/>
      <c r="AX18" s="390"/>
      <c r="AY18" s="392"/>
      <c r="AZ18" s="508" t="s">
        <v>150</v>
      </c>
      <c r="BA18" s="509"/>
      <c r="BB18" s="509"/>
      <c r="BC18" s="509"/>
      <c r="BD18" s="509"/>
      <c r="BE18" s="509"/>
      <c r="BF18" s="509"/>
      <c r="BG18" s="509"/>
      <c r="BH18" s="509"/>
      <c r="BI18" s="509"/>
      <c r="BJ18" s="509"/>
      <c r="BK18" s="509"/>
      <c r="BL18" s="509"/>
      <c r="BM18" s="510"/>
      <c r="BN18" s="546">
        <v>463115173</v>
      </c>
      <c r="BO18" s="547"/>
      <c r="BP18" s="547"/>
      <c r="BQ18" s="547"/>
      <c r="BR18" s="547"/>
      <c r="BS18" s="547"/>
      <c r="BT18" s="547"/>
      <c r="BU18" s="548"/>
      <c r="BV18" s="546">
        <v>420438389</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c r="A19" s="159"/>
      <c r="B19" s="423" t="s">
        <v>151</v>
      </c>
      <c r="C19" s="424"/>
      <c r="D19" s="424"/>
      <c r="E19" s="424"/>
      <c r="F19" s="424"/>
      <c r="G19" s="424"/>
      <c r="H19" s="424"/>
      <c r="I19" s="424"/>
      <c r="J19" s="424"/>
      <c r="K19" s="543"/>
      <c r="L19" s="544">
        <v>236</v>
      </c>
      <c r="M19" s="545"/>
      <c r="N19" s="545"/>
      <c r="O19" s="545"/>
      <c r="P19" s="545"/>
      <c r="Q19" s="545"/>
      <c r="R19" s="545"/>
      <c r="S19" s="545"/>
      <c r="T19" s="545"/>
      <c r="U19" s="545"/>
      <c r="V19" s="545"/>
      <c r="W19" s="441"/>
      <c r="X19" s="442"/>
      <c r="Y19" s="443"/>
      <c r="Z19" s="475" t="s">
        <v>152</v>
      </c>
      <c r="AA19" s="476"/>
      <c r="AB19" s="476"/>
      <c r="AC19" s="476"/>
      <c r="AD19" s="476"/>
      <c r="AE19" s="476"/>
      <c r="AF19" s="476"/>
      <c r="AG19" s="476"/>
      <c r="AH19" s="477"/>
      <c r="AI19" s="389">
        <v>291</v>
      </c>
      <c r="AJ19" s="390"/>
      <c r="AK19" s="390"/>
      <c r="AL19" s="390"/>
      <c r="AM19" s="391"/>
      <c r="AN19" s="389">
        <v>806652</v>
      </c>
      <c r="AO19" s="390"/>
      <c r="AP19" s="390"/>
      <c r="AQ19" s="390"/>
      <c r="AR19" s="390"/>
      <c r="AS19" s="391"/>
      <c r="AT19" s="389">
        <v>2772</v>
      </c>
      <c r="AU19" s="390"/>
      <c r="AV19" s="390"/>
      <c r="AW19" s="390"/>
      <c r="AX19" s="390"/>
      <c r="AY19" s="392"/>
      <c r="AZ19" s="383" t="s">
        <v>153</v>
      </c>
      <c r="BA19" s="384"/>
      <c r="BB19" s="384"/>
      <c r="BC19" s="384"/>
      <c r="BD19" s="384"/>
      <c r="BE19" s="384"/>
      <c r="BF19" s="384"/>
      <c r="BG19" s="384"/>
      <c r="BH19" s="384"/>
      <c r="BI19" s="384"/>
      <c r="BJ19" s="384"/>
      <c r="BK19" s="384"/>
      <c r="BL19" s="384"/>
      <c r="BM19" s="385"/>
      <c r="BN19" s="386">
        <v>1018332425</v>
      </c>
      <c r="BO19" s="387"/>
      <c r="BP19" s="387"/>
      <c r="BQ19" s="387"/>
      <c r="BR19" s="387"/>
      <c r="BS19" s="387"/>
      <c r="BT19" s="387"/>
      <c r="BU19" s="388"/>
      <c r="BV19" s="386">
        <v>1030066737</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c r="A20" s="159"/>
      <c r="B20" s="423" t="s">
        <v>154</v>
      </c>
      <c r="C20" s="424"/>
      <c r="D20" s="424"/>
      <c r="E20" s="424"/>
      <c r="F20" s="424"/>
      <c r="G20" s="424"/>
      <c r="H20" s="424"/>
      <c r="I20" s="424"/>
      <c r="J20" s="424"/>
      <c r="K20" s="543"/>
      <c r="L20" s="544">
        <v>601402</v>
      </c>
      <c r="M20" s="545"/>
      <c r="N20" s="545"/>
      <c r="O20" s="545"/>
      <c r="P20" s="545"/>
      <c r="Q20" s="545"/>
      <c r="R20" s="545"/>
      <c r="S20" s="545"/>
      <c r="T20" s="545"/>
      <c r="U20" s="545"/>
      <c r="V20" s="545"/>
      <c r="W20" s="444"/>
      <c r="X20" s="445"/>
      <c r="Y20" s="446"/>
      <c r="Z20" s="475" t="s">
        <v>155</v>
      </c>
      <c r="AA20" s="476"/>
      <c r="AB20" s="476"/>
      <c r="AC20" s="476"/>
      <c r="AD20" s="476"/>
      <c r="AE20" s="476"/>
      <c r="AF20" s="476"/>
      <c r="AG20" s="476"/>
      <c r="AH20" s="477"/>
      <c r="AI20" s="389">
        <v>18195</v>
      </c>
      <c r="AJ20" s="390"/>
      <c r="AK20" s="390"/>
      <c r="AL20" s="390"/>
      <c r="AM20" s="391"/>
      <c r="AN20" s="389">
        <v>63527003</v>
      </c>
      <c r="AO20" s="390"/>
      <c r="AP20" s="390"/>
      <c r="AQ20" s="390"/>
      <c r="AR20" s="390"/>
      <c r="AS20" s="391"/>
      <c r="AT20" s="389">
        <v>3491</v>
      </c>
      <c r="AU20" s="390"/>
      <c r="AV20" s="390"/>
      <c r="AW20" s="390"/>
      <c r="AX20" s="390"/>
      <c r="AY20" s="392"/>
      <c r="AZ20" s="393" t="s">
        <v>156</v>
      </c>
      <c r="BA20" s="394"/>
      <c r="BB20" s="394"/>
      <c r="BC20" s="394"/>
      <c r="BD20" s="394"/>
      <c r="BE20" s="394"/>
      <c r="BF20" s="394"/>
      <c r="BG20" s="394"/>
      <c r="BH20" s="394"/>
      <c r="BI20" s="394"/>
      <c r="BJ20" s="394"/>
      <c r="BK20" s="394"/>
      <c r="BL20" s="394"/>
      <c r="BM20" s="395"/>
      <c r="BN20" s="396">
        <v>290563501</v>
      </c>
      <c r="BO20" s="397"/>
      <c r="BP20" s="397"/>
      <c r="BQ20" s="397"/>
      <c r="BR20" s="397"/>
      <c r="BS20" s="397"/>
      <c r="BT20" s="397"/>
      <c r="BU20" s="398"/>
      <c r="BV20" s="396">
        <v>296457346</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157</v>
      </c>
      <c r="X21" s="550"/>
      <c r="Y21" s="550"/>
      <c r="Z21" s="550"/>
      <c r="AA21" s="550"/>
      <c r="AB21" s="550"/>
      <c r="AC21" s="550"/>
      <c r="AD21" s="550"/>
      <c r="AE21" s="550"/>
      <c r="AF21" s="550"/>
      <c r="AG21" s="550"/>
      <c r="AH21" s="551"/>
      <c r="AI21" s="552">
        <v>98.7</v>
      </c>
      <c r="AJ21" s="553"/>
      <c r="AK21" s="553"/>
      <c r="AL21" s="553"/>
      <c r="AM21" s="553"/>
      <c r="AN21" s="553"/>
      <c r="AO21" s="553"/>
      <c r="AP21" s="553"/>
      <c r="AQ21" s="553"/>
      <c r="AR21" s="553"/>
      <c r="AS21" s="553"/>
      <c r="AT21" s="553"/>
      <c r="AU21" s="553"/>
      <c r="AV21" s="553"/>
      <c r="AW21" s="553"/>
      <c r="AX21" s="553"/>
      <c r="AY21" s="554"/>
      <c r="AZ21" s="508" t="s">
        <v>158</v>
      </c>
      <c r="BA21" s="509"/>
      <c r="BB21" s="509"/>
      <c r="BC21" s="509"/>
      <c r="BD21" s="509"/>
      <c r="BE21" s="509"/>
      <c r="BF21" s="509"/>
      <c r="BG21" s="509"/>
      <c r="BH21" s="509"/>
      <c r="BI21" s="509"/>
      <c r="BJ21" s="509"/>
      <c r="BK21" s="509"/>
      <c r="BL21" s="509"/>
      <c r="BM21" s="510"/>
      <c r="BN21" s="546">
        <v>582468425</v>
      </c>
      <c r="BO21" s="547"/>
      <c r="BP21" s="547"/>
      <c r="BQ21" s="547"/>
      <c r="BR21" s="547"/>
      <c r="BS21" s="547"/>
      <c r="BT21" s="547"/>
      <c r="BU21" s="548"/>
      <c r="BV21" s="546">
        <v>581567493</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159</v>
      </c>
      <c r="BA22" s="394"/>
      <c r="BB22" s="394"/>
      <c r="BC22" s="394"/>
      <c r="BD22" s="394"/>
      <c r="BE22" s="394"/>
      <c r="BF22" s="394"/>
      <c r="BG22" s="394"/>
      <c r="BH22" s="394"/>
      <c r="BI22" s="394"/>
      <c r="BJ22" s="394"/>
      <c r="BK22" s="394"/>
      <c r="BL22" s="394"/>
      <c r="BM22" s="395"/>
      <c r="BN22" s="396">
        <v>18410201</v>
      </c>
      <c r="BO22" s="397"/>
      <c r="BP22" s="397"/>
      <c r="BQ22" s="397"/>
      <c r="BR22" s="397"/>
      <c r="BS22" s="397"/>
      <c r="BT22" s="397"/>
      <c r="BU22" s="398"/>
      <c r="BV22" s="396">
        <v>23162337</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160</v>
      </c>
      <c r="BA23" s="394"/>
      <c r="BB23" s="394"/>
      <c r="BC23" s="394"/>
      <c r="BD23" s="394"/>
      <c r="BE23" s="394"/>
      <c r="BF23" s="394"/>
      <c r="BG23" s="394"/>
      <c r="BH23" s="394"/>
      <c r="BI23" s="394"/>
      <c r="BJ23" s="394"/>
      <c r="BK23" s="394"/>
      <c r="BL23" s="394"/>
      <c r="BM23" s="395"/>
      <c r="BN23" s="396">
        <v>3551489</v>
      </c>
      <c r="BO23" s="397"/>
      <c r="BP23" s="397"/>
      <c r="BQ23" s="397"/>
      <c r="BR23" s="397"/>
      <c r="BS23" s="397"/>
      <c r="BT23" s="397"/>
      <c r="BU23" s="398"/>
      <c r="BV23" s="396">
        <v>3406365</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161</v>
      </c>
      <c r="BA24" s="394"/>
      <c r="BB24" s="394"/>
      <c r="BC24" s="394"/>
      <c r="BD24" s="394"/>
      <c r="BE24" s="394"/>
      <c r="BF24" s="394"/>
      <c r="BG24" s="394"/>
      <c r="BH24" s="394"/>
      <c r="BI24" s="394"/>
      <c r="BJ24" s="394"/>
      <c r="BK24" s="394"/>
      <c r="BL24" s="394"/>
      <c r="BM24" s="395"/>
      <c r="BN24" s="396">
        <v>28410490</v>
      </c>
      <c r="BO24" s="397"/>
      <c r="BP24" s="397"/>
      <c r="BQ24" s="397"/>
      <c r="BR24" s="397"/>
      <c r="BS24" s="397"/>
      <c r="BT24" s="397"/>
      <c r="BU24" s="398"/>
      <c r="BV24" s="396">
        <v>28412325</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162</v>
      </c>
      <c r="BA25" s="485"/>
      <c r="BB25" s="485"/>
      <c r="BC25" s="485"/>
      <c r="BD25" s="485"/>
      <c r="BE25" s="485"/>
      <c r="BF25" s="485"/>
      <c r="BG25" s="485"/>
      <c r="BH25" s="485"/>
      <c r="BI25" s="485"/>
      <c r="BJ25" s="485"/>
      <c r="BK25" s="485"/>
      <c r="BL25" s="485"/>
      <c r="BM25" s="486"/>
      <c r="BN25" s="546">
        <v>6530000</v>
      </c>
      <c r="BO25" s="547"/>
      <c r="BP25" s="547"/>
      <c r="BQ25" s="547"/>
      <c r="BR25" s="547"/>
      <c r="BS25" s="547"/>
      <c r="BT25" s="547"/>
      <c r="BU25" s="548"/>
      <c r="BV25" s="546">
        <v>6530000</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163</v>
      </c>
      <c r="BA26" s="557"/>
      <c r="BB26" s="557"/>
      <c r="BC26" s="558"/>
      <c r="BD26" s="383" t="s">
        <v>45</v>
      </c>
      <c r="BE26" s="384"/>
      <c r="BF26" s="384"/>
      <c r="BG26" s="384"/>
      <c r="BH26" s="384"/>
      <c r="BI26" s="384"/>
      <c r="BJ26" s="384"/>
      <c r="BK26" s="384"/>
      <c r="BL26" s="384"/>
      <c r="BM26" s="385"/>
      <c r="BN26" s="386">
        <v>25932122</v>
      </c>
      <c r="BO26" s="387"/>
      <c r="BP26" s="387"/>
      <c r="BQ26" s="387"/>
      <c r="BR26" s="387"/>
      <c r="BS26" s="387"/>
      <c r="BT26" s="387"/>
      <c r="BU26" s="388"/>
      <c r="BV26" s="386">
        <v>22570199</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164</v>
      </c>
      <c r="BE27" s="394"/>
      <c r="BF27" s="394"/>
      <c r="BG27" s="394"/>
      <c r="BH27" s="394"/>
      <c r="BI27" s="394"/>
      <c r="BJ27" s="394"/>
      <c r="BK27" s="394"/>
      <c r="BL27" s="394"/>
      <c r="BM27" s="395"/>
      <c r="BN27" s="396">
        <v>18785870</v>
      </c>
      <c r="BO27" s="397"/>
      <c r="BP27" s="397"/>
      <c r="BQ27" s="397"/>
      <c r="BR27" s="397"/>
      <c r="BS27" s="397"/>
      <c r="BT27" s="397"/>
      <c r="BU27" s="398"/>
      <c r="BV27" s="396">
        <v>17993057</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47</v>
      </c>
      <c r="BE28" s="509"/>
      <c r="BF28" s="509"/>
      <c r="BG28" s="509"/>
      <c r="BH28" s="509"/>
      <c r="BI28" s="509"/>
      <c r="BJ28" s="509"/>
      <c r="BK28" s="509"/>
      <c r="BL28" s="509"/>
      <c r="BM28" s="510"/>
      <c r="BN28" s="546">
        <v>69311973</v>
      </c>
      <c r="BO28" s="547"/>
      <c r="BP28" s="547"/>
      <c r="BQ28" s="547"/>
      <c r="BR28" s="547"/>
      <c r="BS28" s="547"/>
      <c r="BT28" s="547"/>
      <c r="BU28" s="548"/>
      <c r="BV28" s="546">
        <v>50412227</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c r="A30" s="159"/>
      <c r="B30" s="199"/>
      <c r="C30" s="555" t="s">
        <v>165</v>
      </c>
      <c r="D30" s="555"/>
      <c r="E30" s="555"/>
      <c r="F30" s="555"/>
      <c r="G30" s="555"/>
      <c r="H30" s="555"/>
      <c r="I30" s="555"/>
      <c r="J30" s="555"/>
      <c r="K30" s="555"/>
      <c r="L30" s="555"/>
      <c r="M30" s="555"/>
      <c r="N30" s="555"/>
      <c r="O30" s="555"/>
      <c r="P30" s="555"/>
      <c r="Q30" s="555"/>
      <c r="R30" s="555"/>
      <c r="S30" s="555"/>
      <c r="U30" s="400" t="s">
        <v>166</v>
      </c>
      <c r="V30" s="400"/>
      <c r="W30" s="400"/>
      <c r="X30" s="400"/>
      <c r="Y30" s="400"/>
      <c r="Z30" s="400"/>
      <c r="AA30" s="400"/>
      <c r="AB30" s="400"/>
      <c r="AC30" s="400"/>
      <c r="AD30" s="400"/>
      <c r="AE30" s="400"/>
      <c r="AF30" s="400"/>
      <c r="AG30" s="400"/>
      <c r="AH30" s="400"/>
      <c r="AI30" s="400"/>
      <c r="AJ30" s="400"/>
      <c r="AK30" s="400"/>
      <c r="AM30" s="400" t="s">
        <v>167</v>
      </c>
      <c r="AN30" s="400"/>
      <c r="AO30" s="400"/>
      <c r="AP30" s="400"/>
      <c r="AQ30" s="400"/>
      <c r="AR30" s="400"/>
      <c r="AS30" s="400"/>
      <c r="AT30" s="400"/>
      <c r="AU30" s="400"/>
      <c r="AV30" s="400"/>
      <c r="AW30" s="400"/>
      <c r="AX30" s="400"/>
      <c r="AY30" s="400"/>
      <c r="AZ30" s="400"/>
      <c r="BA30" s="400"/>
      <c r="BB30" s="400"/>
      <c r="BC30" s="400"/>
      <c r="BE30" s="400" t="s">
        <v>168</v>
      </c>
      <c r="BF30" s="400"/>
      <c r="BG30" s="400"/>
      <c r="BH30" s="400"/>
      <c r="BI30" s="400"/>
      <c r="BJ30" s="400"/>
      <c r="BK30" s="400"/>
      <c r="BL30" s="400"/>
      <c r="BM30" s="400"/>
      <c r="BN30" s="400"/>
      <c r="BO30" s="400"/>
      <c r="BP30" s="400"/>
      <c r="BQ30" s="400"/>
      <c r="BR30" s="400"/>
      <c r="BS30" s="400"/>
      <c r="BT30" s="400"/>
      <c r="BU30" s="400"/>
      <c r="BW30" s="400" t="s">
        <v>169</v>
      </c>
      <c r="BX30" s="400"/>
      <c r="BY30" s="400"/>
      <c r="BZ30" s="400"/>
      <c r="CA30" s="400"/>
      <c r="CB30" s="400"/>
      <c r="CC30" s="400"/>
      <c r="CD30" s="400"/>
      <c r="CE30" s="400"/>
      <c r="CF30" s="400"/>
      <c r="CG30" s="400"/>
      <c r="CH30" s="400"/>
      <c r="CI30" s="400"/>
      <c r="CJ30" s="400"/>
      <c r="CK30" s="400"/>
      <c r="CL30" s="400"/>
      <c r="CM30" s="400"/>
      <c r="CO30" s="400" t="s">
        <v>170</v>
      </c>
      <c r="CP30" s="400"/>
      <c r="CQ30" s="400"/>
      <c r="CR30" s="400"/>
      <c r="CS30" s="400"/>
      <c r="CT30" s="400"/>
      <c r="CU30" s="400"/>
      <c r="CV30" s="400"/>
      <c r="CW30" s="400"/>
      <c r="CX30" s="400"/>
      <c r="CY30" s="400"/>
      <c r="CZ30" s="400"/>
      <c r="DA30" s="400"/>
      <c r="DB30" s="400"/>
      <c r="DC30" s="400"/>
      <c r="DD30" s="400"/>
      <c r="DE30" s="400"/>
      <c r="DI30" s="198"/>
    </row>
    <row r="31" spans="1:113" ht="13.5" customHeight="1">
      <c r="A31" s="159"/>
      <c r="B31" s="199"/>
      <c r="C31" s="568" t="s">
        <v>171</v>
      </c>
      <c r="D31" s="568"/>
      <c r="E31" s="456" t="s">
        <v>172</v>
      </c>
      <c r="F31" s="456"/>
      <c r="G31" s="456"/>
      <c r="H31" s="456"/>
      <c r="I31" s="456"/>
      <c r="J31" s="456"/>
      <c r="K31" s="456"/>
      <c r="L31" s="456"/>
      <c r="M31" s="456"/>
      <c r="N31" s="456"/>
      <c r="O31" s="456"/>
      <c r="P31" s="456"/>
      <c r="Q31" s="456"/>
      <c r="R31" s="456"/>
      <c r="S31" s="456"/>
      <c r="T31" s="173"/>
      <c r="U31" s="568" t="s">
        <v>171</v>
      </c>
      <c r="V31" s="568"/>
      <c r="W31" s="456" t="s">
        <v>172</v>
      </c>
      <c r="X31" s="456"/>
      <c r="Y31" s="456"/>
      <c r="Z31" s="456"/>
      <c r="AA31" s="456"/>
      <c r="AB31" s="456"/>
      <c r="AC31" s="456"/>
      <c r="AD31" s="456"/>
      <c r="AE31" s="456"/>
      <c r="AF31" s="456"/>
      <c r="AG31" s="456"/>
      <c r="AH31" s="456"/>
      <c r="AI31" s="456"/>
      <c r="AJ31" s="456"/>
      <c r="AK31" s="456"/>
      <c r="AL31" s="173"/>
      <c r="AM31" s="568" t="s">
        <v>171</v>
      </c>
      <c r="AN31" s="568"/>
      <c r="AO31" s="456" t="s">
        <v>172</v>
      </c>
      <c r="AP31" s="456"/>
      <c r="AQ31" s="456"/>
      <c r="AR31" s="456"/>
      <c r="AS31" s="456"/>
      <c r="AT31" s="456"/>
      <c r="AU31" s="456"/>
      <c r="AV31" s="456"/>
      <c r="AW31" s="456"/>
      <c r="AX31" s="456"/>
      <c r="AY31" s="456"/>
      <c r="AZ31" s="456"/>
      <c r="BA31" s="456"/>
      <c r="BB31" s="456"/>
      <c r="BC31" s="456"/>
      <c r="BD31" s="159"/>
      <c r="BE31" s="568" t="s">
        <v>171</v>
      </c>
      <c r="BF31" s="568"/>
      <c r="BG31" s="456" t="s">
        <v>173</v>
      </c>
      <c r="BH31" s="456"/>
      <c r="BI31" s="456"/>
      <c r="BJ31" s="456"/>
      <c r="BK31" s="456"/>
      <c r="BL31" s="456"/>
      <c r="BM31" s="456"/>
      <c r="BN31" s="456"/>
      <c r="BO31" s="456"/>
      <c r="BP31" s="456"/>
      <c r="BQ31" s="456"/>
      <c r="BR31" s="456"/>
      <c r="BS31" s="456"/>
      <c r="BT31" s="456"/>
      <c r="BU31" s="456"/>
      <c r="BV31" s="200"/>
      <c r="BW31" s="568" t="s">
        <v>171</v>
      </c>
      <c r="BX31" s="568"/>
      <c r="BY31" s="456" t="s">
        <v>174</v>
      </c>
      <c r="BZ31" s="456"/>
      <c r="CA31" s="456"/>
      <c r="CB31" s="456"/>
      <c r="CC31" s="456"/>
      <c r="CD31" s="456"/>
      <c r="CE31" s="456"/>
      <c r="CF31" s="456"/>
      <c r="CG31" s="456"/>
      <c r="CH31" s="456"/>
      <c r="CI31" s="456"/>
      <c r="CJ31" s="456"/>
      <c r="CK31" s="456"/>
      <c r="CL31" s="456"/>
      <c r="CM31" s="456"/>
      <c r="CN31" s="173"/>
      <c r="CO31" s="568" t="s">
        <v>175</v>
      </c>
      <c r="CP31" s="568"/>
      <c r="CQ31" s="456" t="s">
        <v>176</v>
      </c>
      <c r="CR31" s="456"/>
      <c r="CS31" s="456"/>
      <c r="CT31" s="456"/>
      <c r="CU31" s="456"/>
      <c r="CV31" s="456"/>
      <c r="CW31" s="456"/>
      <c r="CX31" s="456"/>
      <c r="CY31" s="456"/>
      <c r="CZ31" s="456"/>
      <c r="DA31" s="456"/>
      <c r="DB31" s="456"/>
      <c r="DC31" s="456"/>
      <c r="DD31" s="456"/>
      <c r="DE31" s="456"/>
      <c r="DF31" s="173"/>
      <c r="DG31" s="565" t="s">
        <v>177</v>
      </c>
      <c r="DH31" s="565"/>
      <c r="DI31" s="201"/>
    </row>
    <row r="32" spans="1:113" ht="32.25" customHeight="1">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国民健康保険事業</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電気事業会計</v>
      </c>
      <c r="AP32" s="567"/>
      <c r="AQ32" s="567"/>
      <c r="AR32" s="567"/>
      <c r="AS32" s="567"/>
      <c r="AT32" s="567"/>
      <c r="AU32" s="567"/>
      <c r="AV32" s="567"/>
      <c r="AW32" s="567"/>
      <c r="AX32" s="567"/>
      <c r="AY32" s="567"/>
      <c r="AZ32" s="567"/>
      <c r="BA32" s="567"/>
      <c r="BB32" s="567"/>
      <c r="BC32" s="567"/>
      <c r="BD32" s="159"/>
      <c r="BE32" s="566">
        <f>IF(BG32="","",MAX(C32:D41,U32:V41,AM32:AN41)+1)</f>
        <v>15</v>
      </c>
      <c r="BF32" s="566"/>
      <c r="BG32" s="567" t="str">
        <f>IF('各会計、関係団体の財政状況及び健全化判断比率'!B32="","",'各会計、関係団体の財政状況及び健全化判断比率'!B32)</f>
        <v>港湾施設整備事業特別会計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16</v>
      </c>
      <c r="CP32" s="566"/>
      <c r="CQ32" s="567" t="str">
        <f>IF('各会計、関係団体の財政状況及び健全化判断比率'!BS7="","",'各会計、関係団体の財政状況及び健全化判断比率'!BS7)</f>
        <v>（公財）愛媛県文化振興財団</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c r="A33" s="159"/>
      <c r="B33" s="199"/>
      <c r="C33" s="566">
        <f>IF(E33="","",C32+1)</f>
        <v>2</v>
      </c>
      <c r="D33" s="566"/>
      <c r="E33" s="567" t="str">
        <f>IF('各会計、関係団体の財政状況及び健全化判断比率'!B8="","",'各会計、関係団体の財政状況及び健全化判断比率'!B8)</f>
        <v>災害救助基金</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病院事業会計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17</v>
      </c>
      <c r="CP33" s="566"/>
      <c r="CQ33" s="567" t="str">
        <f>IF('各会計、関係団体の財政状況及び健全化判断比率'!BS8="","",'各会計、関係団体の財政状況及び健全化判断比率'!BS8)</f>
        <v>（公財）愛媛県スポーツ振興事業団</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c r="A34" s="159"/>
      <c r="B34" s="199"/>
      <c r="C34" s="566">
        <f>IF(E34="","",C33+1)</f>
        <v>3</v>
      </c>
      <c r="D34" s="566"/>
      <c r="E34" s="567" t="str">
        <f>IF('各会計、関係団体の財政状況及び健全化判断比率'!B9="","",'各会計、関係団体の財政状況及び健全化判断比率'!B9)</f>
        <v>母子父子寡婦福祉資金</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工業用水道事業会計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18</v>
      </c>
      <c r="CP34" s="566"/>
      <c r="CQ34" s="567" t="str">
        <f>IF('各会計、関係団体の財政状況及び健全化判断比率'!BS9="","",'各会計、関係団体の財政状況及び健全化判断比率'!BS9)</f>
        <v>（公財）えひめ女性財団</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c r="A35" s="159"/>
      <c r="B35" s="199"/>
      <c r="C35" s="566">
        <f>IF(E35="","",C34+1)</f>
        <v>4</v>
      </c>
      <c r="D35" s="566"/>
      <c r="E35" s="567" t="str">
        <f>IF('各会計、関係団体の財政状況及び健全化判断比率'!B10="","",'各会計、関係団体の財政状況及び健全化判断比率'!B10)</f>
        <v>中小企業振興資金</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t="str">
        <f t="shared" si="1"/>
        <v/>
      </c>
      <c r="AN35" s="566"/>
      <c r="AO35" s="567"/>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19</v>
      </c>
      <c r="CP35" s="566"/>
      <c r="CQ35" s="567" t="str">
        <f>IF('各会計、関係団体の財政状況及び健全化判断比率'!BS10="","",'各会計、関係団体の財政状況及び健全化判断比率'!BS10)</f>
        <v>愛媛県廃棄物処理センター</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v>
      </c>
      <c r="DH35" s="569"/>
      <c r="DI35" s="201"/>
    </row>
    <row r="36" spans="1:113" ht="32.25" customHeight="1">
      <c r="A36" s="159"/>
      <c r="B36" s="199"/>
      <c r="C36" s="566">
        <f t="shared" ref="C36:C41" si="5">IF(E36="","",C35+1)</f>
        <v>5</v>
      </c>
      <c r="D36" s="566"/>
      <c r="E36" s="567" t="str">
        <f>IF('各会計、関係団体の財政状況及び健全化判断比率'!B11="","",'各会計、関係団体の財政状況及び健全化判断比率'!B11)</f>
        <v>農業改良資金</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20</v>
      </c>
      <c r="CP36" s="566"/>
      <c r="CQ36" s="567" t="str">
        <f>IF('各会計、関係団体の財政状況及び健全化判断比率'!BS11="","",'各会計、関係団体の財政状況及び健全化判断比率'!BS11)</f>
        <v>（公財）伊方原子力広報センター</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c r="A37" s="159"/>
      <c r="B37" s="199"/>
      <c r="C37" s="566">
        <f t="shared" si="5"/>
        <v>6</v>
      </c>
      <c r="D37" s="566"/>
      <c r="E37" s="567" t="str">
        <f>IF('各会計、関係団体の財政状況及び健全化判断比率'!B12="","",'各会計、関係団体の財政状況及び健全化判断比率'!B12)</f>
        <v>国営農業水利事業負担金</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21</v>
      </c>
      <c r="CP37" s="566"/>
      <c r="CQ37" s="567" t="str">
        <f>IF('各会計、関係団体の財政状況及び健全化判断比率'!BS12="","",'各会計、関係団体の財政状況及び健全化判断比率'!BS12)</f>
        <v>（公財）えひめ産業振興財団</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c r="A38" s="159"/>
      <c r="B38" s="199"/>
      <c r="C38" s="566">
        <f t="shared" si="5"/>
        <v>7</v>
      </c>
      <c r="D38" s="566"/>
      <c r="E38" s="567" t="str">
        <f>IF('各会計、関係団体の財政状況及び健全化判断比率'!B13="","",'各会計、関係団体の財政状況及び健全化判断比率'!B13)</f>
        <v>県有林経営事業</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22</v>
      </c>
      <c r="CP38" s="566"/>
      <c r="CQ38" s="567" t="str">
        <f>IF('各会計、関係団体の財政状況及び健全化判断比率'!BS13="","",'各会計、関係団体の財政状況及び健全化判断比率'!BS13)</f>
        <v>（公財）松山観光コンベンション協会</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c r="A39" s="159"/>
      <c r="B39" s="199"/>
      <c r="C39" s="566">
        <f t="shared" si="5"/>
        <v>8</v>
      </c>
      <c r="D39" s="566"/>
      <c r="E39" s="567" t="str">
        <f>IF('各会計、関係団体の財政状況及び健全化判断比率'!B14="","",'各会計、関係団体の財政状況及び健全化判断比率'!B14)</f>
        <v>林業改善資金</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23</v>
      </c>
      <c r="CP39" s="566"/>
      <c r="CQ39" s="567" t="str">
        <f>IF('各会計、関係団体の財政状況及び健全化判断比率'!BS14="","",'各会計、関係団体の財政状況及び健全化判断比率'!BS14)</f>
        <v>（公財）愛媛県国際交流協会</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c r="A40" s="159"/>
      <c r="B40" s="199"/>
      <c r="C40" s="566">
        <f t="shared" si="5"/>
        <v>9</v>
      </c>
      <c r="D40" s="566"/>
      <c r="E40" s="567" t="str">
        <f>IF('各会計、関係団体の財政状況及び健全化判断比率'!B15="","",'各会計、関係団体の財政状況及び健全化判断比率'!B15)</f>
        <v>沿岸漁業改善資金</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24</v>
      </c>
      <c r="CP40" s="566"/>
      <c r="CQ40" s="567" t="str">
        <f>IF('各会計、関係団体の財政状況及び健全化判断比率'!BS15="","",'各会計、関係団体の財政状況及び健全化判断比率'!BS15)</f>
        <v>（公財）えひめ農林漁業振興機構</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v>
      </c>
      <c r="DH40" s="569"/>
      <c r="DI40" s="201"/>
    </row>
    <row r="41" spans="1:113" ht="32.25" customHeight="1">
      <c r="A41" s="159"/>
      <c r="B41" s="199"/>
      <c r="C41" s="566">
        <f t="shared" si="5"/>
        <v>10</v>
      </c>
      <c r="D41" s="566"/>
      <c r="E41" s="567" t="str">
        <f>IF('各会計、関係団体の財政状況及び健全化判断比率'!B16="","",'各会計、関係団体の財政状況及び健全化判断比率'!B16)</f>
        <v>公共用地整備事業</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25</v>
      </c>
      <c r="CP41" s="566"/>
      <c r="CQ41" s="567" t="str">
        <f>IF('各会計、関係団体の財政状況及び健全化判断比率'!BS16="","",'各会計、関係団体の財政状況及び健全化判断比率'!BS16)</f>
        <v>（公財）愛媛の森林基金</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row r="44" spans="1:113">
      <c r="B44" s="158" t="s">
        <v>178</v>
      </c>
      <c r="E44" s="570" t="s">
        <v>179</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c r="E45" s="570" t="s">
        <v>180</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c r="E46" s="570" t="s">
        <v>181</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c r="E47" s="570" t="s">
        <v>182</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c r="E48" s="570" t="s">
        <v>183</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c r="E49" s="570" t="s">
        <v>184</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c r="E50" s="375" t="s">
        <v>598</v>
      </c>
    </row>
    <row r="51" spans="5:113"/>
    <row r="52" spans="5:113"/>
    <row r="53" spans="5:113"/>
    <row r="54" spans="5:113"/>
    <row r="55" spans="5:113"/>
    <row r="56" spans="5:113"/>
    <row r="57" spans="5:113"/>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topLeftCell="A4" zoomScaleNormal="100" workbookViewId="0"/>
  </sheetViews>
  <sheetFormatPr defaultColWidth="0" defaultRowHeight="0" customHeight="1" zeroHeight="1"/>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185</v>
      </c>
      <c r="DD1" s="572"/>
      <c r="DE1" s="572"/>
      <c r="DF1" s="572"/>
      <c r="DG1" s="572"/>
      <c r="DH1" s="572"/>
      <c r="DI1" s="573"/>
      <c r="DK1" s="571" t="s">
        <v>186</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c r="B2" s="207" t="s">
        <v>187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c r="B3" s="574" t="s">
        <v>188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189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190</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c r="B4" s="574" t="s">
        <v>2</v>
      </c>
      <c r="C4" s="575"/>
      <c r="D4" s="575"/>
      <c r="E4" s="575"/>
      <c r="F4" s="575"/>
      <c r="G4" s="575"/>
      <c r="H4" s="575"/>
      <c r="I4" s="575"/>
      <c r="J4" s="575"/>
      <c r="K4" s="575"/>
      <c r="L4" s="575"/>
      <c r="M4" s="575"/>
      <c r="N4" s="575"/>
      <c r="O4" s="575"/>
      <c r="P4" s="575"/>
      <c r="Q4" s="576"/>
      <c r="R4" s="574" t="s">
        <v>191</v>
      </c>
      <c r="S4" s="575"/>
      <c r="T4" s="575"/>
      <c r="U4" s="575"/>
      <c r="V4" s="575"/>
      <c r="W4" s="575"/>
      <c r="X4" s="575"/>
      <c r="Y4" s="576"/>
      <c r="Z4" s="574" t="s">
        <v>192</v>
      </c>
      <c r="AA4" s="575"/>
      <c r="AB4" s="575"/>
      <c r="AC4" s="576"/>
      <c r="AD4" s="574" t="s">
        <v>193</v>
      </c>
      <c r="AE4" s="575"/>
      <c r="AF4" s="575"/>
      <c r="AG4" s="575"/>
      <c r="AH4" s="575"/>
      <c r="AI4" s="575"/>
      <c r="AJ4" s="575"/>
      <c r="AK4" s="576"/>
      <c r="AL4" s="574" t="s">
        <v>192</v>
      </c>
      <c r="AM4" s="575"/>
      <c r="AN4" s="575"/>
      <c r="AO4" s="576"/>
      <c r="AP4" s="577" t="s">
        <v>194</v>
      </c>
      <c r="AQ4" s="577"/>
      <c r="AR4" s="577"/>
      <c r="AS4" s="577"/>
      <c r="AT4" s="577"/>
      <c r="AU4" s="577"/>
      <c r="AV4" s="577"/>
      <c r="AW4" s="577"/>
      <c r="AX4" s="577"/>
      <c r="AY4" s="577"/>
      <c r="AZ4" s="577"/>
      <c r="BA4" s="577"/>
      <c r="BB4" s="577"/>
      <c r="BC4" s="577"/>
      <c r="BD4" s="577" t="s">
        <v>195</v>
      </c>
      <c r="BE4" s="577"/>
      <c r="BF4" s="577"/>
      <c r="BG4" s="577"/>
      <c r="BH4" s="577"/>
      <c r="BI4" s="577"/>
      <c r="BJ4" s="577"/>
      <c r="BK4" s="577"/>
      <c r="BL4" s="577" t="s">
        <v>192</v>
      </c>
      <c r="BM4" s="577"/>
      <c r="BN4" s="577"/>
      <c r="BO4" s="577"/>
      <c r="BP4" s="577" t="s">
        <v>196</v>
      </c>
      <c r="BQ4" s="577"/>
      <c r="BR4" s="577"/>
      <c r="BS4" s="577"/>
      <c r="BT4" s="577"/>
      <c r="BU4" s="577"/>
      <c r="BV4" s="577"/>
      <c r="BW4" s="577"/>
      <c r="BY4" s="574" t="s">
        <v>197</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c r="B5" s="578" t="s">
        <v>198</v>
      </c>
      <c r="C5" s="579"/>
      <c r="D5" s="579"/>
      <c r="E5" s="579"/>
      <c r="F5" s="579"/>
      <c r="G5" s="579"/>
      <c r="H5" s="579"/>
      <c r="I5" s="579"/>
      <c r="J5" s="579"/>
      <c r="K5" s="579"/>
      <c r="L5" s="579"/>
      <c r="M5" s="579"/>
      <c r="N5" s="579"/>
      <c r="O5" s="579"/>
      <c r="P5" s="579"/>
      <c r="Q5" s="580"/>
      <c r="R5" s="581">
        <v>187589745</v>
      </c>
      <c r="S5" s="582"/>
      <c r="T5" s="582"/>
      <c r="U5" s="582"/>
      <c r="V5" s="582"/>
      <c r="W5" s="582"/>
      <c r="X5" s="582"/>
      <c r="Y5" s="583"/>
      <c r="Z5" s="584">
        <v>24.6</v>
      </c>
      <c r="AA5" s="584"/>
      <c r="AB5" s="584"/>
      <c r="AC5" s="584"/>
      <c r="AD5" s="585">
        <v>146026418</v>
      </c>
      <c r="AE5" s="585"/>
      <c r="AF5" s="585"/>
      <c r="AG5" s="585"/>
      <c r="AH5" s="585"/>
      <c r="AI5" s="585"/>
      <c r="AJ5" s="585"/>
      <c r="AK5" s="585"/>
      <c r="AL5" s="586">
        <v>40.1</v>
      </c>
      <c r="AM5" s="587"/>
      <c r="AN5" s="587"/>
      <c r="AO5" s="588"/>
      <c r="AP5" s="578" t="s">
        <v>199</v>
      </c>
      <c r="AQ5" s="579"/>
      <c r="AR5" s="579"/>
      <c r="AS5" s="579"/>
      <c r="AT5" s="579"/>
      <c r="AU5" s="579"/>
      <c r="AV5" s="579"/>
      <c r="AW5" s="579"/>
      <c r="AX5" s="579"/>
      <c r="AY5" s="579"/>
      <c r="AZ5" s="579"/>
      <c r="BA5" s="579"/>
      <c r="BB5" s="579"/>
      <c r="BC5" s="580"/>
      <c r="BD5" s="592">
        <v>187320649</v>
      </c>
      <c r="BE5" s="593"/>
      <c r="BF5" s="593"/>
      <c r="BG5" s="593"/>
      <c r="BH5" s="593"/>
      <c r="BI5" s="593"/>
      <c r="BJ5" s="593"/>
      <c r="BK5" s="594"/>
      <c r="BL5" s="595">
        <v>99.9</v>
      </c>
      <c r="BM5" s="595"/>
      <c r="BN5" s="595"/>
      <c r="BO5" s="595"/>
      <c r="BP5" s="596">
        <v>1640902</v>
      </c>
      <c r="BQ5" s="596"/>
      <c r="BR5" s="596"/>
      <c r="BS5" s="596"/>
      <c r="BT5" s="596"/>
      <c r="BU5" s="596"/>
      <c r="BV5" s="596"/>
      <c r="BW5" s="600"/>
      <c r="BY5" s="574" t="s">
        <v>194</v>
      </c>
      <c r="BZ5" s="575"/>
      <c r="CA5" s="575"/>
      <c r="CB5" s="575"/>
      <c r="CC5" s="575"/>
      <c r="CD5" s="575"/>
      <c r="CE5" s="575"/>
      <c r="CF5" s="575"/>
      <c r="CG5" s="575"/>
      <c r="CH5" s="575"/>
      <c r="CI5" s="575"/>
      <c r="CJ5" s="575"/>
      <c r="CK5" s="575"/>
      <c r="CL5" s="576"/>
      <c r="CM5" s="574" t="s">
        <v>200</v>
      </c>
      <c r="CN5" s="575"/>
      <c r="CO5" s="575"/>
      <c r="CP5" s="575"/>
      <c r="CQ5" s="575"/>
      <c r="CR5" s="575"/>
      <c r="CS5" s="575"/>
      <c r="CT5" s="576"/>
      <c r="CU5" s="574" t="s">
        <v>192</v>
      </c>
      <c r="CV5" s="575"/>
      <c r="CW5" s="575"/>
      <c r="CX5" s="576"/>
      <c r="CY5" s="574" t="s">
        <v>201</v>
      </c>
      <c r="CZ5" s="575"/>
      <c r="DA5" s="575"/>
      <c r="DB5" s="575"/>
      <c r="DC5" s="575"/>
      <c r="DD5" s="575"/>
      <c r="DE5" s="575"/>
      <c r="DF5" s="575"/>
      <c r="DG5" s="575"/>
      <c r="DH5" s="575"/>
      <c r="DI5" s="575"/>
      <c r="DJ5" s="575"/>
      <c r="DK5" s="576"/>
      <c r="DL5" s="574" t="s">
        <v>202</v>
      </c>
      <c r="DM5" s="575"/>
      <c r="DN5" s="575"/>
      <c r="DO5" s="575"/>
      <c r="DP5" s="575"/>
      <c r="DQ5" s="575"/>
      <c r="DR5" s="575"/>
      <c r="DS5" s="575"/>
      <c r="DT5" s="575"/>
      <c r="DU5" s="575"/>
      <c r="DV5" s="575"/>
      <c r="DW5" s="575"/>
      <c r="DX5" s="576"/>
    </row>
    <row r="6" spans="2:138" ht="11.25" customHeight="1">
      <c r="B6" s="589" t="s">
        <v>203</v>
      </c>
      <c r="C6" s="590"/>
      <c r="D6" s="590"/>
      <c r="E6" s="590"/>
      <c r="F6" s="590"/>
      <c r="G6" s="590"/>
      <c r="H6" s="590"/>
      <c r="I6" s="590"/>
      <c r="J6" s="590"/>
      <c r="K6" s="590"/>
      <c r="L6" s="590"/>
      <c r="M6" s="590"/>
      <c r="N6" s="590"/>
      <c r="O6" s="590"/>
      <c r="P6" s="590"/>
      <c r="Q6" s="591"/>
      <c r="R6" s="592">
        <v>24652237</v>
      </c>
      <c r="S6" s="593"/>
      <c r="T6" s="593"/>
      <c r="U6" s="593"/>
      <c r="V6" s="593"/>
      <c r="W6" s="593"/>
      <c r="X6" s="593"/>
      <c r="Y6" s="594"/>
      <c r="Z6" s="595">
        <v>3.2</v>
      </c>
      <c r="AA6" s="595"/>
      <c r="AB6" s="595"/>
      <c r="AC6" s="595"/>
      <c r="AD6" s="596">
        <v>24652237</v>
      </c>
      <c r="AE6" s="596"/>
      <c r="AF6" s="596"/>
      <c r="AG6" s="596"/>
      <c r="AH6" s="596"/>
      <c r="AI6" s="596"/>
      <c r="AJ6" s="596"/>
      <c r="AK6" s="596"/>
      <c r="AL6" s="597">
        <v>6.8</v>
      </c>
      <c r="AM6" s="598"/>
      <c r="AN6" s="598"/>
      <c r="AO6" s="599"/>
      <c r="AP6" s="589" t="s">
        <v>204</v>
      </c>
      <c r="AQ6" s="590"/>
      <c r="AR6" s="590"/>
      <c r="AS6" s="590"/>
      <c r="AT6" s="590"/>
      <c r="AU6" s="590"/>
      <c r="AV6" s="590"/>
      <c r="AW6" s="590"/>
      <c r="AX6" s="590"/>
      <c r="AY6" s="590"/>
      <c r="AZ6" s="590"/>
      <c r="BA6" s="590"/>
      <c r="BB6" s="590"/>
      <c r="BC6" s="591"/>
      <c r="BD6" s="592">
        <v>185582378</v>
      </c>
      <c r="BE6" s="593"/>
      <c r="BF6" s="593"/>
      <c r="BG6" s="593"/>
      <c r="BH6" s="593"/>
      <c r="BI6" s="593"/>
      <c r="BJ6" s="593"/>
      <c r="BK6" s="594"/>
      <c r="BL6" s="595">
        <v>98.9</v>
      </c>
      <c r="BM6" s="595"/>
      <c r="BN6" s="595"/>
      <c r="BO6" s="595"/>
      <c r="BP6" s="596">
        <v>1640902</v>
      </c>
      <c r="BQ6" s="596"/>
      <c r="BR6" s="596"/>
      <c r="BS6" s="596"/>
      <c r="BT6" s="596"/>
      <c r="BU6" s="596"/>
      <c r="BV6" s="596"/>
      <c r="BW6" s="600"/>
      <c r="BY6" s="578" t="s">
        <v>205</v>
      </c>
      <c r="BZ6" s="579"/>
      <c r="CA6" s="579"/>
      <c r="CB6" s="579"/>
      <c r="CC6" s="579"/>
      <c r="CD6" s="579"/>
      <c r="CE6" s="579"/>
      <c r="CF6" s="579"/>
      <c r="CG6" s="579"/>
      <c r="CH6" s="579"/>
      <c r="CI6" s="579"/>
      <c r="CJ6" s="579"/>
      <c r="CK6" s="579"/>
      <c r="CL6" s="580"/>
      <c r="CM6" s="592">
        <v>1170302</v>
      </c>
      <c r="CN6" s="593"/>
      <c r="CO6" s="593"/>
      <c r="CP6" s="593"/>
      <c r="CQ6" s="593"/>
      <c r="CR6" s="593"/>
      <c r="CS6" s="593"/>
      <c r="CT6" s="594"/>
      <c r="CU6" s="595">
        <v>0.2</v>
      </c>
      <c r="CV6" s="595"/>
      <c r="CW6" s="595"/>
      <c r="CX6" s="595"/>
      <c r="CY6" s="601" t="s">
        <v>206</v>
      </c>
      <c r="CZ6" s="593"/>
      <c r="DA6" s="593"/>
      <c r="DB6" s="593"/>
      <c r="DC6" s="593"/>
      <c r="DD6" s="593"/>
      <c r="DE6" s="593"/>
      <c r="DF6" s="593"/>
      <c r="DG6" s="593"/>
      <c r="DH6" s="593"/>
      <c r="DI6" s="593"/>
      <c r="DJ6" s="593"/>
      <c r="DK6" s="594"/>
      <c r="DL6" s="601">
        <v>1170270</v>
      </c>
      <c r="DM6" s="593"/>
      <c r="DN6" s="593"/>
      <c r="DO6" s="593"/>
      <c r="DP6" s="593"/>
      <c r="DQ6" s="593"/>
      <c r="DR6" s="593"/>
      <c r="DS6" s="593"/>
      <c r="DT6" s="593"/>
      <c r="DU6" s="593"/>
      <c r="DV6" s="593"/>
      <c r="DW6" s="593"/>
      <c r="DX6" s="602"/>
    </row>
    <row r="7" spans="2:138" ht="11.25" customHeight="1">
      <c r="B7" s="589" t="s">
        <v>207</v>
      </c>
      <c r="C7" s="590"/>
      <c r="D7" s="590"/>
      <c r="E7" s="590"/>
      <c r="F7" s="590"/>
      <c r="G7" s="590"/>
      <c r="H7" s="590"/>
      <c r="I7" s="590"/>
      <c r="J7" s="590"/>
      <c r="K7" s="590"/>
      <c r="L7" s="590"/>
      <c r="M7" s="590"/>
      <c r="N7" s="590"/>
      <c r="O7" s="590"/>
      <c r="P7" s="590"/>
      <c r="Q7" s="591"/>
      <c r="R7" s="592">
        <v>2449358</v>
      </c>
      <c r="S7" s="593"/>
      <c r="T7" s="593"/>
      <c r="U7" s="593"/>
      <c r="V7" s="593"/>
      <c r="W7" s="593"/>
      <c r="X7" s="593"/>
      <c r="Y7" s="594"/>
      <c r="Z7" s="595">
        <v>0.3</v>
      </c>
      <c r="AA7" s="595"/>
      <c r="AB7" s="595"/>
      <c r="AC7" s="595"/>
      <c r="AD7" s="596">
        <v>2449358</v>
      </c>
      <c r="AE7" s="596"/>
      <c r="AF7" s="596"/>
      <c r="AG7" s="596"/>
      <c r="AH7" s="596"/>
      <c r="AI7" s="596"/>
      <c r="AJ7" s="596"/>
      <c r="AK7" s="596"/>
      <c r="AL7" s="597">
        <v>0.7</v>
      </c>
      <c r="AM7" s="598"/>
      <c r="AN7" s="598"/>
      <c r="AO7" s="599"/>
      <c r="AP7" s="589" t="s">
        <v>208</v>
      </c>
      <c r="AQ7" s="590"/>
      <c r="AR7" s="590"/>
      <c r="AS7" s="590"/>
      <c r="AT7" s="590"/>
      <c r="AU7" s="590"/>
      <c r="AV7" s="590"/>
      <c r="AW7" s="590"/>
      <c r="AX7" s="590"/>
      <c r="AY7" s="590"/>
      <c r="AZ7" s="590"/>
      <c r="BA7" s="590"/>
      <c r="BB7" s="590"/>
      <c r="BC7" s="591"/>
      <c r="BD7" s="592">
        <v>48799163</v>
      </c>
      <c r="BE7" s="593"/>
      <c r="BF7" s="593"/>
      <c r="BG7" s="593"/>
      <c r="BH7" s="593"/>
      <c r="BI7" s="593"/>
      <c r="BJ7" s="593"/>
      <c r="BK7" s="594"/>
      <c r="BL7" s="595">
        <v>26</v>
      </c>
      <c r="BM7" s="595"/>
      <c r="BN7" s="595"/>
      <c r="BO7" s="595"/>
      <c r="BP7" s="596">
        <v>1640902</v>
      </c>
      <c r="BQ7" s="596"/>
      <c r="BR7" s="596"/>
      <c r="BS7" s="596"/>
      <c r="BT7" s="596"/>
      <c r="BU7" s="596"/>
      <c r="BV7" s="596"/>
      <c r="BW7" s="600"/>
      <c r="BY7" s="589" t="s">
        <v>209</v>
      </c>
      <c r="BZ7" s="590"/>
      <c r="CA7" s="590"/>
      <c r="CB7" s="590"/>
      <c r="CC7" s="590"/>
      <c r="CD7" s="590"/>
      <c r="CE7" s="590"/>
      <c r="CF7" s="590"/>
      <c r="CG7" s="590"/>
      <c r="CH7" s="590"/>
      <c r="CI7" s="590"/>
      <c r="CJ7" s="590"/>
      <c r="CK7" s="590"/>
      <c r="CL7" s="591"/>
      <c r="CM7" s="592">
        <v>51136286</v>
      </c>
      <c r="CN7" s="593"/>
      <c r="CO7" s="593"/>
      <c r="CP7" s="593"/>
      <c r="CQ7" s="593"/>
      <c r="CR7" s="593"/>
      <c r="CS7" s="593"/>
      <c r="CT7" s="594"/>
      <c r="CU7" s="595">
        <v>6.9</v>
      </c>
      <c r="CV7" s="595"/>
      <c r="CW7" s="595"/>
      <c r="CX7" s="595"/>
      <c r="CY7" s="601">
        <v>1827225</v>
      </c>
      <c r="CZ7" s="593"/>
      <c r="DA7" s="593"/>
      <c r="DB7" s="593"/>
      <c r="DC7" s="593"/>
      <c r="DD7" s="593"/>
      <c r="DE7" s="593"/>
      <c r="DF7" s="593"/>
      <c r="DG7" s="593"/>
      <c r="DH7" s="593"/>
      <c r="DI7" s="593"/>
      <c r="DJ7" s="593"/>
      <c r="DK7" s="594"/>
      <c r="DL7" s="601">
        <v>48453821</v>
      </c>
      <c r="DM7" s="593"/>
      <c r="DN7" s="593"/>
      <c r="DO7" s="593"/>
      <c r="DP7" s="593"/>
      <c r="DQ7" s="593"/>
      <c r="DR7" s="593"/>
      <c r="DS7" s="593"/>
      <c r="DT7" s="593"/>
      <c r="DU7" s="593"/>
      <c r="DV7" s="593"/>
      <c r="DW7" s="593"/>
      <c r="DX7" s="602"/>
    </row>
    <row r="8" spans="2:138" ht="11.25" customHeight="1">
      <c r="B8" s="589" t="s">
        <v>210</v>
      </c>
      <c r="C8" s="590"/>
      <c r="D8" s="590"/>
      <c r="E8" s="590"/>
      <c r="F8" s="590"/>
      <c r="G8" s="590"/>
      <c r="H8" s="590"/>
      <c r="I8" s="590"/>
      <c r="J8" s="590"/>
      <c r="K8" s="590"/>
      <c r="L8" s="590"/>
      <c r="M8" s="590"/>
      <c r="N8" s="590"/>
      <c r="O8" s="590"/>
      <c r="P8" s="590"/>
      <c r="Q8" s="591"/>
      <c r="R8" s="592" t="s">
        <v>129</v>
      </c>
      <c r="S8" s="593"/>
      <c r="T8" s="593"/>
      <c r="U8" s="593"/>
      <c r="V8" s="593"/>
      <c r="W8" s="593"/>
      <c r="X8" s="593"/>
      <c r="Y8" s="594"/>
      <c r="Z8" s="595" t="s">
        <v>211</v>
      </c>
      <c r="AA8" s="595"/>
      <c r="AB8" s="595"/>
      <c r="AC8" s="595"/>
      <c r="AD8" s="596" t="s">
        <v>206</v>
      </c>
      <c r="AE8" s="596"/>
      <c r="AF8" s="596"/>
      <c r="AG8" s="596"/>
      <c r="AH8" s="596"/>
      <c r="AI8" s="596"/>
      <c r="AJ8" s="596"/>
      <c r="AK8" s="596"/>
      <c r="AL8" s="597" t="s">
        <v>206</v>
      </c>
      <c r="AM8" s="598"/>
      <c r="AN8" s="598"/>
      <c r="AO8" s="599"/>
      <c r="AP8" s="589" t="s">
        <v>212</v>
      </c>
      <c r="AQ8" s="590"/>
      <c r="AR8" s="590"/>
      <c r="AS8" s="590"/>
      <c r="AT8" s="590"/>
      <c r="AU8" s="590"/>
      <c r="AV8" s="590"/>
      <c r="AW8" s="590"/>
      <c r="AX8" s="590"/>
      <c r="AY8" s="590"/>
      <c r="AZ8" s="590"/>
      <c r="BA8" s="590"/>
      <c r="BB8" s="590"/>
      <c r="BC8" s="591"/>
      <c r="BD8" s="592">
        <v>1394138</v>
      </c>
      <c r="BE8" s="593"/>
      <c r="BF8" s="593"/>
      <c r="BG8" s="593"/>
      <c r="BH8" s="593"/>
      <c r="BI8" s="593"/>
      <c r="BJ8" s="593"/>
      <c r="BK8" s="594"/>
      <c r="BL8" s="595">
        <v>0.7</v>
      </c>
      <c r="BM8" s="595"/>
      <c r="BN8" s="595"/>
      <c r="BO8" s="595"/>
      <c r="BP8" s="596">
        <v>448315</v>
      </c>
      <c r="BQ8" s="596"/>
      <c r="BR8" s="596"/>
      <c r="BS8" s="596"/>
      <c r="BT8" s="596"/>
      <c r="BU8" s="596"/>
      <c r="BV8" s="596"/>
      <c r="BW8" s="600"/>
      <c r="BY8" s="589" t="s">
        <v>213</v>
      </c>
      <c r="BZ8" s="590"/>
      <c r="CA8" s="590"/>
      <c r="CB8" s="590"/>
      <c r="CC8" s="590"/>
      <c r="CD8" s="590"/>
      <c r="CE8" s="590"/>
      <c r="CF8" s="590"/>
      <c r="CG8" s="590"/>
      <c r="CH8" s="590"/>
      <c r="CI8" s="590"/>
      <c r="CJ8" s="590"/>
      <c r="CK8" s="590"/>
      <c r="CL8" s="591"/>
      <c r="CM8" s="592">
        <v>107042908</v>
      </c>
      <c r="CN8" s="593"/>
      <c r="CO8" s="593"/>
      <c r="CP8" s="593"/>
      <c r="CQ8" s="593"/>
      <c r="CR8" s="593"/>
      <c r="CS8" s="593"/>
      <c r="CT8" s="594"/>
      <c r="CU8" s="597">
        <v>14.4</v>
      </c>
      <c r="CV8" s="598"/>
      <c r="CW8" s="598"/>
      <c r="CX8" s="603"/>
      <c r="CY8" s="601">
        <v>1041722</v>
      </c>
      <c r="CZ8" s="593"/>
      <c r="DA8" s="593"/>
      <c r="DB8" s="593"/>
      <c r="DC8" s="593"/>
      <c r="DD8" s="593"/>
      <c r="DE8" s="593"/>
      <c r="DF8" s="593"/>
      <c r="DG8" s="593"/>
      <c r="DH8" s="593"/>
      <c r="DI8" s="593"/>
      <c r="DJ8" s="593"/>
      <c r="DK8" s="594"/>
      <c r="DL8" s="601">
        <v>89027784</v>
      </c>
      <c r="DM8" s="593"/>
      <c r="DN8" s="593"/>
      <c r="DO8" s="593"/>
      <c r="DP8" s="593"/>
      <c r="DQ8" s="593"/>
      <c r="DR8" s="593"/>
      <c r="DS8" s="593"/>
      <c r="DT8" s="593"/>
      <c r="DU8" s="593"/>
      <c r="DV8" s="593"/>
      <c r="DW8" s="593"/>
      <c r="DX8" s="602"/>
    </row>
    <row r="9" spans="2:138" ht="11.25" customHeight="1">
      <c r="B9" s="589" t="s">
        <v>214</v>
      </c>
      <c r="C9" s="590"/>
      <c r="D9" s="590"/>
      <c r="E9" s="590"/>
      <c r="F9" s="590"/>
      <c r="G9" s="590"/>
      <c r="H9" s="590"/>
      <c r="I9" s="590"/>
      <c r="J9" s="590"/>
      <c r="K9" s="590"/>
      <c r="L9" s="590"/>
      <c r="M9" s="590"/>
      <c r="N9" s="590"/>
      <c r="O9" s="590"/>
      <c r="P9" s="590"/>
      <c r="Q9" s="591"/>
      <c r="R9" s="592" t="s">
        <v>206</v>
      </c>
      <c r="S9" s="593"/>
      <c r="T9" s="593"/>
      <c r="U9" s="593"/>
      <c r="V9" s="593"/>
      <c r="W9" s="593"/>
      <c r="X9" s="593"/>
      <c r="Y9" s="594"/>
      <c r="Z9" s="595" t="s">
        <v>206</v>
      </c>
      <c r="AA9" s="595"/>
      <c r="AB9" s="595"/>
      <c r="AC9" s="595"/>
      <c r="AD9" s="596" t="s">
        <v>206</v>
      </c>
      <c r="AE9" s="596"/>
      <c r="AF9" s="596"/>
      <c r="AG9" s="596"/>
      <c r="AH9" s="596"/>
      <c r="AI9" s="596"/>
      <c r="AJ9" s="596"/>
      <c r="AK9" s="596"/>
      <c r="AL9" s="597" t="s">
        <v>206</v>
      </c>
      <c r="AM9" s="598"/>
      <c r="AN9" s="598"/>
      <c r="AO9" s="599"/>
      <c r="AP9" s="589" t="s">
        <v>215</v>
      </c>
      <c r="AQ9" s="590"/>
      <c r="AR9" s="590"/>
      <c r="AS9" s="590"/>
      <c r="AT9" s="590"/>
      <c r="AU9" s="590"/>
      <c r="AV9" s="590"/>
      <c r="AW9" s="590"/>
      <c r="AX9" s="590"/>
      <c r="AY9" s="590"/>
      <c r="AZ9" s="590"/>
      <c r="BA9" s="590"/>
      <c r="BB9" s="590"/>
      <c r="BC9" s="591"/>
      <c r="BD9" s="592">
        <v>39155987</v>
      </c>
      <c r="BE9" s="593"/>
      <c r="BF9" s="593"/>
      <c r="BG9" s="593"/>
      <c r="BH9" s="593"/>
      <c r="BI9" s="593"/>
      <c r="BJ9" s="593"/>
      <c r="BK9" s="594"/>
      <c r="BL9" s="595">
        <v>20.9</v>
      </c>
      <c r="BM9" s="595"/>
      <c r="BN9" s="595"/>
      <c r="BO9" s="595"/>
      <c r="BP9" s="596" t="s">
        <v>206</v>
      </c>
      <c r="BQ9" s="596"/>
      <c r="BR9" s="596"/>
      <c r="BS9" s="596"/>
      <c r="BT9" s="596"/>
      <c r="BU9" s="596"/>
      <c r="BV9" s="596"/>
      <c r="BW9" s="600"/>
      <c r="BY9" s="589" t="s">
        <v>216</v>
      </c>
      <c r="BZ9" s="590"/>
      <c r="CA9" s="590"/>
      <c r="CB9" s="590"/>
      <c r="CC9" s="590"/>
      <c r="CD9" s="590"/>
      <c r="CE9" s="590"/>
      <c r="CF9" s="590"/>
      <c r="CG9" s="590"/>
      <c r="CH9" s="590"/>
      <c r="CI9" s="590"/>
      <c r="CJ9" s="590"/>
      <c r="CK9" s="590"/>
      <c r="CL9" s="591"/>
      <c r="CM9" s="592">
        <v>50400247</v>
      </c>
      <c r="CN9" s="593"/>
      <c r="CO9" s="593"/>
      <c r="CP9" s="593"/>
      <c r="CQ9" s="593"/>
      <c r="CR9" s="593"/>
      <c r="CS9" s="593"/>
      <c r="CT9" s="594"/>
      <c r="CU9" s="597">
        <v>6.8</v>
      </c>
      <c r="CV9" s="598"/>
      <c r="CW9" s="598"/>
      <c r="CX9" s="603"/>
      <c r="CY9" s="601">
        <v>2940436</v>
      </c>
      <c r="CZ9" s="593"/>
      <c r="DA9" s="593"/>
      <c r="DB9" s="593"/>
      <c r="DC9" s="593"/>
      <c r="DD9" s="593"/>
      <c r="DE9" s="593"/>
      <c r="DF9" s="593"/>
      <c r="DG9" s="593"/>
      <c r="DH9" s="593"/>
      <c r="DI9" s="593"/>
      <c r="DJ9" s="593"/>
      <c r="DK9" s="594"/>
      <c r="DL9" s="601">
        <v>18278353</v>
      </c>
      <c r="DM9" s="593"/>
      <c r="DN9" s="593"/>
      <c r="DO9" s="593"/>
      <c r="DP9" s="593"/>
      <c r="DQ9" s="593"/>
      <c r="DR9" s="593"/>
      <c r="DS9" s="593"/>
      <c r="DT9" s="593"/>
      <c r="DU9" s="593"/>
      <c r="DV9" s="593"/>
      <c r="DW9" s="593"/>
      <c r="DX9" s="602"/>
    </row>
    <row r="10" spans="2:138" ht="11.25" customHeight="1">
      <c r="B10" s="589" t="s">
        <v>217</v>
      </c>
      <c r="C10" s="590"/>
      <c r="D10" s="590"/>
      <c r="E10" s="590"/>
      <c r="F10" s="590"/>
      <c r="G10" s="590"/>
      <c r="H10" s="590"/>
      <c r="I10" s="590"/>
      <c r="J10" s="590"/>
      <c r="K10" s="590"/>
      <c r="L10" s="590"/>
      <c r="M10" s="590"/>
      <c r="N10" s="590"/>
      <c r="O10" s="590"/>
      <c r="P10" s="590"/>
      <c r="Q10" s="591"/>
      <c r="R10" s="592">
        <v>71256</v>
      </c>
      <c r="S10" s="593"/>
      <c r="T10" s="593"/>
      <c r="U10" s="593"/>
      <c r="V10" s="593"/>
      <c r="W10" s="593"/>
      <c r="X10" s="593"/>
      <c r="Y10" s="594"/>
      <c r="Z10" s="595">
        <v>0</v>
      </c>
      <c r="AA10" s="595"/>
      <c r="AB10" s="595"/>
      <c r="AC10" s="595"/>
      <c r="AD10" s="596">
        <v>71256</v>
      </c>
      <c r="AE10" s="596"/>
      <c r="AF10" s="596"/>
      <c r="AG10" s="596"/>
      <c r="AH10" s="596"/>
      <c r="AI10" s="596"/>
      <c r="AJ10" s="596"/>
      <c r="AK10" s="596"/>
      <c r="AL10" s="597">
        <v>0</v>
      </c>
      <c r="AM10" s="598"/>
      <c r="AN10" s="598"/>
      <c r="AO10" s="599"/>
      <c r="AP10" s="589" t="s">
        <v>218</v>
      </c>
      <c r="AQ10" s="590"/>
      <c r="AR10" s="590"/>
      <c r="AS10" s="590"/>
      <c r="AT10" s="590"/>
      <c r="AU10" s="590"/>
      <c r="AV10" s="590"/>
      <c r="AW10" s="590"/>
      <c r="AX10" s="590"/>
      <c r="AY10" s="590"/>
      <c r="AZ10" s="590"/>
      <c r="BA10" s="590"/>
      <c r="BB10" s="590"/>
      <c r="BC10" s="591"/>
      <c r="BD10" s="592">
        <v>1691483</v>
      </c>
      <c r="BE10" s="593"/>
      <c r="BF10" s="593"/>
      <c r="BG10" s="593"/>
      <c r="BH10" s="593"/>
      <c r="BI10" s="593"/>
      <c r="BJ10" s="593"/>
      <c r="BK10" s="594"/>
      <c r="BL10" s="595">
        <v>0.9</v>
      </c>
      <c r="BM10" s="595"/>
      <c r="BN10" s="595"/>
      <c r="BO10" s="595"/>
      <c r="BP10" s="596">
        <v>110896</v>
      </c>
      <c r="BQ10" s="596"/>
      <c r="BR10" s="596"/>
      <c r="BS10" s="596"/>
      <c r="BT10" s="596"/>
      <c r="BU10" s="596"/>
      <c r="BV10" s="596"/>
      <c r="BW10" s="600"/>
      <c r="BY10" s="589" t="s">
        <v>219</v>
      </c>
      <c r="BZ10" s="590"/>
      <c r="CA10" s="590"/>
      <c r="CB10" s="590"/>
      <c r="CC10" s="590"/>
      <c r="CD10" s="590"/>
      <c r="CE10" s="590"/>
      <c r="CF10" s="590"/>
      <c r="CG10" s="590"/>
      <c r="CH10" s="590"/>
      <c r="CI10" s="590"/>
      <c r="CJ10" s="590"/>
      <c r="CK10" s="590"/>
      <c r="CL10" s="591"/>
      <c r="CM10" s="592">
        <v>1971517</v>
      </c>
      <c r="CN10" s="593"/>
      <c r="CO10" s="593"/>
      <c r="CP10" s="593"/>
      <c r="CQ10" s="593"/>
      <c r="CR10" s="593"/>
      <c r="CS10" s="593"/>
      <c r="CT10" s="594"/>
      <c r="CU10" s="597">
        <v>0.3</v>
      </c>
      <c r="CV10" s="598"/>
      <c r="CW10" s="598"/>
      <c r="CX10" s="603"/>
      <c r="CY10" s="601">
        <v>138773</v>
      </c>
      <c r="CZ10" s="593"/>
      <c r="DA10" s="593"/>
      <c r="DB10" s="593"/>
      <c r="DC10" s="593"/>
      <c r="DD10" s="593"/>
      <c r="DE10" s="593"/>
      <c r="DF10" s="593"/>
      <c r="DG10" s="593"/>
      <c r="DH10" s="593"/>
      <c r="DI10" s="593"/>
      <c r="DJ10" s="593"/>
      <c r="DK10" s="594"/>
      <c r="DL10" s="601">
        <v>1056569</v>
      </c>
      <c r="DM10" s="593"/>
      <c r="DN10" s="593"/>
      <c r="DO10" s="593"/>
      <c r="DP10" s="593"/>
      <c r="DQ10" s="593"/>
      <c r="DR10" s="593"/>
      <c r="DS10" s="593"/>
      <c r="DT10" s="593"/>
      <c r="DU10" s="593"/>
      <c r="DV10" s="593"/>
      <c r="DW10" s="593"/>
      <c r="DX10" s="602"/>
    </row>
    <row r="11" spans="2:138" ht="11.25" customHeight="1">
      <c r="B11" s="589" t="s">
        <v>220</v>
      </c>
      <c r="C11" s="590"/>
      <c r="D11" s="590"/>
      <c r="E11" s="590"/>
      <c r="F11" s="590"/>
      <c r="G11" s="590"/>
      <c r="H11" s="590"/>
      <c r="I11" s="590"/>
      <c r="J11" s="590"/>
      <c r="K11" s="590"/>
      <c r="L11" s="590"/>
      <c r="M11" s="590"/>
      <c r="N11" s="590"/>
      <c r="O11" s="590"/>
      <c r="P11" s="590"/>
      <c r="Q11" s="591"/>
      <c r="R11" s="592">
        <v>102285</v>
      </c>
      <c r="S11" s="593"/>
      <c r="T11" s="593"/>
      <c r="U11" s="593"/>
      <c r="V11" s="593"/>
      <c r="W11" s="593"/>
      <c r="X11" s="593"/>
      <c r="Y11" s="594"/>
      <c r="Z11" s="595">
        <v>0</v>
      </c>
      <c r="AA11" s="595"/>
      <c r="AB11" s="595"/>
      <c r="AC11" s="595"/>
      <c r="AD11" s="596">
        <v>102285</v>
      </c>
      <c r="AE11" s="596"/>
      <c r="AF11" s="596"/>
      <c r="AG11" s="596"/>
      <c r="AH11" s="596"/>
      <c r="AI11" s="596"/>
      <c r="AJ11" s="596"/>
      <c r="AK11" s="596"/>
      <c r="AL11" s="597">
        <v>0</v>
      </c>
      <c r="AM11" s="598"/>
      <c r="AN11" s="598"/>
      <c r="AO11" s="599"/>
      <c r="AP11" s="589" t="s">
        <v>221</v>
      </c>
      <c r="AQ11" s="590"/>
      <c r="AR11" s="590"/>
      <c r="AS11" s="590"/>
      <c r="AT11" s="590"/>
      <c r="AU11" s="590"/>
      <c r="AV11" s="590"/>
      <c r="AW11" s="590"/>
      <c r="AX11" s="590"/>
      <c r="AY11" s="590"/>
      <c r="AZ11" s="590"/>
      <c r="BA11" s="590"/>
      <c r="BB11" s="590"/>
      <c r="BC11" s="591"/>
      <c r="BD11" s="592">
        <v>2575895</v>
      </c>
      <c r="BE11" s="593"/>
      <c r="BF11" s="593"/>
      <c r="BG11" s="593"/>
      <c r="BH11" s="593"/>
      <c r="BI11" s="593"/>
      <c r="BJ11" s="593"/>
      <c r="BK11" s="594"/>
      <c r="BL11" s="595">
        <v>1.4</v>
      </c>
      <c r="BM11" s="595"/>
      <c r="BN11" s="595"/>
      <c r="BO11" s="595"/>
      <c r="BP11" s="596">
        <v>1081691</v>
      </c>
      <c r="BQ11" s="596"/>
      <c r="BR11" s="596"/>
      <c r="BS11" s="596"/>
      <c r="BT11" s="596"/>
      <c r="BU11" s="596"/>
      <c r="BV11" s="596"/>
      <c r="BW11" s="600"/>
      <c r="BY11" s="589" t="s">
        <v>222</v>
      </c>
      <c r="BZ11" s="590"/>
      <c r="CA11" s="590"/>
      <c r="CB11" s="590"/>
      <c r="CC11" s="590"/>
      <c r="CD11" s="590"/>
      <c r="CE11" s="590"/>
      <c r="CF11" s="590"/>
      <c r="CG11" s="590"/>
      <c r="CH11" s="590"/>
      <c r="CI11" s="590"/>
      <c r="CJ11" s="590"/>
      <c r="CK11" s="590"/>
      <c r="CL11" s="591"/>
      <c r="CM11" s="592">
        <v>38433720</v>
      </c>
      <c r="CN11" s="593"/>
      <c r="CO11" s="593"/>
      <c r="CP11" s="593"/>
      <c r="CQ11" s="593"/>
      <c r="CR11" s="593"/>
      <c r="CS11" s="593"/>
      <c r="CT11" s="594"/>
      <c r="CU11" s="597">
        <v>5.2</v>
      </c>
      <c r="CV11" s="598"/>
      <c r="CW11" s="598"/>
      <c r="CX11" s="603"/>
      <c r="CY11" s="601">
        <v>20728982</v>
      </c>
      <c r="CZ11" s="593"/>
      <c r="DA11" s="593"/>
      <c r="DB11" s="593"/>
      <c r="DC11" s="593"/>
      <c r="DD11" s="593"/>
      <c r="DE11" s="593"/>
      <c r="DF11" s="593"/>
      <c r="DG11" s="593"/>
      <c r="DH11" s="593"/>
      <c r="DI11" s="593"/>
      <c r="DJ11" s="593"/>
      <c r="DK11" s="594"/>
      <c r="DL11" s="601">
        <v>12194804</v>
      </c>
      <c r="DM11" s="593"/>
      <c r="DN11" s="593"/>
      <c r="DO11" s="593"/>
      <c r="DP11" s="593"/>
      <c r="DQ11" s="593"/>
      <c r="DR11" s="593"/>
      <c r="DS11" s="593"/>
      <c r="DT11" s="593"/>
      <c r="DU11" s="593"/>
      <c r="DV11" s="593"/>
      <c r="DW11" s="593"/>
      <c r="DX11" s="602"/>
    </row>
    <row r="12" spans="2:138" ht="11.25" customHeight="1">
      <c r="B12" s="589" t="s">
        <v>223</v>
      </c>
      <c r="C12" s="590"/>
      <c r="D12" s="590"/>
      <c r="E12" s="590"/>
      <c r="F12" s="590"/>
      <c r="G12" s="590"/>
      <c r="H12" s="590"/>
      <c r="I12" s="590"/>
      <c r="J12" s="590"/>
      <c r="K12" s="590"/>
      <c r="L12" s="590"/>
      <c r="M12" s="590"/>
      <c r="N12" s="590"/>
      <c r="O12" s="590"/>
      <c r="P12" s="590"/>
      <c r="Q12" s="591"/>
      <c r="R12" s="592">
        <v>89105</v>
      </c>
      <c r="S12" s="593"/>
      <c r="T12" s="593"/>
      <c r="U12" s="593"/>
      <c r="V12" s="593"/>
      <c r="W12" s="593"/>
      <c r="X12" s="593"/>
      <c r="Y12" s="594"/>
      <c r="Z12" s="595">
        <v>0</v>
      </c>
      <c r="AA12" s="595"/>
      <c r="AB12" s="595"/>
      <c r="AC12" s="595"/>
      <c r="AD12" s="596">
        <v>89105</v>
      </c>
      <c r="AE12" s="596"/>
      <c r="AF12" s="596"/>
      <c r="AG12" s="596"/>
      <c r="AH12" s="596"/>
      <c r="AI12" s="596"/>
      <c r="AJ12" s="596"/>
      <c r="AK12" s="596"/>
      <c r="AL12" s="597">
        <v>0</v>
      </c>
      <c r="AM12" s="598"/>
      <c r="AN12" s="598"/>
      <c r="AO12" s="599"/>
      <c r="AP12" s="589" t="s">
        <v>224</v>
      </c>
      <c r="AQ12" s="590"/>
      <c r="AR12" s="590"/>
      <c r="AS12" s="590"/>
      <c r="AT12" s="590"/>
      <c r="AU12" s="590"/>
      <c r="AV12" s="590"/>
      <c r="AW12" s="590"/>
      <c r="AX12" s="590"/>
      <c r="AY12" s="590"/>
      <c r="AZ12" s="590"/>
      <c r="BA12" s="590"/>
      <c r="BB12" s="590"/>
      <c r="BC12" s="591"/>
      <c r="BD12" s="592">
        <v>350726</v>
      </c>
      <c r="BE12" s="593"/>
      <c r="BF12" s="593"/>
      <c r="BG12" s="593"/>
      <c r="BH12" s="593"/>
      <c r="BI12" s="593"/>
      <c r="BJ12" s="593"/>
      <c r="BK12" s="594"/>
      <c r="BL12" s="595">
        <v>0.2</v>
      </c>
      <c r="BM12" s="595"/>
      <c r="BN12" s="595"/>
      <c r="BO12" s="595"/>
      <c r="BP12" s="596" t="s">
        <v>206</v>
      </c>
      <c r="BQ12" s="596"/>
      <c r="BR12" s="596"/>
      <c r="BS12" s="596"/>
      <c r="BT12" s="596"/>
      <c r="BU12" s="596"/>
      <c r="BV12" s="596"/>
      <c r="BW12" s="600"/>
      <c r="BY12" s="589" t="s">
        <v>225</v>
      </c>
      <c r="BZ12" s="590"/>
      <c r="CA12" s="590"/>
      <c r="CB12" s="590"/>
      <c r="CC12" s="590"/>
      <c r="CD12" s="590"/>
      <c r="CE12" s="590"/>
      <c r="CF12" s="590"/>
      <c r="CG12" s="590"/>
      <c r="CH12" s="590"/>
      <c r="CI12" s="590"/>
      <c r="CJ12" s="590"/>
      <c r="CK12" s="590"/>
      <c r="CL12" s="591"/>
      <c r="CM12" s="592">
        <v>93944644</v>
      </c>
      <c r="CN12" s="593"/>
      <c r="CO12" s="593"/>
      <c r="CP12" s="593"/>
      <c r="CQ12" s="593"/>
      <c r="CR12" s="593"/>
      <c r="CS12" s="593"/>
      <c r="CT12" s="594"/>
      <c r="CU12" s="597">
        <v>12.7</v>
      </c>
      <c r="CV12" s="598"/>
      <c r="CW12" s="598"/>
      <c r="CX12" s="603"/>
      <c r="CY12" s="601">
        <v>810111</v>
      </c>
      <c r="CZ12" s="593"/>
      <c r="DA12" s="593"/>
      <c r="DB12" s="593"/>
      <c r="DC12" s="593"/>
      <c r="DD12" s="593"/>
      <c r="DE12" s="593"/>
      <c r="DF12" s="593"/>
      <c r="DG12" s="593"/>
      <c r="DH12" s="593"/>
      <c r="DI12" s="593"/>
      <c r="DJ12" s="593"/>
      <c r="DK12" s="594"/>
      <c r="DL12" s="601">
        <v>14700043</v>
      </c>
      <c r="DM12" s="593"/>
      <c r="DN12" s="593"/>
      <c r="DO12" s="593"/>
      <c r="DP12" s="593"/>
      <c r="DQ12" s="593"/>
      <c r="DR12" s="593"/>
      <c r="DS12" s="593"/>
      <c r="DT12" s="593"/>
      <c r="DU12" s="593"/>
      <c r="DV12" s="593"/>
      <c r="DW12" s="593"/>
      <c r="DX12" s="602"/>
    </row>
    <row r="13" spans="2:138" ht="11.25" customHeight="1">
      <c r="B13" s="589" t="s">
        <v>226</v>
      </c>
      <c r="C13" s="590"/>
      <c r="D13" s="590"/>
      <c r="E13" s="590"/>
      <c r="F13" s="590"/>
      <c r="G13" s="590"/>
      <c r="H13" s="590"/>
      <c r="I13" s="590"/>
      <c r="J13" s="590"/>
      <c r="K13" s="590"/>
      <c r="L13" s="590"/>
      <c r="M13" s="590"/>
      <c r="N13" s="590"/>
      <c r="O13" s="590"/>
      <c r="P13" s="590"/>
      <c r="Q13" s="591"/>
      <c r="R13" s="592">
        <v>144526</v>
      </c>
      <c r="S13" s="593"/>
      <c r="T13" s="593"/>
      <c r="U13" s="593"/>
      <c r="V13" s="593"/>
      <c r="W13" s="593"/>
      <c r="X13" s="593"/>
      <c r="Y13" s="594"/>
      <c r="Z13" s="595">
        <v>0</v>
      </c>
      <c r="AA13" s="595"/>
      <c r="AB13" s="595"/>
      <c r="AC13" s="595"/>
      <c r="AD13" s="596">
        <v>144526</v>
      </c>
      <c r="AE13" s="596"/>
      <c r="AF13" s="596"/>
      <c r="AG13" s="596"/>
      <c r="AH13" s="596"/>
      <c r="AI13" s="596"/>
      <c r="AJ13" s="596"/>
      <c r="AK13" s="596"/>
      <c r="AL13" s="597">
        <v>0</v>
      </c>
      <c r="AM13" s="598"/>
      <c r="AN13" s="598"/>
      <c r="AO13" s="599"/>
      <c r="AP13" s="589" t="s">
        <v>227</v>
      </c>
      <c r="AQ13" s="590"/>
      <c r="AR13" s="590"/>
      <c r="AS13" s="590"/>
      <c r="AT13" s="590"/>
      <c r="AU13" s="590"/>
      <c r="AV13" s="590"/>
      <c r="AW13" s="590"/>
      <c r="AX13" s="590"/>
      <c r="AY13" s="590"/>
      <c r="AZ13" s="590"/>
      <c r="BA13" s="590"/>
      <c r="BB13" s="590"/>
      <c r="BC13" s="591"/>
      <c r="BD13" s="592">
        <v>1618356</v>
      </c>
      <c r="BE13" s="593"/>
      <c r="BF13" s="593"/>
      <c r="BG13" s="593"/>
      <c r="BH13" s="593"/>
      <c r="BI13" s="593"/>
      <c r="BJ13" s="593"/>
      <c r="BK13" s="594"/>
      <c r="BL13" s="595">
        <v>0.9</v>
      </c>
      <c r="BM13" s="595"/>
      <c r="BN13" s="595"/>
      <c r="BO13" s="595"/>
      <c r="BP13" s="596" t="s">
        <v>129</v>
      </c>
      <c r="BQ13" s="596"/>
      <c r="BR13" s="596"/>
      <c r="BS13" s="596"/>
      <c r="BT13" s="596"/>
      <c r="BU13" s="596"/>
      <c r="BV13" s="596"/>
      <c r="BW13" s="600"/>
      <c r="BY13" s="589" t="s">
        <v>228</v>
      </c>
      <c r="BZ13" s="590"/>
      <c r="CA13" s="590"/>
      <c r="CB13" s="590"/>
      <c r="CC13" s="590"/>
      <c r="CD13" s="590"/>
      <c r="CE13" s="590"/>
      <c r="CF13" s="590"/>
      <c r="CG13" s="590"/>
      <c r="CH13" s="590"/>
      <c r="CI13" s="590"/>
      <c r="CJ13" s="590"/>
      <c r="CK13" s="590"/>
      <c r="CL13" s="591"/>
      <c r="CM13" s="592">
        <v>97324129</v>
      </c>
      <c r="CN13" s="593"/>
      <c r="CO13" s="593"/>
      <c r="CP13" s="593"/>
      <c r="CQ13" s="593"/>
      <c r="CR13" s="593"/>
      <c r="CS13" s="593"/>
      <c r="CT13" s="594"/>
      <c r="CU13" s="597">
        <v>13.1</v>
      </c>
      <c r="CV13" s="598"/>
      <c r="CW13" s="598"/>
      <c r="CX13" s="603"/>
      <c r="CY13" s="601">
        <v>88336895</v>
      </c>
      <c r="CZ13" s="593"/>
      <c r="DA13" s="593"/>
      <c r="DB13" s="593"/>
      <c r="DC13" s="593"/>
      <c r="DD13" s="593"/>
      <c r="DE13" s="593"/>
      <c r="DF13" s="593"/>
      <c r="DG13" s="593"/>
      <c r="DH13" s="593"/>
      <c r="DI13" s="593"/>
      <c r="DJ13" s="593"/>
      <c r="DK13" s="594"/>
      <c r="DL13" s="601">
        <v>14006018</v>
      </c>
      <c r="DM13" s="593"/>
      <c r="DN13" s="593"/>
      <c r="DO13" s="593"/>
      <c r="DP13" s="593"/>
      <c r="DQ13" s="593"/>
      <c r="DR13" s="593"/>
      <c r="DS13" s="593"/>
      <c r="DT13" s="593"/>
      <c r="DU13" s="593"/>
      <c r="DV13" s="593"/>
      <c r="DW13" s="593"/>
      <c r="DX13" s="602"/>
    </row>
    <row r="14" spans="2:138" ht="11.25" customHeight="1">
      <c r="B14" s="589" t="s">
        <v>229</v>
      </c>
      <c r="C14" s="590"/>
      <c r="D14" s="590"/>
      <c r="E14" s="590"/>
      <c r="F14" s="590"/>
      <c r="G14" s="590"/>
      <c r="H14" s="590"/>
      <c r="I14" s="590"/>
      <c r="J14" s="590"/>
      <c r="K14" s="590"/>
      <c r="L14" s="590"/>
      <c r="M14" s="590"/>
      <c r="N14" s="590"/>
      <c r="O14" s="590"/>
      <c r="P14" s="590"/>
      <c r="Q14" s="591"/>
      <c r="R14" s="592">
        <v>21795707</v>
      </c>
      <c r="S14" s="593"/>
      <c r="T14" s="593"/>
      <c r="U14" s="593"/>
      <c r="V14" s="593"/>
      <c r="W14" s="593"/>
      <c r="X14" s="593"/>
      <c r="Y14" s="594"/>
      <c r="Z14" s="595">
        <v>2.9</v>
      </c>
      <c r="AA14" s="595"/>
      <c r="AB14" s="595"/>
      <c r="AC14" s="595"/>
      <c r="AD14" s="596">
        <v>21795707</v>
      </c>
      <c r="AE14" s="596"/>
      <c r="AF14" s="596"/>
      <c r="AG14" s="596"/>
      <c r="AH14" s="596"/>
      <c r="AI14" s="596"/>
      <c r="AJ14" s="596"/>
      <c r="AK14" s="596"/>
      <c r="AL14" s="597">
        <v>6</v>
      </c>
      <c r="AM14" s="598"/>
      <c r="AN14" s="598"/>
      <c r="AO14" s="599"/>
      <c r="AP14" s="589" t="s">
        <v>230</v>
      </c>
      <c r="AQ14" s="590"/>
      <c r="AR14" s="590"/>
      <c r="AS14" s="590"/>
      <c r="AT14" s="590"/>
      <c r="AU14" s="590"/>
      <c r="AV14" s="590"/>
      <c r="AW14" s="590"/>
      <c r="AX14" s="590"/>
      <c r="AY14" s="590"/>
      <c r="AZ14" s="590"/>
      <c r="BA14" s="590"/>
      <c r="BB14" s="590"/>
      <c r="BC14" s="591"/>
      <c r="BD14" s="592">
        <v>2012578</v>
      </c>
      <c r="BE14" s="593"/>
      <c r="BF14" s="593"/>
      <c r="BG14" s="593"/>
      <c r="BH14" s="593"/>
      <c r="BI14" s="593"/>
      <c r="BJ14" s="593"/>
      <c r="BK14" s="594"/>
      <c r="BL14" s="595">
        <v>1.1000000000000001</v>
      </c>
      <c r="BM14" s="595"/>
      <c r="BN14" s="595"/>
      <c r="BO14" s="595"/>
      <c r="BP14" s="596" t="s">
        <v>206</v>
      </c>
      <c r="BQ14" s="596"/>
      <c r="BR14" s="596"/>
      <c r="BS14" s="596"/>
      <c r="BT14" s="596"/>
      <c r="BU14" s="596"/>
      <c r="BV14" s="596"/>
      <c r="BW14" s="600"/>
      <c r="BY14" s="589" t="s">
        <v>231</v>
      </c>
      <c r="BZ14" s="590"/>
      <c r="CA14" s="590"/>
      <c r="CB14" s="590"/>
      <c r="CC14" s="590"/>
      <c r="CD14" s="590"/>
      <c r="CE14" s="590"/>
      <c r="CF14" s="590"/>
      <c r="CG14" s="590"/>
      <c r="CH14" s="590"/>
      <c r="CI14" s="590"/>
      <c r="CJ14" s="590"/>
      <c r="CK14" s="590"/>
      <c r="CL14" s="591"/>
      <c r="CM14" s="592">
        <v>30919947</v>
      </c>
      <c r="CN14" s="593"/>
      <c r="CO14" s="593"/>
      <c r="CP14" s="593"/>
      <c r="CQ14" s="593"/>
      <c r="CR14" s="593"/>
      <c r="CS14" s="593"/>
      <c r="CT14" s="594"/>
      <c r="CU14" s="597">
        <v>4.2</v>
      </c>
      <c r="CV14" s="598"/>
      <c r="CW14" s="598"/>
      <c r="CX14" s="603"/>
      <c r="CY14" s="601">
        <v>2707744</v>
      </c>
      <c r="CZ14" s="593"/>
      <c r="DA14" s="593"/>
      <c r="DB14" s="593"/>
      <c r="DC14" s="593"/>
      <c r="DD14" s="593"/>
      <c r="DE14" s="593"/>
      <c r="DF14" s="593"/>
      <c r="DG14" s="593"/>
      <c r="DH14" s="593"/>
      <c r="DI14" s="593"/>
      <c r="DJ14" s="593"/>
      <c r="DK14" s="594"/>
      <c r="DL14" s="601">
        <v>27020007</v>
      </c>
      <c r="DM14" s="593"/>
      <c r="DN14" s="593"/>
      <c r="DO14" s="593"/>
      <c r="DP14" s="593"/>
      <c r="DQ14" s="593"/>
      <c r="DR14" s="593"/>
      <c r="DS14" s="593"/>
      <c r="DT14" s="593"/>
      <c r="DU14" s="593"/>
      <c r="DV14" s="593"/>
      <c r="DW14" s="593"/>
      <c r="DX14" s="602"/>
    </row>
    <row r="15" spans="2:138" ht="11.25" customHeight="1">
      <c r="B15" s="589" t="s">
        <v>232</v>
      </c>
      <c r="C15" s="590"/>
      <c r="D15" s="590"/>
      <c r="E15" s="590"/>
      <c r="F15" s="590"/>
      <c r="G15" s="590"/>
      <c r="H15" s="590"/>
      <c r="I15" s="590"/>
      <c r="J15" s="590"/>
      <c r="K15" s="590"/>
      <c r="L15" s="590"/>
      <c r="M15" s="590"/>
      <c r="N15" s="590"/>
      <c r="O15" s="590"/>
      <c r="P15" s="590"/>
      <c r="Q15" s="591"/>
      <c r="R15" s="592" t="s">
        <v>206</v>
      </c>
      <c r="S15" s="593"/>
      <c r="T15" s="593"/>
      <c r="U15" s="593"/>
      <c r="V15" s="593"/>
      <c r="W15" s="593"/>
      <c r="X15" s="593"/>
      <c r="Y15" s="594"/>
      <c r="Z15" s="595" t="s">
        <v>206</v>
      </c>
      <c r="AA15" s="595"/>
      <c r="AB15" s="595"/>
      <c r="AC15" s="595"/>
      <c r="AD15" s="596" t="s">
        <v>211</v>
      </c>
      <c r="AE15" s="596"/>
      <c r="AF15" s="596"/>
      <c r="AG15" s="596"/>
      <c r="AH15" s="596"/>
      <c r="AI15" s="596"/>
      <c r="AJ15" s="596"/>
      <c r="AK15" s="596"/>
      <c r="AL15" s="597" t="s">
        <v>206</v>
      </c>
      <c r="AM15" s="598"/>
      <c r="AN15" s="598"/>
      <c r="AO15" s="599"/>
      <c r="AP15" s="589" t="s">
        <v>233</v>
      </c>
      <c r="AQ15" s="590"/>
      <c r="AR15" s="590"/>
      <c r="AS15" s="590"/>
      <c r="AT15" s="590"/>
      <c r="AU15" s="590"/>
      <c r="AV15" s="590"/>
      <c r="AW15" s="590"/>
      <c r="AX15" s="590"/>
      <c r="AY15" s="590"/>
      <c r="AZ15" s="590"/>
      <c r="BA15" s="590"/>
      <c r="BB15" s="590"/>
      <c r="BC15" s="591"/>
      <c r="BD15" s="592">
        <v>40542275</v>
      </c>
      <c r="BE15" s="593"/>
      <c r="BF15" s="593"/>
      <c r="BG15" s="593"/>
      <c r="BH15" s="593"/>
      <c r="BI15" s="593"/>
      <c r="BJ15" s="593"/>
      <c r="BK15" s="594"/>
      <c r="BL15" s="595">
        <v>21.6</v>
      </c>
      <c r="BM15" s="595"/>
      <c r="BN15" s="595"/>
      <c r="BO15" s="595"/>
      <c r="BP15" s="596" t="s">
        <v>206</v>
      </c>
      <c r="BQ15" s="596"/>
      <c r="BR15" s="596"/>
      <c r="BS15" s="596"/>
      <c r="BT15" s="596"/>
      <c r="BU15" s="596"/>
      <c r="BV15" s="596"/>
      <c r="BW15" s="600"/>
      <c r="BY15" s="589" t="s">
        <v>234</v>
      </c>
      <c r="BZ15" s="590"/>
      <c r="CA15" s="590"/>
      <c r="CB15" s="590"/>
      <c r="CC15" s="590"/>
      <c r="CD15" s="590"/>
      <c r="CE15" s="590"/>
      <c r="CF15" s="590"/>
      <c r="CG15" s="590"/>
      <c r="CH15" s="590"/>
      <c r="CI15" s="590"/>
      <c r="CJ15" s="590"/>
      <c r="CK15" s="590"/>
      <c r="CL15" s="591"/>
      <c r="CM15" s="592" t="s">
        <v>206</v>
      </c>
      <c r="CN15" s="593"/>
      <c r="CO15" s="593"/>
      <c r="CP15" s="593"/>
      <c r="CQ15" s="593"/>
      <c r="CR15" s="593"/>
      <c r="CS15" s="593"/>
      <c r="CT15" s="594"/>
      <c r="CU15" s="597" t="s">
        <v>129</v>
      </c>
      <c r="CV15" s="598"/>
      <c r="CW15" s="598"/>
      <c r="CX15" s="603"/>
      <c r="CY15" s="601" t="s">
        <v>206</v>
      </c>
      <c r="CZ15" s="593"/>
      <c r="DA15" s="593"/>
      <c r="DB15" s="593"/>
      <c r="DC15" s="593"/>
      <c r="DD15" s="593"/>
      <c r="DE15" s="593"/>
      <c r="DF15" s="593"/>
      <c r="DG15" s="593"/>
      <c r="DH15" s="593"/>
      <c r="DI15" s="593"/>
      <c r="DJ15" s="593"/>
      <c r="DK15" s="594"/>
      <c r="DL15" s="601" t="s">
        <v>206</v>
      </c>
      <c r="DM15" s="593"/>
      <c r="DN15" s="593"/>
      <c r="DO15" s="593"/>
      <c r="DP15" s="593"/>
      <c r="DQ15" s="593"/>
      <c r="DR15" s="593"/>
      <c r="DS15" s="593"/>
      <c r="DT15" s="593"/>
      <c r="DU15" s="593"/>
      <c r="DV15" s="593"/>
      <c r="DW15" s="593"/>
      <c r="DX15" s="602"/>
    </row>
    <row r="16" spans="2:138" ht="11.25" customHeight="1">
      <c r="B16" s="589" t="s">
        <v>235</v>
      </c>
      <c r="C16" s="590"/>
      <c r="D16" s="590"/>
      <c r="E16" s="590"/>
      <c r="F16" s="590"/>
      <c r="G16" s="590"/>
      <c r="H16" s="590"/>
      <c r="I16" s="590"/>
      <c r="J16" s="590"/>
      <c r="K16" s="590"/>
      <c r="L16" s="590"/>
      <c r="M16" s="590"/>
      <c r="N16" s="590"/>
      <c r="O16" s="590"/>
      <c r="P16" s="590"/>
      <c r="Q16" s="591"/>
      <c r="R16" s="592">
        <v>827251</v>
      </c>
      <c r="S16" s="593"/>
      <c r="T16" s="593"/>
      <c r="U16" s="593"/>
      <c r="V16" s="593"/>
      <c r="W16" s="593"/>
      <c r="X16" s="593"/>
      <c r="Y16" s="594"/>
      <c r="Z16" s="595">
        <v>0.1</v>
      </c>
      <c r="AA16" s="595"/>
      <c r="AB16" s="595"/>
      <c r="AC16" s="595"/>
      <c r="AD16" s="596">
        <v>827251</v>
      </c>
      <c r="AE16" s="596"/>
      <c r="AF16" s="596"/>
      <c r="AG16" s="596"/>
      <c r="AH16" s="596"/>
      <c r="AI16" s="596"/>
      <c r="AJ16" s="596"/>
      <c r="AK16" s="596"/>
      <c r="AL16" s="597">
        <v>0.2</v>
      </c>
      <c r="AM16" s="598"/>
      <c r="AN16" s="598"/>
      <c r="AO16" s="599"/>
      <c r="AP16" s="589" t="s">
        <v>236</v>
      </c>
      <c r="AQ16" s="590"/>
      <c r="AR16" s="590"/>
      <c r="AS16" s="590"/>
      <c r="AT16" s="590"/>
      <c r="AU16" s="590"/>
      <c r="AV16" s="590"/>
      <c r="AW16" s="590"/>
      <c r="AX16" s="590"/>
      <c r="AY16" s="590"/>
      <c r="AZ16" s="590"/>
      <c r="BA16" s="590"/>
      <c r="BB16" s="590"/>
      <c r="BC16" s="591"/>
      <c r="BD16" s="592">
        <v>1406575</v>
      </c>
      <c r="BE16" s="593"/>
      <c r="BF16" s="593"/>
      <c r="BG16" s="593"/>
      <c r="BH16" s="593"/>
      <c r="BI16" s="593"/>
      <c r="BJ16" s="593"/>
      <c r="BK16" s="594"/>
      <c r="BL16" s="595">
        <v>0.7</v>
      </c>
      <c r="BM16" s="595"/>
      <c r="BN16" s="595"/>
      <c r="BO16" s="595"/>
      <c r="BP16" s="596" t="s">
        <v>211</v>
      </c>
      <c r="BQ16" s="596"/>
      <c r="BR16" s="596"/>
      <c r="BS16" s="596"/>
      <c r="BT16" s="596"/>
      <c r="BU16" s="596"/>
      <c r="BV16" s="596"/>
      <c r="BW16" s="600"/>
      <c r="BY16" s="589" t="s">
        <v>237</v>
      </c>
      <c r="BZ16" s="590"/>
      <c r="CA16" s="590"/>
      <c r="CB16" s="590"/>
      <c r="CC16" s="590"/>
      <c r="CD16" s="590"/>
      <c r="CE16" s="590"/>
      <c r="CF16" s="590"/>
      <c r="CG16" s="590"/>
      <c r="CH16" s="590"/>
      <c r="CI16" s="590"/>
      <c r="CJ16" s="590"/>
      <c r="CK16" s="590"/>
      <c r="CL16" s="591"/>
      <c r="CM16" s="592">
        <v>130137643</v>
      </c>
      <c r="CN16" s="593"/>
      <c r="CO16" s="593"/>
      <c r="CP16" s="593"/>
      <c r="CQ16" s="593"/>
      <c r="CR16" s="593"/>
      <c r="CS16" s="593"/>
      <c r="CT16" s="594"/>
      <c r="CU16" s="597">
        <v>17.5</v>
      </c>
      <c r="CV16" s="598"/>
      <c r="CW16" s="598"/>
      <c r="CX16" s="603"/>
      <c r="CY16" s="601">
        <v>3170138</v>
      </c>
      <c r="CZ16" s="593"/>
      <c r="DA16" s="593"/>
      <c r="DB16" s="593"/>
      <c r="DC16" s="593"/>
      <c r="DD16" s="593"/>
      <c r="DE16" s="593"/>
      <c r="DF16" s="593"/>
      <c r="DG16" s="593"/>
      <c r="DH16" s="593"/>
      <c r="DI16" s="593"/>
      <c r="DJ16" s="593"/>
      <c r="DK16" s="594"/>
      <c r="DL16" s="601">
        <v>98655894</v>
      </c>
      <c r="DM16" s="593"/>
      <c r="DN16" s="593"/>
      <c r="DO16" s="593"/>
      <c r="DP16" s="593"/>
      <c r="DQ16" s="593"/>
      <c r="DR16" s="593"/>
      <c r="DS16" s="593"/>
      <c r="DT16" s="593"/>
      <c r="DU16" s="593"/>
      <c r="DV16" s="593"/>
      <c r="DW16" s="593"/>
      <c r="DX16" s="602"/>
    </row>
    <row r="17" spans="2:128" ht="11.25" customHeight="1">
      <c r="B17" s="589" t="s">
        <v>238</v>
      </c>
      <c r="C17" s="590"/>
      <c r="D17" s="590"/>
      <c r="E17" s="590"/>
      <c r="F17" s="590"/>
      <c r="G17" s="590"/>
      <c r="H17" s="590"/>
      <c r="I17" s="590"/>
      <c r="J17" s="590"/>
      <c r="K17" s="590"/>
      <c r="L17" s="590"/>
      <c r="M17" s="590"/>
      <c r="N17" s="590"/>
      <c r="O17" s="590"/>
      <c r="P17" s="590"/>
      <c r="Q17" s="591"/>
      <c r="R17" s="592">
        <v>689667</v>
      </c>
      <c r="S17" s="593"/>
      <c r="T17" s="593"/>
      <c r="U17" s="593"/>
      <c r="V17" s="593"/>
      <c r="W17" s="593"/>
      <c r="X17" s="593"/>
      <c r="Y17" s="594"/>
      <c r="Z17" s="595">
        <v>0.1</v>
      </c>
      <c r="AA17" s="595"/>
      <c r="AB17" s="595"/>
      <c r="AC17" s="595"/>
      <c r="AD17" s="596">
        <v>689667</v>
      </c>
      <c r="AE17" s="596"/>
      <c r="AF17" s="596"/>
      <c r="AG17" s="596"/>
      <c r="AH17" s="596"/>
      <c r="AI17" s="596"/>
      <c r="AJ17" s="596"/>
      <c r="AK17" s="596"/>
      <c r="AL17" s="597">
        <v>0.2</v>
      </c>
      <c r="AM17" s="598"/>
      <c r="AN17" s="598"/>
      <c r="AO17" s="599"/>
      <c r="AP17" s="589" t="s">
        <v>239</v>
      </c>
      <c r="AQ17" s="590"/>
      <c r="AR17" s="590"/>
      <c r="AS17" s="590"/>
      <c r="AT17" s="590"/>
      <c r="AU17" s="590"/>
      <c r="AV17" s="590"/>
      <c r="AW17" s="590"/>
      <c r="AX17" s="590"/>
      <c r="AY17" s="590"/>
      <c r="AZ17" s="590"/>
      <c r="BA17" s="590"/>
      <c r="BB17" s="590"/>
      <c r="BC17" s="591"/>
      <c r="BD17" s="592">
        <v>39135700</v>
      </c>
      <c r="BE17" s="593"/>
      <c r="BF17" s="593"/>
      <c r="BG17" s="593"/>
      <c r="BH17" s="593"/>
      <c r="BI17" s="593"/>
      <c r="BJ17" s="593"/>
      <c r="BK17" s="594"/>
      <c r="BL17" s="595">
        <v>20.9</v>
      </c>
      <c r="BM17" s="595"/>
      <c r="BN17" s="595"/>
      <c r="BO17" s="595"/>
      <c r="BP17" s="596" t="s">
        <v>206</v>
      </c>
      <c r="BQ17" s="596"/>
      <c r="BR17" s="596"/>
      <c r="BS17" s="596"/>
      <c r="BT17" s="596"/>
      <c r="BU17" s="596"/>
      <c r="BV17" s="596"/>
      <c r="BW17" s="600"/>
      <c r="BY17" s="589" t="s">
        <v>240</v>
      </c>
      <c r="BZ17" s="590"/>
      <c r="CA17" s="590"/>
      <c r="CB17" s="590"/>
      <c r="CC17" s="590"/>
      <c r="CD17" s="590"/>
      <c r="CE17" s="590"/>
      <c r="CF17" s="590"/>
      <c r="CG17" s="590"/>
      <c r="CH17" s="590"/>
      <c r="CI17" s="590"/>
      <c r="CJ17" s="590"/>
      <c r="CK17" s="590"/>
      <c r="CL17" s="591"/>
      <c r="CM17" s="592">
        <v>9643200</v>
      </c>
      <c r="CN17" s="593"/>
      <c r="CO17" s="593"/>
      <c r="CP17" s="593"/>
      <c r="CQ17" s="593"/>
      <c r="CR17" s="593"/>
      <c r="CS17" s="593"/>
      <c r="CT17" s="594"/>
      <c r="CU17" s="597">
        <v>1.3</v>
      </c>
      <c r="CV17" s="598"/>
      <c r="CW17" s="598"/>
      <c r="CX17" s="603"/>
      <c r="CY17" s="601" t="s">
        <v>206</v>
      </c>
      <c r="CZ17" s="593"/>
      <c r="DA17" s="593"/>
      <c r="DB17" s="593"/>
      <c r="DC17" s="593"/>
      <c r="DD17" s="593"/>
      <c r="DE17" s="593"/>
      <c r="DF17" s="593"/>
      <c r="DG17" s="593"/>
      <c r="DH17" s="593"/>
      <c r="DI17" s="593"/>
      <c r="DJ17" s="593"/>
      <c r="DK17" s="594"/>
      <c r="DL17" s="601">
        <v>383611</v>
      </c>
      <c r="DM17" s="593"/>
      <c r="DN17" s="593"/>
      <c r="DO17" s="593"/>
      <c r="DP17" s="593"/>
      <c r="DQ17" s="593"/>
      <c r="DR17" s="593"/>
      <c r="DS17" s="593"/>
      <c r="DT17" s="593"/>
      <c r="DU17" s="593"/>
      <c r="DV17" s="593"/>
      <c r="DW17" s="593"/>
      <c r="DX17" s="602"/>
    </row>
    <row r="18" spans="2:128" ht="11.25" customHeight="1">
      <c r="B18" s="589" t="s">
        <v>241</v>
      </c>
      <c r="C18" s="590"/>
      <c r="D18" s="590"/>
      <c r="E18" s="590"/>
      <c r="F18" s="590"/>
      <c r="G18" s="590"/>
      <c r="H18" s="590"/>
      <c r="I18" s="590"/>
      <c r="J18" s="590"/>
      <c r="K18" s="590"/>
      <c r="L18" s="590"/>
      <c r="M18" s="590"/>
      <c r="N18" s="590"/>
      <c r="O18" s="590"/>
      <c r="P18" s="590"/>
      <c r="Q18" s="591"/>
      <c r="R18" s="592">
        <v>137584</v>
      </c>
      <c r="S18" s="593"/>
      <c r="T18" s="593"/>
      <c r="U18" s="593"/>
      <c r="V18" s="593"/>
      <c r="W18" s="593"/>
      <c r="X18" s="593"/>
      <c r="Y18" s="594"/>
      <c r="Z18" s="595">
        <v>0</v>
      </c>
      <c r="AA18" s="595"/>
      <c r="AB18" s="595"/>
      <c r="AC18" s="595"/>
      <c r="AD18" s="596">
        <v>137584</v>
      </c>
      <c r="AE18" s="596"/>
      <c r="AF18" s="596"/>
      <c r="AG18" s="596"/>
      <c r="AH18" s="596"/>
      <c r="AI18" s="596"/>
      <c r="AJ18" s="596"/>
      <c r="AK18" s="596"/>
      <c r="AL18" s="597">
        <v>0</v>
      </c>
      <c r="AM18" s="598"/>
      <c r="AN18" s="598"/>
      <c r="AO18" s="599"/>
      <c r="AP18" s="589" t="s">
        <v>242</v>
      </c>
      <c r="AQ18" s="590"/>
      <c r="AR18" s="590"/>
      <c r="AS18" s="590"/>
      <c r="AT18" s="590"/>
      <c r="AU18" s="590"/>
      <c r="AV18" s="590"/>
      <c r="AW18" s="590"/>
      <c r="AX18" s="590"/>
      <c r="AY18" s="590"/>
      <c r="AZ18" s="590"/>
      <c r="BA18" s="590"/>
      <c r="BB18" s="590"/>
      <c r="BC18" s="591"/>
      <c r="BD18" s="592">
        <v>65296260</v>
      </c>
      <c r="BE18" s="593"/>
      <c r="BF18" s="593"/>
      <c r="BG18" s="593"/>
      <c r="BH18" s="593"/>
      <c r="BI18" s="593"/>
      <c r="BJ18" s="593"/>
      <c r="BK18" s="594"/>
      <c r="BL18" s="595">
        <v>34.799999999999997</v>
      </c>
      <c r="BM18" s="595"/>
      <c r="BN18" s="595"/>
      <c r="BO18" s="595"/>
      <c r="BP18" s="596" t="s">
        <v>206</v>
      </c>
      <c r="BQ18" s="596"/>
      <c r="BR18" s="596"/>
      <c r="BS18" s="596"/>
      <c r="BT18" s="596"/>
      <c r="BU18" s="596"/>
      <c r="BV18" s="596"/>
      <c r="BW18" s="600"/>
      <c r="BY18" s="589" t="s">
        <v>243</v>
      </c>
      <c r="BZ18" s="590"/>
      <c r="CA18" s="590"/>
      <c r="CB18" s="590"/>
      <c r="CC18" s="590"/>
      <c r="CD18" s="590"/>
      <c r="CE18" s="590"/>
      <c r="CF18" s="590"/>
      <c r="CG18" s="590"/>
      <c r="CH18" s="590"/>
      <c r="CI18" s="590"/>
      <c r="CJ18" s="590"/>
      <c r="CK18" s="590"/>
      <c r="CL18" s="591"/>
      <c r="CM18" s="592">
        <v>92527341</v>
      </c>
      <c r="CN18" s="593"/>
      <c r="CO18" s="593"/>
      <c r="CP18" s="593"/>
      <c r="CQ18" s="593"/>
      <c r="CR18" s="593"/>
      <c r="CS18" s="593"/>
      <c r="CT18" s="594"/>
      <c r="CU18" s="597">
        <v>12.5</v>
      </c>
      <c r="CV18" s="598"/>
      <c r="CW18" s="598"/>
      <c r="CX18" s="603"/>
      <c r="CY18" s="601" t="s">
        <v>206</v>
      </c>
      <c r="CZ18" s="593"/>
      <c r="DA18" s="593"/>
      <c r="DB18" s="593"/>
      <c r="DC18" s="593"/>
      <c r="DD18" s="593"/>
      <c r="DE18" s="593"/>
      <c r="DF18" s="593"/>
      <c r="DG18" s="593"/>
      <c r="DH18" s="593"/>
      <c r="DI18" s="593"/>
      <c r="DJ18" s="593"/>
      <c r="DK18" s="594"/>
      <c r="DL18" s="601">
        <v>90657141</v>
      </c>
      <c r="DM18" s="593"/>
      <c r="DN18" s="593"/>
      <c r="DO18" s="593"/>
      <c r="DP18" s="593"/>
      <c r="DQ18" s="593"/>
      <c r="DR18" s="593"/>
      <c r="DS18" s="593"/>
      <c r="DT18" s="593"/>
      <c r="DU18" s="593"/>
      <c r="DV18" s="593"/>
      <c r="DW18" s="593"/>
      <c r="DX18" s="602"/>
    </row>
    <row r="19" spans="2:128" ht="11.25" customHeight="1">
      <c r="B19" s="604" t="s">
        <v>244</v>
      </c>
      <c r="C19" s="605"/>
      <c r="D19" s="605"/>
      <c r="E19" s="605"/>
      <c r="F19" s="605"/>
      <c r="G19" s="605"/>
      <c r="H19" s="605"/>
      <c r="I19" s="605"/>
      <c r="J19" s="605"/>
      <c r="K19" s="605"/>
      <c r="L19" s="605"/>
      <c r="M19" s="605"/>
      <c r="N19" s="605"/>
      <c r="O19" s="605"/>
      <c r="P19" s="605"/>
      <c r="Q19" s="606"/>
      <c r="R19" s="592" t="s">
        <v>206</v>
      </c>
      <c r="S19" s="593"/>
      <c r="T19" s="593"/>
      <c r="U19" s="593"/>
      <c r="V19" s="593"/>
      <c r="W19" s="593"/>
      <c r="X19" s="593"/>
      <c r="Y19" s="594"/>
      <c r="Z19" s="595" t="s">
        <v>206</v>
      </c>
      <c r="AA19" s="595"/>
      <c r="AB19" s="595"/>
      <c r="AC19" s="595"/>
      <c r="AD19" s="596" t="s">
        <v>206</v>
      </c>
      <c r="AE19" s="596"/>
      <c r="AF19" s="596"/>
      <c r="AG19" s="596"/>
      <c r="AH19" s="596"/>
      <c r="AI19" s="596"/>
      <c r="AJ19" s="596"/>
      <c r="AK19" s="596"/>
      <c r="AL19" s="597" t="s">
        <v>206</v>
      </c>
      <c r="AM19" s="598"/>
      <c r="AN19" s="598"/>
      <c r="AO19" s="599"/>
      <c r="AP19" s="589" t="s">
        <v>245</v>
      </c>
      <c r="AQ19" s="590"/>
      <c r="AR19" s="590"/>
      <c r="AS19" s="590"/>
      <c r="AT19" s="590"/>
      <c r="AU19" s="590"/>
      <c r="AV19" s="590"/>
      <c r="AW19" s="590"/>
      <c r="AX19" s="590"/>
      <c r="AY19" s="590"/>
      <c r="AZ19" s="590"/>
      <c r="BA19" s="590"/>
      <c r="BB19" s="590"/>
      <c r="BC19" s="591"/>
      <c r="BD19" s="592">
        <v>2742110</v>
      </c>
      <c r="BE19" s="593"/>
      <c r="BF19" s="593"/>
      <c r="BG19" s="593"/>
      <c r="BH19" s="593"/>
      <c r="BI19" s="593"/>
      <c r="BJ19" s="593"/>
      <c r="BK19" s="594"/>
      <c r="BL19" s="595">
        <v>1.5</v>
      </c>
      <c r="BM19" s="595"/>
      <c r="BN19" s="595"/>
      <c r="BO19" s="595"/>
      <c r="BP19" s="596" t="s">
        <v>206</v>
      </c>
      <c r="BQ19" s="596"/>
      <c r="BR19" s="596"/>
      <c r="BS19" s="596"/>
      <c r="BT19" s="596"/>
      <c r="BU19" s="596"/>
      <c r="BV19" s="596"/>
      <c r="BW19" s="600"/>
      <c r="BY19" s="589" t="s">
        <v>246</v>
      </c>
      <c r="BZ19" s="590"/>
      <c r="CA19" s="590"/>
      <c r="CB19" s="590"/>
      <c r="CC19" s="590"/>
      <c r="CD19" s="590"/>
      <c r="CE19" s="590"/>
      <c r="CF19" s="590"/>
      <c r="CG19" s="590"/>
      <c r="CH19" s="590"/>
      <c r="CI19" s="590"/>
      <c r="CJ19" s="590"/>
      <c r="CK19" s="590"/>
      <c r="CL19" s="591"/>
      <c r="CM19" s="592">
        <v>2394</v>
      </c>
      <c r="CN19" s="593"/>
      <c r="CO19" s="593"/>
      <c r="CP19" s="593"/>
      <c r="CQ19" s="593"/>
      <c r="CR19" s="593"/>
      <c r="CS19" s="593"/>
      <c r="CT19" s="594"/>
      <c r="CU19" s="597">
        <v>0</v>
      </c>
      <c r="CV19" s="598"/>
      <c r="CW19" s="598"/>
      <c r="CX19" s="603"/>
      <c r="CY19" s="601" t="s">
        <v>206</v>
      </c>
      <c r="CZ19" s="593"/>
      <c r="DA19" s="593"/>
      <c r="DB19" s="593"/>
      <c r="DC19" s="593"/>
      <c r="DD19" s="593"/>
      <c r="DE19" s="593"/>
      <c r="DF19" s="593"/>
      <c r="DG19" s="593"/>
      <c r="DH19" s="593"/>
      <c r="DI19" s="593"/>
      <c r="DJ19" s="593"/>
      <c r="DK19" s="594"/>
      <c r="DL19" s="601">
        <v>2394</v>
      </c>
      <c r="DM19" s="593"/>
      <c r="DN19" s="593"/>
      <c r="DO19" s="593"/>
      <c r="DP19" s="593"/>
      <c r="DQ19" s="593"/>
      <c r="DR19" s="593"/>
      <c r="DS19" s="593"/>
      <c r="DT19" s="593"/>
      <c r="DU19" s="593"/>
      <c r="DV19" s="593"/>
      <c r="DW19" s="593"/>
      <c r="DX19" s="602"/>
    </row>
    <row r="20" spans="2:128" ht="11.25" customHeight="1">
      <c r="B20" s="589" t="s">
        <v>247</v>
      </c>
      <c r="C20" s="590"/>
      <c r="D20" s="590"/>
      <c r="E20" s="590"/>
      <c r="F20" s="590"/>
      <c r="G20" s="590"/>
      <c r="H20" s="590"/>
      <c r="I20" s="590"/>
      <c r="J20" s="590"/>
      <c r="K20" s="590"/>
      <c r="L20" s="590"/>
      <c r="M20" s="590"/>
      <c r="N20" s="590"/>
      <c r="O20" s="590"/>
      <c r="P20" s="590"/>
      <c r="Q20" s="591"/>
      <c r="R20" s="592">
        <v>195353798</v>
      </c>
      <c r="S20" s="593"/>
      <c r="T20" s="593"/>
      <c r="U20" s="593"/>
      <c r="V20" s="593"/>
      <c r="W20" s="593"/>
      <c r="X20" s="593"/>
      <c r="Y20" s="594"/>
      <c r="Z20" s="595">
        <v>25.6</v>
      </c>
      <c r="AA20" s="595"/>
      <c r="AB20" s="595"/>
      <c r="AC20" s="595"/>
      <c r="AD20" s="596">
        <v>191958342</v>
      </c>
      <c r="AE20" s="596"/>
      <c r="AF20" s="596"/>
      <c r="AG20" s="596"/>
      <c r="AH20" s="596"/>
      <c r="AI20" s="596"/>
      <c r="AJ20" s="596"/>
      <c r="AK20" s="596"/>
      <c r="AL20" s="597">
        <v>52.7</v>
      </c>
      <c r="AM20" s="598"/>
      <c r="AN20" s="598"/>
      <c r="AO20" s="599"/>
      <c r="AP20" s="607" t="s">
        <v>248</v>
      </c>
      <c r="AQ20" s="608"/>
      <c r="AR20" s="608"/>
      <c r="AS20" s="608"/>
      <c r="AT20" s="608"/>
      <c r="AU20" s="608"/>
      <c r="AV20" s="608"/>
      <c r="AW20" s="608"/>
      <c r="AX20" s="608"/>
      <c r="AY20" s="608"/>
      <c r="AZ20" s="608"/>
      <c r="BA20" s="608"/>
      <c r="BB20" s="608"/>
      <c r="BC20" s="609"/>
      <c r="BD20" s="592">
        <v>1449807</v>
      </c>
      <c r="BE20" s="593"/>
      <c r="BF20" s="593"/>
      <c r="BG20" s="593"/>
      <c r="BH20" s="593"/>
      <c r="BI20" s="593"/>
      <c r="BJ20" s="593"/>
      <c r="BK20" s="594"/>
      <c r="BL20" s="595">
        <v>0.8</v>
      </c>
      <c r="BM20" s="595"/>
      <c r="BN20" s="595"/>
      <c r="BO20" s="595"/>
      <c r="BP20" s="596" t="s">
        <v>206</v>
      </c>
      <c r="BQ20" s="596"/>
      <c r="BR20" s="596"/>
      <c r="BS20" s="596"/>
      <c r="BT20" s="596"/>
      <c r="BU20" s="596"/>
      <c r="BV20" s="596"/>
      <c r="BW20" s="600"/>
      <c r="BY20" s="607" t="s">
        <v>249</v>
      </c>
      <c r="BZ20" s="608"/>
      <c r="CA20" s="608"/>
      <c r="CB20" s="608"/>
      <c r="CC20" s="608"/>
      <c r="CD20" s="608"/>
      <c r="CE20" s="608"/>
      <c r="CF20" s="608"/>
      <c r="CG20" s="608"/>
      <c r="CH20" s="608"/>
      <c r="CI20" s="608"/>
      <c r="CJ20" s="608"/>
      <c r="CK20" s="608"/>
      <c r="CL20" s="609"/>
      <c r="CM20" s="592" t="s">
        <v>211</v>
      </c>
      <c r="CN20" s="593"/>
      <c r="CO20" s="593"/>
      <c r="CP20" s="593"/>
      <c r="CQ20" s="593"/>
      <c r="CR20" s="593"/>
      <c r="CS20" s="593"/>
      <c r="CT20" s="594"/>
      <c r="CU20" s="597" t="s">
        <v>206</v>
      </c>
      <c r="CV20" s="598"/>
      <c r="CW20" s="598"/>
      <c r="CX20" s="603"/>
      <c r="CY20" s="601" t="s">
        <v>206</v>
      </c>
      <c r="CZ20" s="593"/>
      <c r="DA20" s="593"/>
      <c r="DB20" s="593"/>
      <c r="DC20" s="593"/>
      <c r="DD20" s="593"/>
      <c r="DE20" s="593"/>
      <c r="DF20" s="593"/>
      <c r="DG20" s="593"/>
      <c r="DH20" s="593"/>
      <c r="DI20" s="593"/>
      <c r="DJ20" s="593"/>
      <c r="DK20" s="594"/>
      <c r="DL20" s="601" t="s">
        <v>129</v>
      </c>
      <c r="DM20" s="593"/>
      <c r="DN20" s="593"/>
      <c r="DO20" s="593"/>
      <c r="DP20" s="593"/>
      <c r="DQ20" s="593"/>
      <c r="DR20" s="593"/>
      <c r="DS20" s="593"/>
      <c r="DT20" s="593"/>
      <c r="DU20" s="593"/>
      <c r="DV20" s="593"/>
      <c r="DW20" s="593"/>
      <c r="DX20" s="602"/>
    </row>
    <row r="21" spans="2:128" ht="11.25" customHeight="1">
      <c r="B21" s="589" t="s">
        <v>250</v>
      </c>
      <c r="C21" s="590"/>
      <c r="D21" s="590"/>
      <c r="E21" s="590"/>
      <c r="F21" s="590"/>
      <c r="G21" s="590"/>
      <c r="H21" s="590"/>
      <c r="I21" s="590"/>
      <c r="J21" s="590"/>
      <c r="K21" s="590"/>
      <c r="L21" s="590"/>
      <c r="M21" s="590"/>
      <c r="N21" s="590"/>
      <c r="O21" s="590"/>
      <c r="P21" s="590"/>
      <c r="Q21" s="591"/>
      <c r="R21" s="592">
        <v>191958342</v>
      </c>
      <c r="S21" s="593"/>
      <c r="T21" s="593"/>
      <c r="U21" s="593"/>
      <c r="V21" s="593"/>
      <c r="W21" s="593"/>
      <c r="X21" s="593"/>
      <c r="Y21" s="594"/>
      <c r="Z21" s="597">
        <v>25.2</v>
      </c>
      <c r="AA21" s="598"/>
      <c r="AB21" s="598"/>
      <c r="AC21" s="603"/>
      <c r="AD21" s="601">
        <v>191958342</v>
      </c>
      <c r="AE21" s="593"/>
      <c r="AF21" s="593"/>
      <c r="AG21" s="593"/>
      <c r="AH21" s="593"/>
      <c r="AI21" s="593"/>
      <c r="AJ21" s="593"/>
      <c r="AK21" s="594"/>
      <c r="AL21" s="597">
        <v>52.7</v>
      </c>
      <c r="AM21" s="598"/>
      <c r="AN21" s="598"/>
      <c r="AO21" s="599"/>
      <c r="AP21" s="607" t="s">
        <v>251</v>
      </c>
      <c r="AQ21" s="608"/>
      <c r="AR21" s="608"/>
      <c r="AS21" s="608"/>
      <c r="AT21" s="608"/>
      <c r="AU21" s="608"/>
      <c r="AV21" s="608"/>
      <c r="AW21" s="608"/>
      <c r="AX21" s="608"/>
      <c r="AY21" s="608"/>
      <c r="AZ21" s="608"/>
      <c r="BA21" s="608"/>
      <c r="BB21" s="608"/>
      <c r="BC21" s="609"/>
      <c r="BD21" s="592">
        <v>353392</v>
      </c>
      <c r="BE21" s="593"/>
      <c r="BF21" s="593"/>
      <c r="BG21" s="593"/>
      <c r="BH21" s="593"/>
      <c r="BI21" s="593"/>
      <c r="BJ21" s="593"/>
      <c r="BK21" s="594"/>
      <c r="BL21" s="595">
        <v>0.2</v>
      </c>
      <c r="BM21" s="595"/>
      <c r="BN21" s="595"/>
      <c r="BO21" s="595"/>
      <c r="BP21" s="596" t="s">
        <v>211</v>
      </c>
      <c r="BQ21" s="596"/>
      <c r="BR21" s="596"/>
      <c r="BS21" s="596"/>
      <c r="BT21" s="596"/>
      <c r="BU21" s="596"/>
      <c r="BV21" s="596"/>
      <c r="BW21" s="600"/>
      <c r="BY21" s="607" t="s">
        <v>252</v>
      </c>
      <c r="BZ21" s="608"/>
      <c r="CA21" s="608"/>
      <c r="CB21" s="608"/>
      <c r="CC21" s="608"/>
      <c r="CD21" s="608"/>
      <c r="CE21" s="608"/>
      <c r="CF21" s="608"/>
      <c r="CG21" s="608"/>
      <c r="CH21" s="608"/>
      <c r="CI21" s="608"/>
      <c r="CJ21" s="608"/>
      <c r="CK21" s="608"/>
      <c r="CL21" s="609"/>
      <c r="CM21" s="592">
        <v>211950</v>
      </c>
      <c r="CN21" s="593"/>
      <c r="CO21" s="593"/>
      <c r="CP21" s="593"/>
      <c r="CQ21" s="593"/>
      <c r="CR21" s="593"/>
      <c r="CS21" s="593"/>
      <c r="CT21" s="594"/>
      <c r="CU21" s="597">
        <v>0</v>
      </c>
      <c r="CV21" s="598"/>
      <c r="CW21" s="598"/>
      <c r="CX21" s="603"/>
      <c r="CY21" s="601" t="s">
        <v>206</v>
      </c>
      <c r="CZ21" s="593"/>
      <c r="DA21" s="593"/>
      <c r="DB21" s="593"/>
      <c r="DC21" s="593"/>
      <c r="DD21" s="593"/>
      <c r="DE21" s="593"/>
      <c r="DF21" s="593"/>
      <c r="DG21" s="593"/>
      <c r="DH21" s="593"/>
      <c r="DI21" s="593"/>
      <c r="DJ21" s="593"/>
      <c r="DK21" s="594"/>
      <c r="DL21" s="601">
        <v>211950</v>
      </c>
      <c r="DM21" s="593"/>
      <c r="DN21" s="593"/>
      <c r="DO21" s="593"/>
      <c r="DP21" s="593"/>
      <c r="DQ21" s="593"/>
      <c r="DR21" s="593"/>
      <c r="DS21" s="593"/>
      <c r="DT21" s="593"/>
      <c r="DU21" s="593"/>
      <c r="DV21" s="593"/>
      <c r="DW21" s="593"/>
      <c r="DX21" s="602"/>
    </row>
    <row r="22" spans="2:128" ht="11.25" customHeight="1">
      <c r="B22" s="589" t="s">
        <v>253</v>
      </c>
      <c r="C22" s="590"/>
      <c r="D22" s="590"/>
      <c r="E22" s="590"/>
      <c r="F22" s="590"/>
      <c r="G22" s="590"/>
      <c r="H22" s="590"/>
      <c r="I22" s="590"/>
      <c r="J22" s="590"/>
      <c r="K22" s="590"/>
      <c r="L22" s="590"/>
      <c r="M22" s="590"/>
      <c r="N22" s="590"/>
      <c r="O22" s="590"/>
      <c r="P22" s="590"/>
      <c r="Q22" s="591"/>
      <c r="R22" s="592">
        <v>3369789</v>
      </c>
      <c r="S22" s="593"/>
      <c r="T22" s="593"/>
      <c r="U22" s="593"/>
      <c r="V22" s="593"/>
      <c r="W22" s="593"/>
      <c r="X22" s="593"/>
      <c r="Y22" s="594"/>
      <c r="Z22" s="597">
        <v>0.4</v>
      </c>
      <c r="AA22" s="598"/>
      <c r="AB22" s="598"/>
      <c r="AC22" s="603"/>
      <c r="AD22" s="601" t="s">
        <v>129</v>
      </c>
      <c r="AE22" s="593"/>
      <c r="AF22" s="593"/>
      <c r="AG22" s="593"/>
      <c r="AH22" s="593"/>
      <c r="AI22" s="593"/>
      <c r="AJ22" s="593"/>
      <c r="AK22" s="594"/>
      <c r="AL22" s="597" t="s">
        <v>211</v>
      </c>
      <c r="AM22" s="598"/>
      <c r="AN22" s="598"/>
      <c r="AO22" s="599"/>
      <c r="AP22" s="607" t="s">
        <v>254</v>
      </c>
      <c r="AQ22" s="610"/>
      <c r="AR22" s="610"/>
      <c r="AS22" s="610"/>
      <c r="AT22" s="610"/>
      <c r="AU22" s="610"/>
      <c r="AV22" s="610"/>
      <c r="AW22" s="610"/>
      <c r="AX22" s="610"/>
      <c r="AY22" s="610"/>
      <c r="AZ22" s="610"/>
      <c r="BA22" s="610"/>
      <c r="BB22" s="610"/>
      <c r="BC22" s="611"/>
      <c r="BD22" s="592">
        <v>10204635</v>
      </c>
      <c r="BE22" s="593"/>
      <c r="BF22" s="593"/>
      <c r="BG22" s="593"/>
      <c r="BH22" s="593"/>
      <c r="BI22" s="593"/>
      <c r="BJ22" s="593"/>
      <c r="BK22" s="594"/>
      <c r="BL22" s="595">
        <v>5.4</v>
      </c>
      <c r="BM22" s="595"/>
      <c r="BN22" s="595"/>
      <c r="BO22" s="595"/>
      <c r="BP22" s="596" t="s">
        <v>206</v>
      </c>
      <c r="BQ22" s="596"/>
      <c r="BR22" s="596"/>
      <c r="BS22" s="596"/>
      <c r="BT22" s="596"/>
      <c r="BU22" s="596"/>
      <c r="BV22" s="596"/>
      <c r="BW22" s="600"/>
      <c r="BY22" s="607" t="s">
        <v>255</v>
      </c>
      <c r="BZ22" s="608"/>
      <c r="CA22" s="608"/>
      <c r="CB22" s="608"/>
      <c r="CC22" s="608"/>
      <c r="CD22" s="608"/>
      <c r="CE22" s="608"/>
      <c r="CF22" s="608"/>
      <c r="CG22" s="608"/>
      <c r="CH22" s="608"/>
      <c r="CI22" s="608"/>
      <c r="CJ22" s="608"/>
      <c r="CK22" s="608"/>
      <c r="CL22" s="609"/>
      <c r="CM22" s="592">
        <v>961422</v>
      </c>
      <c r="CN22" s="593"/>
      <c r="CO22" s="593"/>
      <c r="CP22" s="593"/>
      <c r="CQ22" s="593"/>
      <c r="CR22" s="593"/>
      <c r="CS22" s="593"/>
      <c r="CT22" s="594"/>
      <c r="CU22" s="597">
        <v>0.1</v>
      </c>
      <c r="CV22" s="598"/>
      <c r="CW22" s="598"/>
      <c r="CX22" s="603"/>
      <c r="CY22" s="601" t="s">
        <v>129</v>
      </c>
      <c r="CZ22" s="593"/>
      <c r="DA22" s="593"/>
      <c r="DB22" s="593"/>
      <c r="DC22" s="593"/>
      <c r="DD22" s="593"/>
      <c r="DE22" s="593"/>
      <c r="DF22" s="593"/>
      <c r="DG22" s="593"/>
      <c r="DH22" s="593"/>
      <c r="DI22" s="593"/>
      <c r="DJ22" s="593"/>
      <c r="DK22" s="594"/>
      <c r="DL22" s="601">
        <v>961422</v>
      </c>
      <c r="DM22" s="593"/>
      <c r="DN22" s="593"/>
      <c r="DO22" s="593"/>
      <c r="DP22" s="593"/>
      <c r="DQ22" s="593"/>
      <c r="DR22" s="593"/>
      <c r="DS22" s="593"/>
      <c r="DT22" s="593"/>
      <c r="DU22" s="593"/>
      <c r="DV22" s="593"/>
      <c r="DW22" s="593"/>
      <c r="DX22" s="602"/>
    </row>
    <row r="23" spans="2:128" ht="11.25" customHeight="1">
      <c r="B23" s="589" t="s">
        <v>256</v>
      </c>
      <c r="C23" s="590"/>
      <c r="D23" s="590"/>
      <c r="E23" s="590"/>
      <c r="F23" s="590"/>
      <c r="G23" s="590"/>
      <c r="H23" s="590"/>
      <c r="I23" s="590"/>
      <c r="J23" s="590"/>
      <c r="K23" s="590"/>
      <c r="L23" s="590"/>
      <c r="M23" s="590"/>
      <c r="N23" s="590"/>
      <c r="O23" s="590"/>
      <c r="P23" s="590"/>
      <c r="Q23" s="591"/>
      <c r="R23" s="592">
        <v>25667</v>
      </c>
      <c r="S23" s="593"/>
      <c r="T23" s="593"/>
      <c r="U23" s="593"/>
      <c r="V23" s="593"/>
      <c r="W23" s="593"/>
      <c r="X23" s="593"/>
      <c r="Y23" s="594"/>
      <c r="Z23" s="597">
        <v>0</v>
      </c>
      <c r="AA23" s="598"/>
      <c r="AB23" s="598"/>
      <c r="AC23" s="603"/>
      <c r="AD23" s="601" t="s">
        <v>206</v>
      </c>
      <c r="AE23" s="593"/>
      <c r="AF23" s="593"/>
      <c r="AG23" s="593"/>
      <c r="AH23" s="593"/>
      <c r="AI23" s="593"/>
      <c r="AJ23" s="593"/>
      <c r="AK23" s="594"/>
      <c r="AL23" s="597" t="s">
        <v>206</v>
      </c>
      <c r="AM23" s="598"/>
      <c r="AN23" s="598"/>
      <c r="AO23" s="599"/>
      <c r="AP23" s="607" t="s">
        <v>257</v>
      </c>
      <c r="AQ23" s="610"/>
      <c r="AR23" s="610"/>
      <c r="AS23" s="610"/>
      <c r="AT23" s="610"/>
      <c r="AU23" s="610"/>
      <c r="AV23" s="610"/>
      <c r="AW23" s="610"/>
      <c r="AX23" s="610"/>
      <c r="AY23" s="610"/>
      <c r="AZ23" s="610"/>
      <c r="BA23" s="610"/>
      <c r="BB23" s="610"/>
      <c r="BC23" s="611"/>
      <c r="BD23" s="592">
        <v>16191776</v>
      </c>
      <c r="BE23" s="593"/>
      <c r="BF23" s="593"/>
      <c r="BG23" s="593"/>
      <c r="BH23" s="593"/>
      <c r="BI23" s="593"/>
      <c r="BJ23" s="593"/>
      <c r="BK23" s="594"/>
      <c r="BL23" s="595">
        <v>8.6</v>
      </c>
      <c r="BM23" s="595"/>
      <c r="BN23" s="595"/>
      <c r="BO23" s="595"/>
      <c r="BP23" s="596" t="s">
        <v>206</v>
      </c>
      <c r="BQ23" s="596"/>
      <c r="BR23" s="596"/>
      <c r="BS23" s="596"/>
      <c r="BT23" s="596"/>
      <c r="BU23" s="596"/>
      <c r="BV23" s="596"/>
      <c r="BW23" s="600"/>
      <c r="BY23" s="607" t="s">
        <v>258</v>
      </c>
      <c r="BZ23" s="608"/>
      <c r="CA23" s="608"/>
      <c r="CB23" s="608"/>
      <c r="CC23" s="608"/>
      <c r="CD23" s="608"/>
      <c r="CE23" s="608"/>
      <c r="CF23" s="608"/>
      <c r="CG23" s="608"/>
      <c r="CH23" s="608"/>
      <c r="CI23" s="608"/>
      <c r="CJ23" s="608"/>
      <c r="CK23" s="608"/>
      <c r="CL23" s="609"/>
      <c r="CM23" s="592">
        <v>1197623</v>
      </c>
      <c r="CN23" s="593"/>
      <c r="CO23" s="593"/>
      <c r="CP23" s="593"/>
      <c r="CQ23" s="593"/>
      <c r="CR23" s="593"/>
      <c r="CS23" s="593"/>
      <c r="CT23" s="594"/>
      <c r="CU23" s="597">
        <v>0.2</v>
      </c>
      <c r="CV23" s="598"/>
      <c r="CW23" s="598"/>
      <c r="CX23" s="603"/>
      <c r="CY23" s="601" t="s">
        <v>129</v>
      </c>
      <c r="CZ23" s="593"/>
      <c r="DA23" s="593"/>
      <c r="DB23" s="593"/>
      <c r="DC23" s="593"/>
      <c r="DD23" s="593"/>
      <c r="DE23" s="593"/>
      <c r="DF23" s="593"/>
      <c r="DG23" s="593"/>
      <c r="DH23" s="593"/>
      <c r="DI23" s="593"/>
      <c r="DJ23" s="593"/>
      <c r="DK23" s="594"/>
      <c r="DL23" s="601">
        <v>1197623</v>
      </c>
      <c r="DM23" s="593"/>
      <c r="DN23" s="593"/>
      <c r="DO23" s="593"/>
      <c r="DP23" s="593"/>
      <c r="DQ23" s="593"/>
      <c r="DR23" s="593"/>
      <c r="DS23" s="593"/>
      <c r="DT23" s="593"/>
      <c r="DU23" s="593"/>
      <c r="DV23" s="593"/>
      <c r="DW23" s="593"/>
      <c r="DX23" s="602"/>
    </row>
    <row r="24" spans="2:128" ht="11.25" customHeight="1">
      <c r="B24" s="589" t="s">
        <v>259</v>
      </c>
      <c r="C24" s="590"/>
      <c r="D24" s="590"/>
      <c r="E24" s="590"/>
      <c r="F24" s="590"/>
      <c r="G24" s="590"/>
      <c r="H24" s="590"/>
      <c r="I24" s="590"/>
      <c r="J24" s="590"/>
      <c r="K24" s="590"/>
      <c r="L24" s="590"/>
      <c r="M24" s="590"/>
      <c r="N24" s="590"/>
      <c r="O24" s="590"/>
      <c r="P24" s="590"/>
      <c r="Q24" s="591"/>
      <c r="R24" s="592">
        <v>408423031</v>
      </c>
      <c r="S24" s="593"/>
      <c r="T24" s="593"/>
      <c r="U24" s="593"/>
      <c r="V24" s="593"/>
      <c r="W24" s="593"/>
      <c r="X24" s="593"/>
      <c r="Y24" s="594"/>
      <c r="Z24" s="597">
        <v>53.6</v>
      </c>
      <c r="AA24" s="598"/>
      <c r="AB24" s="598"/>
      <c r="AC24" s="603"/>
      <c r="AD24" s="601">
        <v>363464248</v>
      </c>
      <c r="AE24" s="593"/>
      <c r="AF24" s="593"/>
      <c r="AG24" s="593"/>
      <c r="AH24" s="593"/>
      <c r="AI24" s="593"/>
      <c r="AJ24" s="593"/>
      <c r="AK24" s="594"/>
      <c r="AL24" s="597">
        <v>99.8</v>
      </c>
      <c r="AM24" s="598"/>
      <c r="AN24" s="598"/>
      <c r="AO24" s="599"/>
      <c r="AP24" s="607" t="s">
        <v>260</v>
      </c>
      <c r="AQ24" s="610"/>
      <c r="AR24" s="610"/>
      <c r="AS24" s="610"/>
      <c r="AT24" s="610"/>
      <c r="AU24" s="610"/>
      <c r="AV24" s="610"/>
      <c r="AW24" s="610"/>
      <c r="AX24" s="610"/>
      <c r="AY24" s="610"/>
      <c r="AZ24" s="610"/>
      <c r="BA24" s="610"/>
      <c r="BB24" s="610"/>
      <c r="BC24" s="611"/>
      <c r="BD24" s="592">
        <v>2960</v>
      </c>
      <c r="BE24" s="593"/>
      <c r="BF24" s="593"/>
      <c r="BG24" s="593"/>
      <c r="BH24" s="593"/>
      <c r="BI24" s="593"/>
      <c r="BJ24" s="593"/>
      <c r="BK24" s="594"/>
      <c r="BL24" s="595">
        <v>0</v>
      </c>
      <c r="BM24" s="595"/>
      <c r="BN24" s="595"/>
      <c r="BO24" s="595"/>
      <c r="BP24" s="596" t="s">
        <v>206</v>
      </c>
      <c r="BQ24" s="596"/>
      <c r="BR24" s="596"/>
      <c r="BS24" s="596"/>
      <c r="BT24" s="596"/>
      <c r="BU24" s="596"/>
      <c r="BV24" s="596"/>
      <c r="BW24" s="600"/>
      <c r="BY24" s="607" t="s">
        <v>261</v>
      </c>
      <c r="BZ24" s="608"/>
      <c r="CA24" s="608"/>
      <c r="CB24" s="608"/>
      <c r="CC24" s="608"/>
      <c r="CD24" s="608"/>
      <c r="CE24" s="608"/>
      <c r="CF24" s="608"/>
      <c r="CG24" s="608"/>
      <c r="CH24" s="608"/>
      <c r="CI24" s="608"/>
      <c r="CJ24" s="608"/>
      <c r="CK24" s="608"/>
      <c r="CL24" s="609"/>
      <c r="CM24" s="592" t="s">
        <v>206</v>
      </c>
      <c r="CN24" s="593"/>
      <c r="CO24" s="593"/>
      <c r="CP24" s="593"/>
      <c r="CQ24" s="593"/>
      <c r="CR24" s="593"/>
      <c r="CS24" s="593"/>
      <c r="CT24" s="594"/>
      <c r="CU24" s="597" t="s">
        <v>206</v>
      </c>
      <c r="CV24" s="598"/>
      <c r="CW24" s="598"/>
      <c r="CX24" s="603"/>
      <c r="CY24" s="601" t="s">
        <v>206</v>
      </c>
      <c r="CZ24" s="593"/>
      <c r="DA24" s="593"/>
      <c r="DB24" s="593"/>
      <c r="DC24" s="593"/>
      <c r="DD24" s="593"/>
      <c r="DE24" s="593"/>
      <c r="DF24" s="593"/>
      <c r="DG24" s="593"/>
      <c r="DH24" s="593"/>
      <c r="DI24" s="593"/>
      <c r="DJ24" s="593"/>
      <c r="DK24" s="594"/>
      <c r="DL24" s="601" t="s">
        <v>206</v>
      </c>
      <c r="DM24" s="593"/>
      <c r="DN24" s="593"/>
      <c r="DO24" s="593"/>
      <c r="DP24" s="593"/>
      <c r="DQ24" s="593"/>
      <c r="DR24" s="593"/>
      <c r="DS24" s="593"/>
      <c r="DT24" s="593"/>
      <c r="DU24" s="593"/>
      <c r="DV24" s="593"/>
      <c r="DW24" s="593"/>
      <c r="DX24" s="602"/>
    </row>
    <row r="25" spans="2:128" ht="11.25" customHeight="1">
      <c r="B25" s="589" t="s">
        <v>262</v>
      </c>
      <c r="C25" s="590"/>
      <c r="D25" s="590"/>
      <c r="E25" s="590"/>
      <c r="F25" s="590"/>
      <c r="G25" s="590"/>
      <c r="H25" s="590"/>
      <c r="I25" s="590"/>
      <c r="J25" s="590"/>
      <c r="K25" s="590"/>
      <c r="L25" s="590"/>
      <c r="M25" s="590"/>
      <c r="N25" s="590"/>
      <c r="O25" s="590"/>
      <c r="P25" s="590"/>
      <c r="Q25" s="591"/>
      <c r="R25" s="592">
        <v>312890</v>
      </c>
      <c r="S25" s="593"/>
      <c r="T25" s="593"/>
      <c r="U25" s="593"/>
      <c r="V25" s="593"/>
      <c r="W25" s="593"/>
      <c r="X25" s="593"/>
      <c r="Y25" s="594"/>
      <c r="Z25" s="597">
        <v>0</v>
      </c>
      <c r="AA25" s="598"/>
      <c r="AB25" s="598"/>
      <c r="AC25" s="603"/>
      <c r="AD25" s="601">
        <v>312890</v>
      </c>
      <c r="AE25" s="593"/>
      <c r="AF25" s="593"/>
      <c r="AG25" s="593"/>
      <c r="AH25" s="593"/>
      <c r="AI25" s="593"/>
      <c r="AJ25" s="593"/>
      <c r="AK25" s="594"/>
      <c r="AL25" s="597">
        <v>0.1</v>
      </c>
      <c r="AM25" s="598"/>
      <c r="AN25" s="598"/>
      <c r="AO25" s="599"/>
      <c r="AP25" s="607" t="s">
        <v>263</v>
      </c>
      <c r="AQ25" s="610"/>
      <c r="AR25" s="610"/>
      <c r="AS25" s="610"/>
      <c r="AT25" s="610"/>
      <c r="AU25" s="610"/>
      <c r="AV25" s="610"/>
      <c r="AW25" s="610"/>
      <c r="AX25" s="610"/>
      <c r="AY25" s="610"/>
      <c r="AZ25" s="610"/>
      <c r="BA25" s="610"/>
      <c r="BB25" s="610"/>
      <c r="BC25" s="611"/>
      <c r="BD25" s="592" t="s">
        <v>206</v>
      </c>
      <c r="BE25" s="593"/>
      <c r="BF25" s="593"/>
      <c r="BG25" s="593"/>
      <c r="BH25" s="593"/>
      <c r="BI25" s="593"/>
      <c r="BJ25" s="593"/>
      <c r="BK25" s="594"/>
      <c r="BL25" s="595" t="s">
        <v>206</v>
      </c>
      <c r="BM25" s="595"/>
      <c r="BN25" s="595"/>
      <c r="BO25" s="595"/>
      <c r="BP25" s="596" t="s">
        <v>206</v>
      </c>
      <c r="BQ25" s="596"/>
      <c r="BR25" s="596"/>
      <c r="BS25" s="596"/>
      <c r="BT25" s="596"/>
      <c r="BU25" s="596"/>
      <c r="BV25" s="596"/>
      <c r="BW25" s="600"/>
      <c r="BY25" s="607" t="s">
        <v>264</v>
      </c>
      <c r="BZ25" s="608"/>
      <c r="CA25" s="608"/>
      <c r="CB25" s="608"/>
      <c r="CC25" s="608"/>
      <c r="CD25" s="608"/>
      <c r="CE25" s="608"/>
      <c r="CF25" s="608"/>
      <c r="CG25" s="608"/>
      <c r="CH25" s="608"/>
      <c r="CI25" s="608"/>
      <c r="CJ25" s="608"/>
      <c r="CK25" s="608"/>
      <c r="CL25" s="609"/>
      <c r="CM25" s="592">
        <v>32015454</v>
      </c>
      <c r="CN25" s="593"/>
      <c r="CO25" s="593"/>
      <c r="CP25" s="593"/>
      <c r="CQ25" s="593"/>
      <c r="CR25" s="593"/>
      <c r="CS25" s="593"/>
      <c r="CT25" s="594"/>
      <c r="CU25" s="597">
        <v>4.3</v>
      </c>
      <c r="CV25" s="598"/>
      <c r="CW25" s="598"/>
      <c r="CX25" s="603"/>
      <c r="CY25" s="601" t="s">
        <v>206</v>
      </c>
      <c r="CZ25" s="593"/>
      <c r="DA25" s="593"/>
      <c r="DB25" s="593"/>
      <c r="DC25" s="593"/>
      <c r="DD25" s="593"/>
      <c r="DE25" s="593"/>
      <c r="DF25" s="593"/>
      <c r="DG25" s="593"/>
      <c r="DH25" s="593"/>
      <c r="DI25" s="593"/>
      <c r="DJ25" s="593"/>
      <c r="DK25" s="594"/>
      <c r="DL25" s="601">
        <v>32015454</v>
      </c>
      <c r="DM25" s="593"/>
      <c r="DN25" s="593"/>
      <c r="DO25" s="593"/>
      <c r="DP25" s="593"/>
      <c r="DQ25" s="593"/>
      <c r="DR25" s="593"/>
      <c r="DS25" s="593"/>
      <c r="DT25" s="593"/>
      <c r="DU25" s="593"/>
      <c r="DV25" s="593"/>
      <c r="DW25" s="593"/>
      <c r="DX25" s="602"/>
    </row>
    <row r="26" spans="2:128" ht="11.25" customHeight="1">
      <c r="B26" s="589" t="s">
        <v>265</v>
      </c>
      <c r="C26" s="590"/>
      <c r="D26" s="590"/>
      <c r="E26" s="590"/>
      <c r="F26" s="590"/>
      <c r="G26" s="590"/>
      <c r="H26" s="590"/>
      <c r="I26" s="590"/>
      <c r="J26" s="590"/>
      <c r="K26" s="590"/>
      <c r="L26" s="590"/>
      <c r="M26" s="590"/>
      <c r="N26" s="590"/>
      <c r="O26" s="590"/>
      <c r="P26" s="590"/>
      <c r="Q26" s="591"/>
      <c r="R26" s="592">
        <v>4247605</v>
      </c>
      <c r="S26" s="593"/>
      <c r="T26" s="593"/>
      <c r="U26" s="593"/>
      <c r="V26" s="593"/>
      <c r="W26" s="593"/>
      <c r="X26" s="593"/>
      <c r="Y26" s="594"/>
      <c r="Z26" s="597">
        <v>0.6</v>
      </c>
      <c r="AA26" s="598"/>
      <c r="AB26" s="598"/>
      <c r="AC26" s="603"/>
      <c r="AD26" s="601" t="s">
        <v>206</v>
      </c>
      <c r="AE26" s="593"/>
      <c r="AF26" s="593"/>
      <c r="AG26" s="593"/>
      <c r="AH26" s="593"/>
      <c r="AI26" s="593"/>
      <c r="AJ26" s="593"/>
      <c r="AK26" s="594"/>
      <c r="AL26" s="597" t="s">
        <v>211</v>
      </c>
      <c r="AM26" s="598"/>
      <c r="AN26" s="598"/>
      <c r="AO26" s="599"/>
      <c r="AP26" s="607" t="s">
        <v>266</v>
      </c>
      <c r="AQ26" s="610"/>
      <c r="AR26" s="610"/>
      <c r="AS26" s="610"/>
      <c r="AT26" s="610"/>
      <c r="AU26" s="610"/>
      <c r="AV26" s="610"/>
      <c r="AW26" s="610"/>
      <c r="AX26" s="610"/>
      <c r="AY26" s="610"/>
      <c r="AZ26" s="610"/>
      <c r="BA26" s="610"/>
      <c r="BB26" s="610"/>
      <c r="BC26" s="611"/>
      <c r="BD26" s="592">
        <v>1738271</v>
      </c>
      <c r="BE26" s="593"/>
      <c r="BF26" s="593"/>
      <c r="BG26" s="593"/>
      <c r="BH26" s="593"/>
      <c r="BI26" s="593"/>
      <c r="BJ26" s="593"/>
      <c r="BK26" s="594"/>
      <c r="BL26" s="595">
        <v>0.9</v>
      </c>
      <c r="BM26" s="595"/>
      <c r="BN26" s="595"/>
      <c r="BO26" s="595"/>
      <c r="BP26" s="596" t="s">
        <v>206</v>
      </c>
      <c r="BQ26" s="596"/>
      <c r="BR26" s="596"/>
      <c r="BS26" s="596"/>
      <c r="BT26" s="596"/>
      <c r="BU26" s="596"/>
      <c r="BV26" s="596"/>
      <c r="BW26" s="600"/>
      <c r="BY26" s="607" t="s">
        <v>267</v>
      </c>
      <c r="BZ26" s="608"/>
      <c r="CA26" s="608"/>
      <c r="CB26" s="608"/>
      <c r="CC26" s="608"/>
      <c r="CD26" s="608"/>
      <c r="CE26" s="608"/>
      <c r="CF26" s="608"/>
      <c r="CG26" s="608"/>
      <c r="CH26" s="608"/>
      <c r="CI26" s="608"/>
      <c r="CJ26" s="608"/>
      <c r="CK26" s="608"/>
      <c r="CL26" s="609"/>
      <c r="CM26" s="592">
        <v>248440</v>
      </c>
      <c r="CN26" s="593"/>
      <c r="CO26" s="593"/>
      <c r="CP26" s="593"/>
      <c r="CQ26" s="593"/>
      <c r="CR26" s="593"/>
      <c r="CS26" s="593"/>
      <c r="CT26" s="594"/>
      <c r="CU26" s="597">
        <v>0</v>
      </c>
      <c r="CV26" s="598"/>
      <c r="CW26" s="598"/>
      <c r="CX26" s="603"/>
      <c r="CY26" s="601" t="s">
        <v>211</v>
      </c>
      <c r="CZ26" s="593"/>
      <c r="DA26" s="593"/>
      <c r="DB26" s="593"/>
      <c r="DC26" s="593"/>
      <c r="DD26" s="593"/>
      <c r="DE26" s="593"/>
      <c r="DF26" s="593"/>
      <c r="DG26" s="593"/>
      <c r="DH26" s="593"/>
      <c r="DI26" s="593"/>
      <c r="DJ26" s="593"/>
      <c r="DK26" s="594"/>
      <c r="DL26" s="601">
        <v>248440</v>
      </c>
      <c r="DM26" s="593"/>
      <c r="DN26" s="593"/>
      <c r="DO26" s="593"/>
      <c r="DP26" s="593"/>
      <c r="DQ26" s="593"/>
      <c r="DR26" s="593"/>
      <c r="DS26" s="593"/>
      <c r="DT26" s="593"/>
      <c r="DU26" s="593"/>
      <c r="DV26" s="593"/>
      <c r="DW26" s="593"/>
      <c r="DX26" s="602"/>
    </row>
    <row r="27" spans="2:128" ht="11.25" customHeight="1">
      <c r="B27" s="589" t="s">
        <v>268</v>
      </c>
      <c r="C27" s="590"/>
      <c r="D27" s="590"/>
      <c r="E27" s="590"/>
      <c r="F27" s="590"/>
      <c r="G27" s="590"/>
      <c r="H27" s="590"/>
      <c r="I27" s="590"/>
      <c r="J27" s="590"/>
      <c r="K27" s="590"/>
      <c r="L27" s="590"/>
      <c r="M27" s="590"/>
      <c r="N27" s="590"/>
      <c r="O27" s="590"/>
      <c r="P27" s="590"/>
      <c r="Q27" s="591"/>
      <c r="R27" s="592">
        <v>5623833</v>
      </c>
      <c r="S27" s="593"/>
      <c r="T27" s="593"/>
      <c r="U27" s="593"/>
      <c r="V27" s="593"/>
      <c r="W27" s="593"/>
      <c r="X27" s="593"/>
      <c r="Y27" s="594"/>
      <c r="Z27" s="597">
        <v>0.7</v>
      </c>
      <c r="AA27" s="598"/>
      <c r="AB27" s="598"/>
      <c r="AC27" s="603"/>
      <c r="AD27" s="601">
        <v>503908</v>
      </c>
      <c r="AE27" s="593"/>
      <c r="AF27" s="593"/>
      <c r="AG27" s="593"/>
      <c r="AH27" s="593"/>
      <c r="AI27" s="593"/>
      <c r="AJ27" s="593"/>
      <c r="AK27" s="594"/>
      <c r="AL27" s="597">
        <v>0.1</v>
      </c>
      <c r="AM27" s="598"/>
      <c r="AN27" s="598"/>
      <c r="AO27" s="599"/>
      <c r="AP27" s="607" t="s">
        <v>269</v>
      </c>
      <c r="AQ27" s="610"/>
      <c r="AR27" s="610"/>
      <c r="AS27" s="610"/>
      <c r="AT27" s="610"/>
      <c r="AU27" s="610"/>
      <c r="AV27" s="610"/>
      <c r="AW27" s="610"/>
      <c r="AX27" s="610"/>
      <c r="AY27" s="610"/>
      <c r="AZ27" s="610"/>
      <c r="BA27" s="610"/>
      <c r="BB27" s="610"/>
      <c r="BC27" s="611"/>
      <c r="BD27" s="592">
        <v>269096</v>
      </c>
      <c r="BE27" s="593"/>
      <c r="BF27" s="593"/>
      <c r="BG27" s="593"/>
      <c r="BH27" s="593"/>
      <c r="BI27" s="593"/>
      <c r="BJ27" s="593"/>
      <c r="BK27" s="594"/>
      <c r="BL27" s="595">
        <v>0.1</v>
      </c>
      <c r="BM27" s="595"/>
      <c r="BN27" s="595"/>
      <c r="BO27" s="595"/>
      <c r="BP27" s="596" t="s">
        <v>206</v>
      </c>
      <c r="BQ27" s="596"/>
      <c r="BR27" s="596"/>
      <c r="BS27" s="596"/>
      <c r="BT27" s="596"/>
      <c r="BU27" s="596"/>
      <c r="BV27" s="596"/>
      <c r="BW27" s="600"/>
      <c r="BY27" s="607" t="s">
        <v>270</v>
      </c>
      <c r="BZ27" s="608"/>
      <c r="CA27" s="608"/>
      <c r="CB27" s="608"/>
      <c r="CC27" s="608"/>
      <c r="CD27" s="608"/>
      <c r="CE27" s="608"/>
      <c r="CF27" s="608"/>
      <c r="CG27" s="608"/>
      <c r="CH27" s="608"/>
      <c r="CI27" s="608"/>
      <c r="CJ27" s="608"/>
      <c r="CK27" s="608"/>
      <c r="CL27" s="609"/>
      <c r="CM27" s="592" t="s">
        <v>206</v>
      </c>
      <c r="CN27" s="593"/>
      <c r="CO27" s="593"/>
      <c r="CP27" s="593"/>
      <c r="CQ27" s="593"/>
      <c r="CR27" s="593"/>
      <c r="CS27" s="593"/>
      <c r="CT27" s="594"/>
      <c r="CU27" s="597" t="s">
        <v>211</v>
      </c>
      <c r="CV27" s="598"/>
      <c r="CW27" s="598"/>
      <c r="CX27" s="603"/>
      <c r="CY27" s="601" t="s">
        <v>206</v>
      </c>
      <c r="CZ27" s="593"/>
      <c r="DA27" s="593"/>
      <c r="DB27" s="593"/>
      <c r="DC27" s="593"/>
      <c r="DD27" s="593"/>
      <c r="DE27" s="593"/>
      <c r="DF27" s="593"/>
      <c r="DG27" s="593"/>
      <c r="DH27" s="593"/>
      <c r="DI27" s="593"/>
      <c r="DJ27" s="593"/>
      <c r="DK27" s="594"/>
      <c r="DL27" s="601" t="s">
        <v>206</v>
      </c>
      <c r="DM27" s="593"/>
      <c r="DN27" s="593"/>
      <c r="DO27" s="593"/>
      <c r="DP27" s="593"/>
      <c r="DQ27" s="593"/>
      <c r="DR27" s="593"/>
      <c r="DS27" s="593"/>
      <c r="DT27" s="593"/>
      <c r="DU27" s="593"/>
      <c r="DV27" s="593"/>
      <c r="DW27" s="593"/>
      <c r="DX27" s="602"/>
    </row>
    <row r="28" spans="2:128" ht="11.25" customHeight="1">
      <c r="B28" s="589" t="s">
        <v>271</v>
      </c>
      <c r="C28" s="590"/>
      <c r="D28" s="590"/>
      <c r="E28" s="590"/>
      <c r="F28" s="590"/>
      <c r="G28" s="590"/>
      <c r="H28" s="590"/>
      <c r="I28" s="590"/>
      <c r="J28" s="590"/>
      <c r="K28" s="590"/>
      <c r="L28" s="590"/>
      <c r="M28" s="590"/>
      <c r="N28" s="590"/>
      <c r="O28" s="590"/>
      <c r="P28" s="590"/>
      <c r="Q28" s="591"/>
      <c r="R28" s="592">
        <v>2011419</v>
      </c>
      <c r="S28" s="593"/>
      <c r="T28" s="593"/>
      <c r="U28" s="593"/>
      <c r="V28" s="593"/>
      <c r="W28" s="593"/>
      <c r="X28" s="593"/>
      <c r="Y28" s="594"/>
      <c r="Z28" s="597">
        <v>0.3</v>
      </c>
      <c r="AA28" s="598"/>
      <c r="AB28" s="598"/>
      <c r="AC28" s="603"/>
      <c r="AD28" s="601" t="s">
        <v>206</v>
      </c>
      <c r="AE28" s="593"/>
      <c r="AF28" s="593"/>
      <c r="AG28" s="593"/>
      <c r="AH28" s="593"/>
      <c r="AI28" s="593"/>
      <c r="AJ28" s="593"/>
      <c r="AK28" s="594"/>
      <c r="AL28" s="597" t="s">
        <v>206</v>
      </c>
      <c r="AM28" s="598"/>
      <c r="AN28" s="598"/>
      <c r="AO28" s="599"/>
      <c r="AP28" s="607" t="s">
        <v>272</v>
      </c>
      <c r="AQ28" s="610"/>
      <c r="AR28" s="610"/>
      <c r="AS28" s="610"/>
      <c r="AT28" s="610"/>
      <c r="AU28" s="610"/>
      <c r="AV28" s="610"/>
      <c r="AW28" s="610"/>
      <c r="AX28" s="610"/>
      <c r="AY28" s="610"/>
      <c r="AZ28" s="610"/>
      <c r="BA28" s="610"/>
      <c r="BB28" s="610"/>
      <c r="BC28" s="611"/>
      <c r="BD28" s="592">
        <v>24521</v>
      </c>
      <c r="BE28" s="593"/>
      <c r="BF28" s="593"/>
      <c r="BG28" s="593"/>
      <c r="BH28" s="593"/>
      <c r="BI28" s="593"/>
      <c r="BJ28" s="593"/>
      <c r="BK28" s="594"/>
      <c r="BL28" s="595">
        <v>0</v>
      </c>
      <c r="BM28" s="595"/>
      <c r="BN28" s="595"/>
      <c r="BO28" s="595"/>
      <c r="BP28" s="596" t="s">
        <v>206</v>
      </c>
      <c r="BQ28" s="596"/>
      <c r="BR28" s="596"/>
      <c r="BS28" s="596"/>
      <c r="BT28" s="596"/>
      <c r="BU28" s="596"/>
      <c r="BV28" s="596"/>
      <c r="BW28" s="600"/>
      <c r="BY28" s="607" t="s">
        <v>273</v>
      </c>
      <c r="BZ28" s="608"/>
      <c r="CA28" s="608"/>
      <c r="CB28" s="608"/>
      <c r="CC28" s="608"/>
      <c r="CD28" s="608"/>
      <c r="CE28" s="608"/>
      <c r="CF28" s="608"/>
      <c r="CG28" s="608"/>
      <c r="CH28" s="608"/>
      <c r="CI28" s="608"/>
      <c r="CJ28" s="608"/>
      <c r="CK28" s="608"/>
      <c r="CL28" s="609"/>
      <c r="CM28" s="592" t="s">
        <v>206</v>
      </c>
      <c r="CN28" s="593"/>
      <c r="CO28" s="593"/>
      <c r="CP28" s="593"/>
      <c r="CQ28" s="593"/>
      <c r="CR28" s="593"/>
      <c r="CS28" s="593"/>
      <c r="CT28" s="594"/>
      <c r="CU28" s="597" t="s">
        <v>129</v>
      </c>
      <c r="CV28" s="598"/>
      <c r="CW28" s="598"/>
      <c r="CX28" s="603"/>
      <c r="CY28" s="601" t="s">
        <v>211</v>
      </c>
      <c r="CZ28" s="593"/>
      <c r="DA28" s="593"/>
      <c r="DB28" s="593"/>
      <c r="DC28" s="593"/>
      <c r="DD28" s="593"/>
      <c r="DE28" s="593"/>
      <c r="DF28" s="593"/>
      <c r="DG28" s="593"/>
      <c r="DH28" s="593"/>
      <c r="DI28" s="593"/>
      <c r="DJ28" s="593"/>
      <c r="DK28" s="594"/>
      <c r="DL28" s="601" t="s">
        <v>211</v>
      </c>
      <c r="DM28" s="593"/>
      <c r="DN28" s="593"/>
      <c r="DO28" s="593"/>
      <c r="DP28" s="593"/>
      <c r="DQ28" s="593"/>
      <c r="DR28" s="593"/>
      <c r="DS28" s="593"/>
      <c r="DT28" s="593"/>
      <c r="DU28" s="593"/>
      <c r="DV28" s="593"/>
      <c r="DW28" s="593"/>
      <c r="DX28" s="602"/>
    </row>
    <row r="29" spans="2:128" ht="11.25" customHeight="1">
      <c r="B29" s="589" t="s">
        <v>274</v>
      </c>
      <c r="C29" s="590"/>
      <c r="D29" s="590"/>
      <c r="E29" s="590"/>
      <c r="F29" s="590"/>
      <c r="G29" s="590"/>
      <c r="H29" s="590"/>
      <c r="I29" s="590"/>
      <c r="J29" s="590"/>
      <c r="K29" s="590"/>
      <c r="L29" s="590"/>
      <c r="M29" s="590"/>
      <c r="N29" s="590"/>
      <c r="O29" s="590"/>
      <c r="P29" s="590"/>
      <c r="Q29" s="591"/>
      <c r="R29" s="592">
        <v>141912196</v>
      </c>
      <c r="S29" s="593"/>
      <c r="T29" s="593"/>
      <c r="U29" s="593"/>
      <c r="V29" s="593"/>
      <c r="W29" s="593"/>
      <c r="X29" s="593"/>
      <c r="Y29" s="594"/>
      <c r="Z29" s="597">
        <v>18.600000000000001</v>
      </c>
      <c r="AA29" s="598"/>
      <c r="AB29" s="598"/>
      <c r="AC29" s="603"/>
      <c r="AD29" s="601" t="s">
        <v>206</v>
      </c>
      <c r="AE29" s="593"/>
      <c r="AF29" s="593"/>
      <c r="AG29" s="593"/>
      <c r="AH29" s="593"/>
      <c r="AI29" s="593"/>
      <c r="AJ29" s="593"/>
      <c r="AK29" s="594"/>
      <c r="AL29" s="597" t="s">
        <v>211</v>
      </c>
      <c r="AM29" s="598"/>
      <c r="AN29" s="598"/>
      <c r="AO29" s="599"/>
      <c r="AP29" s="607" t="s">
        <v>275</v>
      </c>
      <c r="AQ29" s="610"/>
      <c r="AR29" s="610"/>
      <c r="AS29" s="610"/>
      <c r="AT29" s="610"/>
      <c r="AU29" s="610"/>
      <c r="AV29" s="610"/>
      <c r="AW29" s="610"/>
      <c r="AX29" s="610"/>
      <c r="AY29" s="610"/>
      <c r="AZ29" s="610"/>
      <c r="BA29" s="610"/>
      <c r="BB29" s="610"/>
      <c r="BC29" s="611"/>
      <c r="BD29" s="592">
        <v>24521</v>
      </c>
      <c r="BE29" s="593"/>
      <c r="BF29" s="593"/>
      <c r="BG29" s="593"/>
      <c r="BH29" s="593"/>
      <c r="BI29" s="593"/>
      <c r="BJ29" s="593"/>
      <c r="BK29" s="594"/>
      <c r="BL29" s="595">
        <v>0</v>
      </c>
      <c r="BM29" s="595"/>
      <c r="BN29" s="595"/>
      <c r="BO29" s="595"/>
      <c r="BP29" s="596" t="s">
        <v>206</v>
      </c>
      <c r="BQ29" s="596"/>
      <c r="BR29" s="596"/>
      <c r="BS29" s="596"/>
      <c r="BT29" s="596"/>
      <c r="BU29" s="596"/>
      <c r="BV29" s="596"/>
      <c r="BW29" s="600"/>
      <c r="BY29" s="607" t="s">
        <v>276</v>
      </c>
      <c r="BZ29" s="612"/>
      <c r="CA29" s="612"/>
      <c r="CB29" s="612"/>
      <c r="CC29" s="612"/>
      <c r="CD29" s="612"/>
      <c r="CE29" s="612"/>
      <c r="CF29" s="612"/>
      <c r="CG29" s="612"/>
      <c r="CH29" s="612"/>
      <c r="CI29" s="612"/>
      <c r="CJ29" s="612"/>
      <c r="CK29" s="612"/>
      <c r="CL29" s="609"/>
      <c r="CM29" s="592" t="s">
        <v>211</v>
      </c>
      <c r="CN29" s="593"/>
      <c r="CO29" s="593"/>
      <c r="CP29" s="593"/>
      <c r="CQ29" s="593"/>
      <c r="CR29" s="593"/>
      <c r="CS29" s="593"/>
      <c r="CT29" s="594"/>
      <c r="CU29" s="597" t="s">
        <v>206</v>
      </c>
      <c r="CV29" s="598"/>
      <c r="CW29" s="598"/>
      <c r="CX29" s="603"/>
      <c r="CY29" s="601" t="s">
        <v>211</v>
      </c>
      <c r="CZ29" s="593"/>
      <c r="DA29" s="593"/>
      <c r="DB29" s="593"/>
      <c r="DC29" s="593"/>
      <c r="DD29" s="593"/>
      <c r="DE29" s="593"/>
      <c r="DF29" s="593"/>
      <c r="DG29" s="593"/>
      <c r="DH29" s="593"/>
      <c r="DI29" s="593"/>
      <c r="DJ29" s="593"/>
      <c r="DK29" s="594"/>
      <c r="DL29" s="601" t="s">
        <v>206</v>
      </c>
      <c r="DM29" s="593"/>
      <c r="DN29" s="593"/>
      <c r="DO29" s="593"/>
      <c r="DP29" s="593"/>
      <c r="DQ29" s="593"/>
      <c r="DR29" s="593"/>
      <c r="DS29" s="593"/>
      <c r="DT29" s="593"/>
      <c r="DU29" s="593"/>
      <c r="DV29" s="593"/>
      <c r="DW29" s="593"/>
      <c r="DX29" s="602"/>
    </row>
    <row r="30" spans="2:128" ht="11.25" customHeight="1">
      <c r="B30" s="589" t="s">
        <v>277</v>
      </c>
      <c r="C30" s="590"/>
      <c r="D30" s="590"/>
      <c r="E30" s="590"/>
      <c r="F30" s="590"/>
      <c r="G30" s="590"/>
      <c r="H30" s="590"/>
      <c r="I30" s="590"/>
      <c r="J30" s="590"/>
      <c r="K30" s="590"/>
      <c r="L30" s="590"/>
      <c r="M30" s="590"/>
      <c r="N30" s="590"/>
      <c r="O30" s="590"/>
      <c r="P30" s="590"/>
      <c r="Q30" s="591"/>
      <c r="R30" s="592" t="s">
        <v>206</v>
      </c>
      <c r="S30" s="593"/>
      <c r="T30" s="593"/>
      <c r="U30" s="593"/>
      <c r="V30" s="593"/>
      <c r="W30" s="593"/>
      <c r="X30" s="593"/>
      <c r="Y30" s="594"/>
      <c r="Z30" s="597" t="s">
        <v>206</v>
      </c>
      <c r="AA30" s="598"/>
      <c r="AB30" s="598"/>
      <c r="AC30" s="603"/>
      <c r="AD30" s="601" t="s">
        <v>206</v>
      </c>
      <c r="AE30" s="593"/>
      <c r="AF30" s="593"/>
      <c r="AG30" s="593"/>
      <c r="AH30" s="593"/>
      <c r="AI30" s="593"/>
      <c r="AJ30" s="593"/>
      <c r="AK30" s="594"/>
      <c r="AL30" s="597" t="s">
        <v>206</v>
      </c>
      <c r="AM30" s="598"/>
      <c r="AN30" s="598"/>
      <c r="AO30" s="599"/>
      <c r="AP30" s="607" t="s">
        <v>278</v>
      </c>
      <c r="AQ30" s="610"/>
      <c r="AR30" s="610"/>
      <c r="AS30" s="610"/>
      <c r="AT30" s="610"/>
      <c r="AU30" s="610"/>
      <c r="AV30" s="610"/>
      <c r="AW30" s="610"/>
      <c r="AX30" s="610"/>
      <c r="AY30" s="610"/>
      <c r="AZ30" s="610"/>
      <c r="BA30" s="610"/>
      <c r="BB30" s="610"/>
      <c r="BC30" s="611"/>
      <c r="BD30" s="592">
        <v>244575</v>
      </c>
      <c r="BE30" s="593"/>
      <c r="BF30" s="593"/>
      <c r="BG30" s="593"/>
      <c r="BH30" s="593"/>
      <c r="BI30" s="593"/>
      <c r="BJ30" s="593"/>
      <c r="BK30" s="594"/>
      <c r="BL30" s="595">
        <v>0.1</v>
      </c>
      <c r="BM30" s="595"/>
      <c r="BN30" s="595"/>
      <c r="BO30" s="595"/>
      <c r="BP30" s="596" t="s">
        <v>206</v>
      </c>
      <c r="BQ30" s="596"/>
      <c r="BR30" s="596"/>
      <c r="BS30" s="596"/>
      <c r="BT30" s="596"/>
      <c r="BU30" s="596"/>
      <c r="BV30" s="596"/>
      <c r="BW30" s="600"/>
      <c r="BY30" s="607" t="s">
        <v>279</v>
      </c>
      <c r="BZ30" s="612"/>
      <c r="CA30" s="612"/>
      <c r="CB30" s="612"/>
      <c r="CC30" s="612"/>
      <c r="CD30" s="612"/>
      <c r="CE30" s="612"/>
      <c r="CF30" s="612"/>
      <c r="CG30" s="612"/>
      <c r="CH30" s="612"/>
      <c r="CI30" s="612"/>
      <c r="CJ30" s="612"/>
      <c r="CK30" s="612"/>
      <c r="CL30" s="609"/>
      <c r="CM30" s="592">
        <v>352783</v>
      </c>
      <c r="CN30" s="593"/>
      <c r="CO30" s="593"/>
      <c r="CP30" s="593"/>
      <c r="CQ30" s="593"/>
      <c r="CR30" s="593"/>
      <c r="CS30" s="593"/>
      <c r="CT30" s="594"/>
      <c r="CU30" s="597">
        <v>0</v>
      </c>
      <c r="CV30" s="598"/>
      <c r="CW30" s="598"/>
      <c r="CX30" s="603"/>
      <c r="CY30" s="601" t="s">
        <v>129</v>
      </c>
      <c r="CZ30" s="593"/>
      <c r="DA30" s="593"/>
      <c r="DB30" s="593"/>
      <c r="DC30" s="593"/>
      <c r="DD30" s="593"/>
      <c r="DE30" s="593"/>
      <c r="DF30" s="593"/>
      <c r="DG30" s="593"/>
      <c r="DH30" s="593"/>
      <c r="DI30" s="593"/>
      <c r="DJ30" s="593"/>
      <c r="DK30" s="594"/>
      <c r="DL30" s="601">
        <v>352783</v>
      </c>
      <c r="DM30" s="593"/>
      <c r="DN30" s="593"/>
      <c r="DO30" s="593"/>
      <c r="DP30" s="593"/>
      <c r="DQ30" s="593"/>
      <c r="DR30" s="593"/>
      <c r="DS30" s="593"/>
      <c r="DT30" s="593"/>
      <c r="DU30" s="593"/>
      <c r="DV30" s="593"/>
      <c r="DW30" s="593"/>
      <c r="DX30" s="602"/>
    </row>
    <row r="31" spans="2:128" ht="11.25" customHeight="1">
      <c r="B31" s="589" t="s">
        <v>280</v>
      </c>
      <c r="C31" s="590"/>
      <c r="D31" s="590"/>
      <c r="E31" s="590"/>
      <c r="F31" s="590"/>
      <c r="G31" s="590"/>
      <c r="H31" s="590"/>
      <c r="I31" s="590"/>
      <c r="J31" s="590"/>
      <c r="K31" s="590"/>
      <c r="L31" s="590"/>
      <c r="M31" s="590"/>
      <c r="N31" s="590"/>
      <c r="O31" s="590"/>
      <c r="P31" s="590"/>
      <c r="Q31" s="591"/>
      <c r="R31" s="592">
        <v>1713767</v>
      </c>
      <c r="S31" s="593"/>
      <c r="T31" s="593"/>
      <c r="U31" s="593"/>
      <c r="V31" s="593"/>
      <c r="W31" s="593"/>
      <c r="X31" s="593"/>
      <c r="Y31" s="594"/>
      <c r="Z31" s="597">
        <v>0.2</v>
      </c>
      <c r="AA31" s="598"/>
      <c r="AB31" s="598"/>
      <c r="AC31" s="603"/>
      <c r="AD31" s="601" t="s">
        <v>206</v>
      </c>
      <c r="AE31" s="593"/>
      <c r="AF31" s="593"/>
      <c r="AG31" s="593"/>
      <c r="AH31" s="593"/>
      <c r="AI31" s="593"/>
      <c r="AJ31" s="593"/>
      <c r="AK31" s="594"/>
      <c r="AL31" s="597" t="s">
        <v>206</v>
      </c>
      <c r="AM31" s="598"/>
      <c r="AN31" s="598"/>
      <c r="AO31" s="599"/>
      <c r="AP31" s="607" t="s">
        <v>281</v>
      </c>
      <c r="AQ31" s="610"/>
      <c r="AR31" s="610"/>
      <c r="AS31" s="610"/>
      <c r="AT31" s="610"/>
      <c r="AU31" s="610"/>
      <c r="AV31" s="610"/>
      <c r="AW31" s="610"/>
      <c r="AX31" s="610"/>
      <c r="AY31" s="610"/>
      <c r="AZ31" s="610"/>
      <c r="BA31" s="610"/>
      <c r="BB31" s="610"/>
      <c r="BC31" s="611"/>
      <c r="BD31" s="592" t="s">
        <v>206</v>
      </c>
      <c r="BE31" s="593"/>
      <c r="BF31" s="593"/>
      <c r="BG31" s="593"/>
      <c r="BH31" s="593"/>
      <c r="BI31" s="593"/>
      <c r="BJ31" s="593"/>
      <c r="BK31" s="594"/>
      <c r="BL31" s="595" t="s">
        <v>206</v>
      </c>
      <c r="BM31" s="595"/>
      <c r="BN31" s="595"/>
      <c r="BO31" s="595"/>
      <c r="BP31" s="596" t="s">
        <v>206</v>
      </c>
      <c r="BQ31" s="596"/>
      <c r="BR31" s="596"/>
      <c r="BS31" s="596"/>
      <c r="BT31" s="596"/>
      <c r="BU31" s="596"/>
      <c r="BV31" s="596"/>
      <c r="BW31" s="600"/>
      <c r="BY31" s="607" t="s">
        <v>282</v>
      </c>
      <c r="BZ31" s="612"/>
      <c r="CA31" s="612"/>
      <c r="CB31" s="612"/>
      <c r="CC31" s="612"/>
      <c r="CD31" s="612"/>
      <c r="CE31" s="612"/>
      <c r="CF31" s="612"/>
      <c r="CG31" s="612"/>
      <c r="CH31" s="612"/>
      <c r="CI31" s="612"/>
      <c r="CJ31" s="612"/>
      <c r="CK31" s="612"/>
      <c r="CL31" s="609"/>
      <c r="CM31" s="592">
        <v>2951907</v>
      </c>
      <c r="CN31" s="593"/>
      <c r="CO31" s="593"/>
      <c r="CP31" s="593"/>
      <c r="CQ31" s="593"/>
      <c r="CR31" s="593"/>
      <c r="CS31" s="593"/>
      <c r="CT31" s="594"/>
      <c r="CU31" s="597">
        <v>0.4</v>
      </c>
      <c r="CV31" s="598"/>
      <c r="CW31" s="598"/>
      <c r="CX31" s="603"/>
      <c r="CY31" s="601" t="s">
        <v>211</v>
      </c>
      <c r="CZ31" s="593"/>
      <c r="DA31" s="593"/>
      <c r="DB31" s="593"/>
      <c r="DC31" s="593"/>
      <c r="DD31" s="593"/>
      <c r="DE31" s="593"/>
      <c r="DF31" s="593"/>
      <c r="DG31" s="593"/>
      <c r="DH31" s="593"/>
      <c r="DI31" s="593"/>
      <c r="DJ31" s="593"/>
      <c r="DK31" s="594"/>
      <c r="DL31" s="601">
        <v>2951907</v>
      </c>
      <c r="DM31" s="593"/>
      <c r="DN31" s="593"/>
      <c r="DO31" s="593"/>
      <c r="DP31" s="593"/>
      <c r="DQ31" s="593"/>
      <c r="DR31" s="593"/>
      <c r="DS31" s="593"/>
      <c r="DT31" s="593"/>
      <c r="DU31" s="593"/>
      <c r="DV31" s="593"/>
      <c r="DW31" s="593"/>
      <c r="DX31" s="602"/>
    </row>
    <row r="32" spans="2:128" ht="11.25" customHeight="1">
      <c r="B32" s="589" t="s">
        <v>283</v>
      </c>
      <c r="C32" s="590"/>
      <c r="D32" s="590"/>
      <c r="E32" s="590"/>
      <c r="F32" s="590"/>
      <c r="G32" s="590"/>
      <c r="H32" s="590"/>
      <c r="I32" s="590"/>
      <c r="J32" s="590"/>
      <c r="K32" s="590"/>
      <c r="L32" s="590"/>
      <c r="M32" s="590"/>
      <c r="N32" s="590"/>
      <c r="O32" s="590"/>
      <c r="P32" s="590"/>
      <c r="Q32" s="591"/>
      <c r="R32" s="592">
        <v>304501</v>
      </c>
      <c r="S32" s="593"/>
      <c r="T32" s="593"/>
      <c r="U32" s="593"/>
      <c r="V32" s="593"/>
      <c r="W32" s="593"/>
      <c r="X32" s="593"/>
      <c r="Y32" s="594"/>
      <c r="Z32" s="597">
        <v>0</v>
      </c>
      <c r="AA32" s="598"/>
      <c r="AB32" s="598"/>
      <c r="AC32" s="603"/>
      <c r="AD32" s="601" t="s">
        <v>206</v>
      </c>
      <c r="AE32" s="593"/>
      <c r="AF32" s="593"/>
      <c r="AG32" s="593"/>
      <c r="AH32" s="593"/>
      <c r="AI32" s="593"/>
      <c r="AJ32" s="593"/>
      <c r="AK32" s="594"/>
      <c r="AL32" s="597" t="s">
        <v>206</v>
      </c>
      <c r="AM32" s="598"/>
      <c r="AN32" s="598"/>
      <c r="AO32" s="599"/>
      <c r="AP32" s="589" t="s">
        <v>155</v>
      </c>
      <c r="AQ32" s="590"/>
      <c r="AR32" s="590"/>
      <c r="AS32" s="590"/>
      <c r="AT32" s="590"/>
      <c r="AU32" s="590"/>
      <c r="AV32" s="590"/>
      <c r="AW32" s="590"/>
      <c r="AX32" s="590"/>
      <c r="AY32" s="590"/>
      <c r="AZ32" s="590"/>
      <c r="BA32" s="590"/>
      <c r="BB32" s="590"/>
      <c r="BC32" s="591"/>
      <c r="BD32" s="592">
        <v>187589745</v>
      </c>
      <c r="BE32" s="593"/>
      <c r="BF32" s="593"/>
      <c r="BG32" s="593"/>
      <c r="BH32" s="593"/>
      <c r="BI32" s="593"/>
      <c r="BJ32" s="593"/>
      <c r="BK32" s="594"/>
      <c r="BL32" s="595">
        <v>100</v>
      </c>
      <c r="BM32" s="595"/>
      <c r="BN32" s="595"/>
      <c r="BO32" s="595"/>
      <c r="BP32" s="596">
        <v>1640902</v>
      </c>
      <c r="BQ32" s="596"/>
      <c r="BR32" s="596"/>
      <c r="BS32" s="596"/>
      <c r="BT32" s="596"/>
      <c r="BU32" s="596"/>
      <c r="BV32" s="596"/>
      <c r="BW32" s="600"/>
      <c r="BY32" s="589" t="s">
        <v>284</v>
      </c>
      <c r="BZ32" s="590"/>
      <c r="CA32" s="590"/>
      <c r="CB32" s="590"/>
      <c r="CC32" s="590"/>
      <c r="CD32" s="590"/>
      <c r="CE32" s="590"/>
      <c r="CF32" s="590"/>
      <c r="CG32" s="590"/>
      <c r="CH32" s="590"/>
      <c r="CI32" s="590"/>
      <c r="CJ32" s="590"/>
      <c r="CK32" s="590"/>
      <c r="CL32" s="591"/>
      <c r="CM32" s="592" t="s">
        <v>206</v>
      </c>
      <c r="CN32" s="593"/>
      <c r="CO32" s="593"/>
      <c r="CP32" s="593"/>
      <c r="CQ32" s="593"/>
      <c r="CR32" s="593"/>
      <c r="CS32" s="593"/>
      <c r="CT32" s="594"/>
      <c r="CU32" s="597" t="s">
        <v>211</v>
      </c>
      <c r="CV32" s="598"/>
      <c r="CW32" s="598"/>
      <c r="CX32" s="603"/>
      <c r="CY32" s="601" t="s">
        <v>206</v>
      </c>
      <c r="CZ32" s="593"/>
      <c r="DA32" s="593"/>
      <c r="DB32" s="593"/>
      <c r="DC32" s="593"/>
      <c r="DD32" s="593"/>
      <c r="DE32" s="593"/>
      <c r="DF32" s="593"/>
      <c r="DG32" s="593"/>
      <c r="DH32" s="593"/>
      <c r="DI32" s="593"/>
      <c r="DJ32" s="593"/>
      <c r="DK32" s="594"/>
      <c r="DL32" s="601" t="s">
        <v>206</v>
      </c>
      <c r="DM32" s="593"/>
      <c r="DN32" s="593"/>
      <c r="DO32" s="593"/>
      <c r="DP32" s="593"/>
      <c r="DQ32" s="593"/>
      <c r="DR32" s="593"/>
      <c r="DS32" s="593"/>
      <c r="DT32" s="593"/>
      <c r="DU32" s="593"/>
      <c r="DV32" s="593"/>
      <c r="DW32" s="593"/>
      <c r="DX32" s="602"/>
    </row>
    <row r="33" spans="2:128" ht="11.25" customHeight="1">
      <c r="B33" s="589" t="s">
        <v>285</v>
      </c>
      <c r="C33" s="590"/>
      <c r="D33" s="590"/>
      <c r="E33" s="590"/>
      <c r="F33" s="590"/>
      <c r="G33" s="590"/>
      <c r="H33" s="590"/>
      <c r="I33" s="590"/>
      <c r="J33" s="590"/>
      <c r="K33" s="590"/>
      <c r="L33" s="590"/>
      <c r="M33" s="590"/>
      <c r="N33" s="590"/>
      <c r="O33" s="590"/>
      <c r="P33" s="590"/>
      <c r="Q33" s="591"/>
      <c r="R33" s="592">
        <v>8635097</v>
      </c>
      <c r="S33" s="593"/>
      <c r="T33" s="593"/>
      <c r="U33" s="593"/>
      <c r="V33" s="593"/>
      <c r="W33" s="593"/>
      <c r="X33" s="593"/>
      <c r="Y33" s="594"/>
      <c r="Z33" s="597">
        <v>1.1000000000000001</v>
      </c>
      <c r="AA33" s="598"/>
      <c r="AB33" s="598"/>
      <c r="AC33" s="603"/>
      <c r="AD33" s="601" t="s">
        <v>206</v>
      </c>
      <c r="AE33" s="593"/>
      <c r="AF33" s="593"/>
      <c r="AG33" s="593"/>
      <c r="AH33" s="593"/>
      <c r="AI33" s="593"/>
      <c r="AJ33" s="593"/>
      <c r="AK33" s="594"/>
      <c r="AL33" s="597" t="s">
        <v>206</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286</v>
      </c>
      <c r="BZ33" s="614"/>
      <c r="CA33" s="614"/>
      <c r="CB33" s="614"/>
      <c r="CC33" s="614"/>
      <c r="CD33" s="614"/>
      <c r="CE33" s="614"/>
      <c r="CF33" s="614"/>
      <c r="CG33" s="614"/>
      <c r="CH33" s="614"/>
      <c r="CI33" s="614"/>
      <c r="CJ33" s="614"/>
      <c r="CK33" s="614"/>
      <c r="CL33" s="615"/>
      <c r="CM33" s="592">
        <v>742593857</v>
      </c>
      <c r="CN33" s="593"/>
      <c r="CO33" s="593"/>
      <c r="CP33" s="593"/>
      <c r="CQ33" s="593"/>
      <c r="CR33" s="593"/>
      <c r="CS33" s="593"/>
      <c r="CT33" s="594"/>
      <c r="CU33" s="616">
        <v>100</v>
      </c>
      <c r="CV33" s="617"/>
      <c r="CW33" s="617"/>
      <c r="CX33" s="618"/>
      <c r="CY33" s="601">
        <v>121702026</v>
      </c>
      <c r="CZ33" s="593"/>
      <c r="DA33" s="593"/>
      <c r="DB33" s="593"/>
      <c r="DC33" s="593"/>
      <c r="DD33" s="593"/>
      <c r="DE33" s="593"/>
      <c r="DF33" s="593"/>
      <c r="DG33" s="593"/>
      <c r="DH33" s="593"/>
      <c r="DI33" s="593"/>
      <c r="DJ33" s="593"/>
      <c r="DK33" s="594"/>
      <c r="DL33" s="601">
        <v>453546288</v>
      </c>
      <c r="DM33" s="593"/>
      <c r="DN33" s="593"/>
      <c r="DO33" s="593"/>
      <c r="DP33" s="593"/>
      <c r="DQ33" s="593"/>
      <c r="DR33" s="593"/>
      <c r="DS33" s="593"/>
      <c r="DT33" s="593"/>
      <c r="DU33" s="593"/>
      <c r="DV33" s="593"/>
      <c r="DW33" s="593"/>
      <c r="DX33" s="602"/>
    </row>
    <row r="34" spans="2:128" ht="11.25" customHeight="1">
      <c r="B34" s="589" t="s">
        <v>287</v>
      </c>
      <c r="C34" s="590"/>
      <c r="D34" s="590"/>
      <c r="E34" s="590"/>
      <c r="F34" s="590"/>
      <c r="G34" s="590"/>
      <c r="H34" s="590"/>
      <c r="I34" s="590"/>
      <c r="J34" s="590"/>
      <c r="K34" s="590"/>
      <c r="L34" s="590"/>
      <c r="M34" s="590"/>
      <c r="N34" s="590"/>
      <c r="O34" s="590"/>
      <c r="P34" s="590"/>
      <c r="Q34" s="591"/>
      <c r="R34" s="592">
        <v>17573398</v>
      </c>
      <c r="S34" s="593"/>
      <c r="T34" s="593"/>
      <c r="U34" s="593"/>
      <c r="V34" s="593"/>
      <c r="W34" s="593"/>
      <c r="X34" s="593"/>
      <c r="Y34" s="594"/>
      <c r="Z34" s="597">
        <v>2.2999999999999998</v>
      </c>
      <c r="AA34" s="598"/>
      <c r="AB34" s="598"/>
      <c r="AC34" s="603"/>
      <c r="AD34" s="601" t="s">
        <v>206</v>
      </c>
      <c r="AE34" s="593"/>
      <c r="AF34" s="593"/>
      <c r="AG34" s="593"/>
      <c r="AH34" s="593"/>
      <c r="AI34" s="593"/>
      <c r="AJ34" s="593"/>
      <c r="AK34" s="594"/>
      <c r="AL34" s="597" t="s">
        <v>206</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288</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c r="B35" s="589" t="s">
        <v>289</v>
      </c>
      <c r="C35" s="590"/>
      <c r="D35" s="590"/>
      <c r="E35" s="590"/>
      <c r="F35" s="590"/>
      <c r="G35" s="590"/>
      <c r="H35" s="590"/>
      <c r="I35" s="590"/>
      <c r="J35" s="590"/>
      <c r="K35" s="590"/>
      <c r="L35" s="590"/>
      <c r="M35" s="590"/>
      <c r="N35" s="590"/>
      <c r="O35" s="590"/>
      <c r="P35" s="590"/>
      <c r="Q35" s="591"/>
      <c r="R35" s="592">
        <v>94306618</v>
      </c>
      <c r="S35" s="593"/>
      <c r="T35" s="593"/>
      <c r="U35" s="593"/>
      <c r="V35" s="593"/>
      <c r="W35" s="593"/>
      <c r="X35" s="593"/>
      <c r="Y35" s="594"/>
      <c r="Z35" s="597">
        <v>12.4</v>
      </c>
      <c r="AA35" s="598"/>
      <c r="AB35" s="598"/>
      <c r="AC35" s="603"/>
      <c r="AD35" s="601">
        <v>12036</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194</v>
      </c>
      <c r="BZ35" s="575"/>
      <c r="CA35" s="575"/>
      <c r="CB35" s="575"/>
      <c r="CC35" s="575"/>
      <c r="CD35" s="575"/>
      <c r="CE35" s="575"/>
      <c r="CF35" s="575"/>
      <c r="CG35" s="575"/>
      <c r="CH35" s="575"/>
      <c r="CI35" s="575"/>
      <c r="CJ35" s="575"/>
      <c r="CK35" s="575"/>
      <c r="CL35" s="576"/>
      <c r="CM35" s="574" t="s">
        <v>290</v>
      </c>
      <c r="CN35" s="575"/>
      <c r="CO35" s="575"/>
      <c r="CP35" s="575"/>
      <c r="CQ35" s="575"/>
      <c r="CR35" s="575"/>
      <c r="CS35" s="575"/>
      <c r="CT35" s="576"/>
      <c r="CU35" s="574" t="s">
        <v>291</v>
      </c>
      <c r="CV35" s="575"/>
      <c r="CW35" s="575"/>
      <c r="CX35" s="576"/>
      <c r="CY35" s="574" t="s">
        <v>292</v>
      </c>
      <c r="CZ35" s="575"/>
      <c r="DA35" s="575"/>
      <c r="DB35" s="575"/>
      <c r="DC35" s="575"/>
      <c r="DD35" s="575"/>
      <c r="DE35" s="575"/>
      <c r="DF35" s="576"/>
      <c r="DG35" s="619" t="s">
        <v>293</v>
      </c>
      <c r="DH35" s="620"/>
      <c r="DI35" s="620"/>
      <c r="DJ35" s="620"/>
      <c r="DK35" s="620"/>
      <c r="DL35" s="620"/>
      <c r="DM35" s="620"/>
      <c r="DN35" s="620"/>
      <c r="DO35" s="620"/>
      <c r="DP35" s="620"/>
      <c r="DQ35" s="621"/>
      <c r="DR35" s="574" t="s">
        <v>294</v>
      </c>
      <c r="DS35" s="575"/>
      <c r="DT35" s="575"/>
      <c r="DU35" s="575"/>
      <c r="DV35" s="575"/>
      <c r="DW35" s="575"/>
      <c r="DX35" s="576"/>
    </row>
    <row r="36" spans="2:128" ht="11.25" customHeight="1">
      <c r="B36" s="589" t="s">
        <v>295</v>
      </c>
      <c r="C36" s="590"/>
      <c r="D36" s="590"/>
      <c r="E36" s="590"/>
      <c r="F36" s="590"/>
      <c r="G36" s="590"/>
      <c r="H36" s="590"/>
      <c r="I36" s="590"/>
      <c r="J36" s="590"/>
      <c r="K36" s="590"/>
      <c r="L36" s="590"/>
      <c r="M36" s="590"/>
      <c r="N36" s="590"/>
      <c r="O36" s="590"/>
      <c r="P36" s="590"/>
      <c r="Q36" s="591"/>
      <c r="R36" s="592">
        <v>76601000</v>
      </c>
      <c r="S36" s="593"/>
      <c r="T36" s="593"/>
      <c r="U36" s="593"/>
      <c r="V36" s="593"/>
      <c r="W36" s="593"/>
      <c r="X36" s="593"/>
      <c r="Y36" s="594"/>
      <c r="Z36" s="597">
        <v>10.1</v>
      </c>
      <c r="AA36" s="598"/>
      <c r="AB36" s="598"/>
      <c r="AC36" s="603"/>
      <c r="AD36" s="601" t="s">
        <v>206</v>
      </c>
      <c r="AE36" s="593"/>
      <c r="AF36" s="593"/>
      <c r="AG36" s="593"/>
      <c r="AH36" s="593"/>
      <c r="AI36" s="593"/>
      <c r="AJ36" s="593"/>
      <c r="AK36" s="594"/>
      <c r="AL36" s="597" t="s">
        <v>129</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296</v>
      </c>
      <c r="BZ36" s="579"/>
      <c r="CA36" s="579"/>
      <c r="CB36" s="579"/>
      <c r="CC36" s="579"/>
      <c r="CD36" s="579"/>
      <c r="CE36" s="579"/>
      <c r="CF36" s="579"/>
      <c r="CG36" s="579"/>
      <c r="CH36" s="579"/>
      <c r="CI36" s="579"/>
      <c r="CJ36" s="579"/>
      <c r="CK36" s="579"/>
      <c r="CL36" s="580"/>
      <c r="CM36" s="581">
        <v>284701445</v>
      </c>
      <c r="CN36" s="582"/>
      <c r="CO36" s="582"/>
      <c r="CP36" s="582"/>
      <c r="CQ36" s="582"/>
      <c r="CR36" s="582"/>
      <c r="CS36" s="582"/>
      <c r="CT36" s="583"/>
      <c r="CU36" s="586">
        <v>38.299999999999997</v>
      </c>
      <c r="CV36" s="587"/>
      <c r="CW36" s="587"/>
      <c r="CX36" s="623"/>
      <c r="CY36" s="622">
        <v>252767490</v>
      </c>
      <c r="CZ36" s="582"/>
      <c r="DA36" s="582"/>
      <c r="DB36" s="582"/>
      <c r="DC36" s="582"/>
      <c r="DD36" s="582"/>
      <c r="DE36" s="582"/>
      <c r="DF36" s="583"/>
      <c r="DG36" s="622">
        <v>250807151</v>
      </c>
      <c r="DH36" s="582"/>
      <c r="DI36" s="582"/>
      <c r="DJ36" s="582"/>
      <c r="DK36" s="582"/>
      <c r="DL36" s="582"/>
      <c r="DM36" s="582"/>
      <c r="DN36" s="582"/>
      <c r="DO36" s="582"/>
      <c r="DP36" s="582"/>
      <c r="DQ36" s="583"/>
      <c r="DR36" s="586">
        <v>64.3</v>
      </c>
      <c r="DS36" s="587"/>
      <c r="DT36" s="587"/>
      <c r="DU36" s="587"/>
      <c r="DV36" s="587"/>
      <c r="DW36" s="587"/>
      <c r="DX36" s="588"/>
    </row>
    <row r="37" spans="2:128" ht="11.25" customHeight="1">
      <c r="B37" s="589" t="s">
        <v>297</v>
      </c>
      <c r="C37" s="590"/>
      <c r="D37" s="590"/>
      <c r="E37" s="590"/>
      <c r="F37" s="590"/>
      <c r="G37" s="590"/>
      <c r="H37" s="590"/>
      <c r="I37" s="590"/>
      <c r="J37" s="590"/>
      <c r="K37" s="590"/>
      <c r="L37" s="590"/>
      <c r="M37" s="590"/>
      <c r="N37" s="590"/>
      <c r="O37" s="590"/>
      <c r="P37" s="590"/>
      <c r="Q37" s="591"/>
      <c r="R37" s="592" t="s">
        <v>211</v>
      </c>
      <c r="S37" s="593"/>
      <c r="T37" s="593"/>
      <c r="U37" s="593"/>
      <c r="V37" s="593"/>
      <c r="W37" s="593"/>
      <c r="X37" s="593"/>
      <c r="Y37" s="594"/>
      <c r="Z37" s="597" t="s">
        <v>206</v>
      </c>
      <c r="AA37" s="598"/>
      <c r="AB37" s="598"/>
      <c r="AC37" s="603"/>
      <c r="AD37" s="601" t="s">
        <v>206</v>
      </c>
      <c r="AE37" s="593"/>
      <c r="AF37" s="593"/>
      <c r="AG37" s="593"/>
      <c r="AH37" s="593"/>
      <c r="AI37" s="593"/>
      <c r="AJ37" s="593"/>
      <c r="AK37" s="594"/>
      <c r="AL37" s="597" t="s">
        <v>206</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298</v>
      </c>
      <c r="BZ37" s="590"/>
      <c r="CA37" s="590"/>
      <c r="CB37" s="590"/>
      <c r="CC37" s="590"/>
      <c r="CD37" s="590"/>
      <c r="CE37" s="590"/>
      <c r="CF37" s="590"/>
      <c r="CG37" s="590"/>
      <c r="CH37" s="590"/>
      <c r="CI37" s="590"/>
      <c r="CJ37" s="590"/>
      <c r="CK37" s="590"/>
      <c r="CL37" s="591"/>
      <c r="CM37" s="592">
        <v>162142906</v>
      </c>
      <c r="CN37" s="624"/>
      <c r="CO37" s="624"/>
      <c r="CP37" s="624"/>
      <c r="CQ37" s="624"/>
      <c r="CR37" s="624"/>
      <c r="CS37" s="624"/>
      <c r="CT37" s="625"/>
      <c r="CU37" s="597">
        <v>21.8</v>
      </c>
      <c r="CV37" s="626"/>
      <c r="CW37" s="626"/>
      <c r="CX37" s="628"/>
      <c r="CY37" s="601">
        <v>139142397</v>
      </c>
      <c r="CZ37" s="624"/>
      <c r="DA37" s="624"/>
      <c r="DB37" s="624"/>
      <c r="DC37" s="624"/>
      <c r="DD37" s="624"/>
      <c r="DE37" s="624"/>
      <c r="DF37" s="625"/>
      <c r="DG37" s="601">
        <v>137182058</v>
      </c>
      <c r="DH37" s="624"/>
      <c r="DI37" s="624"/>
      <c r="DJ37" s="624"/>
      <c r="DK37" s="624"/>
      <c r="DL37" s="624"/>
      <c r="DM37" s="624"/>
      <c r="DN37" s="624"/>
      <c r="DO37" s="624"/>
      <c r="DP37" s="624"/>
      <c r="DQ37" s="625"/>
      <c r="DR37" s="597">
        <v>35.1</v>
      </c>
      <c r="DS37" s="626"/>
      <c r="DT37" s="626"/>
      <c r="DU37" s="626"/>
      <c r="DV37" s="626"/>
      <c r="DW37" s="626"/>
      <c r="DX37" s="627"/>
    </row>
    <row r="38" spans="2:128" ht="11.25" customHeight="1">
      <c r="B38" s="589" t="s">
        <v>299</v>
      </c>
      <c r="C38" s="590"/>
      <c r="D38" s="590"/>
      <c r="E38" s="590"/>
      <c r="F38" s="590"/>
      <c r="G38" s="590"/>
      <c r="H38" s="590"/>
      <c r="I38" s="590"/>
      <c r="J38" s="590"/>
      <c r="K38" s="590"/>
      <c r="L38" s="590"/>
      <c r="M38" s="590"/>
      <c r="N38" s="590"/>
      <c r="O38" s="590"/>
      <c r="P38" s="590"/>
      <c r="Q38" s="591"/>
      <c r="R38" s="592" t="s">
        <v>206</v>
      </c>
      <c r="S38" s="593"/>
      <c r="T38" s="593"/>
      <c r="U38" s="593"/>
      <c r="V38" s="593"/>
      <c r="W38" s="593"/>
      <c r="X38" s="593"/>
      <c r="Y38" s="594"/>
      <c r="Z38" s="597" t="s">
        <v>206</v>
      </c>
      <c r="AA38" s="598"/>
      <c r="AB38" s="598"/>
      <c r="AC38" s="603"/>
      <c r="AD38" s="601" t="s">
        <v>129</v>
      </c>
      <c r="AE38" s="593"/>
      <c r="AF38" s="593"/>
      <c r="AG38" s="593"/>
      <c r="AH38" s="593"/>
      <c r="AI38" s="593"/>
      <c r="AJ38" s="593"/>
      <c r="AK38" s="594"/>
      <c r="AL38" s="597" t="s">
        <v>206</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300</v>
      </c>
      <c r="BZ38" s="590"/>
      <c r="CA38" s="590"/>
      <c r="CB38" s="590"/>
      <c r="CC38" s="590"/>
      <c r="CD38" s="590"/>
      <c r="CE38" s="590"/>
      <c r="CF38" s="590"/>
      <c r="CG38" s="590"/>
      <c r="CH38" s="590"/>
      <c r="CI38" s="590"/>
      <c r="CJ38" s="590"/>
      <c r="CK38" s="590"/>
      <c r="CL38" s="591"/>
      <c r="CM38" s="592">
        <v>116926140</v>
      </c>
      <c r="CN38" s="593"/>
      <c r="CO38" s="593"/>
      <c r="CP38" s="593"/>
      <c r="CQ38" s="593"/>
      <c r="CR38" s="593"/>
      <c r="CS38" s="593"/>
      <c r="CT38" s="594"/>
      <c r="CU38" s="597">
        <v>15.7</v>
      </c>
      <c r="CV38" s="626"/>
      <c r="CW38" s="626"/>
      <c r="CX38" s="628"/>
      <c r="CY38" s="601">
        <v>95205978</v>
      </c>
      <c r="CZ38" s="624"/>
      <c r="DA38" s="624"/>
      <c r="DB38" s="624"/>
      <c r="DC38" s="624"/>
      <c r="DD38" s="624"/>
      <c r="DE38" s="624"/>
      <c r="DF38" s="625"/>
      <c r="DG38" s="601">
        <v>95200527</v>
      </c>
      <c r="DH38" s="624"/>
      <c r="DI38" s="624"/>
      <c r="DJ38" s="624"/>
      <c r="DK38" s="624"/>
      <c r="DL38" s="624"/>
      <c r="DM38" s="624"/>
      <c r="DN38" s="624"/>
      <c r="DO38" s="624"/>
      <c r="DP38" s="624"/>
      <c r="DQ38" s="625"/>
      <c r="DR38" s="597">
        <v>24.4</v>
      </c>
      <c r="DS38" s="626"/>
      <c r="DT38" s="626"/>
      <c r="DU38" s="626"/>
      <c r="DV38" s="626"/>
      <c r="DW38" s="626"/>
      <c r="DX38" s="627"/>
    </row>
    <row r="39" spans="2:128" ht="11.25" customHeight="1">
      <c r="B39" s="589" t="s">
        <v>301</v>
      </c>
      <c r="C39" s="590"/>
      <c r="D39" s="590"/>
      <c r="E39" s="590"/>
      <c r="F39" s="590"/>
      <c r="G39" s="590"/>
      <c r="H39" s="590"/>
      <c r="I39" s="590"/>
      <c r="J39" s="590"/>
      <c r="K39" s="590"/>
      <c r="L39" s="590"/>
      <c r="M39" s="590"/>
      <c r="N39" s="590"/>
      <c r="O39" s="590"/>
      <c r="P39" s="590"/>
      <c r="Q39" s="591"/>
      <c r="R39" s="592">
        <v>26023000</v>
      </c>
      <c r="S39" s="593"/>
      <c r="T39" s="593"/>
      <c r="U39" s="593"/>
      <c r="V39" s="593"/>
      <c r="W39" s="593"/>
      <c r="X39" s="593"/>
      <c r="Y39" s="594"/>
      <c r="Z39" s="597">
        <v>3.4</v>
      </c>
      <c r="AA39" s="598"/>
      <c r="AB39" s="598"/>
      <c r="AC39" s="603"/>
      <c r="AD39" s="601" t="s">
        <v>129</v>
      </c>
      <c r="AE39" s="593"/>
      <c r="AF39" s="593"/>
      <c r="AG39" s="593"/>
      <c r="AH39" s="593"/>
      <c r="AI39" s="593"/>
      <c r="AJ39" s="593"/>
      <c r="AK39" s="594"/>
      <c r="AL39" s="597" t="s">
        <v>129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302</v>
      </c>
      <c r="BZ39" s="590"/>
      <c r="CA39" s="590"/>
      <c r="CB39" s="590"/>
      <c r="CC39" s="590"/>
      <c r="CD39" s="590"/>
      <c r="CE39" s="590"/>
      <c r="CF39" s="590"/>
      <c r="CG39" s="590"/>
      <c r="CH39" s="590"/>
      <c r="CI39" s="590"/>
      <c r="CJ39" s="590"/>
      <c r="CK39" s="590"/>
      <c r="CL39" s="591"/>
      <c r="CM39" s="592">
        <v>30068001</v>
      </c>
      <c r="CN39" s="624"/>
      <c r="CO39" s="624"/>
      <c r="CP39" s="624"/>
      <c r="CQ39" s="624"/>
      <c r="CR39" s="624"/>
      <c r="CS39" s="624"/>
      <c r="CT39" s="625"/>
      <c r="CU39" s="597">
        <v>4</v>
      </c>
      <c r="CV39" s="626"/>
      <c r="CW39" s="626"/>
      <c r="CX39" s="628"/>
      <c r="CY39" s="601">
        <v>23004755</v>
      </c>
      <c r="CZ39" s="624"/>
      <c r="DA39" s="624"/>
      <c r="DB39" s="624"/>
      <c r="DC39" s="624"/>
      <c r="DD39" s="624"/>
      <c r="DE39" s="624"/>
      <c r="DF39" s="625"/>
      <c r="DG39" s="601">
        <v>23004755</v>
      </c>
      <c r="DH39" s="624"/>
      <c r="DI39" s="624"/>
      <c r="DJ39" s="624"/>
      <c r="DK39" s="624"/>
      <c r="DL39" s="624"/>
      <c r="DM39" s="624"/>
      <c r="DN39" s="624"/>
      <c r="DO39" s="624"/>
      <c r="DP39" s="624"/>
      <c r="DQ39" s="625"/>
      <c r="DR39" s="597">
        <v>5.9</v>
      </c>
      <c r="DS39" s="626"/>
      <c r="DT39" s="626"/>
      <c r="DU39" s="626"/>
      <c r="DV39" s="626"/>
      <c r="DW39" s="626"/>
      <c r="DX39" s="627"/>
    </row>
    <row r="40" spans="2:128" ht="11.25" customHeight="1">
      <c r="B40" s="613" t="s">
        <v>303</v>
      </c>
      <c r="C40" s="614"/>
      <c r="D40" s="614"/>
      <c r="E40" s="614"/>
      <c r="F40" s="614"/>
      <c r="G40" s="614"/>
      <c r="H40" s="614"/>
      <c r="I40" s="614"/>
      <c r="J40" s="614"/>
      <c r="K40" s="614"/>
      <c r="L40" s="614"/>
      <c r="M40" s="614"/>
      <c r="N40" s="614"/>
      <c r="O40" s="614"/>
      <c r="P40" s="614"/>
      <c r="Q40" s="615"/>
      <c r="R40" s="592">
        <v>761665355</v>
      </c>
      <c r="S40" s="593"/>
      <c r="T40" s="593"/>
      <c r="U40" s="593"/>
      <c r="V40" s="593"/>
      <c r="W40" s="593"/>
      <c r="X40" s="593"/>
      <c r="Y40" s="594"/>
      <c r="Z40" s="595">
        <v>100</v>
      </c>
      <c r="AA40" s="595"/>
      <c r="AB40" s="595"/>
      <c r="AC40" s="595"/>
      <c r="AD40" s="596">
        <v>364293082</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304</v>
      </c>
      <c r="BZ40" s="590"/>
      <c r="CA40" s="590"/>
      <c r="CB40" s="590"/>
      <c r="CC40" s="590"/>
      <c r="CD40" s="590"/>
      <c r="CE40" s="590"/>
      <c r="CF40" s="590"/>
      <c r="CG40" s="590"/>
      <c r="CH40" s="590"/>
      <c r="CI40" s="590"/>
      <c r="CJ40" s="590"/>
      <c r="CK40" s="590"/>
      <c r="CL40" s="591"/>
      <c r="CM40" s="592">
        <v>92490538</v>
      </c>
      <c r="CN40" s="593"/>
      <c r="CO40" s="593"/>
      <c r="CP40" s="593"/>
      <c r="CQ40" s="593"/>
      <c r="CR40" s="593"/>
      <c r="CS40" s="593"/>
      <c r="CT40" s="594"/>
      <c r="CU40" s="597">
        <v>12.5</v>
      </c>
      <c r="CV40" s="626"/>
      <c r="CW40" s="626"/>
      <c r="CX40" s="628"/>
      <c r="CY40" s="601">
        <v>90620338</v>
      </c>
      <c r="CZ40" s="624"/>
      <c r="DA40" s="624"/>
      <c r="DB40" s="624"/>
      <c r="DC40" s="624"/>
      <c r="DD40" s="624"/>
      <c r="DE40" s="624"/>
      <c r="DF40" s="625"/>
      <c r="DG40" s="601">
        <v>90620338</v>
      </c>
      <c r="DH40" s="624"/>
      <c r="DI40" s="624"/>
      <c r="DJ40" s="624"/>
      <c r="DK40" s="624"/>
      <c r="DL40" s="624"/>
      <c r="DM40" s="624"/>
      <c r="DN40" s="624"/>
      <c r="DO40" s="624"/>
      <c r="DP40" s="624"/>
      <c r="DQ40" s="625"/>
      <c r="DR40" s="597">
        <v>23.2</v>
      </c>
      <c r="DS40" s="626"/>
      <c r="DT40" s="626"/>
      <c r="DU40" s="626"/>
      <c r="DV40" s="626"/>
      <c r="DW40" s="626"/>
      <c r="DX40" s="627"/>
    </row>
    <row r="41" spans="2:128" ht="11.25" customHeight="1">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305</v>
      </c>
      <c r="BZ41" s="630"/>
      <c r="CA41" s="589" t="s">
        <v>68</v>
      </c>
      <c r="CB41" s="590"/>
      <c r="CC41" s="590"/>
      <c r="CD41" s="590"/>
      <c r="CE41" s="590"/>
      <c r="CF41" s="590"/>
      <c r="CG41" s="590"/>
      <c r="CH41" s="590"/>
      <c r="CI41" s="590"/>
      <c r="CJ41" s="590"/>
      <c r="CK41" s="590"/>
      <c r="CL41" s="591"/>
      <c r="CM41" s="592">
        <v>92483658</v>
      </c>
      <c r="CN41" s="624"/>
      <c r="CO41" s="624"/>
      <c r="CP41" s="624"/>
      <c r="CQ41" s="624"/>
      <c r="CR41" s="624"/>
      <c r="CS41" s="624"/>
      <c r="CT41" s="625"/>
      <c r="CU41" s="597">
        <v>12.5</v>
      </c>
      <c r="CV41" s="626"/>
      <c r="CW41" s="626"/>
      <c r="CX41" s="628"/>
      <c r="CY41" s="601">
        <v>90613458</v>
      </c>
      <c r="CZ41" s="624"/>
      <c r="DA41" s="624"/>
      <c r="DB41" s="624"/>
      <c r="DC41" s="624"/>
      <c r="DD41" s="624"/>
      <c r="DE41" s="624"/>
      <c r="DF41" s="625"/>
      <c r="DG41" s="601">
        <v>90613458</v>
      </c>
      <c r="DH41" s="624"/>
      <c r="DI41" s="624"/>
      <c r="DJ41" s="624"/>
      <c r="DK41" s="624"/>
      <c r="DL41" s="624"/>
      <c r="DM41" s="624"/>
      <c r="DN41" s="624"/>
      <c r="DO41" s="624"/>
      <c r="DP41" s="624"/>
      <c r="DQ41" s="625"/>
      <c r="DR41" s="597">
        <v>23.2</v>
      </c>
      <c r="DS41" s="626"/>
      <c r="DT41" s="626"/>
      <c r="DU41" s="626"/>
      <c r="DV41" s="626"/>
      <c r="DW41" s="626"/>
      <c r="DX41" s="627"/>
    </row>
    <row r="42" spans="2:128" ht="11.25" customHeight="1">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306</v>
      </c>
      <c r="CB42" s="590"/>
      <c r="CC42" s="590"/>
      <c r="CD42" s="590"/>
      <c r="CE42" s="590"/>
      <c r="CF42" s="590"/>
      <c r="CG42" s="590"/>
      <c r="CH42" s="590"/>
      <c r="CI42" s="590"/>
      <c r="CJ42" s="590"/>
      <c r="CK42" s="590"/>
      <c r="CL42" s="591"/>
      <c r="CM42" s="592">
        <v>88335312</v>
      </c>
      <c r="CN42" s="593"/>
      <c r="CO42" s="593"/>
      <c r="CP42" s="593"/>
      <c r="CQ42" s="593"/>
      <c r="CR42" s="593"/>
      <c r="CS42" s="593"/>
      <c r="CT42" s="594"/>
      <c r="CU42" s="597">
        <v>11.9</v>
      </c>
      <c r="CV42" s="626"/>
      <c r="CW42" s="626"/>
      <c r="CX42" s="628"/>
      <c r="CY42" s="601">
        <v>86475757</v>
      </c>
      <c r="CZ42" s="624"/>
      <c r="DA42" s="624"/>
      <c r="DB42" s="624"/>
      <c r="DC42" s="624"/>
      <c r="DD42" s="624"/>
      <c r="DE42" s="624"/>
      <c r="DF42" s="625"/>
      <c r="DG42" s="601">
        <v>86475757</v>
      </c>
      <c r="DH42" s="624"/>
      <c r="DI42" s="624"/>
      <c r="DJ42" s="624"/>
      <c r="DK42" s="624"/>
      <c r="DL42" s="624"/>
      <c r="DM42" s="624"/>
      <c r="DN42" s="624"/>
      <c r="DO42" s="624"/>
      <c r="DP42" s="624"/>
      <c r="DQ42" s="625"/>
      <c r="DR42" s="597">
        <v>22.2</v>
      </c>
      <c r="DS42" s="626"/>
      <c r="DT42" s="626"/>
      <c r="DU42" s="626"/>
      <c r="DV42" s="626"/>
      <c r="DW42" s="626"/>
      <c r="DX42" s="627"/>
    </row>
    <row r="43" spans="2:128" ht="11.25" customHeight="1">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307</v>
      </c>
      <c r="AQ43" s="575"/>
      <c r="AR43" s="575"/>
      <c r="AS43" s="575"/>
      <c r="AT43" s="575"/>
      <c r="AU43" s="575"/>
      <c r="AV43" s="575"/>
      <c r="AW43" s="575"/>
      <c r="AX43" s="575"/>
      <c r="AY43" s="575"/>
      <c r="AZ43" s="575"/>
      <c r="BA43" s="575"/>
      <c r="BB43" s="575"/>
      <c r="BC43" s="576"/>
      <c r="BD43" s="574" t="s">
        <v>308</v>
      </c>
      <c r="BE43" s="575"/>
      <c r="BF43" s="575"/>
      <c r="BG43" s="575"/>
      <c r="BH43" s="575"/>
      <c r="BI43" s="575"/>
      <c r="BJ43" s="575"/>
      <c r="BK43" s="575"/>
      <c r="BL43" s="575"/>
      <c r="BM43" s="576"/>
      <c r="BN43" s="574" t="s">
        <v>309</v>
      </c>
      <c r="BO43" s="575"/>
      <c r="BP43" s="575"/>
      <c r="BQ43" s="575"/>
      <c r="BR43" s="575"/>
      <c r="BS43" s="575"/>
      <c r="BT43" s="575"/>
      <c r="BU43" s="575"/>
      <c r="BV43" s="575"/>
      <c r="BW43" s="576"/>
      <c r="BY43" s="631"/>
      <c r="BZ43" s="632"/>
      <c r="CA43" s="589" t="s">
        <v>310</v>
      </c>
      <c r="CB43" s="590"/>
      <c r="CC43" s="590"/>
      <c r="CD43" s="590"/>
      <c r="CE43" s="590"/>
      <c r="CF43" s="590"/>
      <c r="CG43" s="590"/>
      <c r="CH43" s="590"/>
      <c r="CI43" s="590"/>
      <c r="CJ43" s="590"/>
      <c r="CK43" s="590"/>
      <c r="CL43" s="591"/>
      <c r="CM43" s="592">
        <v>4148346</v>
      </c>
      <c r="CN43" s="624"/>
      <c r="CO43" s="624"/>
      <c r="CP43" s="624"/>
      <c r="CQ43" s="624"/>
      <c r="CR43" s="624"/>
      <c r="CS43" s="624"/>
      <c r="CT43" s="625"/>
      <c r="CU43" s="597">
        <v>0.6</v>
      </c>
      <c r="CV43" s="626"/>
      <c r="CW43" s="626"/>
      <c r="CX43" s="628"/>
      <c r="CY43" s="601">
        <v>4137701</v>
      </c>
      <c r="CZ43" s="624"/>
      <c r="DA43" s="624"/>
      <c r="DB43" s="624"/>
      <c r="DC43" s="624"/>
      <c r="DD43" s="624"/>
      <c r="DE43" s="624"/>
      <c r="DF43" s="625"/>
      <c r="DG43" s="601">
        <v>4137701</v>
      </c>
      <c r="DH43" s="624"/>
      <c r="DI43" s="624"/>
      <c r="DJ43" s="624"/>
      <c r="DK43" s="624"/>
      <c r="DL43" s="624"/>
      <c r="DM43" s="624"/>
      <c r="DN43" s="624"/>
      <c r="DO43" s="624"/>
      <c r="DP43" s="624"/>
      <c r="DQ43" s="625"/>
      <c r="DR43" s="597">
        <v>1.1000000000000001</v>
      </c>
      <c r="DS43" s="626"/>
      <c r="DT43" s="626"/>
      <c r="DU43" s="626"/>
      <c r="DV43" s="626"/>
      <c r="DW43" s="626"/>
      <c r="DX43" s="627"/>
    </row>
    <row r="44" spans="2:128" ht="11.25" customHeight="1">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311</v>
      </c>
      <c r="AQ44" s="636"/>
      <c r="AR44" s="636"/>
      <c r="AS44" s="636"/>
      <c r="AT44" s="641" t="s">
        <v>312</v>
      </c>
      <c r="AU44" s="221"/>
      <c r="AV44" s="221"/>
      <c r="AW44" s="221"/>
      <c r="AX44" s="578" t="s">
        <v>155</v>
      </c>
      <c r="AY44" s="579"/>
      <c r="AZ44" s="579"/>
      <c r="BA44" s="579"/>
      <c r="BB44" s="579"/>
      <c r="BC44" s="580"/>
      <c r="BD44" s="644">
        <v>99.7</v>
      </c>
      <c r="BE44" s="645"/>
      <c r="BF44" s="645"/>
      <c r="BG44" s="645"/>
      <c r="BH44" s="645"/>
      <c r="BI44" s="645">
        <v>99.5</v>
      </c>
      <c r="BJ44" s="645"/>
      <c r="BK44" s="645"/>
      <c r="BL44" s="645"/>
      <c r="BM44" s="646"/>
      <c r="BN44" s="644">
        <v>99.5</v>
      </c>
      <c r="BO44" s="645"/>
      <c r="BP44" s="645"/>
      <c r="BQ44" s="645"/>
      <c r="BR44" s="645"/>
      <c r="BS44" s="645">
        <v>99.2</v>
      </c>
      <c r="BT44" s="645"/>
      <c r="BU44" s="645"/>
      <c r="BV44" s="645"/>
      <c r="BW44" s="646"/>
      <c r="BY44" s="633"/>
      <c r="BZ44" s="634"/>
      <c r="CA44" s="589" t="s">
        <v>313</v>
      </c>
      <c r="CB44" s="590"/>
      <c r="CC44" s="590"/>
      <c r="CD44" s="590"/>
      <c r="CE44" s="590"/>
      <c r="CF44" s="590"/>
      <c r="CG44" s="590"/>
      <c r="CH44" s="590"/>
      <c r="CI44" s="590"/>
      <c r="CJ44" s="590"/>
      <c r="CK44" s="590"/>
      <c r="CL44" s="591"/>
      <c r="CM44" s="592">
        <v>6880</v>
      </c>
      <c r="CN44" s="593"/>
      <c r="CO44" s="593"/>
      <c r="CP44" s="593"/>
      <c r="CQ44" s="593"/>
      <c r="CR44" s="593"/>
      <c r="CS44" s="593"/>
      <c r="CT44" s="594"/>
      <c r="CU44" s="597">
        <v>0</v>
      </c>
      <c r="CV44" s="626"/>
      <c r="CW44" s="626"/>
      <c r="CX44" s="628"/>
      <c r="CY44" s="601">
        <v>6880</v>
      </c>
      <c r="CZ44" s="624"/>
      <c r="DA44" s="624"/>
      <c r="DB44" s="624"/>
      <c r="DC44" s="624"/>
      <c r="DD44" s="624"/>
      <c r="DE44" s="624"/>
      <c r="DF44" s="625"/>
      <c r="DG44" s="601">
        <v>6880</v>
      </c>
      <c r="DH44" s="624"/>
      <c r="DI44" s="624"/>
      <c r="DJ44" s="624"/>
      <c r="DK44" s="624"/>
      <c r="DL44" s="624"/>
      <c r="DM44" s="624"/>
      <c r="DN44" s="624"/>
      <c r="DO44" s="624"/>
      <c r="DP44" s="624"/>
      <c r="DQ44" s="625"/>
      <c r="DR44" s="597">
        <v>0</v>
      </c>
      <c r="DS44" s="626"/>
      <c r="DT44" s="626"/>
      <c r="DU44" s="626"/>
      <c r="DV44" s="626"/>
      <c r="DW44" s="626"/>
      <c r="DX44" s="627"/>
    </row>
    <row r="45" spans="2:128" ht="11.25" customHeight="1">
      <c r="AP45" s="637"/>
      <c r="AQ45" s="638"/>
      <c r="AR45" s="638"/>
      <c r="AS45" s="638"/>
      <c r="AT45" s="642"/>
      <c r="AU45" s="210" t="s">
        <v>314</v>
      </c>
      <c r="AV45" s="210"/>
      <c r="AW45" s="210"/>
      <c r="AX45" s="589" t="s">
        <v>315</v>
      </c>
      <c r="AY45" s="590"/>
      <c r="AZ45" s="590"/>
      <c r="BA45" s="590"/>
      <c r="BB45" s="590"/>
      <c r="BC45" s="591"/>
      <c r="BD45" s="650">
        <v>99.5</v>
      </c>
      <c r="BE45" s="651"/>
      <c r="BF45" s="651"/>
      <c r="BG45" s="651"/>
      <c r="BH45" s="651"/>
      <c r="BI45" s="651">
        <v>98.8</v>
      </c>
      <c r="BJ45" s="651"/>
      <c r="BK45" s="651"/>
      <c r="BL45" s="651"/>
      <c r="BM45" s="652"/>
      <c r="BN45" s="650">
        <v>99.4</v>
      </c>
      <c r="BO45" s="651"/>
      <c r="BP45" s="651"/>
      <c r="BQ45" s="651"/>
      <c r="BR45" s="651"/>
      <c r="BS45" s="651">
        <v>98.6</v>
      </c>
      <c r="BT45" s="651"/>
      <c r="BU45" s="651"/>
      <c r="BV45" s="651"/>
      <c r="BW45" s="652"/>
      <c r="BY45" s="589" t="s">
        <v>316</v>
      </c>
      <c r="BZ45" s="590"/>
      <c r="CA45" s="590"/>
      <c r="CB45" s="590"/>
      <c r="CC45" s="590"/>
      <c r="CD45" s="590"/>
      <c r="CE45" s="590"/>
      <c r="CF45" s="590"/>
      <c r="CG45" s="590"/>
      <c r="CH45" s="590"/>
      <c r="CI45" s="590"/>
      <c r="CJ45" s="590"/>
      <c r="CK45" s="590"/>
      <c r="CL45" s="591"/>
      <c r="CM45" s="592">
        <v>326547186</v>
      </c>
      <c r="CN45" s="624"/>
      <c r="CO45" s="624"/>
      <c r="CP45" s="624"/>
      <c r="CQ45" s="624"/>
      <c r="CR45" s="624"/>
      <c r="CS45" s="624"/>
      <c r="CT45" s="625"/>
      <c r="CU45" s="597">
        <v>44</v>
      </c>
      <c r="CV45" s="626"/>
      <c r="CW45" s="626"/>
      <c r="CX45" s="628"/>
      <c r="CY45" s="601">
        <v>185994632</v>
      </c>
      <c r="CZ45" s="624"/>
      <c r="DA45" s="624"/>
      <c r="DB45" s="624"/>
      <c r="DC45" s="624"/>
      <c r="DD45" s="624"/>
      <c r="DE45" s="624"/>
      <c r="DF45" s="625"/>
      <c r="DG45" s="601">
        <v>79837989</v>
      </c>
      <c r="DH45" s="624"/>
      <c r="DI45" s="624"/>
      <c r="DJ45" s="624"/>
      <c r="DK45" s="624"/>
      <c r="DL45" s="624"/>
      <c r="DM45" s="624"/>
      <c r="DN45" s="624"/>
      <c r="DO45" s="624"/>
      <c r="DP45" s="624"/>
      <c r="DQ45" s="625"/>
      <c r="DR45" s="597">
        <v>20.5</v>
      </c>
      <c r="DS45" s="626"/>
      <c r="DT45" s="626"/>
      <c r="DU45" s="626"/>
      <c r="DV45" s="626"/>
      <c r="DW45" s="626"/>
      <c r="DX45" s="627"/>
    </row>
    <row r="46" spans="2:128" ht="11.25" customHeight="1">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317</v>
      </c>
      <c r="AY46" s="614"/>
      <c r="AZ46" s="614"/>
      <c r="BA46" s="614"/>
      <c r="BB46" s="614"/>
      <c r="BC46" s="615"/>
      <c r="BD46" s="647">
        <v>99.9</v>
      </c>
      <c r="BE46" s="648"/>
      <c r="BF46" s="648"/>
      <c r="BG46" s="648"/>
      <c r="BH46" s="648"/>
      <c r="BI46" s="648">
        <v>99.7</v>
      </c>
      <c r="BJ46" s="648"/>
      <c r="BK46" s="648"/>
      <c r="BL46" s="648"/>
      <c r="BM46" s="649"/>
      <c r="BN46" s="647">
        <v>99.3</v>
      </c>
      <c r="BO46" s="648"/>
      <c r="BP46" s="648"/>
      <c r="BQ46" s="648"/>
      <c r="BR46" s="648"/>
      <c r="BS46" s="648">
        <v>99.1</v>
      </c>
      <c r="BT46" s="648"/>
      <c r="BU46" s="648"/>
      <c r="BV46" s="648"/>
      <c r="BW46" s="649"/>
      <c r="BY46" s="589" t="s">
        <v>318</v>
      </c>
      <c r="BZ46" s="590"/>
      <c r="CA46" s="590"/>
      <c r="CB46" s="590"/>
      <c r="CC46" s="590"/>
      <c r="CD46" s="590"/>
      <c r="CE46" s="590"/>
      <c r="CF46" s="590"/>
      <c r="CG46" s="590"/>
      <c r="CH46" s="590"/>
      <c r="CI46" s="590"/>
      <c r="CJ46" s="590"/>
      <c r="CK46" s="590"/>
      <c r="CL46" s="591"/>
      <c r="CM46" s="592">
        <v>29546894</v>
      </c>
      <c r="CN46" s="593"/>
      <c r="CO46" s="593"/>
      <c r="CP46" s="593"/>
      <c r="CQ46" s="593"/>
      <c r="CR46" s="593"/>
      <c r="CS46" s="593"/>
      <c r="CT46" s="594"/>
      <c r="CU46" s="597">
        <v>4</v>
      </c>
      <c r="CV46" s="626"/>
      <c r="CW46" s="626"/>
      <c r="CX46" s="628"/>
      <c r="CY46" s="601">
        <v>16965971</v>
      </c>
      <c r="CZ46" s="624"/>
      <c r="DA46" s="624"/>
      <c r="DB46" s="624"/>
      <c r="DC46" s="624"/>
      <c r="DD46" s="624"/>
      <c r="DE46" s="624"/>
      <c r="DF46" s="625"/>
      <c r="DG46" s="601">
        <v>11117866</v>
      </c>
      <c r="DH46" s="624"/>
      <c r="DI46" s="624"/>
      <c r="DJ46" s="624"/>
      <c r="DK46" s="624"/>
      <c r="DL46" s="624"/>
      <c r="DM46" s="624"/>
      <c r="DN46" s="624"/>
      <c r="DO46" s="624"/>
      <c r="DP46" s="624"/>
      <c r="DQ46" s="625"/>
      <c r="DR46" s="597">
        <v>2.8</v>
      </c>
      <c r="DS46" s="626"/>
      <c r="DT46" s="626"/>
      <c r="DU46" s="626"/>
      <c r="DV46" s="626"/>
      <c r="DW46" s="626"/>
      <c r="DX46" s="627"/>
    </row>
    <row r="47" spans="2:128" ht="11.25" customHeight="1">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319</v>
      </c>
      <c r="AQ47" s="661"/>
      <c r="AR47" s="661"/>
      <c r="AS47" s="661"/>
      <c r="AT47" s="661"/>
      <c r="AU47" s="661"/>
      <c r="AV47" s="661"/>
      <c r="AW47" s="662"/>
      <c r="AX47" s="663" t="s">
        <v>320</v>
      </c>
      <c r="AY47" s="663"/>
      <c r="AZ47" s="663"/>
      <c r="BA47" s="663"/>
      <c r="BB47" s="663"/>
      <c r="BC47" s="663"/>
      <c r="BD47" s="664">
        <v>9835094</v>
      </c>
      <c r="BE47" s="665"/>
      <c r="BF47" s="665"/>
      <c r="BG47" s="665"/>
      <c r="BH47" s="665"/>
      <c r="BI47" s="665"/>
      <c r="BJ47" s="665"/>
      <c r="BK47" s="665"/>
      <c r="BL47" s="665"/>
      <c r="BM47" s="666"/>
      <c r="BN47" s="664">
        <v>7260164</v>
      </c>
      <c r="BO47" s="665"/>
      <c r="BP47" s="665"/>
      <c r="BQ47" s="665"/>
      <c r="BR47" s="665"/>
      <c r="BS47" s="665"/>
      <c r="BT47" s="665"/>
      <c r="BU47" s="665"/>
      <c r="BV47" s="665"/>
      <c r="BW47" s="666"/>
      <c r="BY47" s="589" t="s">
        <v>321</v>
      </c>
      <c r="BZ47" s="590"/>
      <c r="CA47" s="590"/>
      <c r="CB47" s="590"/>
      <c r="CC47" s="590"/>
      <c r="CD47" s="590"/>
      <c r="CE47" s="590"/>
      <c r="CF47" s="590"/>
      <c r="CG47" s="590"/>
      <c r="CH47" s="590"/>
      <c r="CI47" s="590"/>
      <c r="CJ47" s="590"/>
      <c r="CK47" s="590"/>
      <c r="CL47" s="591"/>
      <c r="CM47" s="592">
        <v>3582756</v>
      </c>
      <c r="CN47" s="624"/>
      <c r="CO47" s="624"/>
      <c r="CP47" s="624"/>
      <c r="CQ47" s="624"/>
      <c r="CR47" s="624"/>
      <c r="CS47" s="624"/>
      <c r="CT47" s="625"/>
      <c r="CU47" s="597">
        <v>0.5</v>
      </c>
      <c r="CV47" s="626"/>
      <c r="CW47" s="626"/>
      <c r="CX47" s="628"/>
      <c r="CY47" s="601">
        <v>3271400</v>
      </c>
      <c r="CZ47" s="624"/>
      <c r="DA47" s="624"/>
      <c r="DB47" s="624"/>
      <c r="DC47" s="624"/>
      <c r="DD47" s="624"/>
      <c r="DE47" s="624"/>
      <c r="DF47" s="625"/>
      <c r="DG47" s="601">
        <v>3265785</v>
      </c>
      <c r="DH47" s="624"/>
      <c r="DI47" s="624"/>
      <c r="DJ47" s="624"/>
      <c r="DK47" s="624"/>
      <c r="DL47" s="624"/>
      <c r="DM47" s="624"/>
      <c r="DN47" s="624"/>
      <c r="DO47" s="624"/>
      <c r="DP47" s="624"/>
      <c r="DQ47" s="625"/>
      <c r="DR47" s="597">
        <v>0.8</v>
      </c>
      <c r="DS47" s="626"/>
      <c r="DT47" s="626"/>
      <c r="DU47" s="626"/>
      <c r="DV47" s="626"/>
      <c r="DW47" s="626"/>
      <c r="DX47" s="627"/>
    </row>
    <row r="48" spans="2:128" ht="11.25" customHeight="1">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322</v>
      </c>
      <c r="AQ48" s="654"/>
      <c r="AR48" s="654"/>
      <c r="AS48" s="654"/>
      <c r="AT48" s="654"/>
      <c r="AU48" s="654"/>
      <c r="AV48" s="654"/>
      <c r="AW48" s="655"/>
      <c r="AX48" s="656" t="s">
        <v>323</v>
      </c>
      <c r="AY48" s="656"/>
      <c r="AZ48" s="656"/>
      <c r="BA48" s="656"/>
      <c r="BB48" s="656"/>
      <c r="BC48" s="656"/>
      <c r="BD48" s="657">
        <v>9835094</v>
      </c>
      <c r="BE48" s="658"/>
      <c r="BF48" s="658"/>
      <c r="BG48" s="658"/>
      <c r="BH48" s="658"/>
      <c r="BI48" s="658"/>
      <c r="BJ48" s="658"/>
      <c r="BK48" s="658"/>
      <c r="BL48" s="658"/>
      <c r="BM48" s="659"/>
      <c r="BN48" s="657">
        <v>7260164</v>
      </c>
      <c r="BO48" s="658"/>
      <c r="BP48" s="658"/>
      <c r="BQ48" s="658"/>
      <c r="BR48" s="658"/>
      <c r="BS48" s="658"/>
      <c r="BT48" s="658"/>
      <c r="BU48" s="658"/>
      <c r="BV48" s="658"/>
      <c r="BW48" s="659"/>
      <c r="BY48" s="589" t="s">
        <v>324</v>
      </c>
      <c r="BZ48" s="590"/>
      <c r="CA48" s="590"/>
      <c r="CB48" s="590"/>
      <c r="CC48" s="590"/>
      <c r="CD48" s="590"/>
      <c r="CE48" s="590"/>
      <c r="CF48" s="590"/>
      <c r="CG48" s="590"/>
      <c r="CH48" s="590"/>
      <c r="CI48" s="590"/>
      <c r="CJ48" s="590"/>
      <c r="CK48" s="590"/>
      <c r="CL48" s="591"/>
      <c r="CM48" s="592">
        <v>170733702</v>
      </c>
      <c r="CN48" s="593"/>
      <c r="CO48" s="593"/>
      <c r="CP48" s="593"/>
      <c r="CQ48" s="593"/>
      <c r="CR48" s="593"/>
      <c r="CS48" s="593"/>
      <c r="CT48" s="594"/>
      <c r="CU48" s="597">
        <v>23</v>
      </c>
      <c r="CV48" s="626"/>
      <c r="CW48" s="626"/>
      <c r="CX48" s="628"/>
      <c r="CY48" s="601">
        <v>128075102</v>
      </c>
      <c r="CZ48" s="624"/>
      <c r="DA48" s="624"/>
      <c r="DB48" s="624"/>
      <c r="DC48" s="624"/>
      <c r="DD48" s="624"/>
      <c r="DE48" s="624"/>
      <c r="DF48" s="625"/>
      <c r="DG48" s="601">
        <v>65453988</v>
      </c>
      <c r="DH48" s="624"/>
      <c r="DI48" s="624"/>
      <c r="DJ48" s="624"/>
      <c r="DK48" s="624"/>
      <c r="DL48" s="624"/>
      <c r="DM48" s="624"/>
      <c r="DN48" s="624"/>
      <c r="DO48" s="624"/>
      <c r="DP48" s="624"/>
      <c r="DQ48" s="625"/>
      <c r="DR48" s="597">
        <v>16.8</v>
      </c>
      <c r="DS48" s="626"/>
      <c r="DT48" s="626"/>
      <c r="DU48" s="626"/>
      <c r="DV48" s="626"/>
      <c r="DW48" s="626"/>
      <c r="DX48" s="627"/>
    </row>
    <row r="49" spans="2:128" ht="11.25" customHeight="1">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325</v>
      </c>
      <c r="BZ49" s="590"/>
      <c r="CA49" s="590"/>
      <c r="CB49" s="590"/>
      <c r="CC49" s="590"/>
      <c r="CD49" s="590"/>
      <c r="CE49" s="590"/>
      <c r="CF49" s="590"/>
      <c r="CG49" s="590"/>
      <c r="CH49" s="590"/>
      <c r="CI49" s="590"/>
      <c r="CJ49" s="590"/>
      <c r="CK49" s="590"/>
      <c r="CL49" s="591"/>
      <c r="CM49" s="592">
        <v>7524347</v>
      </c>
      <c r="CN49" s="624"/>
      <c r="CO49" s="624"/>
      <c r="CP49" s="624"/>
      <c r="CQ49" s="624"/>
      <c r="CR49" s="624"/>
      <c r="CS49" s="624"/>
      <c r="CT49" s="625"/>
      <c r="CU49" s="597">
        <v>1</v>
      </c>
      <c r="CV49" s="626"/>
      <c r="CW49" s="626"/>
      <c r="CX49" s="628"/>
      <c r="CY49" s="601">
        <v>7522089</v>
      </c>
      <c r="CZ49" s="624"/>
      <c r="DA49" s="624"/>
      <c r="DB49" s="624"/>
      <c r="DC49" s="624"/>
      <c r="DD49" s="624"/>
      <c r="DE49" s="624"/>
      <c r="DF49" s="625"/>
      <c r="DG49" s="601" t="s">
        <v>129</v>
      </c>
      <c r="DH49" s="624"/>
      <c r="DI49" s="624"/>
      <c r="DJ49" s="624"/>
      <c r="DK49" s="624"/>
      <c r="DL49" s="624"/>
      <c r="DM49" s="624"/>
      <c r="DN49" s="624"/>
      <c r="DO49" s="624"/>
      <c r="DP49" s="624"/>
      <c r="DQ49" s="625"/>
      <c r="DR49" s="597" t="s">
        <v>206</v>
      </c>
      <c r="DS49" s="626"/>
      <c r="DT49" s="626"/>
      <c r="DU49" s="626"/>
      <c r="DV49" s="626"/>
      <c r="DW49" s="626"/>
      <c r="DX49" s="627"/>
    </row>
    <row r="50" spans="2:128" ht="11.25" customHeight="1">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326</v>
      </c>
      <c r="BZ50" s="590"/>
      <c r="CA50" s="590"/>
      <c r="CB50" s="590"/>
      <c r="CC50" s="590"/>
      <c r="CD50" s="590"/>
      <c r="CE50" s="590"/>
      <c r="CF50" s="590"/>
      <c r="CG50" s="590"/>
      <c r="CH50" s="590"/>
      <c r="CI50" s="590"/>
      <c r="CJ50" s="590"/>
      <c r="CK50" s="590"/>
      <c r="CL50" s="591"/>
      <c r="CM50" s="592">
        <v>31673819</v>
      </c>
      <c r="CN50" s="593"/>
      <c r="CO50" s="593"/>
      <c r="CP50" s="593"/>
      <c r="CQ50" s="593"/>
      <c r="CR50" s="593"/>
      <c r="CS50" s="593"/>
      <c r="CT50" s="594"/>
      <c r="CU50" s="597">
        <v>4.3</v>
      </c>
      <c r="CV50" s="626"/>
      <c r="CW50" s="626"/>
      <c r="CX50" s="628"/>
      <c r="CY50" s="601">
        <v>29962372</v>
      </c>
      <c r="CZ50" s="624"/>
      <c r="DA50" s="624"/>
      <c r="DB50" s="624"/>
      <c r="DC50" s="624"/>
      <c r="DD50" s="624"/>
      <c r="DE50" s="624"/>
      <c r="DF50" s="625"/>
      <c r="DG50" s="601" t="s">
        <v>206</v>
      </c>
      <c r="DH50" s="624"/>
      <c r="DI50" s="624"/>
      <c r="DJ50" s="624"/>
      <c r="DK50" s="624"/>
      <c r="DL50" s="624"/>
      <c r="DM50" s="624"/>
      <c r="DN50" s="624"/>
      <c r="DO50" s="624"/>
      <c r="DP50" s="624"/>
      <c r="DQ50" s="625"/>
      <c r="DR50" s="597" t="s">
        <v>129</v>
      </c>
      <c r="DS50" s="626"/>
      <c r="DT50" s="626"/>
      <c r="DU50" s="626"/>
      <c r="DV50" s="626"/>
      <c r="DW50" s="626"/>
      <c r="DX50" s="627"/>
    </row>
    <row r="51" spans="2:128" ht="11.25" customHeight="1">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328</v>
      </c>
      <c r="BZ51" s="590"/>
      <c r="CA51" s="590"/>
      <c r="CB51" s="590"/>
      <c r="CC51" s="590"/>
      <c r="CD51" s="590"/>
      <c r="CE51" s="590"/>
      <c r="CF51" s="590"/>
      <c r="CG51" s="590"/>
      <c r="CH51" s="590"/>
      <c r="CI51" s="590"/>
      <c r="CJ51" s="590"/>
      <c r="CK51" s="590"/>
      <c r="CL51" s="591"/>
      <c r="CM51" s="592" t="s">
        <v>206</v>
      </c>
      <c r="CN51" s="624"/>
      <c r="CO51" s="624"/>
      <c r="CP51" s="624"/>
      <c r="CQ51" s="624"/>
      <c r="CR51" s="624"/>
      <c r="CS51" s="624"/>
      <c r="CT51" s="625"/>
      <c r="CU51" s="597" t="s">
        <v>129</v>
      </c>
      <c r="CV51" s="626"/>
      <c r="CW51" s="626"/>
      <c r="CX51" s="628"/>
      <c r="CY51" s="601" t="s">
        <v>206</v>
      </c>
      <c r="CZ51" s="624"/>
      <c r="DA51" s="624"/>
      <c r="DB51" s="624"/>
      <c r="DC51" s="624"/>
      <c r="DD51" s="624"/>
      <c r="DE51" s="624"/>
      <c r="DF51" s="625"/>
      <c r="DG51" s="601" t="s">
        <v>206</v>
      </c>
      <c r="DH51" s="624"/>
      <c r="DI51" s="624"/>
      <c r="DJ51" s="624"/>
      <c r="DK51" s="624"/>
      <c r="DL51" s="624"/>
      <c r="DM51" s="624"/>
      <c r="DN51" s="624"/>
      <c r="DO51" s="624"/>
      <c r="DP51" s="624"/>
      <c r="DQ51" s="625"/>
      <c r="DR51" s="597" t="s">
        <v>129</v>
      </c>
      <c r="DS51" s="626"/>
      <c r="DT51" s="626"/>
      <c r="DU51" s="626"/>
      <c r="DV51" s="626"/>
      <c r="DW51" s="626"/>
      <c r="DX51" s="627"/>
    </row>
    <row r="52" spans="2:128" ht="11.25" customHeight="1">
      <c r="B52" s="674" t="s">
        <v>329</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330</v>
      </c>
      <c r="BZ52" s="590"/>
      <c r="CA52" s="590"/>
      <c r="CB52" s="590"/>
      <c r="CC52" s="590"/>
      <c r="CD52" s="590"/>
      <c r="CE52" s="590"/>
      <c r="CF52" s="590"/>
      <c r="CG52" s="590"/>
      <c r="CH52" s="590"/>
      <c r="CI52" s="590"/>
      <c r="CJ52" s="590"/>
      <c r="CK52" s="590"/>
      <c r="CL52" s="591"/>
      <c r="CM52" s="592">
        <v>83485668</v>
      </c>
      <c r="CN52" s="593"/>
      <c r="CO52" s="593"/>
      <c r="CP52" s="593"/>
      <c r="CQ52" s="593"/>
      <c r="CR52" s="593"/>
      <c r="CS52" s="593"/>
      <c r="CT52" s="594"/>
      <c r="CU52" s="597">
        <v>11.2</v>
      </c>
      <c r="CV52" s="626"/>
      <c r="CW52" s="626"/>
      <c r="CX52" s="628"/>
      <c r="CY52" s="601">
        <v>197698</v>
      </c>
      <c r="CZ52" s="624"/>
      <c r="DA52" s="624"/>
      <c r="DB52" s="624"/>
      <c r="DC52" s="624"/>
      <c r="DD52" s="624"/>
      <c r="DE52" s="624"/>
      <c r="DF52" s="625"/>
      <c r="DG52" s="601">
        <v>350</v>
      </c>
      <c r="DH52" s="624"/>
      <c r="DI52" s="624"/>
      <c r="DJ52" s="624"/>
      <c r="DK52" s="624"/>
      <c r="DL52" s="624"/>
      <c r="DM52" s="624"/>
      <c r="DN52" s="624"/>
      <c r="DO52" s="624"/>
      <c r="DP52" s="624"/>
      <c r="DQ52" s="625"/>
      <c r="DR52" s="597">
        <v>0</v>
      </c>
      <c r="DS52" s="626"/>
      <c r="DT52" s="626"/>
      <c r="DU52" s="626"/>
      <c r="DV52" s="626"/>
      <c r="DW52" s="626"/>
      <c r="DX52" s="627"/>
    </row>
    <row r="53" spans="2:128" ht="11.25" customHeight="1">
      <c r="B53" s="673" t="s">
        <v>331</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332</v>
      </c>
      <c r="BZ53" s="590"/>
      <c r="CA53" s="590"/>
      <c r="CB53" s="590"/>
      <c r="CC53" s="590"/>
      <c r="CD53" s="590"/>
      <c r="CE53" s="590"/>
      <c r="CF53" s="590"/>
      <c r="CG53" s="590"/>
      <c r="CH53" s="590"/>
      <c r="CI53" s="590"/>
      <c r="CJ53" s="590"/>
      <c r="CK53" s="590"/>
      <c r="CL53" s="591"/>
      <c r="CM53" s="592" t="s">
        <v>206</v>
      </c>
      <c r="CN53" s="593"/>
      <c r="CO53" s="593"/>
      <c r="CP53" s="593"/>
      <c r="CQ53" s="593"/>
      <c r="CR53" s="593"/>
      <c r="CS53" s="593"/>
      <c r="CT53" s="594"/>
      <c r="CU53" s="597" t="s">
        <v>206</v>
      </c>
      <c r="CV53" s="626"/>
      <c r="CW53" s="626"/>
      <c r="CX53" s="628"/>
      <c r="CY53" s="601" t="s">
        <v>206</v>
      </c>
      <c r="CZ53" s="624"/>
      <c r="DA53" s="624"/>
      <c r="DB53" s="624"/>
      <c r="DC53" s="624"/>
      <c r="DD53" s="624"/>
      <c r="DE53" s="624"/>
      <c r="DF53" s="625"/>
      <c r="DG53" s="601" t="s">
        <v>206</v>
      </c>
      <c r="DH53" s="624"/>
      <c r="DI53" s="624"/>
      <c r="DJ53" s="624"/>
      <c r="DK53" s="624"/>
      <c r="DL53" s="624"/>
      <c r="DM53" s="624"/>
      <c r="DN53" s="624"/>
      <c r="DO53" s="624"/>
      <c r="DP53" s="624"/>
      <c r="DQ53" s="625"/>
      <c r="DR53" s="597" t="s">
        <v>206</v>
      </c>
      <c r="DS53" s="626"/>
      <c r="DT53" s="626"/>
      <c r="DU53" s="626"/>
      <c r="DV53" s="626"/>
      <c r="DW53" s="626"/>
      <c r="DX53" s="627"/>
    </row>
    <row r="54" spans="2:128" ht="11.25" customHeight="1">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333</v>
      </c>
      <c r="BZ54" s="590"/>
      <c r="CA54" s="590"/>
      <c r="CB54" s="590"/>
      <c r="CC54" s="590"/>
      <c r="CD54" s="590"/>
      <c r="CE54" s="590"/>
      <c r="CF54" s="590"/>
      <c r="CG54" s="590"/>
      <c r="CH54" s="590"/>
      <c r="CI54" s="590"/>
      <c r="CJ54" s="590"/>
      <c r="CK54" s="590"/>
      <c r="CL54" s="591"/>
      <c r="CM54" s="592">
        <v>131345226</v>
      </c>
      <c r="CN54" s="593"/>
      <c r="CO54" s="593"/>
      <c r="CP54" s="593"/>
      <c r="CQ54" s="593"/>
      <c r="CR54" s="593"/>
      <c r="CS54" s="593"/>
      <c r="CT54" s="594"/>
      <c r="CU54" s="597">
        <v>17.7</v>
      </c>
      <c r="CV54" s="626"/>
      <c r="CW54" s="626"/>
      <c r="CX54" s="628"/>
      <c r="CY54" s="601">
        <v>14784166</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334</v>
      </c>
      <c r="BZ55" s="590"/>
      <c r="CA55" s="590"/>
      <c r="CB55" s="590"/>
      <c r="CC55" s="590"/>
      <c r="CD55" s="590"/>
      <c r="CE55" s="590"/>
      <c r="CF55" s="590"/>
      <c r="CG55" s="590"/>
      <c r="CH55" s="590"/>
      <c r="CI55" s="590"/>
      <c r="CJ55" s="590"/>
      <c r="CK55" s="590"/>
      <c r="CL55" s="591"/>
      <c r="CM55" s="592">
        <v>4904313</v>
      </c>
      <c r="CN55" s="593"/>
      <c r="CO55" s="593"/>
      <c r="CP55" s="593"/>
      <c r="CQ55" s="593"/>
      <c r="CR55" s="593"/>
      <c r="CS55" s="593"/>
      <c r="CT55" s="594"/>
      <c r="CU55" s="597">
        <v>0.7</v>
      </c>
      <c r="CV55" s="626"/>
      <c r="CW55" s="626"/>
      <c r="CX55" s="628"/>
      <c r="CY55" s="601">
        <v>4814192</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305</v>
      </c>
      <c r="BZ56" s="630"/>
      <c r="CA56" s="589" t="s">
        <v>335</v>
      </c>
      <c r="CB56" s="590"/>
      <c r="CC56" s="590"/>
      <c r="CD56" s="590"/>
      <c r="CE56" s="590"/>
      <c r="CF56" s="590"/>
      <c r="CG56" s="590"/>
      <c r="CH56" s="590"/>
      <c r="CI56" s="590"/>
      <c r="CJ56" s="590"/>
      <c r="CK56" s="590"/>
      <c r="CL56" s="591"/>
      <c r="CM56" s="592">
        <v>121702026</v>
      </c>
      <c r="CN56" s="593"/>
      <c r="CO56" s="593"/>
      <c r="CP56" s="593"/>
      <c r="CQ56" s="593"/>
      <c r="CR56" s="593"/>
      <c r="CS56" s="593"/>
      <c r="CT56" s="594"/>
      <c r="CU56" s="597">
        <v>16.399999999999999</v>
      </c>
      <c r="CV56" s="626"/>
      <c r="CW56" s="626"/>
      <c r="CX56" s="628"/>
      <c r="CY56" s="601">
        <v>14400555</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336</v>
      </c>
      <c r="CB57" s="590"/>
      <c r="CC57" s="590"/>
      <c r="CD57" s="590"/>
      <c r="CE57" s="590"/>
      <c r="CF57" s="590"/>
      <c r="CG57" s="590"/>
      <c r="CH57" s="590"/>
      <c r="CI57" s="590"/>
      <c r="CJ57" s="590"/>
      <c r="CK57" s="590"/>
      <c r="CL57" s="591"/>
      <c r="CM57" s="592">
        <v>86001416</v>
      </c>
      <c r="CN57" s="593"/>
      <c r="CO57" s="593"/>
      <c r="CP57" s="593"/>
      <c r="CQ57" s="593"/>
      <c r="CR57" s="593"/>
      <c r="CS57" s="593"/>
      <c r="CT57" s="594"/>
      <c r="CU57" s="597">
        <v>11.6</v>
      </c>
      <c r="CV57" s="626"/>
      <c r="CW57" s="626"/>
      <c r="CX57" s="628"/>
      <c r="CY57" s="601">
        <v>3922859</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337</v>
      </c>
      <c r="CB58" s="590"/>
      <c r="CC58" s="590"/>
      <c r="CD58" s="590"/>
      <c r="CE58" s="590"/>
      <c r="CF58" s="590"/>
      <c r="CG58" s="590"/>
      <c r="CH58" s="590"/>
      <c r="CI58" s="590"/>
      <c r="CJ58" s="590"/>
      <c r="CK58" s="590"/>
      <c r="CL58" s="591"/>
      <c r="CM58" s="592">
        <v>24551009</v>
      </c>
      <c r="CN58" s="593"/>
      <c r="CO58" s="593"/>
      <c r="CP58" s="593"/>
      <c r="CQ58" s="593"/>
      <c r="CR58" s="593"/>
      <c r="CS58" s="593"/>
      <c r="CT58" s="594"/>
      <c r="CU58" s="597">
        <v>3.3</v>
      </c>
      <c r="CV58" s="626"/>
      <c r="CW58" s="626"/>
      <c r="CX58" s="628"/>
      <c r="CY58" s="601">
        <v>10306849</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338</v>
      </c>
      <c r="CB59" s="590"/>
      <c r="CC59" s="590"/>
      <c r="CD59" s="590"/>
      <c r="CE59" s="590"/>
      <c r="CF59" s="590"/>
      <c r="CG59" s="590"/>
      <c r="CH59" s="590"/>
      <c r="CI59" s="590"/>
      <c r="CJ59" s="590"/>
      <c r="CK59" s="590"/>
      <c r="CL59" s="591"/>
      <c r="CM59" s="592">
        <v>9643200</v>
      </c>
      <c r="CN59" s="593"/>
      <c r="CO59" s="593"/>
      <c r="CP59" s="593"/>
      <c r="CQ59" s="593"/>
      <c r="CR59" s="593"/>
      <c r="CS59" s="593"/>
      <c r="CT59" s="594"/>
      <c r="CU59" s="597">
        <v>1.3</v>
      </c>
      <c r="CV59" s="626"/>
      <c r="CW59" s="626"/>
      <c r="CX59" s="628"/>
      <c r="CY59" s="601">
        <v>383611</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339</v>
      </c>
      <c r="CB60" s="590"/>
      <c r="CC60" s="590"/>
      <c r="CD60" s="590"/>
      <c r="CE60" s="590"/>
      <c r="CF60" s="590"/>
      <c r="CG60" s="590"/>
      <c r="CH60" s="590"/>
      <c r="CI60" s="590"/>
      <c r="CJ60" s="590"/>
      <c r="CK60" s="590"/>
      <c r="CL60" s="591"/>
      <c r="CM60" s="592" t="s">
        <v>206</v>
      </c>
      <c r="CN60" s="593"/>
      <c r="CO60" s="593"/>
      <c r="CP60" s="593"/>
      <c r="CQ60" s="593"/>
      <c r="CR60" s="593"/>
      <c r="CS60" s="593"/>
      <c r="CT60" s="594"/>
      <c r="CU60" s="597" t="s">
        <v>211</v>
      </c>
      <c r="CV60" s="626"/>
      <c r="CW60" s="626"/>
      <c r="CX60" s="628"/>
      <c r="CY60" s="601" t="s">
        <v>206</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340</v>
      </c>
      <c r="BZ61" s="614"/>
      <c r="CA61" s="614"/>
      <c r="CB61" s="614"/>
      <c r="CC61" s="614"/>
      <c r="CD61" s="614"/>
      <c r="CE61" s="614"/>
      <c r="CF61" s="614"/>
      <c r="CG61" s="614"/>
      <c r="CH61" s="614"/>
      <c r="CI61" s="614"/>
      <c r="CJ61" s="614"/>
      <c r="CK61" s="614"/>
      <c r="CL61" s="615"/>
      <c r="CM61" s="675">
        <v>742593857</v>
      </c>
      <c r="CN61" s="676"/>
      <c r="CO61" s="676"/>
      <c r="CP61" s="676"/>
      <c r="CQ61" s="676"/>
      <c r="CR61" s="676"/>
      <c r="CS61" s="676"/>
      <c r="CT61" s="677"/>
      <c r="CU61" s="616">
        <v>100</v>
      </c>
      <c r="CV61" s="678"/>
      <c r="CW61" s="678"/>
      <c r="CX61" s="679"/>
      <c r="CY61" s="680">
        <v>453546288</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Omr0VwbU9SGNvSx98m/vXf5PyssZxqIoxbYy3bA3JQch3Tzm6v26MzDIKQDSeBJ7R4FCuQua8bqgiElNQ0qAYg==" saltValue="YfOZoLUxxgIYNBqfNuYWu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689" t="s">
        <v>341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342</v>
      </c>
      <c r="DK2" s="691"/>
      <c r="DL2" s="691"/>
      <c r="DM2" s="691"/>
      <c r="DN2" s="691"/>
      <c r="DO2" s="692"/>
      <c r="DP2" s="229"/>
      <c r="DQ2" s="690" t="s">
        <v>343</v>
      </c>
      <c r="DR2" s="691"/>
      <c r="DS2" s="691"/>
      <c r="DT2" s="691"/>
      <c r="DU2" s="691"/>
      <c r="DV2" s="691"/>
      <c r="DW2" s="691"/>
      <c r="DX2" s="691"/>
      <c r="DY2" s="691"/>
      <c r="DZ2" s="692"/>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c r="A4" s="693" t="s">
        <v>344</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345</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c r="A5" s="695" t="s">
        <v>346</v>
      </c>
      <c r="B5" s="696"/>
      <c r="C5" s="696"/>
      <c r="D5" s="696"/>
      <c r="E5" s="696"/>
      <c r="F5" s="696"/>
      <c r="G5" s="696"/>
      <c r="H5" s="696"/>
      <c r="I5" s="696"/>
      <c r="J5" s="696"/>
      <c r="K5" s="696"/>
      <c r="L5" s="696"/>
      <c r="M5" s="696"/>
      <c r="N5" s="696"/>
      <c r="O5" s="696"/>
      <c r="P5" s="697"/>
      <c r="Q5" s="701" t="s">
        <v>347</v>
      </c>
      <c r="R5" s="702"/>
      <c r="S5" s="702"/>
      <c r="T5" s="702"/>
      <c r="U5" s="703"/>
      <c r="V5" s="701" t="s">
        <v>348</v>
      </c>
      <c r="W5" s="702"/>
      <c r="X5" s="702"/>
      <c r="Y5" s="702"/>
      <c r="Z5" s="703"/>
      <c r="AA5" s="701" t="s">
        <v>349</v>
      </c>
      <c r="AB5" s="702"/>
      <c r="AC5" s="702"/>
      <c r="AD5" s="702"/>
      <c r="AE5" s="702"/>
      <c r="AF5" s="707" t="s">
        <v>350</v>
      </c>
      <c r="AG5" s="702"/>
      <c r="AH5" s="702"/>
      <c r="AI5" s="702"/>
      <c r="AJ5" s="708"/>
      <c r="AK5" s="702" t="s">
        <v>351</v>
      </c>
      <c r="AL5" s="702"/>
      <c r="AM5" s="702"/>
      <c r="AN5" s="702"/>
      <c r="AO5" s="703"/>
      <c r="AP5" s="701" t="s">
        <v>352</v>
      </c>
      <c r="AQ5" s="702"/>
      <c r="AR5" s="702"/>
      <c r="AS5" s="702"/>
      <c r="AT5" s="703"/>
      <c r="AU5" s="701" t="s">
        <v>353</v>
      </c>
      <c r="AV5" s="702"/>
      <c r="AW5" s="702"/>
      <c r="AX5" s="702"/>
      <c r="AY5" s="708"/>
      <c r="AZ5" s="233"/>
      <c r="BA5" s="233"/>
      <c r="BB5" s="233"/>
      <c r="BC5" s="233"/>
      <c r="BD5" s="233"/>
      <c r="BE5" s="234"/>
      <c r="BF5" s="234"/>
      <c r="BG5" s="234"/>
      <c r="BH5" s="234"/>
      <c r="BI5" s="234"/>
      <c r="BJ5" s="234"/>
      <c r="BK5" s="234"/>
      <c r="BL5" s="234"/>
      <c r="BM5" s="234"/>
      <c r="BN5" s="234"/>
      <c r="BO5" s="234"/>
      <c r="BP5" s="234"/>
      <c r="BQ5" s="695" t="s">
        <v>354</v>
      </c>
      <c r="BR5" s="696"/>
      <c r="BS5" s="696"/>
      <c r="BT5" s="696"/>
      <c r="BU5" s="696"/>
      <c r="BV5" s="696"/>
      <c r="BW5" s="696"/>
      <c r="BX5" s="696"/>
      <c r="BY5" s="696"/>
      <c r="BZ5" s="696"/>
      <c r="CA5" s="696"/>
      <c r="CB5" s="696"/>
      <c r="CC5" s="696"/>
      <c r="CD5" s="696"/>
      <c r="CE5" s="696"/>
      <c r="CF5" s="696"/>
      <c r="CG5" s="697"/>
      <c r="CH5" s="701" t="s">
        <v>355</v>
      </c>
      <c r="CI5" s="702"/>
      <c r="CJ5" s="702"/>
      <c r="CK5" s="702"/>
      <c r="CL5" s="703"/>
      <c r="CM5" s="701" t="s">
        <v>356</v>
      </c>
      <c r="CN5" s="702"/>
      <c r="CO5" s="702"/>
      <c r="CP5" s="702"/>
      <c r="CQ5" s="703"/>
      <c r="CR5" s="701" t="s">
        <v>357</v>
      </c>
      <c r="CS5" s="702"/>
      <c r="CT5" s="702"/>
      <c r="CU5" s="702"/>
      <c r="CV5" s="703"/>
      <c r="CW5" s="701" t="s">
        <v>358</v>
      </c>
      <c r="CX5" s="702"/>
      <c r="CY5" s="702"/>
      <c r="CZ5" s="702"/>
      <c r="DA5" s="703"/>
      <c r="DB5" s="701" t="s">
        <v>359</v>
      </c>
      <c r="DC5" s="702"/>
      <c r="DD5" s="702"/>
      <c r="DE5" s="702"/>
      <c r="DF5" s="703"/>
      <c r="DG5" s="731" t="s">
        <v>360</v>
      </c>
      <c r="DH5" s="732"/>
      <c r="DI5" s="732"/>
      <c r="DJ5" s="732"/>
      <c r="DK5" s="733"/>
      <c r="DL5" s="731" t="s">
        <v>361</v>
      </c>
      <c r="DM5" s="732"/>
      <c r="DN5" s="732"/>
      <c r="DO5" s="732"/>
      <c r="DP5" s="733"/>
      <c r="DQ5" s="701" t="s">
        <v>362</v>
      </c>
      <c r="DR5" s="702"/>
      <c r="DS5" s="702"/>
      <c r="DT5" s="702"/>
      <c r="DU5" s="703"/>
      <c r="DV5" s="701" t="s">
        <v>353</v>
      </c>
      <c r="DW5" s="702"/>
      <c r="DX5" s="702"/>
      <c r="DY5" s="702"/>
      <c r="DZ5" s="708"/>
      <c r="EA5" s="235"/>
    </row>
    <row r="6" spans="1:131" s="236" customFormat="1" ht="26.25" customHeight="1" thickBot="1">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c r="A7" s="237">
        <v>1</v>
      </c>
      <c r="B7" s="717" t="s">
        <v>363</v>
      </c>
      <c r="C7" s="718"/>
      <c r="D7" s="718"/>
      <c r="E7" s="718"/>
      <c r="F7" s="718"/>
      <c r="G7" s="718"/>
      <c r="H7" s="718"/>
      <c r="I7" s="718"/>
      <c r="J7" s="718"/>
      <c r="K7" s="718"/>
      <c r="L7" s="718"/>
      <c r="M7" s="718"/>
      <c r="N7" s="718"/>
      <c r="O7" s="718"/>
      <c r="P7" s="719"/>
      <c r="Q7" s="720">
        <v>792449</v>
      </c>
      <c r="R7" s="721"/>
      <c r="S7" s="721"/>
      <c r="T7" s="721"/>
      <c r="U7" s="721"/>
      <c r="V7" s="721">
        <v>779418</v>
      </c>
      <c r="W7" s="721"/>
      <c r="X7" s="721"/>
      <c r="Y7" s="721"/>
      <c r="Z7" s="721"/>
      <c r="AA7" s="721">
        <v>13031</v>
      </c>
      <c r="AB7" s="721"/>
      <c r="AC7" s="721"/>
      <c r="AD7" s="721"/>
      <c r="AE7" s="722"/>
      <c r="AF7" s="723">
        <v>4715</v>
      </c>
      <c r="AG7" s="724"/>
      <c r="AH7" s="724"/>
      <c r="AI7" s="724"/>
      <c r="AJ7" s="725"/>
      <c r="AK7" s="726">
        <v>31</v>
      </c>
      <c r="AL7" s="727"/>
      <c r="AM7" s="727"/>
      <c r="AN7" s="727"/>
      <c r="AO7" s="727"/>
      <c r="AP7" s="727">
        <v>1004224</v>
      </c>
      <c r="AQ7" s="727"/>
      <c r="AR7" s="727"/>
      <c r="AS7" s="727"/>
      <c r="AT7" s="727"/>
      <c r="AU7" s="728" t="s">
        <v>573</v>
      </c>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575</v>
      </c>
      <c r="BT7" s="715"/>
      <c r="BU7" s="715"/>
      <c r="BV7" s="715"/>
      <c r="BW7" s="715"/>
      <c r="BX7" s="715"/>
      <c r="BY7" s="715"/>
      <c r="BZ7" s="715"/>
      <c r="CA7" s="715"/>
      <c r="CB7" s="715"/>
      <c r="CC7" s="715"/>
      <c r="CD7" s="715"/>
      <c r="CE7" s="715"/>
      <c r="CF7" s="715"/>
      <c r="CG7" s="730"/>
      <c r="CH7" s="711">
        <v>-5</v>
      </c>
      <c r="CI7" s="712"/>
      <c r="CJ7" s="712"/>
      <c r="CK7" s="712"/>
      <c r="CL7" s="713"/>
      <c r="CM7" s="711">
        <v>1695</v>
      </c>
      <c r="CN7" s="712"/>
      <c r="CO7" s="712"/>
      <c r="CP7" s="712"/>
      <c r="CQ7" s="713"/>
      <c r="CR7" s="711">
        <v>1200</v>
      </c>
      <c r="CS7" s="712"/>
      <c r="CT7" s="712"/>
      <c r="CU7" s="712"/>
      <c r="CV7" s="713"/>
      <c r="CW7" s="711" t="s">
        <v>498</v>
      </c>
      <c r="CX7" s="712"/>
      <c r="CY7" s="712"/>
      <c r="CZ7" s="712"/>
      <c r="DA7" s="713"/>
      <c r="DB7" s="711">
        <v>51</v>
      </c>
      <c r="DC7" s="712"/>
      <c r="DD7" s="712"/>
      <c r="DE7" s="712"/>
      <c r="DF7" s="713"/>
      <c r="DG7" s="711" t="s">
        <v>498</v>
      </c>
      <c r="DH7" s="712"/>
      <c r="DI7" s="712"/>
      <c r="DJ7" s="712"/>
      <c r="DK7" s="713"/>
      <c r="DL7" s="711" t="s">
        <v>498</v>
      </c>
      <c r="DM7" s="712"/>
      <c r="DN7" s="712"/>
      <c r="DO7" s="712"/>
      <c r="DP7" s="713"/>
      <c r="DQ7" s="711" t="s">
        <v>498</v>
      </c>
      <c r="DR7" s="712"/>
      <c r="DS7" s="712"/>
      <c r="DT7" s="712"/>
      <c r="DU7" s="713"/>
      <c r="DV7" s="714"/>
      <c r="DW7" s="715"/>
      <c r="DX7" s="715"/>
      <c r="DY7" s="715"/>
      <c r="DZ7" s="716"/>
      <c r="EA7" s="235"/>
    </row>
    <row r="8" spans="1:131" s="236" customFormat="1" ht="26.25" customHeight="1">
      <c r="A8" s="239">
        <v>2</v>
      </c>
      <c r="B8" s="748" t="s">
        <v>364</v>
      </c>
      <c r="C8" s="749"/>
      <c r="D8" s="749"/>
      <c r="E8" s="749"/>
      <c r="F8" s="749"/>
      <c r="G8" s="749"/>
      <c r="H8" s="749"/>
      <c r="I8" s="749"/>
      <c r="J8" s="749"/>
      <c r="K8" s="749"/>
      <c r="L8" s="749"/>
      <c r="M8" s="749"/>
      <c r="N8" s="749"/>
      <c r="O8" s="749"/>
      <c r="P8" s="750"/>
      <c r="Q8" s="751">
        <v>31</v>
      </c>
      <c r="R8" s="752"/>
      <c r="S8" s="752"/>
      <c r="T8" s="752"/>
      <c r="U8" s="752"/>
      <c r="V8" s="752">
        <v>31</v>
      </c>
      <c r="W8" s="752"/>
      <c r="X8" s="752"/>
      <c r="Y8" s="752"/>
      <c r="Z8" s="752"/>
      <c r="AA8" s="752">
        <v>0</v>
      </c>
      <c r="AB8" s="752"/>
      <c r="AC8" s="752"/>
      <c r="AD8" s="752"/>
      <c r="AE8" s="753"/>
      <c r="AF8" s="754" t="s">
        <v>206</v>
      </c>
      <c r="AG8" s="755"/>
      <c r="AH8" s="755"/>
      <c r="AI8" s="755"/>
      <c r="AJ8" s="756"/>
      <c r="AK8" s="737" t="s">
        <v>498</v>
      </c>
      <c r="AL8" s="738"/>
      <c r="AM8" s="738"/>
      <c r="AN8" s="738"/>
      <c r="AO8" s="738"/>
      <c r="AP8" s="738" t="s">
        <v>597</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576</v>
      </c>
      <c r="BT8" s="742"/>
      <c r="BU8" s="742"/>
      <c r="BV8" s="742"/>
      <c r="BW8" s="742"/>
      <c r="BX8" s="742"/>
      <c r="BY8" s="742"/>
      <c r="BZ8" s="742"/>
      <c r="CA8" s="742"/>
      <c r="CB8" s="742"/>
      <c r="CC8" s="742"/>
      <c r="CD8" s="742"/>
      <c r="CE8" s="742"/>
      <c r="CF8" s="742"/>
      <c r="CG8" s="743"/>
      <c r="CH8" s="744">
        <v>0</v>
      </c>
      <c r="CI8" s="745"/>
      <c r="CJ8" s="745"/>
      <c r="CK8" s="745"/>
      <c r="CL8" s="746"/>
      <c r="CM8" s="744">
        <v>1006</v>
      </c>
      <c r="CN8" s="745"/>
      <c r="CO8" s="745"/>
      <c r="CP8" s="745"/>
      <c r="CQ8" s="746"/>
      <c r="CR8" s="744">
        <v>500</v>
      </c>
      <c r="CS8" s="745"/>
      <c r="CT8" s="745"/>
      <c r="CU8" s="745"/>
      <c r="CV8" s="746"/>
      <c r="CW8" s="744" t="s">
        <v>498</v>
      </c>
      <c r="CX8" s="745"/>
      <c r="CY8" s="745"/>
      <c r="CZ8" s="745"/>
      <c r="DA8" s="746"/>
      <c r="DB8" s="744" t="s">
        <v>498</v>
      </c>
      <c r="DC8" s="745"/>
      <c r="DD8" s="745"/>
      <c r="DE8" s="745"/>
      <c r="DF8" s="746"/>
      <c r="DG8" s="744" t="s">
        <v>498</v>
      </c>
      <c r="DH8" s="745"/>
      <c r="DI8" s="745"/>
      <c r="DJ8" s="745"/>
      <c r="DK8" s="746"/>
      <c r="DL8" s="744" t="s">
        <v>498</v>
      </c>
      <c r="DM8" s="745"/>
      <c r="DN8" s="745"/>
      <c r="DO8" s="745"/>
      <c r="DP8" s="746"/>
      <c r="DQ8" s="744" t="s">
        <v>498</v>
      </c>
      <c r="DR8" s="745"/>
      <c r="DS8" s="745"/>
      <c r="DT8" s="745"/>
      <c r="DU8" s="746"/>
      <c r="DV8" s="741"/>
      <c r="DW8" s="742"/>
      <c r="DX8" s="742"/>
      <c r="DY8" s="742"/>
      <c r="DZ8" s="747"/>
      <c r="EA8" s="235"/>
    </row>
    <row r="9" spans="1:131" s="236" customFormat="1" ht="26.25" customHeight="1">
      <c r="A9" s="239">
        <v>3</v>
      </c>
      <c r="B9" s="748" t="s">
        <v>365</v>
      </c>
      <c r="C9" s="749"/>
      <c r="D9" s="749"/>
      <c r="E9" s="749"/>
      <c r="F9" s="749"/>
      <c r="G9" s="749"/>
      <c r="H9" s="749"/>
      <c r="I9" s="749"/>
      <c r="J9" s="749"/>
      <c r="K9" s="749"/>
      <c r="L9" s="749"/>
      <c r="M9" s="749"/>
      <c r="N9" s="749"/>
      <c r="O9" s="749"/>
      <c r="P9" s="750"/>
      <c r="Q9" s="751">
        <v>753</v>
      </c>
      <c r="R9" s="752"/>
      <c r="S9" s="752"/>
      <c r="T9" s="752"/>
      <c r="U9" s="752"/>
      <c r="V9" s="752">
        <v>112</v>
      </c>
      <c r="W9" s="752"/>
      <c r="X9" s="752"/>
      <c r="Y9" s="752"/>
      <c r="Z9" s="752"/>
      <c r="AA9" s="752">
        <v>641</v>
      </c>
      <c r="AB9" s="752"/>
      <c r="AC9" s="752"/>
      <c r="AD9" s="752"/>
      <c r="AE9" s="753"/>
      <c r="AF9" s="754" t="s">
        <v>366</v>
      </c>
      <c r="AG9" s="755"/>
      <c r="AH9" s="755"/>
      <c r="AI9" s="755"/>
      <c r="AJ9" s="756"/>
      <c r="AK9" s="737">
        <v>8</v>
      </c>
      <c r="AL9" s="738"/>
      <c r="AM9" s="738"/>
      <c r="AN9" s="738"/>
      <c r="AO9" s="738"/>
      <c r="AP9" s="738" t="s">
        <v>597</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577</v>
      </c>
      <c r="BT9" s="742"/>
      <c r="BU9" s="742"/>
      <c r="BV9" s="742"/>
      <c r="BW9" s="742"/>
      <c r="BX9" s="742"/>
      <c r="BY9" s="742"/>
      <c r="BZ9" s="742"/>
      <c r="CA9" s="742"/>
      <c r="CB9" s="742"/>
      <c r="CC9" s="742"/>
      <c r="CD9" s="742"/>
      <c r="CE9" s="742"/>
      <c r="CF9" s="742"/>
      <c r="CG9" s="743"/>
      <c r="CH9" s="744">
        <v>3</v>
      </c>
      <c r="CI9" s="745"/>
      <c r="CJ9" s="745"/>
      <c r="CK9" s="745"/>
      <c r="CL9" s="746"/>
      <c r="CM9" s="744">
        <v>1051</v>
      </c>
      <c r="CN9" s="745"/>
      <c r="CO9" s="745"/>
      <c r="CP9" s="745"/>
      <c r="CQ9" s="746"/>
      <c r="CR9" s="744">
        <v>1000</v>
      </c>
      <c r="CS9" s="745"/>
      <c r="CT9" s="745"/>
      <c r="CU9" s="745"/>
      <c r="CV9" s="746"/>
      <c r="CW9" s="744" t="s">
        <v>498</v>
      </c>
      <c r="CX9" s="745"/>
      <c r="CY9" s="745"/>
      <c r="CZ9" s="745"/>
      <c r="DA9" s="746"/>
      <c r="DB9" s="744" t="s">
        <v>498</v>
      </c>
      <c r="DC9" s="745"/>
      <c r="DD9" s="745"/>
      <c r="DE9" s="745"/>
      <c r="DF9" s="746"/>
      <c r="DG9" s="744" t="s">
        <v>498</v>
      </c>
      <c r="DH9" s="745"/>
      <c r="DI9" s="745"/>
      <c r="DJ9" s="745"/>
      <c r="DK9" s="746"/>
      <c r="DL9" s="744" t="s">
        <v>498</v>
      </c>
      <c r="DM9" s="745"/>
      <c r="DN9" s="745"/>
      <c r="DO9" s="745"/>
      <c r="DP9" s="746"/>
      <c r="DQ9" s="744" t="s">
        <v>498</v>
      </c>
      <c r="DR9" s="745"/>
      <c r="DS9" s="745"/>
      <c r="DT9" s="745"/>
      <c r="DU9" s="746"/>
      <c r="DV9" s="741"/>
      <c r="DW9" s="742"/>
      <c r="DX9" s="742"/>
      <c r="DY9" s="742"/>
      <c r="DZ9" s="747"/>
      <c r="EA9" s="235"/>
    </row>
    <row r="10" spans="1:131" s="236" customFormat="1" ht="26.25" customHeight="1">
      <c r="A10" s="239">
        <v>4</v>
      </c>
      <c r="B10" s="748" t="s">
        <v>367</v>
      </c>
      <c r="C10" s="749"/>
      <c r="D10" s="749"/>
      <c r="E10" s="749"/>
      <c r="F10" s="749"/>
      <c r="G10" s="749"/>
      <c r="H10" s="749"/>
      <c r="I10" s="749"/>
      <c r="J10" s="749"/>
      <c r="K10" s="749"/>
      <c r="L10" s="749"/>
      <c r="M10" s="749"/>
      <c r="N10" s="749"/>
      <c r="O10" s="749"/>
      <c r="P10" s="750"/>
      <c r="Q10" s="751">
        <v>1551</v>
      </c>
      <c r="R10" s="752"/>
      <c r="S10" s="752"/>
      <c r="T10" s="752"/>
      <c r="U10" s="752"/>
      <c r="V10" s="752">
        <v>1505</v>
      </c>
      <c r="W10" s="752"/>
      <c r="X10" s="752"/>
      <c r="Y10" s="752"/>
      <c r="Z10" s="752"/>
      <c r="AA10" s="752">
        <v>46</v>
      </c>
      <c r="AB10" s="752"/>
      <c r="AC10" s="752"/>
      <c r="AD10" s="752"/>
      <c r="AE10" s="753"/>
      <c r="AF10" s="754" t="s">
        <v>206</v>
      </c>
      <c r="AG10" s="755"/>
      <c r="AH10" s="755"/>
      <c r="AI10" s="755"/>
      <c r="AJ10" s="756"/>
      <c r="AK10" s="737">
        <v>1</v>
      </c>
      <c r="AL10" s="738"/>
      <c r="AM10" s="738"/>
      <c r="AN10" s="738"/>
      <c r="AO10" s="738"/>
      <c r="AP10" s="738">
        <v>13389</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t="s">
        <v>574</v>
      </c>
      <c r="BS10" s="741" t="s">
        <v>578</v>
      </c>
      <c r="BT10" s="742"/>
      <c r="BU10" s="742"/>
      <c r="BV10" s="742"/>
      <c r="BW10" s="742"/>
      <c r="BX10" s="742"/>
      <c r="BY10" s="742"/>
      <c r="BZ10" s="742"/>
      <c r="CA10" s="742"/>
      <c r="CB10" s="742"/>
      <c r="CC10" s="742"/>
      <c r="CD10" s="742"/>
      <c r="CE10" s="742"/>
      <c r="CF10" s="742"/>
      <c r="CG10" s="743"/>
      <c r="CH10" s="744">
        <v>-6</v>
      </c>
      <c r="CI10" s="745"/>
      <c r="CJ10" s="745"/>
      <c r="CK10" s="745"/>
      <c r="CL10" s="746"/>
      <c r="CM10" s="744">
        <v>96</v>
      </c>
      <c r="CN10" s="745"/>
      <c r="CO10" s="745"/>
      <c r="CP10" s="745"/>
      <c r="CQ10" s="746"/>
      <c r="CR10" s="744">
        <v>3</v>
      </c>
      <c r="CS10" s="745"/>
      <c r="CT10" s="745"/>
      <c r="CU10" s="745"/>
      <c r="CV10" s="746"/>
      <c r="CW10" s="744">
        <v>184</v>
      </c>
      <c r="CX10" s="745"/>
      <c r="CY10" s="745"/>
      <c r="CZ10" s="745"/>
      <c r="DA10" s="746"/>
      <c r="DB10" s="744" t="s">
        <v>498</v>
      </c>
      <c r="DC10" s="745"/>
      <c r="DD10" s="745"/>
      <c r="DE10" s="745"/>
      <c r="DF10" s="746"/>
      <c r="DG10" s="744" t="s">
        <v>498</v>
      </c>
      <c r="DH10" s="745"/>
      <c r="DI10" s="745"/>
      <c r="DJ10" s="745"/>
      <c r="DK10" s="746"/>
      <c r="DL10" s="744" t="s">
        <v>498</v>
      </c>
      <c r="DM10" s="745"/>
      <c r="DN10" s="745"/>
      <c r="DO10" s="745"/>
      <c r="DP10" s="746"/>
      <c r="DQ10" s="744" t="s">
        <v>498</v>
      </c>
      <c r="DR10" s="745"/>
      <c r="DS10" s="745"/>
      <c r="DT10" s="745"/>
      <c r="DU10" s="746"/>
      <c r="DV10" s="741"/>
      <c r="DW10" s="742"/>
      <c r="DX10" s="742"/>
      <c r="DY10" s="742"/>
      <c r="DZ10" s="747"/>
      <c r="EA10" s="235"/>
    </row>
    <row r="11" spans="1:131" s="236" customFormat="1" ht="26.25" customHeight="1">
      <c r="A11" s="239">
        <v>5</v>
      </c>
      <c r="B11" s="748" t="s">
        <v>368</v>
      </c>
      <c r="C11" s="749"/>
      <c r="D11" s="749"/>
      <c r="E11" s="749"/>
      <c r="F11" s="749"/>
      <c r="G11" s="749"/>
      <c r="H11" s="749"/>
      <c r="I11" s="749"/>
      <c r="J11" s="749"/>
      <c r="K11" s="749"/>
      <c r="L11" s="749"/>
      <c r="M11" s="749"/>
      <c r="N11" s="749"/>
      <c r="O11" s="749"/>
      <c r="P11" s="750"/>
      <c r="Q11" s="751">
        <v>55</v>
      </c>
      <c r="R11" s="752"/>
      <c r="S11" s="752"/>
      <c r="T11" s="752"/>
      <c r="U11" s="752"/>
      <c r="V11" s="752">
        <v>12</v>
      </c>
      <c r="W11" s="752"/>
      <c r="X11" s="752"/>
      <c r="Y11" s="752"/>
      <c r="Z11" s="752"/>
      <c r="AA11" s="752">
        <v>43</v>
      </c>
      <c r="AB11" s="752"/>
      <c r="AC11" s="752"/>
      <c r="AD11" s="752"/>
      <c r="AE11" s="753"/>
      <c r="AF11" s="754" t="s">
        <v>366</v>
      </c>
      <c r="AG11" s="755"/>
      <c r="AH11" s="755"/>
      <c r="AI11" s="755"/>
      <c r="AJ11" s="756"/>
      <c r="AK11" s="737" t="s">
        <v>498</v>
      </c>
      <c r="AL11" s="738"/>
      <c r="AM11" s="738"/>
      <c r="AN11" s="738"/>
      <c r="AO11" s="738"/>
      <c r="AP11" s="738">
        <v>50</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579</v>
      </c>
      <c r="BT11" s="742"/>
      <c r="BU11" s="742"/>
      <c r="BV11" s="742"/>
      <c r="BW11" s="742"/>
      <c r="BX11" s="742"/>
      <c r="BY11" s="742"/>
      <c r="BZ11" s="742"/>
      <c r="CA11" s="742"/>
      <c r="CB11" s="742"/>
      <c r="CC11" s="742"/>
      <c r="CD11" s="742"/>
      <c r="CE11" s="742"/>
      <c r="CF11" s="742"/>
      <c r="CG11" s="743"/>
      <c r="CH11" s="744">
        <v>0</v>
      </c>
      <c r="CI11" s="745"/>
      <c r="CJ11" s="745"/>
      <c r="CK11" s="745"/>
      <c r="CL11" s="746"/>
      <c r="CM11" s="744">
        <v>44</v>
      </c>
      <c r="CN11" s="745"/>
      <c r="CO11" s="745"/>
      <c r="CP11" s="745"/>
      <c r="CQ11" s="746"/>
      <c r="CR11" s="744">
        <v>2</v>
      </c>
      <c r="CS11" s="745"/>
      <c r="CT11" s="745"/>
      <c r="CU11" s="745"/>
      <c r="CV11" s="746"/>
      <c r="CW11" s="744" t="s">
        <v>498</v>
      </c>
      <c r="CX11" s="745"/>
      <c r="CY11" s="745"/>
      <c r="CZ11" s="745"/>
      <c r="DA11" s="746"/>
      <c r="DB11" s="744" t="s">
        <v>498</v>
      </c>
      <c r="DC11" s="745"/>
      <c r="DD11" s="745"/>
      <c r="DE11" s="745"/>
      <c r="DF11" s="746"/>
      <c r="DG11" s="744" t="s">
        <v>498</v>
      </c>
      <c r="DH11" s="745"/>
      <c r="DI11" s="745"/>
      <c r="DJ11" s="745"/>
      <c r="DK11" s="746"/>
      <c r="DL11" s="744" t="s">
        <v>498</v>
      </c>
      <c r="DM11" s="745"/>
      <c r="DN11" s="745"/>
      <c r="DO11" s="745"/>
      <c r="DP11" s="746"/>
      <c r="DQ11" s="744" t="s">
        <v>498</v>
      </c>
      <c r="DR11" s="745"/>
      <c r="DS11" s="745"/>
      <c r="DT11" s="745"/>
      <c r="DU11" s="746"/>
      <c r="DV11" s="741"/>
      <c r="DW11" s="742"/>
      <c r="DX11" s="742"/>
      <c r="DY11" s="742"/>
      <c r="DZ11" s="747"/>
      <c r="EA11" s="235"/>
    </row>
    <row r="12" spans="1:131" s="236" customFormat="1" ht="26.25" customHeight="1">
      <c r="A12" s="239">
        <v>6</v>
      </c>
      <c r="B12" s="748" t="s">
        <v>369</v>
      </c>
      <c r="C12" s="749"/>
      <c r="D12" s="749"/>
      <c r="E12" s="749"/>
      <c r="F12" s="749"/>
      <c r="G12" s="749"/>
      <c r="H12" s="749"/>
      <c r="I12" s="749"/>
      <c r="J12" s="749"/>
      <c r="K12" s="749"/>
      <c r="L12" s="749"/>
      <c r="M12" s="749"/>
      <c r="N12" s="749"/>
      <c r="O12" s="749"/>
      <c r="P12" s="750"/>
      <c r="Q12" s="751">
        <v>113</v>
      </c>
      <c r="R12" s="752"/>
      <c r="S12" s="752"/>
      <c r="T12" s="752"/>
      <c r="U12" s="752"/>
      <c r="V12" s="752">
        <v>113</v>
      </c>
      <c r="W12" s="752"/>
      <c r="X12" s="752"/>
      <c r="Y12" s="752"/>
      <c r="Z12" s="752"/>
      <c r="AA12" s="752">
        <v>0</v>
      </c>
      <c r="AB12" s="752"/>
      <c r="AC12" s="752"/>
      <c r="AD12" s="752"/>
      <c r="AE12" s="753"/>
      <c r="AF12" s="754" t="s">
        <v>206</v>
      </c>
      <c r="AG12" s="755"/>
      <c r="AH12" s="755"/>
      <c r="AI12" s="755"/>
      <c r="AJ12" s="756"/>
      <c r="AK12" s="737">
        <v>93</v>
      </c>
      <c r="AL12" s="738"/>
      <c r="AM12" s="738"/>
      <c r="AN12" s="738"/>
      <c r="AO12" s="738"/>
      <c r="AP12" s="738" t="s">
        <v>597</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c r="BS12" s="741" t="s">
        <v>580</v>
      </c>
      <c r="BT12" s="742"/>
      <c r="BU12" s="742"/>
      <c r="BV12" s="742"/>
      <c r="BW12" s="742"/>
      <c r="BX12" s="742"/>
      <c r="BY12" s="742"/>
      <c r="BZ12" s="742"/>
      <c r="CA12" s="742"/>
      <c r="CB12" s="742"/>
      <c r="CC12" s="742"/>
      <c r="CD12" s="742"/>
      <c r="CE12" s="742"/>
      <c r="CF12" s="742"/>
      <c r="CG12" s="743"/>
      <c r="CH12" s="744">
        <v>-29</v>
      </c>
      <c r="CI12" s="745"/>
      <c r="CJ12" s="745"/>
      <c r="CK12" s="745"/>
      <c r="CL12" s="746"/>
      <c r="CM12" s="744">
        <v>2175</v>
      </c>
      <c r="CN12" s="745"/>
      <c r="CO12" s="745"/>
      <c r="CP12" s="745"/>
      <c r="CQ12" s="746"/>
      <c r="CR12" s="744">
        <v>640</v>
      </c>
      <c r="CS12" s="745"/>
      <c r="CT12" s="745"/>
      <c r="CU12" s="745"/>
      <c r="CV12" s="746"/>
      <c r="CW12" s="744">
        <v>103</v>
      </c>
      <c r="CX12" s="745"/>
      <c r="CY12" s="745"/>
      <c r="CZ12" s="745"/>
      <c r="DA12" s="746"/>
      <c r="DB12" s="744">
        <v>13504</v>
      </c>
      <c r="DC12" s="745"/>
      <c r="DD12" s="745"/>
      <c r="DE12" s="745"/>
      <c r="DF12" s="746"/>
      <c r="DG12" s="744" t="s">
        <v>498</v>
      </c>
      <c r="DH12" s="745"/>
      <c r="DI12" s="745"/>
      <c r="DJ12" s="745"/>
      <c r="DK12" s="746"/>
      <c r="DL12" s="744" t="s">
        <v>498</v>
      </c>
      <c r="DM12" s="745"/>
      <c r="DN12" s="745"/>
      <c r="DO12" s="745"/>
      <c r="DP12" s="746"/>
      <c r="DQ12" s="744" t="s">
        <v>498</v>
      </c>
      <c r="DR12" s="745"/>
      <c r="DS12" s="745"/>
      <c r="DT12" s="745"/>
      <c r="DU12" s="746"/>
      <c r="DV12" s="741"/>
      <c r="DW12" s="742"/>
      <c r="DX12" s="742"/>
      <c r="DY12" s="742"/>
      <c r="DZ12" s="747"/>
      <c r="EA12" s="235"/>
    </row>
    <row r="13" spans="1:131" s="236" customFormat="1" ht="26.25" customHeight="1">
      <c r="A13" s="239">
        <v>7</v>
      </c>
      <c r="B13" s="748" t="s">
        <v>370</v>
      </c>
      <c r="C13" s="749"/>
      <c r="D13" s="749"/>
      <c r="E13" s="749"/>
      <c r="F13" s="749"/>
      <c r="G13" s="749"/>
      <c r="H13" s="749"/>
      <c r="I13" s="749"/>
      <c r="J13" s="749"/>
      <c r="K13" s="749"/>
      <c r="L13" s="749"/>
      <c r="M13" s="749"/>
      <c r="N13" s="749"/>
      <c r="O13" s="749"/>
      <c r="P13" s="750"/>
      <c r="Q13" s="751">
        <v>224</v>
      </c>
      <c r="R13" s="752"/>
      <c r="S13" s="752"/>
      <c r="T13" s="752"/>
      <c r="U13" s="752"/>
      <c r="V13" s="752">
        <v>2361</v>
      </c>
      <c r="W13" s="752"/>
      <c r="X13" s="752"/>
      <c r="Y13" s="752"/>
      <c r="Z13" s="752"/>
      <c r="AA13" s="752">
        <v>-2137</v>
      </c>
      <c r="AB13" s="752"/>
      <c r="AC13" s="752"/>
      <c r="AD13" s="752"/>
      <c r="AE13" s="753"/>
      <c r="AF13" s="754">
        <v>-2136</v>
      </c>
      <c r="AG13" s="755"/>
      <c r="AH13" s="755"/>
      <c r="AI13" s="755"/>
      <c r="AJ13" s="756"/>
      <c r="AK13" s="737">
        <v>142</v>
      </c>
      <c r="AL13" s="738"/>
      <c r="AM13" s="738"/>
      <c r="AN13" s="738"/>
      <c r="AO13" s="738"/>
      <c r="AP13" s="738">
        <v>527</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581</v>
      </c>
      <c r="BT13" s="742"/>
      <c r="BU13" s="742"/>
      <c r="BV13" s="742"/>
      <c r="BW13" s="742"/>
      <c r="BX13" s="742"/>
      <c r="BY13" s="742"/>
      <c r="BZ13" s="742"/>
      <c r="CA13" s="742"/>
      <c r="CB13" s="742"/>
      <c r="CC13" s="742"/>
      <c r="CD13" s="742"/>
      <c r="CE13" s="742"/>
      <c r="CF13" s="742"/>
      <c r="CG13" s="743"/>
      <c r="CH13" s="744">
        <v>2</v>
      </c>
      <c r="CI13" s="745"/>
      <c r="CJ13" s="745"/>
      <c r="CK13" s="745"/>
      <c r="CL13" s="746"/>
      <c r="CM13" s="744">
        <v>511</v>
      </c>
      <c r="CN13" s="745"/>
      <c r="CO13" s="745"/>
      <c r="CP13" s="745"/>
      <c r="CQ13" s="746"/>
      <c r="CR13" s="744">
        <v>150</v>
      </c>
      <c r="CS13" s="745"/>
      <c r="CT13" s="745"/>
      <c r="CU13" s="745"/>
      <c r="CV13" s="746"/>
      <c r="CW13" s="744" t="s">
        <v>498</v>
      </c>
      <c r="CX13" s="745"/>
      <c r="CY13" s="745"/>
      <c r="CZ13" s="745"/>
      <c r="DA13" s="746"/>
      <c r="DB13" s="744" t="s">
        <v>498</v>
      </c>
      <c r="DC13" s="745"/>
      <c r="DD13" s="745"/>
      <c r="DE13" s="745"/>
      <c r="DF13" s="746"/>
      <c r="DG13" s="744" t="s">
        <v>498</v>
      </c>
      <c r="DH13" s="745"/>
      <c r="DI13" s="745"/>
      <c r="DJ13" s="745"/>
      <c r="DK13" s="746"/>
      <c r="DL13" s="744" t="s">
        <v>498</v>
      </c>
      <c r="DM13" s="745"/>
      <c r="DN13" s="745"/>
      <c r="DO13" s="745"/>
      <c r="DP13" s="746"/>
      <c r="DQ13" s="744" t="s">
        <v>498</v>
      </c>
      <c r="DR13" s="745"/>
      <c r="DS13" s="745"/>
      <c r="DT13" s="745"/>
      <c r="DU13" s="746"/>
      <c r="DV13" s="741"/>
      <c r="DW13" s="742"/>
      <c r="DX13" s="742"/>
      <c r="DY13" s="742"/>
      <c r="DZ13" s="747"/>
      <c r="EA13" s="235"/>
    </row>
    <row r="14" spans="1:131" s="236" customFormat="1" ht="26.25" customHeight="1">
      <c r="A14" s="239">
        <v>8</v>
      </c>
      <c r="B14" s="748" t="s">
        <v>371</v>
      </c>
      <c r="C14" s="749"/>
      <c r="D14" s="749"/>
      <c r="E14" s="749"/>
      <c r="F14" s="749"/>
      <c r="G14" s="749"/>
      <c r="H14" s="749"/>
      <c r="I14" s="749"/>
      <c r="J14" s="749"/>
      <c r="K14" s="749"/>
      <c r="L14" s="749"/>
      <c r="M14" s="749"/>
      <c r="N14" s="749"/>
      <c r="O14" s="749"/>
      <c r="P14" s="750"/>
      <c r="Q14" s="751">
        <v>556</v>
      </c>
      <c r="R14" s="752"/>
      <c r="S14" s="752"/>
      <c r="T14" s="752"/>
      <c r="U14" s="752"/>
      <c r="V14" s="752">
        <v>30</v>
      </c>
      <c r="W14" s="752"/>
      <c r="X14" s="752"/>
      <c r="Y14" s="752"/>
      <c r="Z14" s="752"/>
      <c r="AA14" s="752">
        <v>526</v>
      </c>
      <c r="AB14" s="752"/>
      <c r="AC14" s="752"/>
      <c r="AD14" s="752"/>
      <c r="AE14" s="753"/>
      <c r="AF14" s="754" t="s">
        <v>206</v>
      </c>
      <c r="AG14" s="755"/>
      <c r="AH14" s="755"/>
      <c r="AI14" s="755"/>
      <c r="AJ14" s="756"/>
      <c r="AK14" s="737">
        <v>1</v>
      </c>
      <c r="AL14" s="738"/>
      <c r="AM14" s="738"/>
      <c r="AN14" s="738"/>
      <c r="AO14" s="738"/>
      <c r="AP14" s="738" t="s">
        <v>597</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582</v>
      </c>
      <c r="BT14" s="742"/>
      <c r="BU14" s="742"/>
      <c r="BV14" s="742"/>
      <c r="BW14" s="742"/>
      <c r="BX14" s="742"/>
      <c r="BY14" s="742"/>
      <c r="BZ14" s="742"/>
      <c r="CA14" s="742"/>
      <c r="CB14" s="742"/>
      <c r="CC14" s="742"/>
      <c r="CD14" s="742"/>
      <c r="CE14" s="742"/>
      <c r="CF14" s="742"/>
      <c r="CG14" s="743"/>
      <c r="CH14" s="744">
        <v>-6</v>
      </c>
      <c r="CI14" s="745"/>
      <c r="CJ14" s="745"/>
      <c r="CK14" s="745"/>
      <c r="CL14" s="746"/>
      <c r="CM14" s="744">
        <v>1617</v>
      </c>
      <c r="CN14" s="745"/>
      <c r="CO14" s="745"/>
      <c r="CP14" s="745"/>
      <c r="CQ14" s="746"/>
      <c r="CR14" s="744">
        <v>1000</v>
      </c>
      <c r="CS14" s="745"/>
      <c r="CT14" s="745"/>
      <c r="CU14" s="745"/>
      <c r="CV14" s="746"/>
      <c r="CW14" s="744">
        <v>14</v>
      </c>
      <c r="CX14" s="745"/>
      <c r="CY14" s="745"/>
      <c r="CZ14" s="745"/>
      <c r="DA14" s="746"/>
      <c r="DB14" s="744" t="s">
        <v>498</v>
      </c>
      <c r="DC14" s="745"/>
      <c r="DD14" s="745"/>
      <c r="DE14" s="745"/>
      <c r="DF14" s="746"/>
      <c r="DG14" s="744" t="s">
        <v>498</v>
      </c>
      <c r="DH14" s="745"/>
      <c r="DI14" s="745"/>
      <c r="DJ14" s="745"/>
      <c r="DK14" s="746"/>
      <c r="DL14" s="744" t="s">
        <v>498</v>
      </c>
      <c r="DM14" s="745"/>
      <c r="DN14" s="745"/>
      <c r="DO14" s="745"/>
      <c r="DP14" s="746"/>
      <c r="DQ14" s="744" t="s">
        <v>498</v>
      </c>
      <c r="DR14" s="745"/>
      <c r="DS14" s="745"/>
      <c r="DT14" s="745"/>
      <c r="DU14" s="746"/>
      <c r="DV14" s="741"/>
      <c r="DW14" s="742"/>
      <c r="DX14" s="742"/>
      <c r="DY14" s="742"/>
      <c r="DZ14" s="747"/>
      <c r="EA14" s="235"/>
    </row>
    <row r="15" spans="1:131" s="236" customFormat="1" ht="26.25" customHeight="1">
      <c r="A15" s="239">
        <v>9</v>
      </c>
      <c r="B15" s="748" t="s">
        <v>372</v>
      </c>
      <c r="C15" s="749"/>
      <c r="D15" s="749"/>
      <c r="E15" s="749"/>
      <c r="F15" s="749"/>
      <c r="G15" s="749"/>
      <c r="H15" s="749"/>
      <c r="I15" s="749"/>
      <c r="J15" s="749"/>
      <c r="K15" s="749"/>
      <c r="L15" s="749"/>
      <c r="M15" s="749"/>
      <c r="N15" s="749"/>
      <c r="O15" s="749"/>
      <c r="P15" s="750"/>
      <c r="Q15" s="751">
        <v>251</v>
      </c>
      <c r="R15" s="752"/>
      <c r="S15" s="752"/>
      <c r="T15" s="752"/>
      <c r="U15" s="752"/>
      <c r="V15" s="752">
        <v>0</v>
      </c>
      <c r="W15" s="752"/>
      <c r="X15" s="752"/>
      <c r="Y15" s="752"/>
      <c r="Z15" s="752"/>
      <c r="AA15" s="752">
        <v>251</v>
      </c>
      <c r="AB15" s="752"/>
      <c r="AC15" s="752"/>
      <c r="AD15" s="752"/>
      <c r="AE15" s="753"/>
      <c r="AF15" s="754" t="s">
        <v>206</v>
      </c>
      <c r="AG15" s="755"/>
      <c r="AH15" s="755"/>
      <c r="AI15" s="755"/>
      <c r="AJ15" s="756"/>
      <c r="AK15" s="737" t="s">
        <v>498</v>
      </c>
      <c r="AL15" s="738"/>
      <c r="AM15" s="738"/>
      <c r="AN15" s="738"/>
      <c r="AO15" s="738"/>
      <c r="AP15" s="738" t="s">
        <v>597</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t="s">
        <v>574</v>
      </c>
      <c r="BS15" s="741" t="s">
        <v>583</v>
      </c>
      <c r="BT15" s="742"/>
      <c r="BU15" s="742"/>
      <c r="BV15" s="742"/>
      <c r="BW15" s="742"/>
      <c r="BX15" s="742"/>
      <c r="BY15" s="742"/>
      <c r="BZ15" s="742"/>
      <c r="CA15" s="742"/>
      <c r="CB15" s="742"/>
      <c r="CC15" s="742"/>
      <c r="CD15" s="742"/>
      <c r="CE15" s="742"/>
      <c r="CF15" s="742"/>
      <c r="CG15" s="743"/>
      <c r="CH15" s="744">
        <v>18</v>
      </c>
      <c r="CI15" s="745"/>
      <c r="CJ15" s="745"/>
      <c r="CK15" s="745"/>
      <c r="CL15" s="746"/>
      <c r="CM15" s="744">
        <v>1152</v>
      </c>
      <c r="CN15" s="745"/>
      <c r="CO15" s="745"/>
      <c r="CP15" s="745"/>
      <c r="CQ15" s="746"/>
      <c r="CR15" s="744">
        <v>11</v>
      </c>
      <c r="CS15" s="745"/>
      <c r="CT15" s="745"/>
      <c r="CU15" s="745"/>
      <c r="CV15" s="746"/>
      <c r="CW15" s="744">
        <v>190</v>
      </c>
      <c r="CX15" s="745"/>
      <c r="CY15" s="745"/>
      <c r="CZ15" s="745"/>
      <c r="DA15" s="746"/>
      <c r="DB15" s="744">
        <v>27</v>
      </c>
      <c r="DC15" s="745"/>
      <c r="DD15" s="745"/>
      <c r="DE15" s="745"/>
      <c r="DF15" s="746"/>
      <c r="DG15" s="744" t="s">
        <v>498</v>
      </c>
      <c r="DH15" s="745"/>
      <c r="DI15" s="745"/>
      <c r="DJ15" s="745"/>
      <c r="DK15" s="746"/>
      <c r="DL15" s="744" t="s">
        <v>498</v>
      </c>
      <c r="DM15" s="745"/>
      <c r="DN15" s="745"/>
      <c r="DO15" s="745"/>
      <c r="DP15" s="746"/>
      <c r="DQ15" s="744" t="s">
        <v>498</v>
      </c>
      <c r="DR15" s="745"/>
      <c r="DS15" s="745"/>
      <c r="DT15" s="745"/>
      <c r="DU15" s="746"/>
      <c r="DV15" s="741"/>
      <c r="DW15" s="742"/>
      <c r="DX15" s="742"/>
      <c r="DY15" s="742"/>
      <c r="DZ15" s="747"/>
      <c r="EA15" s="235"/>
    </row>
    <row r="16" spans="1:131" s="236" customFormat="1" ht="26.25" customHeight="1">
      <c r="A16" s="239">
        <v>10</v>
      </c>
      <c r="B16" s="748" t="s">
        <v>373</v>
      </c>
      <c r="C16" s="749"/>
      <c r="D16" s="749"/>
      <c r="E16" s="749"/>
      <c r="F16" s="749"/>
      <c r="G16" s="749"/>
      <c r="H16" s="749"/>
      <c r="I16" s="749"/>
      <c r="J16" s="749"/>
      <c r="K16" s="749"/>
      <c r="L16" s="749"/>
      <c r="M16" s="749"/>
      <c r="N16" s="749"/>
      <c r="O16" s="749"/>
      <c r="P16" s="750"/>
      <c r="Q16" s="751">
        <v>4263</v>
      </c>
      <c r="R16" s="752"/>
      <c r="S16" s="752"/>
      <c r="T16" s="752"/>
      <c r="U16" s="752"/>
      <c r="V16" s="752">
        <v>342</v>
      </c>
      <c r="W16" s="752"/>
      <c r="X16" s="752"/>
      <c r="Y16" s="752"/>
      <c r="Z16" s="752"/>
      <c r="AA16" s="752">
        <v>3921</v>
      </c>
      <c r="AB16" s="752"/>
      <c r="AC16" s="752"/>
      <c r="AD16" s="752"/>
      <c r="AE16" s="753"/>
      <c r="AF16" s="754" t="s">
        <v>206</v>
      </c>
      <c r="AG16" s="755"/>
      <c r="AH16" s="755"/>
      <c r="AI16" s="755"/>
      <c r="AJ16" s="756"/>
      <c r="AK16" s="737" t="s">
        <v>498</v>
      </c>
      <c r="AL16" s="738"/>
      <c r="AM16" s="738"/>
      <c r="AN16" s="738"/>
      <c r="AO16" s="738"/>
      <c r="AP16" s="738">
        <v>141</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584</v>
      </c>
      <c r="BT16" s="742"/>
      <c r="BU16" s="742"/>
      <c r="BV16" s="742"/>
      <c r="BW16" s="742"/>
      <c r="BX16" s="742"/>
      <c r="BY16" s="742"/>
      <c r="BZ16" s="742"/>
      <c r="CA16" s="742"/>
      <c r="CB16" s="742"/>
      <c r="CC16" s="742"/>
      <c r="CD16" s="742"/>
      <c r="CE16" s="742"/>
      <c r="CF16" s="742"/>
      <c r="CG16" s="743"/>
      <c r="CH16" s="744">
        <v>7</v>
      </c>
      <c r="CI16" s="745"/>
      <c r="CJ16" s="745"/>
      <c r="CK16" s="745"/>
      <c r="CL16" s="746"/>
      <c r="CM16" s="744">
        <v>1103</v>
      </c>
      <c r="CN16" s="745"/>
      <c r="CO16" s="745"/>
      <c r="CP16" s="745"/>
      <c r="CQ16" s="746"/>
      <c r="CR16" s="744">
        <v>400</v>
      </c>
      <c r="CS16" s="745"/>
      <c r="CT16" s="745"/>
      <c r="CU16" s="745"/>
      <c r="CV16" s="746"/>
      <c r="CW16" s="744">
        <v>8</v>
      </c>
      <c r="CX16" s="745"/>
      <c r="CY16" s="745"/>
      <c r="CZ16" s="745"/>
      <c r="DA16" s="746"/>
      <c r="DB16" s="744" t="s">
        <v>498</v>
      </c>
      <c r="DC16" s="745"/>
      <c r="DD16" s="745"/>
      <c r="DE16" s="745"/>
      <c r="DF16" s="746"/>
      <c r="DG16" s="744" t="s">
        <v>498</v>
      </c>
      <c r="DH16" s="745"/>
      <c r="DI16" s="745"/>
      <c r="DJ16" s="745"/>
      <c r="DK16" s="746"/>
      <c r="DL16" s="744" t="s">
        <v>498</v>
      </c>
      <c r="DM16" s="745"/>
      <c r="DN16" s="745"/>
      <c r="DO16" s="745"/>
      <c r="DP16" s="746"/>
      <c r="DQ16" s="744" t="s">
        <v>498</v>
      </c>
      <c r="DR16" s="745"/>
      <c r="DS16" s="745"/>
      <c r="DT16" s="745"/>
      <c r="DU16" s="746"/>
      <c r="DV16" s="741"/>
      <c r="DW16" s="742"/>
      <c r="DX16" s="742"/>
      <c r="DY16" s="742"/>
      <c r="DZ16" s="747"/>
      <c r="EA16" s="235"/>
    </row>
    <row r="17" spans="1:131" s="236" customFormat="1" ht="26.25" customHeight="1">
      <c r="A17" s="239">
        <v>11</v>
      </c>
      <c r="B17" s="748" t="s">
        <v>374</v>
      </c>
      <c r="C17" s="749"/>
      <c r="D17" s="749"/>
      <c r="E17" s="749"/>
      <c r="F17" s="749"/>
      <c r="G17" s="749"/>
      <c r="H17" s="749"/>
      <c r="I17" s="749"/>
      <c r="J17" s="749"/>
      <c r="K17" s="749"/>
      <c r="L17" s="749"/>
      <c r="M17" s="749"/>
      <c r="N17" s="749"/>
      <c r="O17" s="749"/>
      <c r="P17" s="750"/>
      <c r="Q17" s="751">
        <v>306</v>
      </c>
      <c r="R17" s="752"/>
      <c r="S17" s="752"/>
      <c r="T17" s="752"/>
      <c r="U17" s="752"/>
      <c r="V17" s="752">
        <v>306</v>
      </c>
      <c r="W17" s="752"/>
      <c r="X17" s="752"/>
      <c r="Y17" s="752"/>
      <c r="Z17" s="752"/>
      <c r="AA17" s="752">
        <v>0</v>
      </c>
      <c r="AB17" s="752"/>
      <c r="AC17" s="752"/>
      <c r="AD17" s="752"/>
      <c r="AE17" s="753"/>
      <c r="AF17" s="754" t="s">
        <v>366</v>
      </c>
      <c r="AG17" s="755"/>
      <c r="AH17" s="755"/>
      <c r="AI17" s="755"/>
      <c r="AJ17" s="756"/>
      <c r="AK17" s="737" t="s">
        <v>498</v>
      </c>
      <c r="AL17" s="738"/>
      <c r="AM17" s="738"/>
      <c r="AN17" s="738"/>
      <c r="AO17" s="738"/>
      <c r="AP17" s="738" t="s">
        <v>597</v>
      </c>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585</v>
      </c>
      <c r="BT17" s="742"/>
      <c r="BU17" s="742"/>
      <c r="BV17" s="742"/>
      <c r="BW17" s="742"/>
      <c r="BX17" s="742"/>
      <c r="BY17" s="742"/>
      <c r="BZ17" s="742"/>
      <c r="CA17" s="742"/>
      <c r="CB17" s="742"/>
      <c r="CC17" s="742"/>
      <c r="CD17" s="742"/>
      <c r="CE17" s="742"/>
      <c r="CF17" s="742"/>
      <c r="CG17" s="743"/>
      <c r="CH17" s="744">
        <v>0</v>
      </c>
      <c r="CI17" s="745"/>
      <c r="CJ17" s="745"/>
      <c r="CK17" s="745"/>
      <c r="CL17" s="746"/>
      <c r="CM17" s="744">
        <v>484</v>
      </c>
      <c r="CN17" s="745"/>
      <c r="CO17" s="745"/>
      <c r="CP17" s="745"/>
      <c r="CQ17" s="746"/>
      <c r="CR17" s="744">
        <v>45</v>
      </c>
      <c r="CS17" s="745"/>
      <c r="CT17" s="745"/>
      <c r="CU17" s="745"/>
      <c r="CV17" s="746"/>
      <c r="CW17" s="744" t="s">
        <v>498</v>
      </c>
      <c r="CX17" s="745"/>
      <c r="CY17" s="745"/>
      <c r="CZ17" s="745"/>
      <c r="DA17" s="746"/>
      <c r="DB17" s="744" t="s">
        <v>498</v>
      </c>
      <c r="DC17" s="745"/>
      <c r="DD17" s="745"/>
      <c r="DE17" s="745"/>
      <c r="DF17" s="746"/>
      <c r="DG17" s="744" t="s">
        <v>498</v>
      </c>
      <c r="DH17" s="745"/>
      <c r="DI17" s="745"/>
      <c r="DJ17" s="745"/>
      <c r="DK17" s="746"/>
      <c r="DL17" s="744" t="s">
        <v>498</v>
      </c>
      <c r="DM17" s="745"/>
      <c r="DN17" s="745"/>
      <c r="DO17" s="745"/>
      <c r="DP17" s="746"/>
      <c r="DQ17" s="744" t="s">
        <v>498</v>
      </c>
      <c r="DR17" s="745"/>
      <c r="DS17" s="745"/>
      <c r="DT17" s="745"/>
      <c r="DU17" s="746"/>
      <c r="DV17" s="741"/>
      <c r="DW17" s="742"/>
      <c r="DX17" s="742"/>
      <c r="DY17" s="742"/>
      <c r="DZ17" s="747"/>
      <c r="EA17" s="235"/>
    </row>
    <row r="18" spans="1:131" s="236" customFormat="1" ht="26.25" customHeight="1">
      <c r="A18" s="239">
        <v>12</v>
      </c>
      <c r="B18" s="748" t="s">
        <v>375</v>
      </c>
      <c r="C18" s="749"/>
      <c r="D18" s="749"/>
      <c r="E18" s="749"/>
      <c r="F18" s="749"/>
      <c r="G18" s="749"/>
      <c r="H18" s="749"/>
      <c r="I18" s="749"/>
      <c r="J18" s="749"/>
      <c r="K18" s="749"/>
      <c r="L18" s="749"/>
      <c r="M18" s="749"/>
      <c r="N18" s="749"/>
      <c r="O18" s="749"/>
      <c r="P18" s="750"/>
      <c r="Q18" s="751">
        <v>11</v>
      </c>
      <c r="R18" s="752"/>
      <c r="S18" s="752"/>
      <c r="T18" s="752"/>
      <c r="U18" s="752"/>
      <c r="V18" s="752">
        <v>11</v>
      </c>
      <c r="W18" s="752"/>
      <c r="X18" s="752"/>
      <c r="Y18" s="752"/>
      <c r="Z18" s="752"/>
      <c r="AA18" s="752">
        <v>0</v>
      </c>
      <c r="AB18" s="752"/>
      <c r="AC18" s="752"/>
      <c r="AD18" s="752"/>
      <c r="AE18" s="753"/>
      <c r="AF18" s="754">
        <v>0</v>
      </c>
      <c r="AG18" s="755"/>
      <c r="AH18" s="755"/>
      <c r="AI18" s="755"/>
      <c r="AJ18" s="756"/>
      <c r="AK18" s="737" t="s">
        <v>498</v>
      </c>
      <c r="AL18" s="738"/>
      <c r="AM18" s="738"/>
      <c r="AN18" s="738"/>
      <c r="AO18" s="738"/>
      <c r="AP18" s="738" t="s">
        <v>597</v>
      </c>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586</v>
      </c>
      <c r="BT18" s="742"/>
      <c r="BU18" s="742"/>
      <c r="BV18" s="742"/>
      <c r="BW18" s="742"/>
      <c r="BX18" s="742"/>
      <c r="BY18" s="742"/>
      <c r="BZ18" s="742"/>
      <c r="CA18" s="742"/>
      <c r="CB18" s="742"/>
      <c r="CC18" s="742"/>
      <c r="CD18" s="742"/>
      <c r="CE18" s="742"/>
      <c r="CF18" s="742"/>
      <c r="CG18" s="743"/>
      <c r="CH18" s="744">
        <v>-28</v>
      </c>
      <c r="CI18" s="745"/>
      <c r="CJ18" s="745"/>
      <c r="CK18" s="745"/>
      <c r="CL18" s="746"/>
      <c r="CM18" s="744">
        <v>3014</v>
      </c>
      <c r="CN18" s="745"/>
      <c r="CO18" s="745"/>
      <c r="CP18" s="745"/>
      <c r="CQ18" s="746"/>
      <c r="CR18" s="744">
        <v>785</v>
      </c>
      <c r="CS18" s="745"/>
      <c r="CT18" s="745"/>
      <c r="CU18" s="745"/>
      <c r="CV18" s="746"/>
      <c r="CW18" s="744" t="s">
        <v>498</v>
      </c>
      <c r="CX18" s="745"/>
      <c r="CY18" s="745"/>
      <c r="CZ18" s="745"/>
      <c r="DA18" s="746"/>
      <c r="DB18" s="744" t="s">
        <v>498</v>
      </c>
      <c r="DC18" s="745"/>
      <c r="DD18" s="745"/>
      <c r="DE18" s="745"/>
      <c r="DF18" s="746"/>
      <c r="DG18" s="744" t="s">
        <v>498</v>
      </c>
      <c r="DH18" s="745"/>
      <c r="DI18" s="745"/>
      <c r="DJ18" s="745"/>
      <c r="DK18" s="746"/>
      <c r="DL18" s="744" t="s">
        <v>498</v>
      </c>
      <c r="DM18" s="745"/>
      <c r="DN18" s="745"/>
      <c r="DO18" s="745"/>
      <c r="DP18" s="746"/>
      <c r="DQ18" s="744" t="s">
        <v>498</v>
      </c>
      <c r="DR18" s="745"/>
      <c r="DS18" s="745"/>
      <c r="DT18" s="745"/>
      <c r="DU18" s="746"/>
      <c r="DV18" s="741"/>
      <c r="DW18" s="742"/>
      <c r="DX18" s="742"/>
      <c r="DY18" s="742"/>
      <c r="DZ18" s="747"/>
      <c r="EA18" s="235"/>
    </row>
    <row r="19" spans="1:131" s="236" customFormat="1" ht="26.25" customHeight="1">
      <c r="A19" s="239">
        <v>13</v>
      </c>
      <c r="B19" s="748" t="s">
        <v>376</v>
      </c>
      <c r="C19" s="749"/>
      <c r="D19" s="749"/>
      <c r="E19" s="749"/>
      <c r="F19" s="749"/>
      <c r="G19" s="749"/>
      <c r="H19" s="749"/>
      <c r="I19" s="749"/>
      <c r="J19" s="749"/>
      <c r="K19" s="749"/>
      <c r="L19" s="749"/>
      <c r="M19" s="749"/>
      <c r="N19" s="749"/>
      <c r="O19" s="749"/>
      <c r="P19" s="750"/>
      <c r="Q19" s="751">
        <v>2870</v>
      </c>
      <c r="R19" s="752"/>
      <c r="S19" s="752"/>
      <c r="T19" s="752"/>
      <c r="U19" s="752"/>
      <c r="V19" s="752">
        <v>120</v>
      </c>
      <c r="W19" s="752"/>
      <c r="X19" s="752"/>
      <c r="Y19" s="752"/>
      <c r="Z19" s="752"/>
      <c r="AA19" s="752">
        <v>2750</v>
      </c>
      <c r="AB19" s="752"/>
      <c r="AC19" s="752"/>
      <c r="AD19" s="752"/>
      <c r="AE19" s="753"/>
      <c r="AF19" s="754" t="s">
        <v>206</v>
      </c>
      <c r="AG19" s="755"/>
      <c r="AH19" s="755"/>
      <c r="AI19" s="755"/>
      <c r="AJ19" s="756"/>
      <c r="AK19" s="737" t="s">
        <v>498</v>
      </c>
      <c r="AL19" s="738"/>
      <c r="AM19" s="738"/>
      <c r="AN19" s="738"/>
      <c r="AO19" s="738"/>
      <c r="AP19" s="738" t="s">
        <v>597</v>
      </c>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587</v>
      </c>
      <c r="BT19" s="742"/>
      <c r="BU19" s="742"/>
      <c r="BV19" s="742"/>
      <c r="BW19" s="742"/>
      <c r="BX19" s="742"/>
      <c r="BY19" s="742"/>
      <c r="BZ19" s="742"/>
      <c r="CA19" s="742"/>
      <c r="CB19" s="742"/>
      <c r="CC19" s="742"/>
      <c r="CD19" s="742"/>
      <c r="CE19" s="742"/>
      <c r="CF19" s="742"/>
      <c r="CG19" s="743"/>
      <c r="CH19" s="744">
        <v>-4</v>
      </c>
      <c r="CI19" s="745"/>
      <c r="CJ19" s="745"/>
      <c r="CK19" s="745"/>
      <c r="CL19" s="746"/>
      <c r="CM19" s="744">
        <v>71</v>
      </c>
      <c r="CN19" s="745"/>
      <c r="CO19" s="745"/>
      <c r="CP19" s="745"/>
      <c r="CQ19" s="746"/>
      <c r="CR19" s="744">
        <v>10</v>
      </c>
      <c r="CS19" s="745"/>
      <c r="CT19" s="745"/>
      <c r="CU19" s="745"/>
      <c r="CV19" s="746"/>
      <c r="CW19" s="744" t="s">
        <v>498</v>
      </c>
      <c r="CX19" s="745"/>
      <c r="CY19" s="745"/>
      <c r="CZ19" s="745"/>
      <c r="DA19" s="746"/>
      <c r="DB19" s="744" t="s">
        <v>498</v>
      </c>
      <c r="DC19" s="745"/>
      <c r="DD19" s="745"/>
      <c r="DE19" s="745"/>
      <c r="DF19" s="746"/>
      <c r="DG19" s="744" t="s">
        <v>498</v>
      </c>
      <c r="DH19" s="745"/>
      <c r="DI19" s="745"/>
      <c r="DJ19" s="745"/>
      <c r="DK19" s="746"/>
      <c r="DL19" s="744" t="s">
        <v>498</v>
      </c>
      <c r="DM19" s="745"/>
      <c r="DN19" s="745"/>
      <c r="DO19" s="745"/>
      <c r="DP19" s="746"/>
      <c r="DQ19" s="744" t="s">
        <v>498</v>
      </c>
      <c r="DR19" s="745"/>
      <c r="DS19" s="745"/>
      <c r="DT19" s="745"/>
      <c r="DU19" s="746"/>
      <c r="DV19" s="741"/>
      <c r="DW19" s="742"/>
      <c r="DX19" s="742"/>
      <c r="DY19" s="742"/>
      <c r="DZ19" s="747"/>
      <c r="EA19" s="235"/>
    </row>
    <row r="20" spans="1:131" s="236" customFormat="1" ht="26.25" customHeight="1">
      <c r="A20" s="239">
        <v>14</v>
      </c>
      <c r="B20" s="748" t="s">
        <v>377</v>
      </c>
      <c r="C20" s="749"/>
      <c r="D20" s="749"/>
      <c r="E20" s="749"/>
      <c r="F20" s="749"/>
      <c r="G20" s="749"/>
      <c r="H20" s="749"/>
      <c r="I20" s="749"/>
      <c r="J20" s="749"/>
      <c r="K20" s="749"/>
      <c r="L20" s="749"/>
      <c r="M20" s="749"/>
      <c r="N20" s="749"/>
      <c r="O20" s="749"/>
      <c r="P20" s="750"/>
      <c r="Q20" s="751">
        <v>108329</v>
      </c>
      <c r="R20" s="752"/>
      <c r="S20" s="752"/>
      <c r="T20" s="752"/>
      <c r="U20" s="752"/>
      <c r="V20" s="752">
        <v>108329</v>
      </c>
      <c r="W20" s="752"/>
      <c r="X20" s="752"/>
      <c r="Y20" s="752"/>
      <c r="Z20" s="752"/>
      <c r="AA20" s="752">
        <v>0</v>
      </c>
      <c r="AB20" s="752"/>
      <c r="AC20" s="752"/>
      <c r="AD20" s="752"/>
      <c r="AE20" s="753"/>
      <c r="AF20" s="754" t="s">
        <v>206</v>
      </c>
      <c r="AG20" s="755"/>
      <c r="AH20" s="755"/>
      <c r="AI20" s="755"/>
      <c r="AJ20" s="756"/>
      <c r="AK20" s="737">
        <v>90728</v>
      </c>
      <c r="AL20" s="738"/>
      <c r="AM20" s="738"/>
      <c r="AN20" s="738"/>
      <c r="AO20" s="738"/>
      <c r="AP20" s="738" t="s">
        <v>597</v>
      </c>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588</v>
      </c>
      <c r="BT20" s="742"/>
      <c r="BU20" s="742"/>
      <c r="BV20" s="742"/>
      <c r="BW20" s="742"/>
      <c r="BX20" s="742"/>
      <c r="BY20" s="742"/>
      <c r="BZ20" s="742"/>
      <c r="CA20" s="742"/>
      <c r="CB20" s="742"/>
      <c r="CC20" s="742"/>
      <c r="CD20" s="742"/>
      <c r="CE20" s="742"/>
      <c r="CF20" s="742"/>
      <c r="CG20" s="743"/>
      <c r="CH20" s="744">
        <v>8</v>
      </c>
      <c r="CI20" s="745"/>
      <c r="CJ20" s="745"/>
      <c r="CK20" s="745"/>
      <c r="CL20" s="746"/>
      <c r="CM20" s="744">
        <v>214</v>
      </c>
      <c r="CN20" s="745"/>
      <c r="CO20" s="745"/>
      <c r="CP20" s="745"/>
      <c r="CQ20" s="746"/>
      <c r="CR20" s="744">
        <v>5</v>
      </c>
      <c r="CS20" s="745"/>
      <c r="CT20" s="745"/>
      <c r="CU20" s="745"/>
      <c r="CV20" s="746"/>
      <c r="CW20" s="744" t="s">
        <v>498</v>
      </c>
      <c r="CX20" s="745"/>
      <c r="CY20" s="745"/>
      <c r="CZ20" s="745"/>
      <c r="DA20" s="746"/>
      <c r="DB20" s="744" t="s">
        <v>498</v>
      </c>
      <c r="DC20" s="745"/>
      <c r="DD20" s="745"/>
      <c r="DE20" s="745"/>
      <c r="DF20" s="746"/>
      <c r="DG20" s="744" t="s">
        <v>498</v>
      </c>
      <c r="DH20" s="745"/>
      <c r="DI20" s="745"/>
      <c r="DJ20" s="745"/>
      <c r="DK20" s="746"/>
      <c r="DL20" s="744" t="s">
        <v>498</v>
      </c>
      <c r="DM20" s="745"/>
      <c r="DN20" s="745"/>
      <c r="DO20" s="745"/>
      <c r="DP20" s="746"/>
      <c r="DQ20" s="744" t="s">
        <v>498</v>
      </c>
      <c r="DR20" s="745"/>
      <c r="DS20" s="745"/>
      <c r="DT20" s="745"/>
      <c r="DU20" s="746"/>
      <c r="DV20" s="741"/>
      <c r="DW20" s="742"/>
      <c r="DX20" s="742"/>
      <c r="DY20" s="742"/>
      <c r="DZ20" s="747"/>
      <c r="EA20" s="235"/>
    </row>
    <row r="21" spans="1:131" s="236" customFormat="1" ht="26.25" customHeight="1" thickBot="1">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589</v>
      </c>
      <c r="BT21" s="742"/>
      <c r="BU21" s="742"/>
      <c r="BV21" s="742"/>
      <c r="BW21" s="742"/>
      <c r="BX21" s="742"/>
      <c r="BY21" s="742"/>
      <c r="BZ21" s="742"/>
      <c r="CA21" s="742"/>
      <c r="CB21" s="742"/>
      <c r="CC21" s="742"/>
      <c r="CD21" s="742"/>
      <c r="CE21" s="742"/>
      <c r="CF21" s="742"/>
      <c r="CG21" s="743"/>
      <c r="CH21" s="744">
        <v>1</v>
      </c>
      <c r="CI21" s="745"/>
      <c r="CJ21" s="745"/>
      <c r="CK21" s="745"/>
      <c r="CL21" s="746"/>
      <c r="CM21" s="744">
        <v>670</v>
      </c>
      <c r="CN21" s="745"/>
      <c r="CO21" s="745"/>
      <c r="CP21" s="745"/>
      <c r="CQ21" s="746"/>
      <c r="CR21" s="744">
        <v>300</v>
      </c>
      <c r="CS21" s="745"/>
      <c r="CT21" s="745"/>
      <c r="CU21" s="745"/>
      <c r="CV21" s="746"/>
      <c r="CW21" s="744" t="s">
        <v>498</v>
      </c>
      <c r="CX21" s="745"/>
      <c r="CY21" s="745"/>
      <c r="CZ21" s="745"/>
      <c r="DA21" s="746"/>
      <c r="DB21" s="744" t="s">
        <v>498</v>
      </c>
      <c r="DC21" s="745"/>
      <c r="DD21" s="745"/>
      <c r="DE21" s="745"/>
      <c r="DF21" s="746"/>
      <c r="DG21" s="744" t="s">
        <v>498</v>
      </c>
      <c r="DH21" s="745"/>
      <c r="DI21" s="745"/>
      <c r="DJ21" s="745"/>
      <c r="DK21" s="746"/>
      <c r="DL21" s="744" t="s">
        <v>498</v>
      </c>
      <c r="DM21" s="745"/>
      <c r="DN21" s="745"/>
      <c r="DO21" s="745"/>
      <c r="DP21" s="746"/>
      <c r="DQ21" s="744" t="s">
        <v>498</v>
      </c>
      <c r="DR21" s="745"/>
      <c r="DS21" s="745"/>
      <c r="DT21" s="745"/>
      <c r="DU21" s="746"/>
      <c r="DV21" s="741"/>
      <c r="DW21" s="742"/>
      <c r="DX21" s="742"/>
      <c r="DY21" s="742"/>
      <c r="DZ21" s="747"/>
      <c r="EA21" s="235"/>
    </row>
    <row r="22" spans="1:131" s="236" customFormat="1" ht="26.25" customHeight="1">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378</v>
      </c>
      <c r="BA22" s="780"/>
      <c r="BB22" s="780"/>
      <c r="BC22" s="780"/>
      <c r="BD22" s="781"/>
      <c r="BE22" s="234"/>
      <c r="BF22" s="234"/>
      <c r="BG22" s="234"/>
      <c r="BH22" s="234"/>
      <c r="BI22" s="234"/>
      <c r="BJ22" s="234"/>
      <c r="BK22" s="234"/>
      <c r="BL22" s="234"/>
      <c r="BM22" s="234"/>
      <c r="BN22" s="234"/>
      <c r="BO22" s="234"/>
      <c r="BP22" s="234"/>
      <c r="BQ22" s="239">
        <v>16</v>
      </c>
      <c r="BR22" s="240"/>
      <c r="BS22" s="741" t="s">
        <v>590</v>
      </c>
      <c r="BT22" s="742"/>
      <c r="BU22" s="742"/>
      <c r="BV22" s="742"/>
      <c r="BW22" s="742"/>
      <c r="BX22" s="742"/>
      <c r="BY22" s="742"/>
      <c r="BZ22" s="742"/>
      <c r="CA22" s="742"/>
      <c r="CB22" s="742"/>
      <c r="CC22" s="742"/>
      <c r="CD22" s="742"/>
      <c r="CE22" s="742"/>
      <c r="CF22" s="742"/>
      <c r="CG22" s="743"/>
      <c r="CH22" s="744">
        <v>104</v>
      </c>
      <c r="CI22" s="745"/>
      <c r="CJ22" s="745"/>
      <c r="CK22" s="745"/>
      <c r="CL22" s="746"/>
      <c r="CM22" s="744">
        <v>5081</v>
      </c>
      <c r="CN22" s="745"/>
      <c r="CO22" s="745"/>
      <c r="CP22" s="745"/>
      <c r="CQ22" s="746"/>
      <c r="CR22" s="744">
        <v>300</v>
      </c>
      <c r="CS22" s="745"/>
      <c r="CT22" s="745"/>
      <c r="CU22" s="745"/>
      <c r="CV22" s="746"/>
      <c r="CW22" s="744" t="s">
        <v>498</v>
      </c>
      <c r="CX22" s="745"/>
      <c r="CY22" s="745"/>
      <c r="CZ22" s="745"/>
      <c r="DA22" s="746"/>
      <c r="DB22" s="744" t="s">
        <v>498</v>
      </c>
      <c r="DC22" s="745"/>
      <c r="DD22" s="745"/>
      <c r="DE22" s="745"/>
      <c r="DF22" s="746"/>
      <c r="DG22" s="744" t="s">
        <v>498</v>
      </c>
      <c r="DH22" s="745"/>
      <c r="DI22" s="745"/>
      <c r="DJ22" s="745"/>
      <c r="DK22" s="746"/>
      <c r="DL22" s="744" t="s">
        <v>498</v>
      </c>
      <c r="DM22" s="745"/>
      <c r="DN22" s="745"/>
      <c r="DO22" s="745"/>
      <c r="DP22" s="746"/>
      <c r="DQ22" s="744" t="s">
        <v>498</v>
      </c>
      <c r="DR22" s="745"/>
      <c r="DS22" s="745"/>
      <c r="DT22" s="745"/>
      <c r="DU22" s="746"/>
      <c r="DV22" s="741"/>
      <c r="DW22" s="742"/>
      <c r="DX22" s="742"/>
      <c r="DY22" s="742"/>
      <c r="DZ22" s="747"/>
      <c r="EA22" s="235"/>
    </row>
    <row r="23" spans="1:131" s="236" customFormat="1" ht="26.25" customHeight="1" thickBot="1">
      <c r="A23" s="241" t="s">
        <v>379</v>
      </c>
      <c r="B23" s="757" t="s">
        <v>380</v>
      </c>
      <c r="C23" s="758"/>
      <c r="D23" s="758"/>
      <c r="E23" s="758"/>
      <c r="F23" s="758"/>
      <c r="G23" s="758"/>
      <c r="H23" s="758"/>
      <c r="I23" s="758"/>
      <c r="J23" s="758"/>
      <c r="K23" s="758"/>
      <c r="L23" s="758"/>
      <c r="M23" s="758"/>
      <c r="N23" s="758"/>
      <c r="O23" s="758"/>
      <c r="P23" s="759"/>
      <c r="Q23" s="760">
        <f>SUM(Q7:U22)</f>
        <v>911762</v>
      </c>
      <c r="R23" s="761"/>
      <c r="S23" s="761"/>
      <c r="T23" s="761"/>
      <c r="U23" s="761"/>
      <c r="V23" s="760">
        <f>SUM(V7:Z22)</f>
        <v>892690</v>
      </c>
      <c r="W23" s="761"/>
      <c r="X23" s="761"/>
      <c r="Y23" s="761"/>
      <c r="Z23" s="761"/>
      <c r="AA23" s="761">
        <f>SUM(AA7:AE22)</f>
        <v>19072</v>
      </c>
      <c r="AB23" s="761"/>
      <c r="AC23" s="761"/>
      <c r="AD23" s="761"/>
      <c r="AE23" s="762"/>
      <c r="AF23" s="763">
        <v>2578</v>
      </c>
      <c r="AG23" s="761"/>
      <c r="AH23" s="761"/>
      <c r="AI23" s="761"/>
      <c r="AJ23" s="764"/>
      <c r="AK23" s="765"/>
      <c r="AL23" s="766"/>
      <c r="AM23" s="766"/>
      <c r="AN23" s="766"/>
      <c r="AO23" s="766"/>
      <c r="AP23" s="761">
        <f>SUM(AP7:AT22)</f>
        <v>1018331</v>
      </c>
      <c r="AQ23" s="761"/>
      <c r="AR23" s="761"/>
      <c r="AS23" s="761"/>
      <c r="AT23" s="761"/>
      <c r="AU23" s="783"/>
      <c r="AV23" s="783"/>
      <c r="AW23" s="783"/>
      <c r="AX23" s="783"/>
      <c r="AY23" s="784"/>
      <c r="AZ23" s="785" t="s">
        <v>366</v>
      </c>
      <c r="BA23" s="786"/>
      <c r="BB23" s="786"/>
      <c r="BC23" s="786"/>
      <c r="BD23" s="787"/>
      <c r="BE23" s="234"/>
      <c r="BF23" s="234"/>
      <c r="BG23" s="234"/>
      <c r="BH23" s="234"/>
      <c r="BI23" s="234"/>
      <c r="BJ23" s="234"/>
      <c r="BK23" s="234"/>
      <c r="BL23" s="234"/>
      <c r="BM23" s="234"/>
      <c r="BN23" s="234"/>
      <c r="BO23" s="234"/>
      <c r="BP23" s="234"/>
      <c r="BQ23" s="239">
        <v>17</v>
      </c>
      <c r="BR23" s="240"/>
      <c r="BS23" s="741" t="s">
        <v>591</v>
      </c>
      <c r="BT23" s="742"/>
      <c r="BU23" s="742"/>
      <c r="BV23" s="742"/>
      <c r="BW23" s="742"/>
      <c r="BX23" s="742"/>
      <c r="BY23" s="742"/>
      <c r="BZ23" s="742"/>
      <c r="CA23" s="742"/>
      <c r="CB23" s="742"/>
      <c r="CC23" s="742"/>
      <c r="CD23" s="742"/>
      <c r="CE23" s="742"/>
      <c r="CF23" s="742"/>
      <c r="CG23" s="743"/>
      <c r="CH23" s="744">
        <v>80</v>
      </c>
      <c r="CI23" s="745"/>
      <c r="CJ23" s="745"/>
      <c r="CK23" s="745"/>
      <c r="CL23" s="746"/>
      <c r="CM23" s="744">
        <v>3688</v>
      </c>
      <c r="CN23" s="745"/>
      <c r="CO23" s="745"/>
      <c r="CP23" s="745"/>
      <c r="CQ23" s="746"/>
      <c r="CR23" s="744">
        <v>936</v>
      </c>
      <c r="CS23" s="745"/>
      <c r="CT23" s="745"/>
      <c r="CU23" s="745"/>
      <c r="CV23" s="746"/>
      <c r="CW23" s="744" t="s">
        <v>498</v>
      </c>
      <c r="CX23" s="745"/>
      <c r="CY23" s="745"/>
      <c r="CZ23" s="745"/>
      <c r="DA23" s="746"/>
      <c r="DB23" s="744" t="s">
        <v>498</v>
      </c>
      <c r="DC23" s="745"/>
      <c r="DD23" s="745"/>
      <c r="DE23" s="745"/>
      <c r="DF23" s="746"/>
      <c r="DG23" s="744" t="s">
        <v>498</v>
      </c>
      <c r="DH23" s="745"/>
      <c r="DI23" s="745"/>
      <c r="DJ23" s="745"/>
      <c r="DK23" s="746"/>
      <c r="DL23" s="744" t="s">
        <v>498</v>
      </c>
      <c r="DM23" s="745"/>
      <c r="DN23" s="745"/>
      <c r="DO23" s="745"/>
      <c r="DP23" s="746"/>
      <c r="DQ23" s="744" t="s">
        <v>498</v>
      </c>
      <c r="DR23" s="745"/>
      <c r="DS23" s="745"/>
      <c r="DT23" s="745"/>
      <c r="DU23" s="746"/>
      <c r="DV23" s="741"/>
      <c r="DW23" s="742"/>
      <c r="DX23" s="742"/>
      <c r="DY23" s="742"/>
      <c r="DZ23" s="747"/>
      <c r="EA23" s="235"/>
    </row>
    <row r="24" spans="1:131" s="236" customFormat="1" ht="26.25" customHeight="1">
      <c r="A24" s="782" t="s">
        <v>381</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592</v>
      </c>
      <c r="BT24" s="742"/>
      <c r="BU24" s="742"/>
      <c r="BV24" s="742"/>
      <c r="BW24" s="742"/>
      <c r="BX24" s="742"/>
      <c r="BY24" s="742"/>
      <c r="BZ24" s="742"/>
      <c r="CA24" s="742"/>
      <c r="CB24" s="742"/>
      <c r="CC24" s="742"/>
      <c r="CD24" s="742"/>
      <c r="CE24" s="742"/>
      <c r="CF24" s="742"/>
      <c r="CG24" s="743"/>
      <c r="CH24" s="744">
        <v>-31</v>
      </c>
      <c r="CI24" s="745"/>
      <c r="CJ24" s="745"/>
      <c r="CK24" s="745"/>
      <c r="CL24" s="746"/>
      <c r="CM24" s="744">
        <v>618</v>
      </c>
      <c r="CN24" s="745"/>
      <c r="CO24" s="745"/>
      <c r="CP24" s="745"/>
      <c r="CQ24" s="746"/>
      <c r="CR24" s="744">
        <v>256</v>
      </c>
      <c r="CS24" s="745"/>
      <c r="CT24" s="745"/>
      <c r="CU24" s="745"/>
      <c r="CV24" s="746"/>
      <c r="CW24" s="744" t="s">
        <v>498</v>
      </c>
      <c r="CX24" s="745"/>
      <c r="CY24" s="745"/>
      <c r="CZ24" s="745"/>
      <c r="DA24" s="746"/>
      <c r="DB24" s="744" t="s">
        <v>498</v>
      </c>
      <c r="DC24" s="745"/>
      <c r="DD24" s="745"/>
      <c r="DE24" s="745"/>
      <c r="DF24" s="746"/>
      <c r="DG24" s="744" t="s">
        <v>498</v>
      </c>
      <c r="DH24" s="745"/>
      <c r="DI24" s="745"/>
      <c r="DJ24" s="745"/>
      <c r="DK24" s="746"/>
      <c r="DL24" s="744" t="s">
        <v>498</v>
      </c>
      <c r="DM24" s="745"/>
      <c r="DN24" s="745"/>
      <c r="DO24" s="745"/>
      <c r="DP24" s="746"/>
      <c r="DQ24" s="744" t="s">
        <v>498</v>
      </c>
      <c r="DR24" s="745"/>
      <c r="DS24" s="745"/>
      <c r="DT24" s="745"/>
      <c r="DU24" s="746"/>
      <c r="DV24" s="741"/>
      <c r="DW24" s="742"/>
      <c r="DX24" s="742"/>
      <c r="DY24" s="742"/>
      <c r="DZ24" s="747"/>
      <c r="EA24" s="235"/>
    </row>
    <row r="25" spans="1:131" ht="26.25" customHeight="1" thickBot="1">
      <c r="A25" s="693" t="s">
        <v>382</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593</v>
      </c>
      <c r="BT25" s="742"/>
      <c r="BU25" s="742"/>
      <c r="BV25" s="742"/>
      <c r="BW25" s="742"/>
      <c r="BX25" s="742"/>
      <c r="BY25" s="742"/>
      <c r="BZ25" s="742"/>
      <c r="CA25" s="742"/>
      <c r="CB25" s="742"/>
      <c r="CC25" s="742"/>
      <c r="CD25" s="742"/>
      <c r="CE25" s="742"/>
      <c r="CF25" s="742"/>
      <c r="CG25" s="743"/>
      <c r="CH25" s="744">
        <v>20</v>
      </c>
      <c r="CI25" s="745"/>
      <c r="CJ25" s="745"/>
      <c r="CK25" s="745"/>
      <c r="CL25" s="746"/>
      <c r="CM25" s="744">
        <v>529</v>
      </c>
      <c r="CN25" s="745"/>
      <c r="CO25" s="745"/>
      <c r="CP25" s="745"/>
      <c r="CQ25" s="746"/>
      <c r="CR25" s="744">
        <v>107</v>
      </c>
      <c r="CS25" s="745"/>
      <c r="CT25" s="745"/>
      <c r="CU25" s="745"/>
      <c r="CV25" s="746"/>
      <c r="CW25" s="744" t="s">
        <v>498</v>
      </c>
      <c r="CX25" s="745"/>
      <c r="CY25" s="745"/>
      <c r="CZ25" s="745"/>
      <c r="DA25" s="746"/>
      <c r="DB25" s="744" t="s">
        <v>498</v>
      </c>
      <c r="DC25" s="745"/>
      <c r="DD25" s="745"/>
      <c r="DE25" s="745"/>
      <c r="DF25" s="746"/>
      <c r="DG25" s="744" t="s">
        <v>498</v>
      </c>
      <c r="DH25" s="745"/>
      <c r="DI25" s="745"/>
      <c r="DJ25" s="745"/>
      <c r="DK25" s="746"/>
      <c r="DL25" s="744" t="s">
        <v>498</v>
      </c>
      <c r="DM25" s="745"/>
      <c r="DN25" s="745"/>
      <c r="DO25" s="745"/>
      <c r="DP25" s="746"/>
      <c r="DQ25" s="744" t="s">
        <v>498</v>
      </c>
      <c r="DR25" s="745"/>
      <c r="DS25" s="745"/>
      <c r="DT25" s="745"/>
      <c r="DU25" s="746"/>
      <c r="DV25" s="741"/>
      <c r="DW25" s="742"/>
      <c r="DX25" s="742"/>
      <c r="DY25" s="742"/>
      <c r="DZ25" s="747"/>
      <c r="EA25" s="231"/>
    </row>
    <row r="26" spans="1:131" ht="26.25" customHeight="1">
      <c r="A26" s="695" t="s">
        <v>346</v>
      </c>
      <c r="B26" s="696"/>
      <c r="C26" s="696"/>
      <c r="D26" s="696"/>
      <c r="E26" s="696"/>
      <c r="F26" s="696"/>
      <c r="G26" s="696"/>
      <c r="H26" s="696"/>
      <c r="I26" s="696"/>
      <c r="J26" s="696"/>
      <c r="K26" s="696"/>
      <c r="L26" s="696"/>
      <c r="M26" s="696"/>
      <c r="N26" s="696"/>
      <c r="O26" s="696"/>
      <c r="P26" s="697"/>
      <c r="Q26" s="701" t="s">
        <v>383</v>
      </c>
      <c r="R26" s="702"/>
      <c r="S26" s="702"/>
      <c r="T26" s="702"/>
      <c r="U26" s="703"/>
      <c r="V26" s="701" t="s">
        <v>384</v>
      </c>
      <c r="W26" s="702"/>
      <c r="X26" s="702"/>
      <c r="Y26" s="702"/>
      <c r="Z26" s="703"/>
      <c r="AA26" s="701" t="s">
        <v>385</v>
      </c>
      <c r="AB26" s="702"/>
      <c r="AC26" s="702"/>
      <c r="AD26" s="702"/>
      <c r="AE26" s="702"/>
      <c r="AF26" s="788" t="s">
        <v>386</v>
      </c>
      <c r="AG26" s="789"/>
      <c r="AH26" s="789"/>
      <c r="AI26" s="789"/>
      <c r="AJ26" s="790"/>
      <c r="AK26" s="702" t="s">
        <v>387</v>
      </c>
      <c r="AL26" s="702"/>
      <c r="AM26" s="702"/>
      <c r="AN26" s="702"/>
      <c r="AO26" s="703"/>
      <c r="AP26" s="701" t="s">
        <v>388</v>
      </c>
      <c r="AQ26" s="702"/>
      <c r="AR26" s="702"/>
      <c r="AS26" s="702"/>
      <c r="AT26" s="703"/>
      <c r="AU26" s="701" t="s">
        <v>389</v>
      </c>
      <c r="AV26" s="702"/>
      <c r="AW26" s="702"/>
      <c r="AX26" s="702"/>
      <c r="AY26" s="703"/>
      <c r="AZ26" s="701" t="s">
        <v>390</v>
      </c>
      <c r="BA26" s="702"/>
      <c r="BB26" s="702"/>
      <c r="BC26" s="702"/>
      <c r="BD26" s="703"/>
      <c r="BE26" s="701" t="s">
        <v>353</v>
      </c>
      <c r="BF26" s="702"/>
      <c r="BG26" s="702"/>
      <c r="BH26" s="702"/>
      <c r="BI26" s="708"/>
      <c r="BJ26" s="233"/>
      <c r="BK26" s="233"/>
      <c r="BL26" s="233"/>
      <c r="BM26" s="233"/>
      <c r="BN26" s="233"/>
      <c r="BO26" s="242"/>
      <c r="BP26" s="242"/>
      <c r="BQ26" s="239">
        <v>20</v>
      </c>
      <c r="BR26" s="240" t="s">
        <v>574</v>
      </c>
      <c r="BS26" s="741" t="s">
        <v>594</v>
      </c>
      <c r="BT26" s="742"/>
      <c r="BU26" s="742"/>
      <c r="BV26" s="742"/>
      <c r="BW26" s="742"/>
      <c r="BX26" s="742"/>
      <c r="BY26" s="742"/>
      <c r="BZ26" s="742"/>
      <c r="CA26" s="742"/>
      <c r="CB26" s="742"/>
      <c r="CC26" s="742"/>
      <c r="CD26" s="742"/>
      <c r="CE26" s="742"/>
      <c r="CF26" s="742"/>
      <c r="CG26" s="743"/>
      <c r="CH26" s="744">
        <v>0</v>
      </c>
      <c r="CI26" s="745"/>
      <c r="CJ26" s="745"/>
      <c r="CK26" s="745"/>
      <c r="CL26" s="746"/>
      <c r="CM26" s="744">
        <v>316</v>
      </c>
      <c r="CN26" s="745"/>
      <c r="CO26" s="745"/>
      <c r="CP26" s="745"/>
      <c r="CQ26" s="746"/>
      <c r="CR26" s="744">
        <v>30</v>
      </c>
      <c r="CS26" s="745"/>
      <c r="CT26" s="745"/>
      <c r="CU26" s="745"/>
      <c r="CV26" s="746"/>
      <c r="CW26" s="744" t="s">
        <v>498</v>
      </c>
      <c r="CX26" s="745"/>
      <c r="CY26" s="745"/>
      <c r="CZ26" s="745"/>
      <c r="DA26" s="746"/>
      <c r="DB26" s="744" t="s">
        <v>498</v>
      </c>
      <c r="DC26" s="745"/>
      <c r="DD26" s="745"/>
      <c r="DE26" s="745"/>
      <c r="DF26" s="746"/>
      <c r="DG26" s="744" t="s">
        <v>498</v>
      </c>
      <c r="DH26" s="745"/>
      <c r="DI26" s="745"/>
      <c r="DJ26" s="745"/>
      <c r="DK26" s="746"/>
      <c r="DL26" s="744" t="s">
        <v>498</v>
      </c>
      <c r="DM26" s="745"/>
      <c r="DN26" s="745"/>
      <c r="DO26" s="745"/>
      <c r="DP26" s="746"/>
      <c r="DQ26" s="744" t="s">
        <v>498</v>
      </c>
      <c r="DR26" s="745"/>
      <c r="DS26" s="745"/>
      <c r="DT26" s="745"/>
      <c r="DU26" s="746"/>
      <c r="DV26" s="741"/>
      <c r="DW26" s="742"/>
      <c r="DX26" s="742"/>
      <c r="DY26" s="742"/>
      <c r="DZ26" s="747"/>
      <c r="EA26" s="231"/>
    </row>
    <row r="27" spans="1:131" ht="26.25" customHeight="1" thickBot="1">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t="s">
        <v>574</v>
      </c>
      <c r="BS27" s="741" t="s">
        <v>595</v>
      </c>
      <c r="BT27" s="742"/>
      <c r="BU27" s="742"/>
      <c r="BV27" s="742"/>
      <c r="BW27" s="742"/>
      <c r="BX27" s="742"/>
      <c r="BY27" s="742"/>
      <c r="BZ27" s="742"/>
      <c r="CA27" s="742"/>
      <c r="CB27" s="742"/>
      <c r="CC27" s="742"/>
      <c r="CD27" s="742"/>
      <c r="CE27" s="742"/>
      <c r="CF27" s="742"/>
      <c r="CG27" s="743"/>
      <c r="CH27" s="744">
        <v>29</v>
      </c>
      <c r="CI27" s="745"/>
      <c r="CJ27" s="745"/>
      <c r="CK27" s="745"/>
      <c r="CL27" s="746"/>
      <c r="CM27" s="744">
        <v>1839</v>
      </c>
      <c r="CN27" s="745"/>
      <c r="CO27" s="745"/>
      <c r="CP27" s="745"/>
      <c r="CQ27" s="746"/>
      <c r="CR27" s="744">
        <v>2206</v>
      </c>
      <c r="CS27" s="745"/>
      <c r="CT27" s="745"/>
      <c r="CU27" s="745"/>
      <c r="CV27" s="746"/>
      <c r="CW27" s="744">
        <v>86</v>
      </c>
      <c r="CX27" s="745"/>
      <c r="CY27" s="745"/>
      <c r="CZ27" s="745"/>
      <c r="DA27" s="746"/>
      <c r="DB27" s="744" t="s">
        <v>498</v>
      </c>
      <c r="DC27" s="745"/>
      <c r="DD27" s="745"/>
      <c r="DE27" s="745"/>
      <c r="DF27" s="746"/>
      <c r="DG27" s="744" t="s">
        <v>498</v>
      </c>
      <c r="DH27" s="745"/>
      <c r="DI27" s="745"/>
      <c r="DJ27" s="745"/>
      <c r="DK27" s="746"/>
      <c r="DL27" s="744" t="s">
        <v>498</v>
      </c>
      <c r="DM27" s="745"/>
      <c r="DN27" s="745"/>
      <c r="DO27" s="745"/>
      <c r="DP27" s="746"/>
      <c r="DQ27" s="744" t="s">
        <v>498</v>
      </c>
      <c r="DR27" s="745"/>
      <c r="DS27" s="745"/>
      <c r="DT27" s="745"/>
      <c r="DU27" s="746"/>
      <c r="DV27" s="741"/>
      <c r="DW27" s="742"/>
      <c r="DX27" s="742"/>
      <c r="DY27" s="742"/>
      <c r="DZ27" s="747"/>
      <c r="EA27" s="231"/>
    </row>
    <row r="28" spans="1:131" ht="26.25" customHeight="1" thickTop="1">
      <c r="A28" s="243">
        <v>1</v>
      </c>
      <c r="B28" s="717" t="s">
        <v>391</v>
      </c>
      <c r="C28" s="718"/>
      <c r="D28" s="718"/>
      <c r="E28" s="718"/>
      <c r="F28" s="718"/>
      <c r="G28" s="718"/>
      <c r="H28" s="718"/>
      <c r="I28" s="718"/>
      <c r="J28" s="718"/>
      <c r="K28" s="718"/>
      <c r="L28" s="718"/>
      <c r="M28" s="718"/>
      <c r="N28" s="718"/>
      <c r="O28" s="718"/>
      <c r="P28" s="719"/>
      <c r="Q28" s="798">
        <v>147434</v>
      </c>
      <c r="R28" s="799"/>
      <c r="S28" s="799"/>
      <c r="T28" s="799"/>
      <c r="U28" s="799"/>
      <c r="V28" s="799">
        <v>137599</v>
      </c>
      <c r="W28" s="799"/>
      <c r="X28" s="799"/>
      <c r="Y28" s="799"/>
      <c r="Z28" s="799"/>
      <c r="AA28" s="799">
        <v>9835</v>
      </c>
      <c r="AB28" s="799"/>
      <c r="AC28" s="799"/>
      <c r="AD28" s="799"/>
      <c r="AE28" s="800"/>
      <c r="AF28" s="801">
        <v>9835</v>
      </c>
      <c r="AG28" s="799"/>
      <c r="AH28" s="799"/>
      <c r="AI28" s="799"/>
      <c r="AJ28" s="802"/>
      <c r="AK28" s="803">
        <v>7520</v>
      </c>
      <c r="AL28" s="804"/>
      <c r="AM28" s="804"/>
      <c r="AN28" s="804"/>
      <c r="AO28" s="804"/>
      <c r="AP28" s="804" t="s">
        <v>498</v>
      </c>
      <c r="AQ28" s="804"/>
      <c r="AR28" s="804"/>
      <c r="AS28" s="804"/>
      <c r="AT28" s="804"/>
      <c r="AU28" s="804" t="s">
        <v>498</v>
      </c>
      <c r="AV28" s="804"/>
      <c r="AW28" s="804"/>
      <c r="AX28" s="804"/>
      <c r="AY28" s="804"/>
      <c r="AZ28" s="805" t="s">
        <v>498</v>
      </c>
      <c r="BA28" s="805"/>
      <c r="BB28" s="805"/>
      <c r="BC28" s="805"/>
      <c r="BD28" s="805"/>
      <c r="BE28" s="796"/>
      <c r="BF28" s="796"/>
      <c r="BG28" s="796"/>
      <c r="BH28" s="796"/>
      <c r="BI28" s="797"/>
      <c r="BJ28" s="233"/>
      <c r="BK28" s="233"/>
      <c r="BL28" s="233"/>
      <c r="BM28" s="233"/>
      <c r="BN28" s="233"/>
      <c r="BO28" s="242"/>
      <c r="BP28" s="242"/>
      <c r="BQ28" s="239">
        <v>22</v>
      </c>
      <c r="BR28" s="240"/>
      <c r="BS28" s="741"/>
      <c r="BT28" s="742"/>
      <c r="BU28" s="742"/>
      <c r="BV28" s="742"/>
      <c r="BW28" s="742"/>
      <c r="BX28" s="742"/>
      <c r="BY28" s="742"/>
      <c r="BZ28" s="742"/>
      <c r="CA28" s="742"/>
      <c r="CB28" s="742"/>
      <c r="CC28" s="742"/>
      <c r="CD28" s="742"/>
      <c r="CE28" s="742"/>
      <c r="CF28" s="742"/>
      <c r="CG28" s="743"/>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1"/>
      <c r="DW28" s="742"/>
      <c r="DX28" s="742"/>
      <c r="DY28" s="742"/>
      <c r="DZ28" s="747"/>
      <c r="EA28" s="231"/>
    </row>
    <row r="29" spans="1:131" ht="26.25" customHeight="1">
      <c r="A29" s="243">
        <v>2</v>
      </c>
      <c r="B29" s="748" t="s">
        <v>392</v>
      </c>
      <c r="C29" s="749"/>
      <c r="D29" s="749"/>
      <c r="E29" s="749"/>
      <c r="F29" s="749"/>
      <c r="G29" s="749"/>
      <c r="H29" s="749"/>
      <c r="I29" s="749"/>
      <c r="J29" s="749"/>
      <c r="K29" s="749"/>
      <c r="L29" s="749"/>
      <c r="M29" s="749"/>
      <c r="N29" s="749"/>
      <c r="O29" s="749"/>
      <c r="P29" s="750"/>
      <c r="Q29" s="751">
        <v>2712</v>
      </c>
      <c r="R29" s="752"/>
      <c r="S29" s="752"/>
      <c r="T29" s="752"/>
      <c r="U29" s="752"/>
      <c r="V29" s="752">
        <v>1967</v>
      </c>
      <c r="W29" s="752"/>
      <c r="X29" s="752"/>
      <c r="Y29" s="752"/>
      <c r="Z29" s="752"/>
      <c r="AA29" s="752">
        <v>745</v>
      </c>
      <c r="AB29" s="752"/>
      <c r="AC29" s="752"/>
      <c r="AD29" s="752"/>
      <c r="AE29" s="753"/>
      <c r="AF29" s="794">
        <v>5331</v>
      </c>
      <c r="AG29" s="752"/>
      <c r="AH29" s="752"/>
      <c r="AI29" s="752"/>
      <c r="AJ29" s="795"/>
      <c r="AK29" s="810">
        <v>2</v>
      </c>
      <c r="AL29" s="806"/>
      <c r="AM29" s="806"/>
      <c r="AN29" s="806"/>
      <c r="AO29" s="806"/>
      <c r="AP29" s="806">
        <v>1279</v>
      </c>
      <c r="AQ29" s="806"/>
      <c r="AR29" s="806"/>
      <c r="AS29" s="806"/>
      <c r="AT29" s="806"/>
      <c r="AU29" s="806" t="s">
        <v>498</v>
      </c>
      <c r="AV29" s="806"/>
      <c r="AW29" s="806"/>
      <c r="AX29" s="806"/>
      <c r="AY29" s="806"/>
      <c r="AZ29" s="807" t="s">
        <v>498</v>
      </c>
      <c r="BA29" s="807"/>
      <c r="BB29" s="807"/>
      <c r="BC29" s="807"/>
      <c r="BD29" s="807"/>
      <c r="BE29" s="808" t="s">
        <v>393</v>
      </c>
      <c r="BF29" s="808"/>
      <c r="BG29" s="808"/>
      <c r="BH29" s="808"/>
      <c r="BI29" s="809"/>
      <c r="BJ29" s="233"/>
      <c r="BK29" s="233"/>
      <c r="BL29" s="233"/>
      <c r="BM29" s="233"/>
      <c r="BN29" s="233"/>
      <c r="BO29" s="242"/>
      <c r="BP29" s="242"/>
      <c r="BQ29" s="239">
        <v>23</v>
      </c>
      <c r="BR29" s="240"/>
      <c r="BS29" s="741"/>
      <c r="BT29" s="742"/>
      <c r="BU29" s="742"/>
      <c r="BV29" s="742"/>
      <c r="BW29" s="742"/>
      <c r="BX29" s="742"/>
      <c r="BY29" s="742"/>
      <c r="BZ29" s="742"/>
      <c r="CA29" s="742"/>
      <c r="CB29" s="742"/>
      <c r="CC29" s="742"/>
      <c r="CD29" s="742"/>
      <c r="CE29" s="742"/>
      <c r="CF29" s="742"/>
      <c r="CG29" s="743"/>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1"/>
      <c r="DW29" s="742"/>
      <c r="DX29" s="742"/>
      <c r="DY29" s="742"/>
      <c r="DZ29" s="747"/>
      <c r="EA29" s="231"/>
    </row>
    <row r="30" spans="1:131" ht="26.25" customHeight="1">
      <c r="A30" s="243">
        <v>3</v>
      </c>
      <c r="B30" s="748" t="s">
        <v>394</v>
      </c>
      <c r="C30" s="749"/>
      <c r="D30" s="749"/>
      <c r="E30" s="749"/>
      <c r="F30" s="749"/>
      <c r="G30" s="749"/>
      <c r="H30" s="749"/>
      <c r="I30" s="749"/>
      <c r="J30" s="749"/>
      <c r="K30" s="749"/>
      <c r="L30" s="749"/>
      <c r="M30" s="749"/>
      <c r="N30" s="749"/>
      <c r="O30" s="749"/>
      <c r="P30" s="750"/>
      <c r="Q30" s="751">
        <v>47773</v>
      </c>
      <c r="R30" s="752"/>
      <c r="S30" s="752"/>
      <c r="T30" s="752"/>
      <c r="U30" s="752"/>
      <c r="V30" s="752">
        <v>45937</v>
      </c>
      <c r="W30" s="752"/>
      <c r="X30" s="752"/>
      <c r="Y30" s="752"/>
      <c r="Z30" s="752"/>
      <c r="AA30" s="752">
        <v>1835</v>
      </c>
      <c r="AB30" s="752"/>
      <c r="AC30" s="752"/>
      <c r="AD30" s="752"/>
      <c r="AE30" s="753"/>
      <c r="AF30" s="794">
        <v>2495</v>
      </c>
      <c r="AG30" s="752"/>
      <c r="AH30" s="752"/>
      <c r="AI30" s="752"/>
      <c r="AJ30" s="795"/>
      <c r="AK30" s="810">
        <v>4052</v>
      </c>
      <c r="AL30" s="806"/>
      <c r="AM30" s="806"/>
      <c r="AN30" s="806"/>
      <c r="AO30" s="806"/>
      <c r="AP30" s="806">
        <v>32205</v>
      </c>
      <c r="AQ30" s="806"/>
      <c r="AR30" s="806"/>
      <c r="AS30" s="806"/>
      <c r="AT30" s="806"/>
      <c r="AU30" s="806">
        <v>26537</v>
      </c>
      <c r="AV30" s="806"/>
      <c r="AW30" s="806"/>
      <c r="AX30" s="806"/>
      <c r="AY30" s="806"/>
      <c r="AZ30" s="807" t="s">
        <v>498</v>
      </c>
      <c r="BA30" s="807"/>
      <c r="BB30" s="807"/>
      <c r="BC30" s="807"/>
      <c r="BD30" s="807"/>
      <c r="BE30" s="808" t="s">
        <v>393</v>
      </c>
      <c r="BF30" s="808"/>
      <c r="BG30" s="808"/>
      <c r="BH30" s="808"/>
      <c r="BI30" s="809"/>
      <c r="BJ30" s="233"/>
      <c r="BK30" s="233"/>
      <c r="BL30" s="233"/>
      <c r="BM30" s="233"/>
      <c r="BN30" s="233"/>
      <c r="BO30" s="242"/>
      <c r="BP30" s="242"/>
      <c r="BQ30" s="239">
        <v>24</v>
      </c>
      <c r="BR30" s="240"/>
      <c r="BS30" s="741"/>
      <c r="BT30" s="742"/>
      <c r="BU30" s="742"/>
      <c r="BV30" s="742"/>
      <c r="BW30" s="742"/>
      <c r="BX30" s="742"/>
      <c r="BY30" s="742"/>
      <c r="BZ30" s="742"/>
      <c r="CA30" s="742"/>
      <c r="CB30" s="742"/>
      <c r="CC30" s="742"/>
      <c r="CD30" s="742"/>
      <c r="CE30" s="742"/>
      <c r="CF30" s="742"/>
      <c r="CG30" s="743"/>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1"/>
      <c r="DW30" s="742"/>
      <c r="DX30" s="742"/>
      <c r="DY30" s="742"/>
      <c r="DZ30" s="747"/>
      <c r="EA30" s="231"/>
    </row>
    <row r="31" spans="1:131" ht="26.25" customHeight="1">
      <c r="A31" s="243">
        <v>4</v>
      </c>
      <c r="B31" s="748" t="s">
        <v>395</v>
      </c>
      <c r="C31" s="749"/>
      <c r="D31" s="749"/>
      <c r="E31" s="749"/>
      <c r="F31" s="749"/>
      <c r="G31" s="749"/>
      <c r="H31" s="749"/>
      <c r="I31" s="749"/>
      <c r="J31" s="749"/>
      <c r="K31" s="749"/>
      <c r="L31" s="749"/>
      <c r="M31" s="749"/>
      <c r="N31" s="749"/>
      <c r="O31" s="749"/>
      <c r="P31" s="750"/>
      <c r="Q31" s="751">
        <v>1692</v>
      </c>
      <c r="R31" s="752"/>
      <c r="S31" s="752"/>
      <c r="T31" s="752"/>
      <c r="U31" s="752"/>
      <c r="V31" s="752">
        <v>3702</v>
      </c>
      <c r="W31" s="752"/>
      <c r="X31" s="752"/>
      <c r="Y31" s="752"/>
      <c r="Z31" s="752"/>
      <c r="AA31" s="752">
        <v>-2010</v>
      </c>
      <c r="AB31" s="752"/>
      <c r="AC31" s="752"/>
      <c r="AD31" s="752"/>
      <c r="AE31" s="753"/>
      <c r="AF31" s="794">
        <v>3581</v>
      </c>
      <c r="AG31" s="752"/>
      <c r="AH31" s="752"/>
      <c r="AI31" s="752"/>
      <c r="AJ31" s="795"/>
      <c r="AK31" s="810">
        <v>1</v>
      </c>
      <c r="AL31" s="806"/>
      <c r="AM31" s="806"/>
      <c r="AN31" s="806"/>
      <c r="AO31" s="806"/>
      <c r="AP31" s="806">
        <v>1775</v>
      </c>
      <c r="AQ31" s="806"/>
      <c r="AR31" s="806"/>
      <c r="AS31" s="806"/>
      <c r="AT31" s="806"/>
      <c r="AU31" s="806" t="s">
        <v>498</v>
      </c>
      <c r="AV31" s="806"/>
      <c r="AW31" s="806"/>
      <c r="AX31" s="806"/>
      <c r="AY31" s="806"/>
      <c r="AZ31" s="807" t="s">
        <v>498</v>
      </c>
      <c r="BA31" s="807"/>
      <c r="BB31" s="807"/>
      <c r="BC31" s="807"/>
      <c r="BD31" s="807"/>
      <c r="BE31" s="808" t="s">
        <v>393</v>
      </c>
      <c r="BF31" s="808"/>
      <c r="BG31" s="808"/>
      <c r="BH31" s="808"/>
      <c r="BI31" s="809"/>
      <c r="BJ31" s="233"/>
      <c r="BK31" s="233"/>
      <c r="BL31" s="233"/>
      <c r="BM31" s="233"/>
      <c r="BN31" s="233"/>
      <c r="BO31" s="242"/>
      <c r="BP31" s="242"/>
      <c r="BQ31" s="239">
        <v>25</v>
      </c>
      <c r="BR31" s="240"/>
      <c r="BS31" s="741"/>
      <c r="BT31" s="742"/>
      <c r="BU31" s="742"/>
      <c r="BV31" s="742"/>
      <c r="BW31" s="742"/>
      <c r="BX31" s="742"/>
      <c r="BY31" s="742"/>
      <c r="BZ31" s="742"/>
      <c r="CA31" s="742"/>
      <c r="CB31" s="742"/>
      <c r="CC31" s="742"/>
      <c r="CD31" s="742"/>
      <c r="CE31" s="742"/>
      <c r="CF31" s="742"/>
      <c r="CG31" s="743"/>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1"/>
      <c r="DW31" s="742"/>
      <c r="DX31" s="742"/>
      <c r="DY31" s="742"/>
      <c r="DZ31" s="747"/>
      <c r="EA31" s="231"/>
    </row>
    <row r="32" spans="1:131" ht="26.25" customHeight="1">
      <c r="A32" s="243">
        <v>5</v>
      </c>
      <c r="B32" s="748" t="s">
        <v>396</v>
      </c>
      <c r="C32" s="749"/>
      <c r="D32" s="749"/>
      <c r="E32" s="749"/>
      <c r="F32" s="749"/>
      <c r="G32" s="749"/>
      <c r="H32" s="749"/>
      <c r="I32" s="749"/>
      <c r="J32" s="749"/>
      <c r="K32" s="749"/>
      <c r="L32" s="749"/>
      <c r="M32" s="749"/>
      <c r="N32" s="749"/>
      <c r="O32" s="749"/>
      <c r="P32" s="750"/>
      <c r="Q32" s="751">
        <v>672</v>
      </c>
      <c r="R32" s="752"/>
      <c r="S32" s="752"/>
      <c r="T32" s="752"/>
      <c r="U32" s="752"/>
      <c r="V32" s="752">
        <v>7</v>
      </c>
      <c r="W32" s="752"/>
      <c r="X32" s="752"/>
      <c r="Y32" s="752"/>
      <c r="Z32" s="752"/>
      <c r="AA32" s="752">
        <v>665</v>
      </c>
      <c r="AB32" s="752"/>
      <c r="AC32" s="752"/>
      <c r="AD32" s="752"/>
      <c r="AE32" s="753"/>
      <c r="AF32" s="794">
        <v>792</v>
      </c>
      <c r="AG32" s="752"/>
      <c r="AH32" s="752"/>
      <c r="AI32" s="752"/>
      <c r="AJ32" s="795"/>
      <c r="AK32" s="810" t="s">
        <v>498</v>
      </c>
      <c r="AL32" s="806"/>
      <c r="AM32" s="806"/>
      <c r="AN32" s="806"/>
      <c r="AO32" s="806"/>
      <c r="AP32" s="806" t="s">
        <v>498</v>
      </c>
      <c r="AQ32" s="806"/>
      <c r="AR32" s="806"/>
      <c r="AS32" s="806"/>
      <c r="AT32" s="806"/>
      <c r="AU32" s="806" t="s">
        <v>498</v>
      </c>
      <c r="AV32" s="806"/>
      <c r="AW32" s="806"/>
      <c r="AX32" s="806"/>
      <c r="AY32" s="806"/>
      <c r="AZ32" s="807" t="s">
        <v>498</v>
      </c>
      <c r="BA32" s="807"/>
      <c r="BB32" s="807"/>
      <c r="BC32" s="807"/>
      <c r="BD32" s="807"/>
      <c r="BE32" s="808" t="s">
        <v>397</v>
      </c>
      <c r="BF32" s="808"/>
      <c r="BG32" s="808"/>
      <c r="BH32" s="808"/>
      <c r="BI32" s="809"/>
      <c r="BJ32" s="233"/>
      <c r="BK32" s="233"/>
      <c r="BL32" s="233"/>
      <c r="BM32" s="233"/>
      <c r="BN32" s="233"/>
      <c r="BO32" s="242"/>
      <c r="BP32" s="242"/>
      <c r="BQ32" s="239">
        <v>26</v>
      </c>
      <c r="BR32" s="240"/>
      <c r="BS32" s="741"/>
      <c r="BT32" s="742"/>
      <c r="BU32" s="742"/>
      <c r="BV32" s="742"/>
      <c r="BW32" s="742"/>
      <c r="BX32" s="742"/>
      <c r="BY32" s="742"/>
      <c r="BZ32" s="742"/>
      <c r="CA32" s="742"/>
      <c r="CB32" s="742"/>
      <c r="CC32" s="742"/>
      <c r="CD32" s="742"/>
      <c r="CE32" s="742"/>
      <c r="CF32" s="742"/>
      <c r="CG32" s="743"/>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1"/>
      <c r="DW32" s="742"/>
      <c r="DX32" s="742"/>
      <c r="DY32" s="742"/>
      <c r="DZ32" s="747"/>
      <c r="EA32" s="231"/>
    </row>
    <row r="33" spans="1:131" ht="26.25" customHeight="1">
      <c r="A33" s="243">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3"/>
      <c r="BK33" s="233"/>
      <c r="BL33" s="233"/>
      <c r="BM33" s="233"/>
      <c r="BN33" s="233"/>
      <c r="BO33" s="242"/>
      <c r="BP33" s="242"/>
      <c r="BQ33" s="239">
        <v>27</v>
      </c>
      <c r="BR33" s="240"/>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31"/>
    </row>
    <row r="34" spans="1:131" ht="26.25" customHeight="1">
      <c r="A34" s="243">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3"/>
      <c r="BK34" s="233"/>
      <c r="BL34" s="233"/>
      <c r="BM34" s="233"/>
      <c r="BN34" s="233"/>
      <c r="BO34" s="242"/>
      <c r="BP34" s="242"/>
      <c r="BQ34" s="239">
        <v>28</v>
      </c>
      <c r="BR34" s="240"/>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31"/>
    </row>
    <row r="35" spans="1:131" ht="26.25" customHeight="1">
      <c r="A35" s="243">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3"/>
      <c r="BK35" s="233"/>
      <c r="BL35" s="233"/>
      <c r="BM35" s="233"/>
      <c r="BN35" s="233"/>
      <c r="BO35" s="242"/>
      <c r="BP35" s="242"/>
      <c r="BQ35" s="239">
        <v>29</v>
      </c>
      <c r="BR35" s="240"/>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31"/>
    </row>
    <row r="36" spans="1:131" ht="26.25" customHeight="1">
      <c r="A36" s="24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3"/>
      <c r="BK36" s="233"/>
      <c r="BL36" s="233"/>
      <c r="BM36" s="233"/>
      <c r="BN36" s="233"/>
      <c r="BO36" s="242"/>
      <c r="BP36" s="242"/>
      <c r="BQ36" s="239">
        <v>30</v>
      </c>
      <c r="BR36" s="240"/>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31"/>
    </row>
    <row r="37" spans="1:131" ht="26.25" customHeight="1">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31"/>
    </row>
    <row r="38" spans="1:131" ht="26.25" customHeight="1">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31"/>
    </row>
    <row r="39" spans="1:131" ht="26.25" customHeight="1">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31"/>
    </row>
    <row r="40" spans="1:131" ht="26.25" customHeight="1">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31"/>
    </row>
    <row r="41" spans="1:131" ht="26.25" customHeight="1">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31"/>
    </row>
    <row r="42" spans="1:131" ht="26.25" customHeight="1">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31"/>
    </row>
    <row r="43" spans="1:131" ht="26.25" customHeight="1">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31"/>
    </row>
    <row r="44" spans="1:131" ht="26.25" customHeight="1">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31"/>
    </row>
    <row r="45" spans="1:131" ht="26.25" customHeight="1">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398</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c r="A63" s="241" t="s">
        <v>379</v>
      </c>
      <c r="B63" s="757" t="s">
        <v>399</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22035</v>
      </c>
      <c r="AG63" s="825"/>
      <c r="AH63" s="825"/>
      <c r="AI63" s="825"/>
      <c r="AJ63" s="826"/>
      <c r="AK63" s="827"/>
      <c r="AL63" s="822"/>
      <c r="AM63" s="822"/>
      <c r="AN63" s="822"/>
      <c r="AO63" s="822"/>
      <c r="AP63" s="825">
        <f>SUM(AP28:AT62)</f>
        <v>35259</v>
      </c>
      <c r="AQ63" s="825"/>
      <c r="AR63" s="825"/>
      <c r="AS63" s="825"/>
      <c r="AT63" s="825"/>
      <c r="AU63" s="825">
        <f>SUM(AU28:AY62)</f>
        <v>26537</v>
      </c>
      <c r="AV63" s="825"/>
      <c r="AW63" s="825"/>
      <c r="AX63" s="825"/>
      <c r="AY63" s="825"/>
      <c r="AZ63" s="831"/>
      <c r="BA63" s="831"/>
      <c r="BB63" s="831"/>
      <c r="BC63" s="831"/>
      <c r="BD63" s="831"/>
      <c r="BE63" s="832"/>
      <c r="BF63" s="832"/>
      <c r="BG63" s="832"/>
      <c r="BH63" s="832"/>
      <c r="BI63" s="833"/>
      <c r="BJ63" s="834" t="s">
        <v>206</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c r="A66" s="695" t="s">
        <v>401</v>
      </c>
      <c r="B66" s="696"/>
      <c r="C66" s="696"/>
      <c r="D66" s="696"/>
      <c r="E66" s="696"/>
      <c r="F66" s="696"/>
      <c r="G66" s="696"/>
      <c r="H66" s="696"/>
      <c r="I66" s="696"/>
      <c r="J66" s="696"/>
      <c r="K66" s="696"/>
      <c r="L66" s="696"/>
      <c r="M66" s="696"/>
      <c r="N66" s="696"/>
      <c r="O66" s="696"/>
      <c r="P66" s="697"/>
      <c r="Q66" s="701" t="s">
        <v>383</v>
      </c>
      <c r="R66" s="702"/>
      <c r="S66" s="702"/>
      <c r="T66" s="702"/>
      <c r="U66" s="703"/>
      <c r="V66" s="701" t="s">
        <v>402</v>
      </c>
      <c r="W66" s="702"/>
      <c r="X66" s="702"/>
      <c r="Y66" s="702"/>
      <c r="Z66" s="703"/>
      <c r="AA66" s="701" t="s">
        <v>385</v>
      </c>
      <c r="AB66" s="702"/>
      <c r="AC66" s="702"/>
      <c r="AD66" s="702"/>
      <c r="AE66" s="703"/>
      <c r="AF66" s="837" t="s">
        <v>403</v>
      </c>
      <c r="AG66" s="789"/>
      <c r="AH66" s="789"/>
      <c r="AI66" s="789"/>
      <c r="AJ66" s="838"/>
      <c r="AK66" s="701" t="s">
        <v>387</v>
      </c>
      <c r="AL66" s="696"/>
      <c r="AM66" s="696"/>
      <c r="AN66" s="696"/>
      <c r="AO66" s="697"/>
      <c r="AP66" s="701" t="s">
        <v>404</v>
      </c>
      <c r="AQ66" s="702"/>
      <c r="AR66" s="702"/>
      <c r="AS66" s="702"/>
      <c r="AT66" s="703"/>
      <c r="AU66" s="701" t="s">
        <v>405</v>
      </c>
      <c r="AV66" s="702"/>
      <c r="AW66" s="702"/>
      <c r="AX66" s="702"/>
      <c r="AY66" s="703"/>
      <c r="AZ66" s="701" t="s">
        <v>353</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c r="A68" s="237">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c r="A69" s="239">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c r="A70" s="239">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c r="A71" s="239">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c r="A72" s="239">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c r="A73" s="239">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c r="A74" s="239">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c r="A75" s="239">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c r="A76" s="239">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c r="A88" s="241" t="s">
        <v>379</v>
      </c>
      <c r="B88" s="757" t="s">
        <v>406</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379</v>
      </c>
      <c r="BR102" s="757" t="s">
        <v>407</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f>SUM(CR7:CV88)</f>
        <v>9886</v>
      </c>
      <c r="CS102" s="835"/>
      <c r="CT102" s="835"/>
      <c r="CU102" s="835"/>
      <c r="CV102" s="874"/>
      <c r="CW102" s="873">
        <f>SUM(CW7:DA88)</f>
        <v>585</v>
      </c>
      <c r="CX102" s="835"/>
      <c r="CY102" s="835"/>
      <c r="CZ102" s="835"/>
      <c r="DA102" s="874"/>
      <c r="DB102" s="873">
        <f t="shared" ref="DB102" si="0">SUM(DB7:DF88)</f>
        <v>13582</v>
      </c>
      <c r="DC102" s="835"/>
      <c r="DD102" s="835"/>
      <c r="DE102" s="835"/>
      <c r="DF102" s="874"/>
      <c r="DG102" s="873">
        <f t="shared" ref="DG102" si="1">SUM(DG7:DK88)</f>
        <v>0</v>
      </c>
      <c r="DH102" s="835"/>
      <c r="DI102" s="835"/>
      <c r="DJ102" s="835"/>
      <c r="DK102" s="874"/>
      <c r="DL102" s="873">
        <f t="shared" ref="DL102" si="2">SUM(DL7:DP88)</f>
        <v>0</v>
      </c>
      <c r="DM102" s="835"/>
      <c r="DN102" s="835"/>
      <c r="DO102" s="835"/>
      <c r="DP102" s="874"/>
      <c r="DQ102" s="873">
        <f t="shared" ref="DQ102" si="3">SUM(DQ7:DU88)</f>
        <v>0</v>
      </c>
      <c r="DR102" s="835"/>
      <c r="DS102" s="835"/>
      <c r="DT102" s="835"/>
      <c r="DU102" s="874"/>
      <c r="DV102" s="757"/>
      <c r="DW102" s="758"/>
      <c r="DX102" s="758"/>
      <c r="DY102" s="758"/>
      <c r="DZ102" s="897"/>
      <c r="EA102" s="231"/>
    </row>
    <row r="103" spans="1:131" ht="26.25" customHeight="1">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408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409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0" t="s">
        <v>410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c r="A108" s="900" t="s">
        <v>412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c r="A109" s="895" t="s">
        <v>414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415</v>
      </c>
      <c r="AB109" s="876"/>
      <c r="AC109" s="876"/>
      <c r="AD109" s="876"/>
      <c r="AE109" s="877"/>
      <c r="AF109" s="875" t="s">
        <v>309</v>
      </c>
      <c r="AG109" s="876"/>
      <c r="AH109" s="876"/>
      <c r="AI109" s="876"/>
      <c r="AJ109" s="877"/>
      <c r="AK109" s="875" t="s">
        <v>308</v>
      </c>
      <c r="AL109" s="876"/>
      <c r="AM109" s="876"/>
      <c r="AN109" s="876"/>
      <c r="AO109" s="877"/>
      <c r="AP109" s="875" t="s">
        <v>416</v>
      </c>
      <c r="AQ109" s="876"/>
      <c r="AR109" s="876"/>
      <c r="AS109" s="876"/>
      <c r="AT109" s="878"/>
      <c r="AU109" s="895" t="s">
        <v>414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415</v>
      </c>
      <c r="BR109" s="876"/>
      <c r="BS109" s="876"/>
      <c r="BT109" s="876"/>
      <c r="BU109" s="877"/>
      <c r="BV109" s="875" t="s">
        <v>309</v>
      </c>
      <c r="BW109" s="876"/>
      <c r="BX109" s="876"/>
      <c r="BY109" s="876"/>
      <c r="BZ109" s="877"/>
      <c r="CA109" s="875" t="s">
        <v>308</v>
      </c>
      <c r="CB109" s="876"/>
      <c r="CC109" s="876"/>
      <c r="CD109" s="876"/>
      <c r="CE109" s="877"/>
      <c r="CF109" s="896" t="s">
        <v>416</v>
      </c>
      <c r="CG109" s="896"/>
      <c r="CH109" s="896"/>
      <c r="CI109" s="896"/>
      <c r="CJ109" s="896"/>
      <c r="CK109" s="875" t="s">
        <v>417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415</v>
      </c>
      <c r="DH109" s="876"/>
      <c r="DI109" s="876"/>
      <c r="DJ109" s="876"/>
      <c r="DK109" s="877"/>
      <c r="DL109" s="875" t="s">
        <v>418</v>
      </c>
      <c r="DM109" s="876"/>
      <c r="DN109" s="876"/>
      <c r="DO109" s="876"/>
      <c r="DP109" s="877"/>
      <c r="DQ109" s="875" t="s">
        <v>308</v>
      </c>
      <c r="DR109" s="876"/>
      <c r="DS109" s="876"/>
      <c r="DT109" s="876"/>
      <c r="DU109" s="877"/>
      <c r="DV109" s="875" t="s">
        <v>416</v>
      </c>
      <c r="DW109" s="876"/>
      <c r="DX109" s="876"/>
      <c r="DY109" s="876"/>
      <c r="DZ109" s="878"/>
    </row>
    <row r="110" spans="1:131" s="231" customFormat="1" ht="26.25" customHeight="1">
      <c r="A110" s="879" t="s">
        <v>419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85680596</v>
      </c>
      <c r="AB110" s="883"/>
      <c r="AC110" s="883"/>
      <c r="AD110" s="883"/>
      <c r="AE110" s="884"/>
      <c r="AF110" s="885">
        <v>81950545</v>
      </c>
      <c r="AG110" s="883"/>
      <c r="AH110" s="883"/>
      <c r="AI110" s="883"/>
      <c r="AJ110" s="884"/>
      <c r="AK110" s="885">
        <v>92483658</v>
      </c>
      <c r="AL110" s="883"/>
      <c r="AM110" s="883"/>
      <c r="AN110" s="883"/>
      <c r="AO110" s="884"/>
      <c r="AP110" s="886">
        <v>28.9</v>
      </c>
      <c r="AQ110" s="887"/>
      <c r="AR110" s="887"/>
      <c r="AS110" s="887"/>
      <c r="AT110" s="888"/>
      <c r="AU110" s="889" t="s">
        <v>71</v>
      </c>
      <c r="AV110" s="890"/>
      <c r="AW110" s="890"/>
      <c r="AX110" s="890"/>
      <c r="AY110" s="890"/>
      <c r="AZ110" s="912" t="s">
        <v>420</v>
      </c>
      <c r="BA110" s="880"/>
      <c r="BB110" s="880"/>
      <c r="BC110" s="880"/>
      <c r="BD110" s="880"/>
      <c r="BE110" s="880"/>
      <c r="BF110" s="880"/>
      <c r="BG110" s="880"/>
      <c r="BH110" s="880"/>
      <c r="BI110" s="880"/>
      <c r="BJ110" s="880"/>
      <c r="BK110" s="880"/>
      <c r="BL110" s="880"/>
      <c r="BM110" s="880"/>
      <c r="BN110" s="880"/>
      <c r="BO110" s="880"/>
      <c r="BP110" s="881"/>
      <c r="BQ110" s="913">
        <v>1026875931</v>
      </c>
      <c r="BR110" s="914"/>
      <c r="BS110" s="914"/>
      <c r="BT110" s="914"/>
      <c r="BU110" s="914"/>
      <c r="BV110" s="914">
        <v>1030066737</v>
      </c>
      <c r="BW110" s="914"/>
      <c r="BX110" s="914"/>
      <c r="BY110" s="914"/>
      <c r="BZ110" s="914"/>
      <c r="CA110" s="914">
        <v>1018332425</v>
      </c>
      <c r="CB110" s="914"/>
      <c r="CC110" s="914"/>
      <c r="CD110" s="914"/>
      <c r="CE110" s="914"/>
      <c r="CF110" s="927">
        <v>318.2</v>
      </c>
      <c r="CG110" s="928"/>
      <c r="CH110" s="928"/>
      <c r="CI110" s="928"/>
      <c r="CJ110" s="928"/>
      <c r="CK110" s="929" t="s">
        <v>421</v>
      </c>
      <c r="CL110" s="930"/>
      <c r="CM110" s="912" t="s">
        <v>422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206</v>
      </c>
      <c r="DH110" s="914"/>
      <c r="DI110" s="914"/>
      <c r="DJ110" s="914"/>
      <c r="DK110" s="914"/>
      <c r="DL110" s="914" t="s">
        <v>366</v>
      </c>
      <c r="DM110" s="914"/>
      <c r="DN110" s="914"/>
      <c r="DO110" s="914"/>
      <c r="DP110" s="914"/>
      <c r="DQ110" s="914" t="s">
        <v>366</v>
      </c>
      <c r="DR110" s="914"/>
      <c r="DS110" s="914"/>
      <c r="DT110" s="914"/>
      <c r="DU110" s="914"/>
      <c r="DV110" s="915" t="s">
        <v>366</v>
      </c>
      <c r="DW110" s="915"/>
      <c r="DX110" s="915"/>
      <c r="DY110" s="915"/>
      <c r="DZ110" s="916"/>
    </row>
    <row r="111" spans="1:131" s="231" customFormat="1" ht="26.25" customHeight="1">
      <c r="A111" s="917" t="s">
        <v>423</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424</v>
      </c>
      <c r="AB111" s="921"/>
      <c r="AC111" s="921"/>
      <c r="AD111" s="921"/>
      <c r="AE111" s="922"/>
      <c r="AF111" s="923" t="s">
        <v>366</v>
      </c>
      <c r="AG111" s="921"/>
      <c r="AH111" s="921"/>
      <c r="AI111" s="921"/>
      <c r="AJ111" s="922"/>
      <c r="AK111" s="923" t="s">
        <v>366</v>
      </c>
      <c r="AL111" s="921"/>
      <c r="AM111" s="921"/>
      <c r="AN111" s="921"/>
      <c r="AO111" s="922"/>
      <c r="AP111" s="924" t="s">
        <v>366</v>
      </c>
      <c r="AQ111" s="925"/>
      <c r="AR111" s="925"/>
      <c r="AS111" s="925"/>
      <c r="AT111" s="926"/>
      <c r="AU111" s="891"/>
      <c r="AV111" s="892"/>
      <c r="AW111" s="892"/>
      <c r="AX111" s="892"/>
      <c r="AY111" s="892"/>
      <c r="AZ111" s="905" t="s">
        <v>425</v>
      </c>
      <c r="BA111" s="906"/>
      <c r="BB111" s="906"/>
      <c r="BC111" s="906"/>
      <c r="BD111" s="906"/>
      <c r="BE111" s="906"/>
      <c r="BF111" s="906"/>
      <c r="BG111" s="906"/>
      <c r="BH111" s="906"/>
      <c r="BI111" s="906"/>
      <c r="BJ111" s="906"/>
      <c r="BK111" s="906"/>
      <c r="BL111" s="906"/>
      <c r="BM111" s="906"/>
      <c r="BN111" s="906"/>
      <c r="BO111" s="906"/>
      <c r="BP111" s="907"/>
      <c r="BQ111" s="908">
        <v>3066769</v>
      </c>
      <c r="BR111" s="909"/>
      <c r="BS111" s="909"/>
      <c r="BT111" s="909"/>
      <c r="BU111" s="909"/>
      <c r="BV111" s="909">
        <v>2683195</v>
      </c>
      <c r="BW111" s="909"/>
      <c r="BX111" s="909"/>
      <c r="BY111" s="909"/>
      <c r="BZ111" s="909"/>
      <c r="CA111" s="909">
        <v>2284291</v>
      </c>
      <c r="CB111" s="909"/>
      <c r="CC111" s="909"/>
      <c r="CD111" s="909"/>
      <c r="CE111" s="909"/>
      <c r="CF111" s="903">
        <v>0.7</v>
      </c>
      <c r="CG111" s="904"/>
      <c r="CH111" s="904"/>
      <c r="CI111" s="904"/>
      <c r="CJ111" s="904"/>
      <c r="CK111" s="931"/>
      <c r="CL111" s="932"/>
      <c r="CM111" s="905" t="s">
        <v>426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206</v>
      </c>
      <c r="DH111" s="909"/>
      <c r="DI111" s="909"/>
      <c r="DJ111" s="909"/>
      <c r="DK111" s="909"/>
      <c r="DL111" s="909" t="s">
        <v>366</v>
      </c>
      <c r="DM111" s="909"/>
      <c r="DN111" s="909"/>
      <c r="DO111" s="909"/>
      <c r="DP111" s="909"/>
      <c r="DQ111" s="909" t="s">
        <v>206</v>
      </c>
      <c r="DR111" s="909"/>
      <c r="DS111" s="909"/>
      <c r="DT111" s="909"/>
      <c r="DU111" s="909"/>
      <c r="DV111" s="910" t="s">
        <v>206</v>
      </c>
      <c r="DW111" s="910"/>
      <c r="DX111" s="910"/>
      <c r="DY111" s="910"/>
      <c r="DZ111" s="911"/>
    </row>
    <row r="112" spans="1:131" s="231" customFormat="1" ht="26.25" customHeight="1">
      <c r="A112" s="942" t="s">
        <v>427</v>
      </c>
      <c r="B112" s="943"/>
      <c r="C112" s="906" t="s">
        <v>428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t="s">
        <v>206</v>
      </c>
      <c r="AB112" s="936"/>
      <c r="AC112" s="936"/>
      <c r="AD112" s="936"/>
      <c r="AE112" s="937"/>
      <c r="AF112" s="938" t="s">
        <v>366</v>
      </c>
      <c r="AG112" s="936"/>
      <c r="AH112" s="936"/>
      <c r="AI112" s="936"/>
      <c r="AJ112" s="937"/>
      <c r="AK112" s="938" t="s">
        <v>366</v>
      </c>
      <c r="AL112" s="936"/>
      <c r="AM112" s="936"/>
      <c r="AN112" s="936"/>
      <c r="AO112" s="937"/>
      <c r="AP112" s="939" t="s">
        <v>206</v>
      </c>
      <c r="AQ112" s="940"/>
      <c r="AR112" s="940"/>
      <c r="AS112" s="940"/>
      <c r="AT112" s="941"/>
      <c r="AU112" s="891"/>
      <c r="AV112" s="892"/>
      <c r="AW112" s="892"/>
      <c r="AX112" s="892"/>
      <c r="AY112" s="892"/>
      <c r="AZ112" s="905" t="s">
        <v>429</v>
      </c>
      <c r="BA112" s="906"/>
      <c r="BB112" s="906"/>
      <c r="BC112" s="906"/>
      <c r="BD112" s="906"/>
      <c r="BE112" s="906"/>
      <c r="BF112" s="906"/>
      <c r="BG112" s="906"/>
      <c r="BH112" s="906"/>
      <c r="BI112" s="906"/>
      <c r="BJ112" s="906"/>
      <c r="BK112" s="906"/>
      <c r="BL112" s="906"/>
      <c r="BM112" s="906"/>
      <c r="BN112" s="906"/>
      <c r="BO112" s="906"/>
      <c r="BP112" s="907"/>
      <c r="BQ112" s="908">
        <v>17614904</v>
      </c>
      <c r="BR112" s="909"/>
      <c r="BS112" s="909"/>
      <c r="BT112" s="909"/>
      <c r="BU112" s="909"/>
      <c r="BV112" s="909">
        <v>22601583</v>
      </c>
      <c r="BW112" s="909"/>
      <c r="BX112" s="909"/>
      <c r="BY112" s="909"/>
      <c r="BZ112" s="909"/>
      <c r="CA112" s="909">
        <v>26536852</v>
      </c>
      <c r="CB112" s="909"/>
      <c r="CC112" s="909"/>
      <c r="CD112" s="909"/>
      <c r="CE112" s="909"/>
      <c r="CF112" s="903">
        <v>8.3000000000000007</v>
      </c>
      <c r="CG112" s="904"/>
      <c r="CH112" s="904"/>
      <c r="CI112" s="904"/>
      <c r="CJ112" s="904"/>
      <c r="CK112" s="931"/>
      <c r="CL112" s="932"/>
      <c r="CM112" s="905" t="s">
        <v>430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206</v>
      </c>
      <c r="DH112" s="909"/>
      <c r="DI112" s="909"/>
      <c r="DJ112" s="909"/>
      <c r="DK112" s="909"/>
      <c r="DL112" s="909" t="s">
        <v>206</v>
      </c>
      <c r="DM112" s="909"/>
      <c r="DN112" s="909"/>
      <c r="DO112" s="909"/>
      <c r="DP112" s="909"/>
      <c r="DQ112" s="909" t="s">
        <v>206</v>
      </c>
      <c r="DR112" s="909"/>
      <c r="DS112" s="909"/>
      <c r="DT112" s="909"/>
      <c r="DU112" s="909"/>
      <c r="DV112" s="910" t="s">
        <v>366</v>
      </c>
      <c r="DW112" s="910"/>
      <c r="DX112" s="910"/>
      <c r="DY112" s="910"/>
      <c r="DZ112" s="911"/>
    </row>
    <row r="113" spans="1:130" s="231" customFormat="1" ht="26.25" customHeight="1">
      <c r="A113" s="944"/>
      <c r="B113" s="945"/>
      <c r="C113" s="906" t="s">
        <v>431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2194786</v>
      </c>
      <c r="AB113" s="936"/>
      <c r="AC113" s="936"/>
      <c r="AD113" s="936"/>
      <c r="AE113" s="937"/>
      <c r="AF113" s="938">
        <v>2201512</v>
      </c>
      <c r="AG113" s="936"/>
      <c r="AH113" s="936"/>
      <c r="AI113" s="936"/>
      <c r="AJ113" s="937"/>
      <c r="AK113" s="938">
        <v>2058271</v>
      </c>
      <c r="AL113" s="936"/>
      <c r="AM113" s="936"/>
      <c r="AN113" s="936"/>
      <c r="AO113" s="937"/>
      <c r="AP113" s="939">
        <v>0.6</v>
      </c>
      <c r="AQ113" s="940"/>
      <c r="AR113" s="940"/>
      <c r="AS113" s="940"/>
      <c r="AT113" s="941"/>
      <c r="AU113" s="891"/>
      <c r="AV113" s="892"/>
      <c r="AW113" s="892"/>
      <c r="AX113" s="892"/>
      <c r="AY113" s="892"/>
      <c r="AZ113" s="905" t="s">
        <v>432</v>
      </c>
      <c r="BA113" s="906"/>
      <c r="BB113" s="906"/>
      <c r="BC113" s="906"/>
      <c r="BD113" s="906"/>
      <c r="BE113" s="906"/>
      <c r="BF113" s="906"/>
      <c r="BG113" s="906"/>
      <c r="BH113" s="906"/>
      <c r="BI113" s="906"/>
      <c r="BJ113" s="906"/>
      <c r="BK113" s="906"/>
      <c r="BL113" s="906"/>
      <c r="BM113" s="906"/>
      <c r="BN113" s="906"/>
      <c r="BO113" s="906"/>
      <c r="BP113" s="907"/>
      <c r="BQ113" s="908" t="s">
        <v>366</v>
      </c>
      <c r="BR113" s="909"/>
      <c r="BS113" s="909"/>
      <c r="BT113" s="909"/>
      <c r="BU113" s="909"/>
      <c r="BV113" s="909" t="s">
        <v>206</v>
      </c>
      <c r="BW113" s="909"/>
      <c r="BX113" s="909"/>
      <c r="BY113" s="909"/>
      <c r="BZ113" s="909"/>
      <c r="CA113" s="909" t="s">
        <v>366</v>
      </c>
      <c r="CB113" s="909"/>
      <c r="CC113" s="909"/>
      <c r="CD113" s="909"/>
      <c r="CE113" s="909"/>
      <c r="CF113" s="903" t="s">
        <v>366</v>
      </c>
      <c r="CG113" s="904"/>
      <c r="CH113" s="904"/>
      <c r="CI113" s="904"/>
      <c r="CJ113" s="904"/>
      <c r="CK113" s="931"/>
      <c r="CL113" s="932"/>
      <c r="CM113" s="905" t="s">
        <v>433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366</v>
      </c>
      <c r="DH113" s="909"/>
      <c r="DI113" s="909"/>
      <c r="DJ113" s="909"/>
      <c r="DK113" s="909"/>
      <c r="DL113" s="909" t="s">
        <v>424</v>
      </c>
      <c r="DM113" s="909"/>
      <c r="DN113" s="909"/>
      <c r="DO113" s="909"/>
      <c r="DP113" s="909"/>
      <c r="DQ113" s="909" t="s">
        <v>206</v>
      </c>
      <c r="DR113" s="909"/>
      <c r="DS113" s="909"/>
      <c r="DT113" s="909"/>
      <c r="DU113" s="909"/>
      <c r="DV113" s="910" t="s">
        <v>366</v>
      </c>
      <c r="DW113" s="910"/>
      <c r="DX113" s="910"/>
      <c r="DY113" s="910"/>
      <c r="DZ113" s="911"/>
    </row>
    <row r="114" spans="1:130" s="231" customFormat="1" ht="26.25" customHeight="1">
      <c r="A114" s="944"/>
      <c r="B114" s="945"/>
      <c r="C114" s="906" t="s">
        <v>434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366</v>
      </c>
      <c r="AB114" s="936"/>
      <c r="AC114" s="936"/>
      <c r="AD114" s="936"/>
      <c r="AE114" s="937"/>
      <c r="AF114" s="938" t="s">
        <v>206</v>
      </c>
      <c r="AG114" s="936"/>
      <c r="AH114" s="936"/>
      <c r="AI114" s="936"/>
      <c r="AJ114" s="937"/>
      <c r="AK114" s="938" t="s">
        <v>206</v>
      </c>
      <c r="AL114" s="936"/>
      <c r="AM114" s="936"/>
      <c r="AN114" s="936"/>
      <c r="AO114" s="937"/>
      <c r="AP114" s="939" t="s">
        <v>366</v>
      </c>
      <c r="AQ114" s="940"/>
      <c r="AR114" s="940"/>
      <c r="AS114" s="940"/>
      <c r="AT114" s="941"/>
      <c r="AU114" s="891"/>
      <c r="AV114" s="892"/>
      <c r="AW114" s="892"/>
      <c r="AX114" s="892"/>
      <c r="AY114" s="892"/>
      <c r="AZ114" s="905" t="s">
        <v>435</v>
      </c>
      <c r="BA114" s="906"/>
      <c r="BB114" s="906"/>
      <c r="BC114" s="906"/>
      <c r="BD114" s="906"/>
      <c r="BE114" s="906"/>
      <c r="BF114" s="906"/>
      <c r="BG114" s="906"/>
      <c r="BH114" s="906"/>
      <c r="BI114" s="906"/>
      <c r="BJ114" s="906"/>
      <c r="BK114" s="906"/>
      <c r="BL114" s="906"/>
      <c r="BM114" s="906"/>
      <c r="BN114" s="906"/>
      <c r="BO114" s="906"/>
      <c r="BP114" s="907"/>
      <c r="BQ114" s="908">
        <v>151937140</v>
      </c>
      <c r="BR114" s="909"/>
      <c r="BS114" s="909"/>
      <c r="BT114" s="909"/>
      <c r="BU114" s="909"/>
      <c r="BV114" s="909">
        <v>148631934</v>
      </c>
      <c r="BW114" s="909"/>
      <c r="BX114" s="909"/>
      <c r="BY114" s="909"/>
      <c r="BZ114" s="909"/>
      <c r="CA114" s="909">
        <v>142348478</v>
      </c>
      <c r="CB114" s="909"/>
      <c r="CC114" s="909"/>
      <c r="CD114" s="909"/>
      <c r="CE114" s="909"/>
      <c r="CF114" s="903">
        <v>44.5</v>
      </c>
      <c r="CG114" s="904"/>
      <c r="CH114" s="904"/>
      <c r="CI114" s="904"/>
      <c r="CJ114" s="904"/>
      <c r="CK114" s="931"/>
      <c r="CL114" s="932"/>
      <c r="CM114" s="905" t="s">
        <v>436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3066769</v>
      </c>
      <c r="DH114" s="909"/>
      <c r="DI114" s="909"/>
      <c r="DJ114" s="909"/>
      <c r="DK114" s="909"/>
      <c r="DL114" s="909">
        <v>2683195</v>
      </c>
      <c r="DM114" s="909"/>
      <c r="DN114" s="909"/>
      <c r="DO114" s="909"/>
      <c r="DP114" s="909"/>
      <c r="DQ114" s="909">
        <v>2284291</v>
      </c>
      <c r="DR114" s="909"/>
      <c r="DS114" s="909"/>
      <c r="DT114" s="909"/>
      <c r="DU114" s="909"/>
      <c r="DV114" s="910">
        <v>0.7</v>
      </c>
      <c r="DW114" s="910"/>
      <c r="DX114" s="910"/>
      <c r="DY114" s="910"/>
      <c r="DZ114" s="911"/>
    </row>
    <row r="115" spans="1:130" s="231" customFormat="1" ht="26.25" customHeight="1">
      <c r="A115" s="944"/>
      <c r="B115" s="945"/>
      <c r="C115" s="906" t="s">
        <v>437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252506</v>
      </c>
      <c r="AB115" s="936"/>
      <c r="AC115" s="936"/>
      <c r="AD115" s="936"/>
      <c r="AE115" s="937"/>
      <c r="AF115" s="938">
        <v>213440</v>
      </c>
      <c r="AG115" s="936"/>
      <c r="AH115" s="936"/>
      <c r="AI115" s="936"/>
      <c r="AJ115" s="937"/>
      <c r="AK115" s="938">
        <v>142867</v>
      </c>
      <c r="AL115" s="936"/>
      <c r="AM115" s="936"/>
      <c r="AN115" s="936"/>
      <c r="AO115" s="937"/>
      <c r="AP115" s="939">
        <v>0</v>
      </c>
      <c r="AQ115" s="940"/>
      <c r="AR115" s="940"/>
      <c r="AS115" s="940"/>
      <c r="AT115" s="941"/>
      <c r="AU115" s="891"/>
      <c r="AV115" s="892"/>
      <c r="AW115" s="892"/>
      <c r="AX115" s="892"/>
      <c r="AY115" s="892"/>
      <c r="AZ115" s="905" t="s">
        <v>438</v>
      </c>
      <c r="BA115" s="906"/>
      <c r="BB115" s="906"/>
      <c r="BC115" s="906"/>
      <c r="BD115" s="906"/>
      <c r="BE115" s="906"/>
      <c r="BF115" s="906"/>
      <c r="BG115" s="906"/>
      <c r="BH115" s="906"/>
      <c r="BI115" s="906"/>
      <c r="BJ115" s="906"/>
      <c r="BK115" s="906"/>
      <c r="BL115" s="906"/>
      <c r="BM115" s="906"/>
      <c r="BN115" s="906"/>
      <c r="BO115" s="906"/>
      <c r="BP115" s="907"/>
      <c r="BQ115" s="908">
        <v>12654</v>
      </c>
      <c r="BR115" s="909"/>
      <c r="BS115" s="909"/>
      <c r="BT115" s="909"/>
      <c r="BU115" s="909"/>
      <c r="BV115" s="909">
        <v>16366</v>
      </c>
      <c r="BW115" s="909"/>
      <c r="BX115" s="909"/>
      <c r="BY115" s="909"/>
      <c r="BZ115" s="909"/>
      <c r="CA115" s="909">
        <v>4963</v>
      </c>
      <c r="CB115" s="909"/>
      <c r="CC115" s="909"/>
      <c r="CD115" s="909"/>
      <c r="CE115" s="909"/>
      <c r="CF115" s="903">
        <v>0</v>
      </c>
      <c r="CG115" s="904"/>
      <c r="CH115" s="904"/>
      <c r="CI115" s="904"/>
      <c r="CJ115" s="904"/>
      <c r="CK115" s="931"/>
      <c r="CL115" s="932"/>
      <c r="CM115" s="905" t="s">
        <v>439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206</v>
      </c>
      <c r="DH115" s="909"/>
      <c r="DI115" s="909"/>
      <c r="DJ115" s="909"/>
      <c r="DK115" s="909"/>
      <c r="DL115" s="909" t="s">
        <v>366</v>
      </c>
      <c r="DM115" s="909"/>
      <c r="DN115" s="909"/>
      <c r="DO115" s="909"/>
      <c r="DP115" s="909"/>
      <c r="DQ115" s="909" t="s">
        <v>206</v>
      </c>
      <c r="DR115" s="909"/>
      <c r="DS115" s="909"/>
      <c r="DT115" s="909"/>
      <c r="DU115" s="909"/>
      <c r="DV115" s="910" t="s">
        <v>206</v>
      </c>
      <c r="DW115" s="910"/>
      <c r="DX115" s="910"/>
      <c r="DY115" s="910"/>
      <c r="DZ115" s="911"/>
    </row>
    <row r="116" spans="1:130" s="231" customFormat="1" ht="26.25" customHeight="1">
      <c r="A116" s="946"/>
      <c r="B116" s="947"/>
      <c r="C116" s="948" t="s">
        <v>440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366</v>
      </c>
      <c r="AB116" s="936"/>
      <c r="AC116" s="936"/>
      <c r="AD116" s="936"/>
      <c r="AE116" s="937"/>
      <c r="AF116" s="938" t="s">
        <v>366</v>
      </c>
      <c r="AG116" s="936"/>
      <c r="AH116" s="936"/>
      <c r="AI116" s="936"/>
      <c r="AJ116" s="937"/>
      <c r="AK116" s="938" t="s">
        <v>424</v>
      </c>
      <c r="AL116" s="936"/>
      <c r="AM116" s="936"/>
      <c r="AN116" s="936"/>
      <c r="AO116" s="937"/>
      <c r="AP116" s="939" t="s">
        <v>366</v>
      </c>
      <c r="AQ116" s="940"/>
      <c r="AR116" s="940"/>
      <c r="AS116" s="940"/>
      <c r="AT116" s="941"/>
      <c r="AU116" s="891"/>
      <c r="AV116" s="892"/>
      <c r="AW116" s="892"/>
      <c r="AX116" s="892"/>
      <c r="AY116" s="892"/>
      <c r="AZ116" s="950" t="s">
        <v>441</v>
      </c>
      <c r="BA116" s="951"/>
      <c r="BB116" s="951"/>
      <c r="BC116" s="951"/>
      <c r="BD116" s="951"/>
      <c r="BE116" s="951"/>
      <c r="BF116" s="951"/>
      <c r="BG116" s="951"/>
      <c r="BH116" s="951"/>
      <c r="BI116" s="951"/>
      <c r="BJ116" s="951"/>
      <c r="BK116" s="951"/>
      <c r="BL116" s="951"/>
      <c r="BM116" s="951"/>
      <c r="BN116" s="951"/>
      <c r="BO116" s="951"/>
      <c r="BP116" s="952"/>
      <c r="BQ116" s="908" t="s">
        <v>206</v>
      </c>
      <c r="BR116" s="909"/>
      <c r="BS116" s="909"/>
      <c r="BT116" s="909"/>
      <c r="BU116" s="909"/>
      <c r="BV116" s="909" t="s">
        <v>206</v>
      </c>
      <c r="BW116" s="909"/>
      <c r="BX116" s="909"/>
      <c r="BY116" s="909"/>
      <c r="BZ116" s="909"/>
      <c r="CA116" s="909" t="s">
        <v>206</v>
      </c>
      <c r="CB116" s="909"/>
      <c r="CC116" s="909"/>
      <c r="CD116" s="909"/>
      <c r="CE116" s="909"/>
      <c r="CF116" s="903" t="s">
        <v>366</v>
      </c>
      <c r="CG116" s="904"/>
      <c r="CH116" s="904"/>
      <c r="CI116" s="904"/>
      <c r="CJ116" s="904"/>
      <c r="CK116" s="931"/>
      <c r="CL116" s="932"/>
      <c r="CM116" s="905" t="s">
        <v>442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366</v>
      </c>
      <c r="DH116" s="909"/>
      <c r="DI116" s="909"/>
      <c r="DJ116" s="909"/>
      <c r="DK116" s="909"/>
      <c r="DL116" s="909" t="s">
        <v>206</v>
      </c>
      <c r="DM116" s="909"/>
      <c r="DN116" s="909"/>
      <c r="DO116" s="909"/>
      <c r="DP116" s="909"/>
      <c r="DQ116" s="909" t="s">
        <v>206</v>
      </c>
      <c r="DR116" s="909"/>
      <c r="DS116" s="909"/>
      <c r="DT116" s="909"/>
      <c r="DU116" s="909"/>
      <c r="DV116" s="910" t="s">
        <v>206</v>
      </c>
      <c r="DW116" s="910"/>
      <c r="DX116" s="910"/>
      <c r="DY116" s="910"/>
      <c r="DZ116" s="911"/>
    </row>
    <row r="117" spans="1:130" s="231" customFormat="1" ht="26.25" customHeight="1">
      <c r="A117" s="895" t="s">
        <v>155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443</v>
      </c>
      <c r="Z117" s="877"/>
      <c r="AA117" s="958">
        <v>88127888</v>
      </c>
      <c r="AB117" s="959"/>
      <c r="AC117" s="959"/>
      <c r="AD117" s="959"/>
      <c r="AE117" s="960"/>
      <c r="AF117" s="961">
        <v>84365497</v>
      </c>
      <c r="AG117" s="959"/>
      <c r="AH117" s="959"/>
      <c r="AI117" s="959"/>
      <c r="AJ117" s="960"/>
      <c r="AK117" s="961">
        <v>94684796</v>
      </c>
      <c r="AL117" s="959"/>
      <c r="AM117" s="959"/>
      <c r="AN117" s="959"/>
      <c r="AO117" s="960"/>
      <c r="AP117" s="962"/>
      <c r="AQ117" s="963"/>
      <c r="AR117" s="963"/>
      <c r="AS117" s="963"/>
      <c r="AT117" s="964"/>
      <c r="AU117" s="891"/>
      <c r="AV117" s="892"/>
      <c r="AW117" s="892"/>
      <c r="AX117" s="892"/>
      <c r="AY117" s="892"/>
      <c r="AZ117" s="905" t="s">
        <v>444</v>
      </c>
      <c r="BA117" s="906"/>
      <c r="BB117" s="906"/>
      <c r="BC117" s="906"/>
      <c r="BD117" s="906"/>
      <c r="BE117" s="906"/>
      <c r="BF117" s="906"/>
      <c r="BG117" s="906"/>
      <c r="BH117" s="906"/>
      <c r="BI117" s="906"/>
      <c r="BJ117" s="906"/>
      <c r="BK117" s="906"/>
      <c r="BL117" s="906"/>
      <c r="BM117" s="906"/>
      <c r="BN117" s="906"/>
      <c r="BO117" s="906"/>
      <c r="BP117" s="907"/>
      <c r="BQ117" s="908" t="s">
        <v>206</v>
      </c>
      <c r="BR117" s="909"/>
      <c r="BS117" s="909"/>
      <c r="BT117" s="909"/>
      <c r="BU117" s="909"/>
      <c r="BV117" s="909" t="s">
        <v>206</v>
      </c>
      <c r="BW117" s="909"/>
      <c r="BX117" s="909"/>
      <c r="BY117" s="909"/>
      <c r="BZ117" s="909"/>
      <c r="CA117" s="909" t="s">
        <v>424</v>
      </c>
      <c r="CB117" s="909"/>
      <c r="CC117" s="909"/>
      <c r="CD117" s="909"/>
      <c r="CE117" s="909"/>
      <c r="CF117" s="903" t="s">
        <v>206</v>
      </c>
      <c r="CG117" s="904"/>
      <c r="CH117" s="904"/>
      <c r="CI117" s="904"/>
      <c r="CJ117" s="904"/>
      <c r="CK117" s="931"/>
      <c r="CL117" s="932"/>
      <c r="CM117" s="905" t="s">
        <v>445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206</v>
      </c>
      <c r="DH117" s="909"/>
      <c r="DI117" s="909"/>
      <c r="DJ117" s="909"/>
      <c r="DK117" s="909"/>
      <c r="DL117" s="909" t="s">
        <v>206</v>
      </c>
      <c r="DM117" s="909"/>
      <c r="DN117" s="909"/>
      <c r="DO117" s="909"/>
      <c r="DP117" s="909"/>
      <c r="DQ117" s="909" t="s">
        <v>366</v>
      </c>
      <c r="DR117" s="909"/>
      <c r="DS117" s="909"/>
      <c r="DT117" s="909"/>
      <c r="DU117" s="909"/>
      <c r="DV117" s="910" t="s">
        <v>424</v>
      </c>
      <c r="DW117" s="910"/>
      <c r="DX117" s="910"/>
      <c r="DY117" s="910"/>
      <c r="DZ117" s="911"/>
    </row>
    <row r="118" spans="1:130" s="231" customFormat="1" ht="26.25" customHeight="1">
      <c r="A118" s="895" t="s">
        <v>417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415</v>
      </c>
      <c r="AB118" s="876"/>
      <c r="AC118" s="876"/>
      <c r="AD118" s="876"/>
      <c r="AE118" s="877"/>
      <c r="AF118" s="875" t="s">
        <v>309</v>
      </c>
      <c r="AG118" s="876"/>
      <c r="AH118" s="876"/>
      <c r="AI118" s="876"/>
      <c r="AJ118" s="877"/>
      <c r="AK118" s="875" t="s">
        <v>308</v>
      </c>
      <c r="AL118" s="876"/>
      <c r="AM118" s="876"/>
      <c r="AN118" s="876"/>
      <c r="AO118" s="877"/>
      <c r="AP118" s="953" t="s">
        <v>416</v>
      </c>
      <c r="AQ118" s="954"/>
      <c r="AR118" s="954"/>
      <c r="AS118" s="954"/>
      <c r="AT118" s="955"/>
      <c r="AU118" s="891"/>
      <c r="AV118" s="892"/>
      <c r="AW118" s="892"/>
      <c r="AX118" s="892"/>
      <c r="AY118" s="892"/>
      <c r="AZ118" s="956" t="s">
        <v>446</v>
      </c>
      <c r="BA118" s="948"/>
      <c r="BB118" s="948"/>
      <c r="BC118" s="948"/>
      <c r="BD118" s="948"/>
      <c r="BE118" s="948"/>
      <c r="BF118" s="948"/>
      <c r="BG118" s="948"/>
      <c r="BH118" s="948"/>
      <c r="BI118" s="948"/>
      <c r="BJ118" s="948"/>
      <c r="BK118" s="948"/>
      <c r="BL118" s="948"/>
      <c r="BM118" s="948"/>
      <c r="BN118" s="948"/>
      <c r="BO118" s="948"/>
      <c r="BP118" s="949"/>
      <c r="BQ118" s="973" t="s">
        <v>206</v>
      </c>
      <c r="BR118" s="974"/>
      <c r="BS118" s="974"/>
      <c r="BT118" s="974"/>
      <c r="BU118" s="974"/>
      <c r="BV118" s="974" t="s">
        <v>206</v>
      </c>
      <c r="BW118" s="974"/>
      <c r="BX118" s="974"/>
      <c r="BY118" s="974"/>
      <c r="BZ118" s="974"/>
      <c r="CA118" s="974" t="s">
        <v>366</v>
      </c>
      <c r="CB118" s="974"/>
      <c r="CC118" s="974"/>
      <c r="CD118" s="974"/>
      <c r="CE118" s="974"/>
      <c r="CF118" s="903" t="s">
        <v>366</v>
      </c>
      <c r="CG118" s="904"/>
      <c r="CH118" s="904"/>
      <c r="CI118" s="904"/>
      <c r="CJ118" s="904"/>
      <c r="CK118" s="931"/>
      <c r="CL118" s="932"/>
      <c r="CM118" s="905" t="s">
        <v>447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366</v>
      </c>
      <c r="DH118" s="909"/>
      <c r="DI118" s="909"/>
      <c r="DJ118" s="909"/>
      <c r="DK118" s="909"/>
      <c r="DL118" s="909" t="s">
        <v>206</v>
      </c>
      <c r="DM118" s="909"/>
      <c r="DN118" s="909"/>
      <c r="DO118" s="909"/>
      <c r="DP118" s="909"/>
      <c r="DQ118" s="909" t="s">
        <v>206</v>
      </c>
      <c r="DR118" s="909"/>
      <c r="DS118" s="909"/>
      <c r="DT118" s="909"/>
      <c r="DU118" s="909"/>
      <c r="DV118" s="910" t="s">
        <v>366</v>
      </c>
      <c r="DW118" s="910"/>
      <c r="DX118" s="910"/>
      <c r="DY118" s="910"/>
      <c r="DZ118" s="911"/>
    </row>
    <row r="119" spans="1:130" s="231" customFormat="1" ht="26.25" customHeight="1">
      <c r="A119" s="1037" t="s">
        <v>421</v>
      </c>
      <c r="B119" s="930"/>
      <c r="C119" s="912" t="s">
        <v>422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206</v>
      </c>
      <c r="AB119" s="883"/>
      <c r="AC119" s="883"/>
      <c r="AD119" s="883"/>
      <c r="AE119" s="884"/>
      <c r="AF119" s="885" t="s">
        <v>366</v>
      </c>
      <c r="AG119" s="883"/>
      <c r="AH119" s="883"/>
      <c r="AI119" s="883"/>
      <c r="AJ119" s="884"/>
      <c r="AK119" s="885" t="s">
        <v>366</v>
      </c>
      <c r="AL119" s="883"/>
      <c r="AM119" s="883"/>
      <c r="AN119" s="883"/>
      <c r="AO119" s="884"/>
      <c r="AP119" s="886" t="s">
        <v>206</v>
      </c>
      <c r="AQ119" s="887"/>
      <c r="AR119" s="887"/>
      <c r="AS119" s="887"/>
      <c r="AT119" s="888"/>
      <c r="AU119" s="893"/>
      <c r="AV119" s="894"/>
      <c r="AW119" s="894"/>
      <c r="AX119" s="894"/>
      <c r="AY119" s="894"/>
      <c r="AZ119" s="252" t="s">
        <v>155</v>
      </c>
      <c r="BA119" s="252"/>
      <c r="BB119" s="252"/>
      <c r="BC119" s="252"/>
      <c r="BD119" s="252"/>
      <c r="BE119" s="252"/>
      <c r="BF119" s="252"/>
      <c r="BG119" s="252"/>
      <c r="BH119" s="252"/>
      <c r="BI119" s="252"/>
      <c r="BJ119" s="252"/>
      <c r="BK119" s="252"/>
      <c r="BL119" s="252"/>
      <c r="BM119" s="252"/>
      <c r="BN119" s="252"/>
      <c r="BO119" s="957" t="s">
        <v>448</v>
      </c>
      <c r="BP119" s="978"/>
      <c r="BQ119" s="973">
        <v>1199507398</v>
      </c>
      <c r="BR119" s="974"/>
      <c r="BS119" s="974"/>
      <c r="BT119" s="974"/>
      <c r="BU119" s="974"/>
      <c r="BV119" s="974">
        <v>1203999815</v>
      </c>
      <c r="BW119" s="974"/>
      <c r="BX119" s="974"/>
      <c r="BY119" s="974"/>
      <c r="BZ119" s="974"/>
      <c r="CA119" s="974">
        <v>1189507009</v>
      </c>
      <c r="CB119" s="974"/>
      <c r="CC119" s="974"/>
      <c r="CD119" s="974"/>
      <c r="CE119" s="974"/>
      <c r="CF119" s="975"/>
      <c r="CG119" s="976"/>
      <c r="CH119" s="976"/>
      <c r="CI119" s="976"/>
      <c r="CJ119" s="977"/>
      <c r="CK119" s="933"/>
      <c r="CL119" s="934"/>
      <c r="CM119" s="956" t="s">
        <v>449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366</v>
      </c>
      <c r="DH119" s="909"/>
      <c r="DI119" s="909"/>
      <c r="DJ119" s="909"/>
      <c r="DK119" s="909"/>
      <c r="DL119" s="909" t="s">
        <v>366</v>
      </c>
      <c r="DM119" s="909"/>
      <c r="DN119" s="909"/>
      <c r="DO119" s="909"/>
      <c r="DP119" s="909"/>
      <c r="DQ119" s="909" t="s">
        <v>366</v>
      </c>
      <c r="DR119" s="909"/>
      <c r="DS119" s="909"/>
      <c r="DT119" s="909"/>
      <c r="DU119" s="909"/>
      <c r="DV119" s="910" t="s">
        <v>206</v>
      </c>
      <c r="DW119" s="910"/>
      <c r="DX119" s="910"/>
      <c r="DY119" s="910"/>
      <c r="DZ119" s="911"/>
    </row>
    <row r="120" spans="1:130" s="231" customFormat="1" ht="26.25" customHeight="1">
      <c r="A120" s="1038"/>
      <c r="B120" s="932"/>
      <c r="C120" s="905" t="s">
        <v>426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206</v>
      </c>
      <c r="AB120" s="936"/>
      <c r="AC120" s="936"/>
      <c r="AD120" s="936"/>
      <c r="AE120" s="937"/>
      <c r="AF120" s="938" t="s">
        <v>206</v>
      </c>
      <c r="AG120" s="936"/>
      <c r="AH120" s="936"/>
      <c r="AI120" s="936"/>
      <c r="AJ120" s="937"/>
      <c r="AK120" s="938" t="s">
        <v>366</v>
      </c>
      <c r="AL120" s="936"/>
      <c r="AM120" s="936"/>
      <c r="AN120" s="936"/>
      <c r="AO120" s="937"/>
      <c r="AP120" s="939" t="s">
        <v>206</v>
      </c>
      <c r="AQ120" s="940"/>
      <c r="AR120" s="940"/>
      <c r="AS120" s="940"/>
      <c r="AT120" s="941"/>
      <c r="AU120" s="965" t="s">
        <v>450</v>
      </c>
      <c r="AV120" s="966"/>
      <c r="AW120" s="966"/>
      <c r="AX120" s="966"/>
      <c r="AY120" s="967"/>
      <c r="AZ120" s="912" t="s">
        <v>451</v>
      </c>
      <c r="BA120" s="880"/>
      <c r="BB120" s="880"/>
      <c r="BC120" s="880"/>
      <c r="BD120" s="880"/>
      <c r="BE120" s="880"/>
      <c r="BF120" s="880"/>
      <c r="BG120" s="880"/>
      <c r="BH120" s="880"/>
      <c r="BI120" s="880"/>
      <c r="BJ120" s="880"/>
      <c r="BK120" s="880"/>
      <c r="BL120" s="880"/>
      <c r="BM120" s="880"/>
      <c r="BN120" s="880"/>
      <c r="BO120" s="880"/>
      <c r="BP120" s="881"/>
      <c r="BQ120" s="913">
        <v>94817864</v>
      </c>
      <c r="BR120" s="914"/>
      <c r="BS120" s="914"/>
      <c r="BT120" s="914"/>
      <c r="BU120" s="914"/>
      <c r="BV120" s="914">
        <v>101767986</v>
      </c>
      <c r="BW120" s="914"/>
      <c r="BX120" s="914"/>
      <c r="BY120" s="914"/>
      <c r="BZ120" s="914"/>
      <c r="CA120" s="914">
        <v>125092153</v>
      </c>
      <c r="CB120" s="914"/>
      <c r="CC120" s="914"/>
      <c r="CD120" s="914"/>
      <c r="CE120" s="914"/>
      <c r="CF120" s="927">
        <v>39.1</v>
      </c>
      <c r="CG120" s="928"/>
      <c r="CH120" s="928"/>
      <c r="CI120" s="928"/>
      <c r="CJ120" s="928"/>
      <c r="CK120" s="982" t="s">
        <v>452</v>
      </c>
      <c r="CL120" s="983"/>
      <c r="CM120" s="983"/>
      <c r="CN120" s="983"/>
      <c r="CO120" s="984"/>
      <c r="CP120" s="990" t="s">
        <v>394</v>
      </c>
      <c r="CQ120" s="991"/>
      <c r="CR120" s="991"/>
      <c r="CS120" s="991"/>
      <c r="CT120" s="991"/>
      <c r="CU120" s="991"/>
      <c r="CV120" s="991"/>
      <c r="CW120" s="991"/>
      <c r="CX120" s="991"/>
      <c r="CY120" s="991"/>
      <c r="CZ120" s="991"/>
      <c r="DA120" s="991"/>
      <c r="DB120" s="991"/>
      <c r="DC120" s="991"/>
      <c r="DD120" s="991"/>
      <c r="DE120" s="991"/>
      <c r="DF120" s="992"/>
      <c r="DG120" s="913">
        <v>17614904</v>
      </c>
      <c r="DH120" s="914"/>
      <c r="DI120" s="914"/>
      <c r="DJ120" s="914"/>
      <c r="DK120" s="914"/>
      <c r="DL120" s="914">
        <v>22601583</v>
      </c>
      <c r="DM120" s="914"/>
      <c r="DN120" s="914"/>
      <c r="DO120" s="914"/>
      <c r="DP120" s="914"/>
      <c r="DQ120" s="914">
        <v>26536852</v>
      </c>
      <c r="DR120" s="914"/>
      <c r="DS120" s="914"/>
      <c r="DT120" s="914"/>
      <c r="DU120" s="914"/>
      <c r="DV120" s="915">
        <v>8.3000000000000007</v>
      </c>
      <c r="DW120" s="915"/>
      <c r="DX120" s="915"/>
      <c r="DY120" s="915"/>
      <c r="DZ120" s="916"/>
    </row>
    <row r="121" spans="1:130" s="231" customFormat="1" ht="26.25" customHeight="1">
      <c r="A121" s="1038"/>
      <c r="B121" s="932"/>
      <c r="C121" s="979" t="s">
        <v>453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366</v>
      </c>
      <c r="AB121" s="936"/>
      <c r="AC121" s="936"/>
      <c r="AD121" s="936"/>
      <c r="AE121" s="937"/>
      <c r="AF121" s="938" t="s">
        <v>206</v>
      </c>
      <c r="AG121" s="936"/>
      <c r="AH121" s="936"/>
      <c r="AI121" s="936"/>
      <c r="AJ121" s="937"/>
      <c r="AK121" s="938" t="s">
        <v>366</v>
      </c>
      <c r="AL121" s="936"/>
      <c r="AM121" s="936"/>
      <c r="AN121" s="936"/>
      <c r="AO121" s="937"/>
      <c r="AP121" s="939" t="s">
        <v>366</v>
      </c>
      <c r="AQ121" s="940"/>
      <c r="AR121" s="940"/>
      <c r="AS121" s="940"/>
      <c r="AT121" s="941"/>
      <c r="AU121" s="968"/>
      <c r="AV121" s="969"/>
      <c r="AW121" s="969"/>
      <c r="AX121" s="969"/>
      <c r="AY121" s="970"/>
      <c r="AZ121" s="905" t="s">
        <v>454</v>
      </c>
      <c r="BA121" s="906"/>
      <c r="BB121" s="906"/>
      <c r="BC121" s="906"/>
      <c r="BD121" s="906"/>
      <c r="BE121" s="906"/>
      <c r="BF121" s="906"/>
      <c r="BG121" s="906"/>
      <c r="BH121" s="906"/>
      <c r="BI121" s="906"/>
      <c r="BJ121" s="906"/>
      <c r="BK121" s="906"/>
      <c r="BL121" s="906"/>
      <c r="BM121" s="906"/>
      <c r="BN121" s="906"/>
      <c r="BO121" s="906"/>
      <c r="BP121" s="907"/>
      <c r="BQ121" s="908">
        <v>19857409</v>
      </c>
      <c r="BR121" s="909"/>
      <c r="BS121" s="909"/>
      <c r="BT121" s="909"/>
      <c r="BU121" s="909"/>
      <c r="BV121" s="909">
        <v>18335965</v>
      </c>
      <c r="BW121" s="909"/>
      <c r="BX121" s="909"/>
      <c r="BY121" s="909"/>
      <c r="BZ121" s="909"/>
      <c r="CA121" s="909">
        <v>16592501</v>
      </c>
      <c r="CB121" s="909"/>
      <c r="CC121" s="909"/>
      <c r="CD121" s="909"/>
      <c r="CE121" s="909"/>
      <c r="CF121" s="903">
        <v>5.2</v>
      </c>
      <c r="CG121" s="904"/>
      <c r="CH121" s="904"/>
      <c r="CI121" s="904"/>
      <c r="CJ121" s="904"/>
      <c r="CK121" s="985"/>
      <c r="CL121" s="986"/>
      <c r="CM121" s="986"/>
      <c r="CN121" s="986"/>
      <c r="CO121" s="987"/>
      <c r="CP121" s="995" t="s">
        <v>455</v>
      </c>
      <c r="CQ121" s="996"/>
      <c r="CR121" s="996"/>
      <c r="CS121" s="996"/>
      <c r="CT121" s="996"/>
      <c r="CU121" s="996"/>
      <c r="CV121" s="996"/>
      <c r="CW121" s="996"/>
      <c r="CX121" s="996"/>
      <c r="CY121" s="996"/>
      <c r="CZ121" s="996"/>
      <c r="DA121" s="996"/>
      <c r="DB121" s="996"/>
      <c r="DC121" s="996"/>
      <c r="DD121" s="996"/>
      <c r="DE121" s="996"/>
      <c r="DF121" s="997"/>
      <c r="DG121" s="908" t="s">
        <v>366</v>
      </c>
      <c r="DH121" s="909"/>
      <c r="DI121" s="909"/>
      <c r="DJ121" s="909"/>
      <c r="DK121" s="909"/>
      <c r="DL121" s="909" t="s">
        <v>366</v>
      </c>
      <c r="DM121" s="909"/>
      <c r="DN121" s="909"/>
      <c r="DO121" s="909"/>
      <c r="DP121" s="909"/>
      <c r="DQ121" s="909" t="s">
        <v>206</v>
      </c>
      <c r="DR121" s="909"/>
      <c r="DS121" s="909"/>
      <c r="DT121" s="909"/>
      <c r="DU121" s="909"/>
      <c r="DV121" s="910" t="s">
        <v>366</v>
      </c>
      <c r="DW121" s="910"/>
      <c r="DX121" s="910"/>
      <c r="DY121" s="910"/>
      <c r="DZ121" s="911"/>
    </row>
    <row r="122" spans="1:130" s="231" customFormat="1" ht="26.25" customHeight="1">
      <c r="A122" s="1038"/>
      <c r="B122" s="932"/>
      <c r="C122" s="905" t="s">
        <v>436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252506</v>
      </c>
      <c r="AB122" s="936"/>
      <c r="AC122" s="936"/>
      <c r="AD122" s="936"/>
      <c r="AE122" s="937"/>
      <c r="AF122" s="938">
        <v>213440</v>
      </c>
      <c r="AG122" s="936"/>
      <c r="AH122" s="936"/>
      <c r="AI122" s="936"/>
      <c r="AJ122" s="937"/>
      <c r="AK122" s="938">
        <v>142867</v>
      </c>
      <c r="AL122" s="936"/>
      <c r="AM122" s="936"/>
      <c r="AN122" s="936"/>
      <c r="AO122" s="937"/>
      <c r="AP122" s="939">
        <v>0</v>
      </c>
      <c r="AQ122" s="940"/>
      <c r="AR122" s="940"/>
      <c r="AS122" s="940"/>
      <c r="AT122" s="941"/>
      <c r="AU122" s="968"/>
      <c r="AV122" s="969"/>
      <c r="AW122" s="969"/>
      <c r="AX122" s="969"/>
      <c r="AY122" s="970"/>
      <c r="AZ122" s="956" t="s">
        <v>456</v>
      </c>
      <c r="BA122" s="948"/>
      <c r="BB122" s="948"/>
      <c r="BC122" s="948"/>
      <c r="BD122" s="948"/>
      <c r="BE122" s="948"/>
      <c r="BF122" s="948"/>
      <c r="BG122" s="948"/>
      <c r="BH122" s="948"/>
      <c r="BI122" s="948"/>
      <c r="BJ122" s="948"/>
      <c r="BK122" s="948"/>
      <c r="BL122" s="948"/>
      <c r="BM122" s="948"/>
      <c r="BN122" s="948"/>
      <c r="BO122" s="948"/>
      <c r="BP122" s="949"/>
      <c r="BQ122" s="973">
        <v>644985890</v>
      </c>
      <c r="BR122" s="974"/>
      <c r="BS122" s="974"/>
      <c r="BT122" s="974"/>
      <c r="BU122" s="974"/>
      <c r="BV122" s="974">
        <v>648966745</v>
      </c>
      <c r="BW122" s="974"/>
      <c r="BX122" s="974"/>
      <c r="BY122" s="974"/>
      <c r="BZ122" s="974"/>
      <c r="CA122" s="974">
        <v>646637666</v>
      </c>
      <c r="CB122" s="974"/>
      <c r="CC122" s="974"/>
      <c r="CD122" s="974"/>
      <c r="CE122" s="974"/>
      <c r="CF122" s="993">
        <v>202</v>
      </c>
      <c r="CG122" s="994"/>
      <c r="CH122" s="994"/>
      <c r="CI122" s="994"/>
      <c r="CJ122" s="994"/>
      <c r="CK122" s="985"/>
      <c r="CL122" s="986"/>
      <c r="CM122" s="986"/>
      <c r="CN122" s="986"/>
      <c r="CO122" s="987"/>
      <c r="CP122" s="995" t="s">
        <v>457</v>
      </c>
      <c r="CQ122" s="996"/>
      <c r="CR122" s="996"/>
      <c r="CS122" s="996"/>
      <c r="CT122" s="996"/>
      <c r="CU122" s="996"/>
      <c r="CV122" s="996"/>
      <c r="CW122" s="996"/>
      <c r="CX122" s="996"/>
      <c r="CY122" s="996"/>
      <c r="CZ122" s="996"/>
      <c r="DA122" s="996"/>
      <c r="DB122" s="996"/>
      <c r="DC122" s="996"/>
      <c r="DD122" s="996"/>
      <c r="DE122" s="996"/>
      <c r="DF122" s="997"/>
      <c r="DG122" s="908" t="s">
        <v>206</v>
      </c>
      <c r="DH122" s="909"/>
      <c r="DI122" s="909"/>
      <c r="DJ122" s="909"/>
      <c r="DK122" s="909"/>
      <c r="DL122" s="909" t="s">
        <v>366</v>
      </c>
      <c r="DM122" s="909"/>
      <c r="DN122" s="909"/>
      <c r="DO122" s="909"/>
      <c r="DP122" s="909"/>
      <c r="DQ122" s="909" t="s">
        <v>366</v>
      </c>
      <c r="DR122" s="909"/>
      <c r="DS122" s="909"/>
      <c r="DT122" s="909"/>
      <c r="DU122" s="909"/>
      <c r="DV122" s="910" t="s">
        <v>366</v>
      </c>
      <c r="DW122" s="910"/>
      <c r="DX122" s="910"/>
      <c r="DY122" s="910"/>
      <c r="DZ122" s="911"/>
    </row>
    <row r="123" spans="1:130" s="231" customFormat="1" ht="26.25" customHeight="1">
      <c r="A123" s="1038"/>
      <c r="B123" s="932"/>
      <c r="C123" s="905" t="s">
        <v>442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366</v>
      </c>
      <c r="AB123" s="936"/>
      <c r="AC123" s="936"/>
      <c r="AD123" s="936"/>
      <c r="AE123" s="937"/>
      <c r="AF123" s="938" t="s">
        <v>206</v>
      </c>
      <c r="AG123" s="936"/>
      <c r="AH123" s="936"/>
      <c r="AI123" s="936"/>
      <c r="AJ123" s="937"/>
      <c r="AK123" s="938" t="s">
        <v>424</v>
      </c>
      <c r="AL123" s="936"/>
      <c r="AM123" s="936"/>
      <c r="AN123" s="936"/>
      <c r="AO123" s="937"/>
      <c r="AP123" s="939" t="s">
        <v>366</v>
      </c>
      <c r="AQ123" s="940"/>
      <c r="AR123" s="940"/>
      <c r="AS123" s="940"/>
      <c r="AT123" s="941"/>
      <c r="AU123" s="971"/>
      <c r="AV123" s="972"/>
      <c r="AW123" s="972"/>
      <c r="AX123" s="972"/>
      <c r="AY123" s="972"/>
      <c r="AZ123" s="252" t="s">
        <v>155</v>
      </c>
      <c r="BA123" s="252"/>
      <c r="BB123" s="252"/>
      <c r="BC123" s="252"/>
      <c r="BD123" s="252"/>
      <c r="BE123" s="252"/>
      <c r="BF123" s="252"/>
      <c r="BG123" s="252"/>
      <c r="BH123" s="252"/>
      <c r="BI123" s="252"/>
      <c r="BJ123" s="252"/>
      <c r="BK123" s="252"/>
      <c r="BL123" s="252"/>
      <c r="BM123" s="252"/>
      <c r="BN123" s="252"/>
      <c r="BO123" s="957" t="s">
        <v>458</v>
      </c>
      <c r="BP123" s="978"/>
      <c r="BQ123" s="1044">
        <v>759661163</v>
      </c>
      <c r="BR123" s="1045"/>
      <c r="BS123" s="1045"/>
      <c r="BT123" s="1045"/>
      <c r="BU123" s="1045"/>
      <c r="BV123" s="1045">
        <v>769070696</v>
      </c>
      <c r="BW123" s="1045"/>
      <c r="BX123" s="1045"/>
      <c r="BY123" s="1045"/>
      <c r="BZ123" s="1045"/>
      <c r="CA123" s="1045">
        <v>788322320</v>
      </c>
      <c r="CB123" s="1045"/>
      <c r="CC123" s="1045"/>
      <c r="CD123" s="1045"/>
      <c r="CE123" s="1045"/>
      <c r="CF123" s="975"/>
      <c r="CG123" s="976"/>
      <c r="CH123" s="976"/>
      <c r="CI123" s="976"/>
      <c r="CJ123" s="977"/>
      <c r="CK123" s="985"/>
      <c r="CL123" s="986"/>
      <c r="CM123" s="986"/>
      <c r="CN123" s="986"/>
      <c r="CO123" s="987"/>
      <c r="CP123" s="995" t="s">
        <v>459</v>
      </c>
      <c r="CQ123" s="996"/>
      <c r="CR123" s="996"/>
      <c r="CS123" s="996"/>
      <c r="CT123" s="996"/>
      <c r="CU123" s="996"/>
      <c r="CV123" s="996"/>
      <c r="CW123" s="996"/>
      <c r="CX123" s="996"/>
      <c r="CY123" s="996"/>
      <c r="CZ123" s="996"/>
      <c r="DA123" s="996"/>
      <c r="DB123" s="996"/>
      <c r="DC123" s="996"/>
      <c r="DD123" s="996"/>
      <c r="DE123" s="996"/>
      <c r="DF123" s="997"/>
      <c r="DG123" s="908" t="s">
        <v>206</v>
      </c>
      <c r="DH123" s="909"/>
      <c r="DI123" s="909"/>
      <c r="DJ123" s="909"/>
      <c r="DK123" s="909"/>
      <c r="DL123" s="909" t="s">
        <v>366</v>
      </c>
      <c r="DM123" s="909"/>
      <c r="DN123" s="909"/>
      <c r="DO123" s="909"/>
      <c r="DP123" s="909"/>
      <c r="DQ123" s="909" t="s">
        <v>206</v>
      </c>
      <c r="DR123" s="909"/>
      <c r="DS123" s="909"/>
      <c r="DT123" s="909"/>
      <c r="DU123" s="909"/>
      <c r="DV123" s="910" t="s">
        <v>206</v>
      </c>
      <c r="DW123" s="910"/>
      <c r="DX123" s="910"/>
      <c r="DY123" s="910"/>
      <c r="DZ123" s="911"/>
    </row>
    <row r="124" spans="1:130" s="231" customFormat="1" ht="26.25" customHeight="1" thickBot="1">
      <c r="A124" s="1038"/>
      <c r="B124" s="932"/>
      <c r="C124" s="905" t="s">
        <v>445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366</v>
      </c>
      <c r="AB124" s="936"/>
      <c r="AC124" s="936"/>
      <c r="AD124" s="936"/>
      <c r="AE124" s="937"/>
      <c r="AF124" s="938" t="s">
        <v>206</v>
      </c>
      <c r="AG124" s="936"/>
      <c r="AH124" s="936"/>
      <c r="AI124" s="936"/>
      <c r="AJ124" s="937"/>
      <c r="AK124" s="938" t="s">
        <v>206</v>
      </c>
      <c r="AL124" s="936"/>
      <c r="AM124" s="936"/>
      <c r="AN124" s="936"/>
      <c r="AO124" s="937"/>
      <c r="AP124" s="939" t="s">
        <v>366</v>
      </c>
      <c r="AQ124" s="940"/>
      <c r="AR124" s="940"/>
      <c r="AS124" s="940"/>
      <c r="AT124" s="941"/>
      <c r="AU124" s="1040" t="s">
        <v>460</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149</v>
      </c>
      <c r="BR124" s="1005"/>
      <c r="BS124" s="1005"/>
      <c r="BT124" s="1005"/>
      <c r="BU124" s="1005"/>
      <c r="BV124" s="1005">
        <v>143.4</v>
      </c>
      <c r="BW124" s="1005"/>
      <c r="BX124" s="1005"/>
      <c r="BY124" s="1005"/>
      <c r="BZ124" s="1005"/>
      <c r="CA124" s="1005">
        <v>125.3</v>
      </c>
      <c r="CB124" s="1005"/>
      <c r="CC124" s="1005"/>
      <c r="CD124" s="1005"/>
      <c r="CE124" s="1005"/>
      <c r="CF124" s="1006"/>
      <c r="CG124" s="1007"/>
      <c r="CH124" s="1007"/>
      <c r="CI124" s="1007"/>
      <c r="CJ124" s="1008"/>
      <c r="CK124" s="988"/>
      <c r="CL124" s="988"/>
      <c r="CM124" s="988"/>
      <c r="CN124" s="988"/>
      <c r="CO124" s="989"/>
      <c r="CP124" s="1009" t="s">
        <v>461</v>
      </c>
      <c r="CQ124" s="1010"/>
      <c r="CR124" s="1010"/>
      <c r="CS124" s="1010"/>
      <c r="CT124" s="1010"/>
      <c r="CU124" s="1010"/>
      <c r="CV124" s="1010"/>
      <c r="CW124" s="1010"/>
      <c r="CX124" s="1010"/>
      <c r="CY124" s="1010"/>
      <c r="CZ124" s="1010"/>
      <c r="DA124" s="1010"/>
      <c r="DB124" s="1010"/>
      <c r="DC124" s="1010"/>
      <c r="DD124" s="1010"/>
      <c r="DE124" s="1010"/>
      <c r="DF124" s="1011"/>
      <c r="DG124" s="973" t="s">
        <v>424</v>
      </c>
      <c r="DH124" s="974"/>
      <c r="DI124" s="974"/>
      <c r="DJ124" s="974"/>
      <c r="DK124" s="974"/>
      <c r="DL124" s="974" t="s">
        <v>366</v>
      </c>
      <c r="DM124" s="974"/>
      <c r="DN124" s="974"/>
      <c r="DO124" s="974"/>
      <c r="DP124" s="974"/>
      <c r="DQ124" s="974" t="s">
        <v>206</v>
      </c>
      <c r="DR124" s="974"/>
      <c r="DS124" s="974"/>
      <c r="DT124" s="974"/>
      <c r="DU124" s="974"/>
      <c r="DV124" s="998" t="s">
        <v>206</v>
      </c>
      <c r="DW124" s="998"/>
      <c r="DX124" s="998"/>
      <c r="DY124" s="998"/>
      <c r="DZ124" s="999"/>
    </row>
    <row r="125" spans="1:130" s="231" customFormat="1" ht="26.25" customHeight="1">
      <c r="A125" s="1038"/>
      <c r="B125" s="932"/>
      <c r="C125" s="905" t="s">
        <v>447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366</v>
      </c>
      <c r="AB125" s="936"/>
      <c r="AC125" s="936"/>
      <c r="AD125" s="936"/>
      <c r="AE125" s="937"/>
      <c r="AF125" s="938" t="s">
        <v>366</v>
      </c>
      <c r="AG125" s="936"/>
      <c r="AH125" s="936"/>
      <c r="AI125" s="936"/>
      <c r="AJ125" s="937"/>
      <c r="AK125" s="938" t="s">
        <v>366</v>
      </c>
      <c r="AL125" s="936"/>
      <c r="AM125" s="936"/>
      <c r="AN125" s="936"/>
      <c r="AO125" s="937"/>
      <c r="AP125" s="939" t="s">
        <v>366</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462</v>
      </c>
      <c r="CL125" s="983"/>
      <c r="CM125" s="983"/>
      <c r="CN125" s="983"/>
      <c r="CO125" s="984"/>
      <c r="CP125" s="912" t="s">
        <v>463</v>
      </c>
      <c r="CQ125" s="880"/>
      <c r="CR125" s="880"/>
      <c r="CS125" s="880"/>
      <c r="CT125" s="880"/>
      <c r="CU125" s="880"/>
      <c r="CV125" s="880"/>
      <c r="CW125" s="880"/>
      <c r="CX125" s="880"/>
      <c r="CY125" s="880"/>
      <c r="CZ125" s="880"/>
      <c r="DA125" s="880"/>
      <c r="DB125" s="880"/>
      <c r="DC125" s="880"/>
      <c r="DD125" s="880"/>
      <c r="DE125" s="880"/>
      <c r="DF125" s="881"/>
      <c r="DG125" s="913" t="s">
        <v>366</v>
      </c>
      <c r="DH125" s="914"/>
      <c r="DI125" s="914"/>
      <c r="DJ125" s="914"/>
      <c r="DK125" s="914"/>
      <c r="DL125" s="914" t="s">
        <v>366</v>
      </c>
      <c r="DM125" s="914"/>
      <c r="DN125" s="914"/>
      <c r="DO125" s="914"/>
      <c r="DP125" s="914"/>
      <c r="DQ125" s="914" t="s">
        <v>366</v>
      </c>
      <c r="DR125" s="914"/>
      <c r="DS125" s="914"/>
      <c r="DT125" s="914"/>
      <c r="DU125" s="914"/>
      <c r="DV125" s="915" t="s">
        <v>366</v>
      </c>
      <c r="DW125" s="915"/>
      <c r="DX125" s="915"/>
      <c r="DY125" s="915"/>
      <c r="DZ125" s="916"/>
    </row>
    <row r="126" spans="1:130" s="231" customFormat="1" ht="26.25" customHeight="1" thickBot="1">
      <c r="A126" s="1038"/>
      <c r="B126" s="932"/>
      <c r="C126" s="905" t="s">
        <v>449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366</v>
      </c>
      <c r="AB126" s="936"/>
      <c r="AC126" s="936"/>
      <c r="AD126" s="936"/>
      <c r="AE126" s="937"/>
      <c r="AF126" s="938" t="s">
        <v>366</v>
      </c>
      <c r="AG126" s="936"/>
      <c r="AH126" s="936"/>
      <c r="AI126" s="936"/>
      <c r="AJ126" s="937"/>
      <c r="AK126" s="938" t="s">
        <v>366</v>
      </c>
      <c r="AL126" s="936"/>
      <c r="AM126" s="936"/>
      <c r="AN126" s="936"/>
      <c r="AO126" s="937"/>
      <c r="AP126" s="939" t="s">
        <v>366</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464</v>
      </c>
      <c r="CQ126" s="906"/>
      <c r="CR126" s="906"/>
      <c r="CS126" s="906"/>
      <c r="CT126" s="906"/>
      <c r="CU126" s="906"/>
      <c r="CV126" s="906"/>
      <c r="CW126" s="906"/>
      <c r="CX126" s="906"/>
      <c r="CY126" s="906"/>
      <c r="CZ126" s="906"/>
      <c r="DA126" s="906"/>
      <c r="DB126" s="906"/>
      <c r="DC126" s="906"/>
      <c r="DD126" s="906"/>
      <c r="DE126" s="906"/>
      <c r="DF126" s="907"/>
      <c r="DG126" s="908" t="s">
        <v>366</v>
      </c>
      <c r="DH126" s="909"/>
      <c r="DI126" s="909"/>
      <c r="DJ126" s="909"/>
      <c r="DK126" s="909"/>
      <c r="DL126" s="909" t="s">
        <v>366</v>
      </c>
      <c r="DM126" s="909"/>
      <c r="DN126" s="909"/>
      <c r="DO126" s="909"/>
      <c r="DP126" s="909"/>
      <c r="DQ126" s="909" t="s">
        <v>366</v>
      </c>
      <c r="DR126" s="909"/>
      <c r="DS126" s="909"/>
      <c r="DT126" s="909"/>
      <c r="DU126" s="909"/>
      <c r="DV126" s="910" t="s">
        <v>206</v>
      </c>
      <c r="DW126" s="910"/>
      <c r="DX126" s="910"/>
      <c r="DY126" s="910"/>
      <c r="DZ126" s="911"/>
    </row>
    <row r="127" spans="1:130" s="231" customFormat="1" ht="26.25" customHeight="1">
      <c r="A127" s="1039"/>
      <c r="B127" s="934"/>
      <c r="C127" s="956" t="s">
        <v>465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t="s">
        <v>366</v>
      </c>
      <c r="AB127" s="936"/>
      <c r="AC127" s="936"/>
      <c r="AD127" s="936"/>
      <c r="AE127" s="937"/>
      <c r="AF127" s="938" t="s">
        <v>366</v>
      </c>
      <c r="AG127" s="936"/>
      <c r="AH127" s="936"/>
      <c r="AI127" s="936"/>
      <c r="AJ127" s="937"/>
      <c r="AK127" s="938" t="s">
        <v>366</v>
      </c>
      <c r="AL127" s="936"/>
      <c r="AM127" s="936"/>
      <c r="AN127" s="936"/>
      <c r="AO127" s="937"/>
      <c r="AP127" s="939" t="s">
        <v>366</v>
      </c>
      <c r="AQ127" s="940"/>
      <c r="AR127" s="940"/>
      <c r="AS127" s="940"/>
      <c r="AT127" s="941"/>
      <c r="AU127" s="233"/>
      <c r="AV127" s="233"/>
      <c r="AW127" s="233"/>
      <c r="AX127" s="1012" t="s">
        <v>466</v>
      </c>
      <c r="AY127" s="1013"/>
      <c r="AZ127" s="1013"/>
      <c r="BA127" s="1013"/>
      <c r="BB127" s="1013"/>
      <c r="BC127" s="1013"/>
      <c r="BD127" s="1013"/>
      <c r="BE127" s="1014"/>
      <c r="BF127" s="1015" t="s">
        <v>467</v>
      </c>
      <c r="BG127" s="1013"/>
      <c r="BH127" s="1013"/>
      <c r="BI127" s="1013"/>
      <c r="BJ127" s="1013"/>
      <c r="BK127" s="1013"/>
      <c r="BL127" s="1014"/>
      <c r="BM127" s="1015" t="s">
        <v>468</v>
      </c>
      <c r="BN127" s="1013"/>
      <c r="BO127" s="1013"/>
      <c r="BP127" s="1013"/>
      <c r="BQ127" s="1013"/>
      <c r="BR127" s="1013"/>
      <c r="BS127" s="1014"/>
      <c r="BT127" s="1015" t="s">
        <v>469</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470</v>
      </c>
      <c r="CQ127" s="906"/>
      <c r="CR127" s="906"/>
      <c r="CS127" s="906"/>
      <c r="CT127" s="906"/>
      <c r="CU127" s="906"/>
      <c r="CV127" s="906"/>
      <c r="CW127" s="906"/>
      <c r="CX127" s="906"/>
      <c r="CY127" s="906"/>
      <c r="CZ127" s="906"/>
      <c r="DA127" s="906"/>
      <c r="DB127" s="906"/>
      <c r="DC127" s="906"/>
      <c r="DD127" s="906"/>
      <c r="DE127" s="906"/>
      <c r="DF127" s="907"/>
      <c r="DG127" s="908" t="s">
        <v>366</v>
      </c>
      <c r="DH127" s="909"/>
      <c r="DI127" s="909"/>
      <c r="DJ127" s="909"/>
      <c r="DK127" s="909"/>
      <c r="DL127" s="909" t="s">
        <v>366</v>
      </c>
      <c r="DM127" s="909"/>
      <c r="DN127" s="909"/>
      <c r="DO127" s="909"/>
      <c r="DP127" s="909"/>
      <c r="DQ127" s="909" t="s">
        <v>424</v>
      </c>
      <c r="DR127" s="909"/>
      <c r="DS127" s="909"/>
      <c r="DT127" s="909"/>
      <c r="DU127" s="909"/>
      <c r="DV127" s="910" t="s">
        <v>366</v>
      </c>
      <c r="DW127" s="910"/>
      <c r="DX127" s="910"/>
      <c r="DY127" s="910"/>
      <c r="DZ127" s="911"/>
    </row>
    <row r="128" spans="1:130" s="231" customFormat="1" ht="26.25" customHeight="1" thickBot="1">
      <c r="A128" s="1022" t="s">
        <v>471</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472</v>
      </c>
      <c r="X128" s="1024"/>
      <c r="Y128" s="1024"/>
      <c r="Z128" s="1025"/>
      <c r="AA128" s="1026">
        <v>3928567</v>
      </c>
      <c r="AB128" s="1027"/>
      <c r="AC128" s="1027"/>
      <c r="AD128" s="1027"/>
      <c r="AE128" s="1028"/>
      <c r="AF128" s="1029">
        <v>1449808</v>
      </c>
      <c r="AG128" s="1027"/>
      <c r="AH128" s="1027"/>
      <c r="AI128" s="1027"/>
      <c r="AJ128" s="1028"/>
      <c r="AK128" s="1029">
        <v>1870200</v>
      </c>
      <c r="AL128" s="1027"/>
      <c r="AM128" s="1027"/>
      <c r="AN128" s="1027"/>
      <c r="AO128" s="1028"/>
      <c r="AP128" s="1030"/>
      <c r="AQ128" s="1031"/>
      <c r="AR128" s="1031"/>
      <c r="AS128" s="1031"/>
      <c r="AT128" s="1032"/>
      <c r="AU128" s="233"/>
      <c r="AV128" s="233"/>
      <c r="AW128" s="233"/>
      <c r="AX128" s="879" t="s">
        <v>473</v>
      </c>
      <c r="AY128" s="880"/>
      <c r="AZ128" s="880"/>
      <c r="BA128" s="880"/>
      <c r="BB128" s="880"/>
      <c r="BC128" s="880"/>
      <c r="BD128" s="880"/>
      <c r="BE128" s="881"/>
      <c r="BF128" s="1033" t="s">
        <v>366</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474</v>
      </c>
      <c r="CQ128" s="694"/>
      <c r="CR128" s="694"/>
      <c r="CS128" s="694"/>
      <c r="CT128" s="694"/>
      <c r="CU128" s="694"/>
      <c r="CV128" s="694"/>
      <c r="CW128" s="694"/>
      <c r="CX128" s="694"/>
      <c r="CY128" s="694"/>
      <c r="CZ128" s="694"/>
      <c r="DA128" s="694"/>
      <c r="DB128" s="694"/>
      <c r="DC128" s="694"/>
      <c r="DD128" s="694"/>
      <c r="DE128" s="694"/>
      <c r="DF128" s="1017"/>
      <c r="DG128" s="1018">
        <v>12654</v>
      </c>
      <c r="DH128" s="1019"/>
      <c r="DI128" s="1019"/>
      <c r="DJ128" s="1019"/>
      <c r="DK128" s="1019"/>
      <c r="DL128" s="1019">
        <v>16366</v>
      </c>
      <c r="DM128" s="1019"/>
      <c r="DN128" s="1019"/>
      <c r="DO128" s="1019"/>
      <c r="DP128" s="1019"/>
      <c r="DQ128" s="1019">
        <v>4963</v>
      </c>
      <c r="DR128" s="1019"/>
      <c r="DS128" s="1019"/>
      <c r="DT128" s="1019"/>
      <c r="DU128" s="1019"/>
      <c r="DV128" s="1020">
        <v>0</v>
      </c>
      <c r="DW128" s="1020"/>
      <c r="DX128" s="1020"/>
      <c r="DY128" s="1020"/>
      <c r="DZ128" s="1021"/>
    </row>
    <row r="129" spans="1:131" s="231" customFormat="1" ht="26.25" customHeight="1">
      <c r="A129" s="917" t="s">
        <v>101</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475</v>
      </c>
      <c r="X129" s="1052"/>
      <c r="Y129" s="1052"/>
      <c r="Z129" s="1053"/>
      <c r="AA129" s="935">
        <v>349948129</v>
      </c>
      <c r="AB129" s="936"/>
      <c r="AC129" s="936"/>
      <c r="AD129" s="936"/>
      <c r="AE129" s="937"/>
      <c r="AF129" s="938">
        <v>355960730</v>
      </c>
      <c r="AG129" s="936"/>
      <c r="AH129" s="936"/>
      <c r="AI129" s="936"/>
      <c r="AJ129" s="937"/>
      <c r="AK129" s="938">
        <v>371026953</v>
      </c>
      <c r="AL129" s="936"/>
      <c r="AM129" s="936"/>
      <c r="AN129" s="936"/>
      <c r="AO129" s="937"/>
      <c r="AP129" s="1054"/>
      <c r="AQ129" s="1055"/>
      <c r="AR129" s="1055"/>
      <c r="AS129" s="1055"/>
      <c r="AT129" s="1056"/>
      <c r="AU129" s="234"/>
      <c r="AV129" s="234"/>
      <c r="AW129" s="234"/>
      <c r="AX129" s="1046" t="s">
        <v>476</v>
      </c>
      <c r="AY129" s="906"/>
      <c r="AZ129" s="906"/>
      <c r="BA129" s="906"/>
      <c r="BB129" s="906"/>
      <c r="BC129" s="906"/>
      <c r="BD129" s="906"/>
      <c r="BE129" s="907"/>
      <c r="BF129" s="1047" t="s">
        <v>477</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c r="A130" s="917" t="s">
        <v>478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479</v>
      </c>
      <c r="X130" s="1052"/>
      <c r="Y130" s="1052"/>
      <c r="Z130" s="1053"/>
      <c r="AA130" s="935">
        <v>54850754</v>
      </c>
      <c r="AB130" s="936"/>
      <c r="AC130" s="936"/>
      <c r="AD130" s="936"/>
      <c r="AE130" s="937"/>
      <c r="AF130" s="938">
        <v>52815664</v>
      </c>
      <c r="AG130" s="936"/>
      <c r="AH130" s="936"/>
      <c r="AI130" s="936"/>
      <c r="AJ130" s="937"/>
      <c r="AK130" s="938">
        <v>50955195</v>
      </c>
      <c r="AL130" s="936"/>
      <c r="AM130" s="936"/>
      <c r="AN130" s="936"/>
      <c r="AO130" s="937"/>
      <c r="AP130" s="1054"/>
      <c r="AQ130" s="1055"/>
      <c r="AR130" s="1055"/>
      <c r="AS130" s="1055"/>
      <c r="AT130" s="1056"/>
      <c r="AU130" s="234"/>
      <c r="AV130" s="234"/>
      <c r="AW130" s="234"/>
      <c r="AX130" s="1046" t="s">
        <v>480</v>
      </c>
      <c r="AY130" s="906"/>
      <c r="AZ130" s="906"/>
      <c r="BA130" s="906"/>
      <c r="BB130" s="906"/>
      <c r="BC130" s="906"/>
      <c r="BD130" s="906"/>
      <c r="BE130" s="907"/>
      <c r="BF130" s="1082">
        <v>10.9</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481</v>
      </c>
      <c r="X131" s="1089"/>
      <c r="Y131" s="1089"/>
      <c r="Z131" s="1090"/>
      <c r="AA131" s="1091">
        <v>295097375</v>
      </c>
      <c r="AB131" s="1092"/>
      <c r="AC131" s="1092"/>
      <c r="AD131" s="1092"/>
      <c r="AE131" s="1093"/>
      <c r="AF131" s="1094">
        <v>303145066</v>
      </c>
      <c r="AG131" s="1092"/>
      <c r="AH131" s="1092"/>
      <c r="AI131" s="1092"/>
      <c r="AJ131" s="1093"/>
      <c r="AK131" s="1094">
        <v>320071758</v>
      </c>
      <c r="AL131" s="1092"/>
      <c r="AM131" s="1092"/>
      <c r="AN131" s="1092"/>
      <c r="AO131" s="1093"/>
      <c r="AP131" s="1095"/>
      <c r="AQ131" s="1096"/>
      <c r="AR131" s="1096"/>
      <c r="AS131" s="1096"/>
      <c r="AT131" s="1097"/>
      <c r="AU131" s="234"/>
      <c r="AV131" s="234"/>
      <c r="AW131" s="234"/>
      <c r="AX131" s="1064" t="s">
        <v>482</v>
      </c>
      <c r="AY131" s="694"/>
      <c r="AZ131" s="694"/>
      <c r="BA131" s="694"/>
      <c r="BB131" s="694"/>
      <c r="BC131" s="694"/>
      <c r="BD131" s="694"/>
      <c r="BE131" s="1017"/>
      <c r="BF131" s="1065">
        <v>125.3</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c r="A132" s="1071" t="s">
        <v>483</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484</v>
      </c>
      <c r="W132" s="1075"/>
      <c r="X132" s="1075"/>
      <c r="Y132" s="1075"/>
      <c r="Z132" s="1076"/>
      <c r="AA132" s="1077">
        <v>9.9453839599999991</v>
      </c>
      <c r="AB132" s="1078"/>
      <c r="AC132" s="1078"/>
      <c r="AD132" s="1078"/>
      <c r="AE132" s="1079"/>
      <c r="AF132" s="1080">
        <v>9.9292478670000008</v>
      </c>
      <c r="AG132" s="1078"/>
      <c r="AH132" s="1078"/>
      <c r="AI132" s="1078"/>
      <c r="AJ132" s="1079"/>
      <c r="AK132" s="1080">
        <v>13.078130120000001</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485</v>
      </c>
      <c r="W133" s="1058"/>
      <c r="X133" s="1058"/>
      <c r="Y133" s="1058"/>
      <c r="Z133" s="1059"/>
      <c r="AA133" s="1060">
        <v>10.199999999999999</v>
      </c>
      <c r="AB133" s="1061"/>
      <c r="AC133" s="1061"/>
      <c r="AD133" s="1061"/>
      <c r="AE133" s="1062"/>
      <c r="AF133" s="1060">
        <v>9.9</v>
      </c>
      <c r="AG133" s="1061"/>
      <c r="AH133" s="1061"/>
      <c r="AI133" s="1061"/>
      <c r="AJ133" s="1062"/>
      <c r="AK133" s="1060">
        <v>10.9</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1gbSNhcGvmzPvURZ5YF/70CNkS+cv/97gkeeDfr9ilHXl/NJJmxWEFAvFCS5Fvqts3y+r/m1kyBWbpVS/s9pGg==" saltValue="tJPiwej74XQPI6Eq+zSg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5" style="261" customWidth="1"/>
    <col min="3" max="120" width="2.75" style="260" customWidth="1"/>
    <col min="121" max="16384" width="9" style="260" hidden="1"/>
  </cols>
  <sheetData>
    <row r="1" spans="2:2">
      <c r="B1" s="260"/>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60" t="s">
        <v>486</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1" customWidth="1"/>
    <col min="117" max="16384" width="9" style="260" hidden="1"/>
  </cols>
  <sheetData>
    <row r="1" spans="2:116">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c r="T2" s="260"/>
    </row>
    <row r="3" spans="2:116">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row r="5" spans="2:116"/>
    <row r="6" spans="2:116"/>
    <row r="7" spans="2:116"/>
    <row r="8" spans="2:116"/>
    <row r="9" spans="2:116"/>
    <row r="10" spans="2:116"/>
    <row r="11" spans="2:116"/>
    <row r="12" spans="2:116"/>
    <row r="13" spans="2:116"/>
    <row r="14" spans="2:116"/>
    <row r="15" spans="2:116"/>
    <row r="16" spans="2:116"/>
    <row r="17" spans="116:116"/>
    <row r="18" spans="116:116"/>
    <row r="19" spans="116:116"/>
    <row r="20" spans="116:116"/>
    <row r="21" spans="116:116">
      <c r="DL21" s="260"/>
    </row>
    <row r="22" spans="116:116"/>
    <row r="23" spans="116:116"/>
    <row r="24" spans="116:116"/>
    <row r="25" spans="116:116"/>
    <row r="26" spans="116:116"/>
    <row r="27" spans="116:116"/>
    <row r="28" spans="116:116"/>
    <row r="29" spans="116:116"/>
    <row r="30" spans="116:116"/>
    <row r="31" spans="116:116"/>
    <row r="32" spans="116:116"/>
    <row r="33" spans="2:116"/>
    <row r="34" spans="2:116"/>
    <row r="35" spans="2:116">
      <c r="M35" s="260"/>
      <c r="T35" s="260"/>
      <c r="DG35" s="260"/>
      <c r="DH35" s="260"/>
      <c r="DI35" s="260"/>
      <c r="DJ35" s="260"/>
      <c r="DK35" s="260"/>
      <c r="DL35" s="260"/>
    </row>
    <row r="36" spans="2:116">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c r="DL37" s="260"/>
    </row>
    <row r="38" spans="2:116">
      <c r="DK38" s="260"/>
      <c r="DL38" s="260"/>
    </row>
    <row r="39" spans="2:116"/>
    <row r="40" spans="2:116"/>
    <row r="41" spans="2:116"/>
    <row r="42" spans="2:116">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c r="Q43" s="260"/>
      <c r="R43" s="260"/>
      <c r="S43" s="260"/>
      <c r="CZ43" s="260"/>
      <c r="DA43" s="260"/>
      <c r="DB43" s="260"/>
      <c r="DC43" s="260"/>
      <c r="DD43" s="260"/>
      <c r="DE43" s="260"/>
      <c r="DF43" s="260"/>
      <c r="DG43" s="260"/>
      <c r="DH43" s="260"/>
      <c r="DI43" s="260"/>
      <c r="DJ43" s="260"/>
      <c r="DK43" s="260"/>
      <c r="DL43" s="260"/>
    </row>
    <row r="44" spans="2:116">
      <c r="DL44" s="260"/>
    </row>
    <row r="45" spans="2:116"/>
    <row r="46" spans="2:116"/>
    <row r="47" spans="2:116"/>
    <row r="48" spans="2:116"/>
    <row r="49" spans="111:116"/>
    <row r="50" spans="111:116">
      <c r="DG50" s="260"/>
      <c r="DH50" s="260"/>
      <c r="DI50" s="260"/>
      <c r="DJ50" s="260"/>
      <c r="DK50" s="260"/>
      <c r="DL50" s="260"/>
    </row>
    <row r="51" spans="111:116"/>
    <row r="52" spans="111:116"/>
    <row r="53" spans="111:116">
      <c r="DL53" s="260"/>
    </row>
    <row r="54" spans="111:116"/>
    <row r="55" spans="111:116"/>
    <row r="56" spans="111:116"/>
    <row r="57" spans="111:116"/>
    <row r="58" spans="111:116"/>
    <row r="59" spans="111:116"/>
    <row r="60" spans="111:116"/>
    <row r="61" spans="111:116"/>
    <row r="62" spans="111:116"/>
    <row r="63" spans="111:116"/>
    <row r="64" spans="111:116"/>
    <row r="65" spans="114:116"/>
    <row r="66" spans="114:116"/>
    <row r="67" spans="114:116">
      <c r="DJ67" s="260"/>
      <c r="DK67" s="260"/>
      <c r="DL67" s="260"/>
    </row>
    <row r="68" spans="114:116"/>
    <row r="69" spans="114:116"/>
    <row r="70" spans="114:116"/>
    <row r="71" spans="114:116"/>
    <row r="72" spans="114:116"/>
    <row r="73" spans="114:116"/>
    <row r="74" spans="114:116"/>
    <row r="75" spans="114:116"/>
    <row r="76" spans="114:116"/>
    <row r="77" spans="114:116"/>
    <row r="78" spans="114:116"/>
    <row r="79" spans="114:116"/>
    <row r="80" spans="114:116"/>
    <row r="81" spans="116:116"/>
    <row r="82" spans="116:116"/>
    <row r="83" spans="116:116"/>
    <row r="84" spans="116:116"/>
    <row r="85" spans="116:116"/>
    <row r="86" spans="116:116"/>
    <row r="87" spans="116:116"/>
    <row r="88" spans="116:116"/>
    <row r="89" spans="116:116">
      <c r="DL89" s="261" t="s">
        <v>487</v>
      </c>
    </row>
  </sheetData>
  <sheetProtection algorithmName="SHA-512" hashValue="Xt5Vheulyv2GPht2NvB2lcae3bEUKRGLsy5xusrBe/o8Yi7lp5Cn/xumD8i0H0NK8XqGoIB9qpGxp8ipS8FykA==" saltValue="TkVT56IXRAc0+TNB7VVI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c r="AS1" s="263"/>
      <c r="AT1" s="263"/>
    </row>
    <row r="2" spans="1:46">
      <c r="AS2" s="263"/>
      <c r="AT2" s="263"/>
    </row>
    <row r="3" spans="1:46">
      <c r="AS3" s="263"/>
      <c r="AT3" s="263"/>
    </row>
    <row r="4" spans="1:46">
      <c r="AS4" s="263"/>
      <c r="AT4" s="263"/>
    </row>
    <row r="5" spans="1:46" ht="17.25">
      <c r="A5" s="264" t="s">
        <v>488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489</v>
      </c>
      <c r="AL6" s="268"/>
      <c r="AM6" s="268"/>
      <c r="AN6" s="268"/>
      <c r="AO6" s="263"/>
      <c r="AP6" s="263"/>
      <c r="AQ6" s="263"/>
      <c r="AR6" s="263"/>
    </row>
    <row r="7" spans="1:46" ht="13.5" customHeight="1">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490</v>
      </c>
      <c r="AP7" s="273"/>
      <c r="AQ7" s="274" t="s">
        <v>491</v>
      </c>
      <c r="AR7" s="275"/>
    </row>
    <row r="8" spans="1:46">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492</v>
      </c>
      <c r="AQ8" s="280" t="s">
        <v>493</v>
      </c>
      <c r="AR8" s="281" t="s">
        <v>494</v>
      </c>
    </row>
    <row r="9" spans="1:46">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495</v>
      </c>
      <c r="AL9" s="1099"/>
      <c r="AM9" s="1099"/>
      <c r="AN9" s="1100"/>
      <c r="AO9" s="282">
        <v>162142906</v>
      </c>
      <c r="AP9" s="282">
        <v>120863</v>
      </c>
      <c r="AQ9" s="283">
        <v>112152</v>
      </c>
      <c r="AR9" s="284">
        <v>7.8</v>
      </c>
    </row>
    <row r="10" spans="1:46" ht="13.5" customHeight="1">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496</v>
      </c>
      <c r="AL10" s="1099"/>
      <c r="AM10" s="1099"/>
      <c r="AN10" s="1100"/>
      <c r="AO10" s="282">
        <v>906975</v>
      </c>
      <c r="AP10" s="282">
        <v>676</v>
      </c>
      <c r="AQ10" s="283">
        <v>506</v>
      </c>
      <c r="AR10" s="284">
        <v>33.6</v>
      </c>
    </row>
    <row r="11" spans="1:46" ht="13.5" customHeight="1">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497</v>
      </c>
      <c r="AL11" s="1099"/>
      <c r="AM11" s="1099"/>
      <c r="AN11" s="1100"/>
      <c r="AO11" s="282" t="s">
        <v>498</v>
      </c>
      <c r="AP11" s="282" t="s">
        <v>498</v>
      </c>
      <c r="AQ11" s="283" t="s">
        <v>498</v>
      </c>
      <c r="AR11" s="284" t="s">
        <v>498</v>
      </c>
    </row>
    <row r="12" spans="1:46" ht="13.5" customHeight="1">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499</v>
      </c>
      <c r="AL12" s="1099"/>
      <c r="AM12" s="1099"/>
      <c r="AN12" s="1100"/>
      <c r="AO12" s="282" t="s">
        <v>498</v>
      </c>
      <c r="AP12" s="282" t="s">
        <v>498</v>
      </c>
      <c r="AQ12" s="283">
        <v>20</v>
      </c>
      <c r="AR12" s="284" t="s">
        <v>498</v>
      </c>
    </row>
    <row r="13" spans="1:46" ht="13.5" customHeight="1">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500</v>
      </c>
      <c r="AL13" s="1099"/>
      <c r="AM13" s="1099"/>
      <c r="AN13" s="1100"/>
      <c r="AO13" s="282">
        <v>4904313</v>
      </c>
      <c r="AP13" s="282">
        <v>3656</v>
      </c>
      <c r="AQ13" s="283">
        <v>1890</v>
      </c>
      <c r="AR13" s="284">
        <v>93.4</v>
      </c>
    </row>
    <row r="14" spans="1:46" ht="13.5" customHeight="1">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501</v>
      </c>
      <c r="AL14" s="1099"/>
      <c r="AM14" s="1099"/>
      <c r="AN14" s="1100"/>
      <c r="AO14" s="282">
        <v>-16948989</v>
      </c>
      <c r="AP14" s="282">
        <v>-12634</v>
      </c>
      <c r="AQ14" s="283">
        <v>-10117</v>
      </c>
      <c r="AR14" s="284">
        <v>24.9</v>
      </c>
    </row>
    <row r="15" spans="1:46">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155</v>
      </c>
      <c r="AL15" s="1102"/>
      <c r="AM15" s="1102"/>
      <c r="AN15" s="1103"/>
      <c r="AO15" s="282">
        <v>151005205</v>
      </c>
      <c r="AP15" s="282">
        <v>112561</v>
      </c>
      <c r="AQ15" s="283">
        <v>104451</v>
      </c>
      <c r="AR15" s="284">
        <v>7.8</v>
      </c>
    </row>
    <row r="16" spans="1:46">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502</v>
      </c>
      <c r="AL19" s="263"/>
      <c r="AM19" s="263"/>
      <c r="AN19" s="263"/>
      <c r="AO19" s="263"/>
      <c r="AP19" s="263"/>
      <c r="AQ19" s="263"/>
      <c r="AR19" s="263"/>
    </row>
    <row r="20" spans="1:46">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503</v>
      </c>
      <c r="AP20" s="293" t="s">
        <v>504</v>
      </c>
      <c r="AQ20" s="294" t="s">
        <v>505</v>
      </c>
      <c r="AR20" s="295"/>
    </row>
    <row r="21" spans="1:46" s="301" customFormat="1">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506</v>
      </c>
      <c r="AL21" s="1105"/>
      <c r="AM21" s="1105"/>
      <c r="AN21" s="1106"/>
      <c r="AO21" s="297">
        <v>1356.28</v>
      </c>
      <c r="AP21" s="298">
        <v>1269.3900000000001</v>
      </c>
      <c r="AQ21" s="299">
        <v>86.89</v>
      </c>
      <c r="AR21" s="268"/>
      <c r="AS21" s="300"/>
      <c r="AT21" s="296"/>
    </row>
    <row r="22" spans="1:46" s="301" customFormat="1">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507</v>
      </c>
      <c r="AL22" s="1105"/>
      <c r="AM22" s="1105"/>
      <c r="AN22" s="1106"/>
      <c r="AO22" s="302">
        <v>98.7</v>
      </c>
      <c r="AP22" s="303">
        <v>99.2</v>
      </c>
      <c r="AQ22" s="304">
        <v>-0.5</v>
      </c>
      <c r="AR22" s="288"/>
      <c r="AS22" s="300"/>
      <c r="AT22" s="296"/>
    </row>
    <row r="23" spans="1:46" s="301" customFormat="1">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07" t="s">
        <v>508</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c r="A27" s="309"/>
      <c r="AO27" s="263"/>
      <c r="AP27" s="263"/>
      <c r="AQ27" s="263"/>
      <c r="AR27" s="263"/>
      <c r="AS27" s="263"/>
      <c r="AT27" s="263"/>
    </row>
    <row r="28" spans="1:46" ht="17.25">
      <c r="A28" s="264" t="s">
        <v>509</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510</v>
      </c>
      <c r="AL29" s="268"/>
      <c r="AM29" s="268"/>
      <c r="AN29" s="268"/>
      <c r="AO29" s="263"/>
      <c r="AP29" s="263"/>
      <c r="AQ29" s="263"/>
      <c r="AR29" s="263"/>
      <c r="AS29" s="311"/>
    </row>
    <row r="30" spans="1:46" ht="13.5" customHeight="1">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490</v>
      </c>
      <c r="AP30" s="273"/>
      <c r="AQ30" s="274" t="s">
        <v>491</v>
      </c>
      <c r="AR30" s="275"/>
    </row>
    <row r="31" spans="1:46">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492</v>
      </c>
      <c r="AQ31" s="280" t="s">
        <v>493</v>
      </c>
      <c r="AR31" s="281" t="s">
        <v>494</v>
      </c>
    </row>
    <row r="32" spans="1:46" ht="27" customHeight="1">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511</v>
      </c>
      <c r="AL32" s="1119"/>
      <c r="AM32" s="1119"/>
      <c r="AN32" s="1120"/>
      <c r="AO32" s="282">
        <v>92483658</v>
      </c>
      <c r="AP32" s="282">
        <v>68938</v>
      </c>
      <c r="AQ32" s="283">
        <v>55831</v>
      </c>
      <c r="AR32" s="284">
        <v>23.5</v>
      </c>
    </row>
    <row r="33" spans="1:16384" ht="13.5" customHeight="1">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512</v>
      </c>
      <c r="AL33" s="1119"/>
      <c r="AM33" s="1119"/>
      <c r="AN33" s="1120"/>
      <c r="AO33" s="282" t="s">
        <v>498</v>
      </c>
      <c r="AP33" s="282" t="s">
        <v>498</v>
      </c>
      <c r="AQ33" s="283">
        <v>4356</v>
      </c>
      <c r="AR33" s="284" t="s">
        <v>498</v>
      </c>
    </row>
    <row r="34" spans="1:16384" ht="27" customHeight="1">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513</v>
      </c>
      <c r="AL34" s="1119"/>
      <c r="AM34" s="1119"/>
      <c r="AN34" s="1120"/>
      <c r="AO34" s="282" t="s">
        <v>498</v>
      </c>
      <c r="AP34" s="282" t="s">
        <v>498</v>
      </c>
      <c r="AQ34" s="283">
        <v>14585</v>
      </c>
      <c r="AR34" s="284" t="s">
        <v>498</v>
      </c>
    </row>
    <row r="35" spans="1:16384" ht="27" customHeight="1">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514</v>
      </c>
      <c r="AL35" s="1119"/>
      <c r="AM35" s="1119"/>
      <c r="AN35" s="1120"/>
      <c r="AO35" s="282">
        <v>2058271</v>
      </c>
      <c r="AP35" s="282">
        <v>1534</v>
      </c>
      <c r="AQ35" s="283">
        <v>1345</v>
      </c>
      <c r="AR35" s="284">
        <v>14.1</v>
      </c>
    </row>
    <row r="36" spans="1:16384" ht="27" customHeight="1">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515</v>
      </c>
      <c r="AL36" s="1119"/>
      <c r="AM36" s="1119"/>
      <c r="AN36" s="1120"/>
      <c r="AO36" s="282" t="s">
        <v>498</v>
      </c>
      <c r="AP36" s="282" t="s">
        <v>498</v>
      </c>
      <c r="AQ36" s="283">
        <v>46</v>
      </c>
      <c r="AR36" s="284" t="s">
        <v>498</v>
      </c>
    </row>
    <row r="37" spans="1:16384" ht="13.5" customHeight="1">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516</v>
      </c>
      <c r="AL37" s="1119"/>
      <c r="AM37" s="1119"/>
      <c r="AN37" s="1120"/>
      <c r="AO37" s="282">
        <v>142867</v>
      </c>
      <c r="AP37" s="282">
        <v>106</v>
      </c>
      <c r="AQ37" s="283">
        <v>958</v>
      </c>
      <c r="AR37" s="284">
        <v>-88.9</v>
      </c>
    </row>
    <row r="38" spans="1:16384" ht="27" customHeight="1">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517</v>
      </c>
      <c r="AL38" s="1116"/>
      <c r="AM38" s="1116"/>
      <c r="AN38" s="1117"/>
      <c r="AO38" s="312" t="s">
        <v>498</v>
      </c>
      <c r="AP38" s="312" t="s">
        <v>498</v>
      </c>
      <c r="AQ38" s="313">
        <v>2</v>
      </c>
      <c r="AR38" s="304" t="s">
        <v>498</v>
      </c>
      <c r="AS38" s="311"/>
    </row>
    <row r="39" spans="1:16384">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518</v>
      </c>
      <c r="AL39" s="1116"/>
      <c r="AM39" s="1116"/>
      <c r="AN39" s="1117"/>
      <c r="AO39" s="282">
        <v>-1870200</v>
      </c>
      <c r="AP39" s="282">
        <v>-1394</v>
      </c>
      <c r="AQ39" s="283">
        <v>-2144</v>
      </c>
      <c r="AR39" s="284">
        <v>-35</v>
      </c>
      <c r="AS39" s="311"/>
    </row>
    <row r="40" spans="1:16384" ht="27" customHeight="1">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519</v>
      </c>
      <c r="AL40" s="1119"/>
      <c r="AM40" s="1119"/>
      <c r="AN40" s="1120"/>
      <c r="AO40" s="282">
        <v>-50955195</v>
      </c>
      <c r="AP40" s="282">
        <v>-37983</v>
      </c>
      <c r="AQ40" s="283">
        <v>-42879</v>
      </c>
      <c r="AR40" s="284">
        <v>-11.4</v>
      </c>
      <c r="AS40" s="311"/>
    </row>
    <row r="41" spans="1:16384">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520</v>
      </c>
      <c r="AL41" s="1102"/>
      <c r="AM41" s="1102"/>
      <c r="AN41" s="1103"/>
      <c r="AO41" s="282">
        <v>41859401</v>
      </c>
      <c r="AP41" s="282">
        <v>31203</v>
      </c>
      <c r="AQ41" s="283">
        <v>32100</v>
      </c>
      <c r="AR41" s="284">
        <v>-2.8</v>
      </c>
      <c r="AS41" s="311"/>
    </row>
    <row r="42" spans="1:16384">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c r="A47" s="317" t="s">
        <v>521</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522</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490</v>
      </c>
      <c r="AN49" s="1112" t="s">
        <v>523</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524</v>
      </c>
      <c r="AO50" s="325" t="s">
        <v>525</v>
      </c>
      <c r="AP50" s="326" t="s">
        <v>526</v>
      </c>
      <c r="AQ50" s="327" t="s">
        <v>527</v>
      </c>
      <c r="AR50" s="328" t="s">
        <v>528</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529</v>
      </c>
      <c r="AL51" s="321"/>
      <c r="AM51" s="329">
        <v>101828194</v>
      </c>
      <c r="AN51" s="330">
        <v>73030</v>
      </c>
      <c r="AO51" s="331">
        <v>1.4</v>
      </c>
      <c r="AP51" s="332">
        <v>77936</v>
      </c>
      <c r="AQ51" s="333">
        <v>7.3</v>
      </c>
      <c r="AR51" s="334">
        <v>-5.9</v>
      </c>
    </row>
    <row r="52" spans="1:16384">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530</v>
      </c>
      <c r="AM52" s="337">
        <v>29954784</v>
      </c>
      <c r="AN52" s="338">
        <v>21483</v>
      </c>
      <c r="AO52" s="339">
        <v>12.7</v>
      </c>
      <c r="AP52" s="340">
        <v>19401</v>
      </c>
      <c r="AQ52" s="341">
        <v>6.2</v>
      </c>
      <c r="AR52" s="342">
        <v>6.5</v>
      </c>
    </row>
    <row r="53" spans="1:16384">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531</v>
      </c>
      <c r="AL53" s="321"/>
      <c r="AM53" s="329">
        <v>96187755</v>
      </c>
      <c r="AN53" s="330">
        <v>69612</v>
      </c>
      <c r="AO53" s="331">
        <v>-4.7</v>
      </c>
      <c r="AP53" s="332">
        <v>82531</v>
      </c>
      <c r="AQ53" s="333">
        <v>5.9</v>
      </c>
      <c r="AR53" s="334">
        <v>-10.6</v>
      </c>
    </row>
    <row r="54" spans="1:16384">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530</v>
      </c>
      <c r="AM54" s="337">
        <v>22081304</v>
      </c>
      <c r="AN54" s="338">
        <v>15981</v>
      </c>
      <c r="AO54" s="339">
        <v>-25.6</v>
      </c>
      <c r="AP54" s="340">
        <v>19102</v>
      </c>
      <c r="AQ54" s="341">
        <v>-1.5</v>
      </c>
      <c r="AR54" s="342">
        <v>-24.1</v>
      </c>
    </row>
    <row r="55" spans="1:16384">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532</v>
      </c>
      <c r="AL55" s="321"/>
      <c r="AM55" s="329">
        <v>107691601</v>
      </c>
      <c r="AN55" s="330">
        <v>78657</v>
      </c>
      <c r="AO55" s="331">
        <v>13</v>
      </c>
      <c r="AP55" s="332">
        <v>91743</v>
      </c>
      <c r="AQ55" s="333">
        <v>11.2</v>
      </c>
      <c r="AR55" s="334">
        <v>1.8</v>
      </c>
    </row>
    <row r="56" spans="1:16384">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530</v>
      </c>
      <c r="AM56" s="337">
        <v>24020484</v>
      </c>
      <c r="AN56" s="338">
        <v>17544</v>
      </c>
      <c r="AO56" s="339">
        <v>9.8000000000000007</v>
      </c>
      <c r="AP56" s="340">
        <v>21872</v>
      </c>
      <c r="AQ56" s="341">
        <v>14.5</v>
      </c>
      <c r="AR56" s="342">
        <v>-4.7</v>
      </c>
    </row>
    <row r="57" spans="1:16384">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533</v>
      </c>
      <c r="AL57" s="321"/>
      <c r="AM57" s="329">
        <v>116034568</v>
      </c>
      <c r="AN57" s="330">
        <v>85550</v>
      </c>
      <c r="AO57" s="331">
        <v>8.8000000000000007</v>
      </c>
      <c r="AP57" s="332">
        <v>95429</v>
      </c>
      <c r="AQ57" s="333">
        <v>4</v>
      </c>
      <c r="AR57" s="334">
        <v>4.8</v>
      </c>
    </row>
    <row r="58" spans="1:16384">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530</v>
      </c>
      <c r="AM58" s="337">
        <v>22861725</v>
      </c>
      <c r="AN58" s="338">
        <v>16855</v>
      </c>
      <c r="AO58" s="339">
        <v>-3.9</v>
      </c>
      <c r="AP58" s="340">
        <v>19371</v>
      </c>
      <c r="AQ58" s="341">
        <v>-11.4</v>
      </c>
      <c r="AR58" s="342">
        <v>7.5</v>
      </c>
    </row>
    <row r="59" spans="1:16384">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534</v>
      </c>
      <c r="AL59" s="321"/>
      <c r="AM59" s="329">
        <v>121702026</v>
      </c>
      <c r="AN59" s="330">
        <v>90718</v>
      </c>
      <c r="AO59" s="331">
        <v>6</v>
      </c>
      <c r="AP59" s="332">
        <v>93540</v>
      </c>
      <c r="AQ59" s="333">
        <v>-2</v>
      </c>
      <c r="AR59" s="334">
        <v>8</v>
      </c>
    </row>
    <row r="60" spans="1:16384">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530</v>
      </c>
      <c r="AM60" s="337">
        <v>24551009</v>
      </c>
      <c r="AN60" s="338">
        <v>18301</v>
      </c>
      <c r="AO60" s="339">
        <v>8.6</v>
      </c>
      <c r="AP60" s="340">
        <v>20617</v>
      </c>
      <c r="AQ60" s="341">
        <v>6.4</v>
      </c>
      <c r="AR60" s="342">
        <v>2.2000000000000002</v>
      </c>
    </row>
    <row r="61" spans="1:16384">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535</v>
      </c>
      <c r="AL61" s="343"/>
      <c r="AM61" s="344">
        <v>108688829</v>
      </c>
      <c r="AN61" s="345">
        <v>79513</v>
      </c>
      <c r="AO61" s="346">
        <v>4.9000000000000004</v>
      </c>
      <c r="AP61" s="347">
        <v>88236</v>
      </c>
      <c r="AQ61" s="348">
        <v>5.3</v>
      </c>
      <c r="AR61" s="334">
        <v>-0.4</v>
      </c>
    </row>
    <row r="62" spans="1:16384">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530</v>
      </c>
      <c r="AM62" s="337">
        <v>24693861</v>
      </c>
      <c r="AN62" s="338">
        <v>18033</v>
      </c>
      <c r="AO62" s="339">
        <v>0.3</v>
      </c>
      <c r="AP62" s="340">
        <v>20073</v>
      </c>
      <c r="AQ62" s="341">
        <v>2.8</v>
      </c>
      <c r="AR62" s="342">
        <v>-2.5</v>
      </c>
    </row>
    <row r="63" spans="1:16384">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63"/>
      <c r="AL67" s="263"/>
      <c r="AM67" s="263"/>
      <c r="AN67" s="263"/>
      <c r="AO67" s="263"/>
      <c r="AP67" s="263"/>
      <c r="AQ67" s="263"/>
      <c r="AR67" s="263"/>
      <c r="AS67" s="263"/>
      <c r="AT67" s="263"/>
    </row>
    <row r="68" spans="1:46" ht="13.5" hidden="1" customHeight="1">
      <c r="AK68" s="263"/>
      <c r="AL68" s="263"/>
      <c r="AM68" s="263"/>
      <c r="AN68" s="263"/>
      <c r="AO68" s="263"/>
      <c r="AP68" s="263"/>
      <c r="AQ68" s="263"/>
      <c r="AR68" s="263"/>
    </row>
    <row r="69" spans="1:46" ht="13.5" hidden="1" customHeight="1">
      <c r="AK69" s="263"/>
      <c r="AL69" s="263"/>
      <c r="AM69" s="263"/>
      <c r="AN69" s="263"/>
      <c r="AO69" s="263"/>
      <c r="AP69" s="263"/>
      <c r="AQ69" s="263"/>
      <c r="AR69" s="263"/>
    </row>
    <row r="70" spans="1:46" hidden="1">
      <c r="AK70" s="263"/>
      <c r="AL70" s="263"/>
      <c r="AM70" s="263"/>
      <c r="AN70" s="263"/>
      <c r="AO70" s="263"/>
      <c r="AP70" s="263"/>
      <c r="AQ70" s="263"/>
      <c r="AR70" s="263"/>
    </row>
    <row r="71" spans="1:46" hidden="1">
      <c r="AK71" s="263"/>
      <c r="AL71" s="263"/>
      <c r="AM71" s="263"/>
      <c r="AN71" s="263"/>
      <c r="AO71" s="263"/>
      <c r="AP71" s="263"/>
      <c r="AQ71" s="263"/>
      <c r="AR71" s="263"/>
    </row>
    <row r="72" spans="1:46" hidden="1">
      <c r="AK72" s="263"/>
      <c r="AL72" s="263"/>
      <c r="AM72" s="263"/>
      <c r="AN72" s="263"/>
      <c r="AO72" s="263"/>
      <c r="AP72" s="263"/>
      <c r="AQ72" s="263"/>
      <c r="AR72" s="263"/>
    </row>
    <row r="73" spans="1:46" hidden="1">
      <c r="AK73" s="263"/>
      <c r="AL73" s="263"/>
      <c r="AM73" s="263"/>
      <c r="AN73" s="263"/>
      <c r="AO73" s="263"/>
      <c r="AP73" s="263"/>
      <c r="AQ73" s="263"/>
      <c r="AR73" s="263"/>
    </row>
  </sheetData>
  <sheetProtection algorithmName="SHA-512" hashValue="nBfhv2GnZ7TScl5IVPcHh21jN4bDPoAGPa/e8/ovBBRj7XGPFEsOn2TwxgoUoA+iu6EOdJgl8t9q35C7Puu2wA==" saltValue="Ej9d91FtYk13/kSmYrx/W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1" customWidth="1"/>
    <col min="126"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c r="DC2" s="260"/>
    </row>
    <row r="3" spans="1: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c r="DU9" s="260"/>
    </row>
    <row r="10" spans="1:125"/>
    <row r="11" spans="1:125"/>
    <row r="12" spans="1:125"/>
    <row r="13" spans="1:125"/>
    <row r="14" spans="1:125"/>
    <row r="15" spans="1:125"/>
    <row r="16" spans="1:125"/>
    <row r="17" spans="2:125">
      <c r="DU17" s="260"/>
    </row>
    <row r="18" spans="2:125"/>
    <row r="19" spans="2:125"/>
    <row r="20" spans="2:125">
      <c r="DU20" s="260"/>
    </row>
    <row r="21" spans="2:125">
      <c r="DU21" s="260"/>
    </row>
    <row r="22" spans="2:125"/>
    <row r="23" spans="2:125"/>
    <row r="24" spans="2:125"/>
    <row r="25" spans="2:125"/>
    <row r="26" spans="2:125"/>
    <row r="27" spans="2:125"/>
    <row r="28" spans="2:125">
      <c r="DU28" s="260"/>
    </row>
    <row r="29" spans="2:125"/>
    <row r="30" spans="2:125">
      <c r="B30" s="260"/>
    </row>
    <row r="31" spans="2:125"/>
    <row r="32" spans="2:125"/>
    <row r="33" spans="3:125">
      <c r="G33" s="260"/>
      <c r="I33" s="260"/>
    </row>
    <row r="34" spans="3:125">
      <c r="C34" s="260"/>
      <c r="P34" s="260"/>
      <c r="R34" s="260"/>
      <c r="DD34" s="260"/>
    </row>
    <row r="35" spans="3:125">
      <c r="D35" s="260"/>
      <c r="E35" s="260"/>
      <c r="DC35" s="260"/>
      <c r="DF35" s="260"/>
      <c r="DP35" s="260"/>
      <c r="DQ35" s="260"/>
      <c r="DR35" s="260"/>
      <c r="DS35" s="260"/>
      <c r="DT35" s="260"/>
      <c r="DU35" s="260"/>
    </row>
    <row r="36" spans="3:12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c r="DU37" s="260"/>
    </row>
    <row r="38" spans="3:125">
      <c r="DT38" s="260"/>
      <c r="DU38" s="260"/>
    </row>
    <row r="39" spans="3:125"/>
    <row r="40" spans="3:125">
      <c r="DD40" s="260"/>
    </row>
    <row r="41" spans="3:125">
      <c r="R41" s="260"/>
    </row>
    <row r="42" spans="3:125">
      <c r="DC42" s="260"/>
      <c r="DF42" s="260"/>
    </row>
    <row r="43" spans="3:12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c r="DU44" s="260"/>
    </row>
    <row r="45" spans="3:125"/>
    <row r="46" spans="3:125"/>
    <row r="47" spans="3:125"/>
    <row r="48" spans="3:125">
      <c r="DT48" s="260"/>
      <c r="DU48" s="260"/>
    </row>
    <row r="49" spans="120:125"/>
    <row r="50" spans="120:125">
      <c r="DU50" s="260"/>
    </row>
    <row r="51" spans="120:125">
      <c r="DP51" s="260"/>
      <c r="DQ51" s="260"/>
      <c r="DR51" s="260"/>
      <c r="DS51" s="260"/>
      <c r="DT51" s="260"/>
      <c r="DU51" s="260"/>
    </row>
    <row r="52" spans="120:125"/>
    <row r="53" spans="120:125"/>
    <row r="54" spans="120:125">
      <c r="DU54" s="260"/>
    </row>
    <row r="55" spans="120:125"/>
    <row r="56" spans="120:125"/>
    <row r="57" spans="120:125"/>
    <row r="58" spans="120:125">
      <c r="DU58" s="260"/>
    </row>
    <row r="59" spans="120:125"/>
    <row r="60" spans="120:125"/>
    <row r="61" spans="120:125"/>
    <row r="62" spans="120:125"/>
    <row r="63" spans="120:125">
      <c r="DU63" s="260"/>
    </row>
    <row r="64" spans="120:125">
      <c r="DT64" s="260"/>
      <c r="DU64" s="260"/>
    </row>
    <row r="65" spans="123:125"/>
    <row r="66" spans="123:125"/>
    <row r="67" spans="123:125"/>
    <row r="68" spans="123:125"/>
    <row r="69" spans="123:125">
      <c r="DS69" s="260"/>
      <c r="DT69" s="260"/>
      <c r="DU69" s="260"/>
    </row>
    <row r="70" spans="123:125"/>
    <row r="71" spans="123:125"/>
    <row r="72" spans="123:125"/>
    <row r="73" spans="123:125"/>
    <row r="74" spans="123:125"/>
    <row r="75" spans="123:125"/>
    <row r="76" spans="123:125"/>
    <row r="77" spans="123:125"/>
    <row r="78" spans="123:125"/>
    <row r="79" spans="123:125"/>
    <row r="80" spans="123:125"/>
    <row r="81" spans="112:125"/>
    <row r="82" spans="112:125">
      <c r="DH82" s="260"/>
    </row>
    <row r="83" spans="112:125">
      <c r="DI83" s="260"/>
      <c r="DJ83" s="260"/>
      <c r="DK83" s="260"/>
      <c r="DL83" s="260"/>
      <c r="DM83" s="260"/>
      <c r="DN83" s="260"/>
      <c r="DO83" s="260"/>
      <c r="DP83" s="260"/>
      <c r="DQ83" s="260"/>
      <c r="DR83" s="260"/>
      <c r="DS83" s="260"/>
      <c r="DT83" s="260"/>
      <c r="DU83" s="260"/>
    </row>
    <row r="84" spans="112:125"/>
    <row r="85" spans="112:125"/>
    <row r="86" spans="112:125"/>
    <row r="87" spans="112:125"/>
    <row r="88" spans="112:125">
      <c r="DU88" s="260"/>
    </row>
    <row r="89" spans="112:125"/>
    <row r="90" spans="112:125"/>
    <row r="91" spans="112:125"/>
    <row r="92" spans="112:125" ht="13.5" customHeight="1"/>
    <row r="93" spans="112:125" ht="13.5" customHeight="1"/>
    <row r="94" spans="112:125" ht="13.5" customHeight="1">
      <c r="DS94" s="260"/>
      <c r="DT94" s="260"/>
      <c r="DU94" s="260"/>
    </row>
    <row r="95" spans="112:125" ht="13.5" customHeight="1">
      <c r="DU95" s="260"/>
    </row>
    <row r="96" spans="112:125" ht="13.5" customHeight="1"/>
    <row r="97" spans="124:125" ht="13.5" customHeight="1"/>
    <row r="98" spans="124:125" ht="13.5" customHeight="1"/>
    <row r="99" spans="124:125" ht="13.5" customHeight="1"/>
    <row r="100" spans="124:125" ht="13.5" customHeight="1"/>
    <row r="101" spans="124:125" ht="13.5" customHeight="1">
      <c r="DU101" s="260"/>
    </row>
    <row r="102" spans="124:125" ht="13.5" customHeight="1"/>
    <row r="103" spans="124:125" ht="13.5" customHeight="1"/>
    <row r="104" spans="124:125" ht="13.5" customHeight="1">
      <c r="DT104" s="260"/>
      <c r="DU104" s="26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0" t="s">
        <v>536</v>
      </c>
    </row>
    <row r="121" spans="125:125" ht="13.5" hidden="1" customHeight="1">
      <c r="DU121" s="260"/>
    </row>
  </sheetData>
  <sheetProtection algorithmName="SHA-512" hashValue="KvdQwcYc12sDpRJ0M9pKyigR/RfCz74gHb1tMsfyYxdtPHRbBi90sNfJG+orrgWcZFD/7p0WtJyEsfUxBK3yQQ==" saltValue="vmakOSF2Ur9kmL6S5Go2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79" zoomScaleNormal="100" zoomScaleSheetLayoutView="55" workbookViewId="0"/>
  </sheetViews>
  <sheetFormatPr defaultColWidth="0" defaultRowHeight="13.5" customHeight="1" zeroHeight="1"/>
  <cols>
    <col min="1" max="125" width="2.5" style="261" customWidth="1"/>
    <col min="126" max="154" width="0" style="260" hidden="1" customWidth="1"/>
    <col min="155" max="16384" width="9" style="260" hidden="1"/>
  </cols>
  <sheetData>
    <row r="1" spans="1:125" ht="13.5" customHeight="1">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c r="B2" s="260"/>
    </row>
    <row r="3" spans="1:12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row r="33" spans="2:8">
      <c r="G33" s="260"/>
    </row>
    <row r="34" spans="2:8">
      <c r="C34" s="260"/>
    </row>
    <row r="35" spans="2:8">
      <c r="B35" s="260"/>
      <c r="D35" s="260"/>
      <c r="E35" s="260"/>
    </row>
    <row r="36" spans="2:8">
      <c r="F36" s="260"/>
      <c r="H36" s="260"/>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1" t="s">
        <v>537</v>
      </c>
    </row>
  </sheetData>
  <sheetProtection algorithmName="SHA-512" hashValue="KykOSNp+THRtFW5TUrwVdN4fW7C+naB4IXU4KDXTSbGnZx9Of+Zjz2y78jMcmzYR6TNZ71KYNDUpxwVZaprhfw==" saltValue="ETSS0qFyPQzinAfRCvHn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4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51" t="s">
        <v>538</v>
      </c>
      <c r="G46" s="352" t="s">
        <v>539</v>
      </c>
      <c r="H46" s="352" t="s">
        <v>540</v>
      </c>
      <c r="I46" s="352" t="s">
        <v>541</v>
      </c>
      <c r="J46" s="353" t="s">
        <v>542</v>
      </c>
    </row>
    <row r="47" spans="2:10" ht="57.75" customHeight="1">
      <c r="B47" s="7"/>
      <c r="C47" s="1121" t="s">
        <v>4</v>
      </c>
      <c r="D47" s="1121"/>
      <c r="E47" s="1122"/>
      <c r="F47" s="354">
        <v>7.55</v>
      </c>
      <c r="G47" s="355">
        <v>4.9000000000000004</v>
      </c>
      <c r="H47" s="355">
        <v>5.86</v>
      </c>
      <c r="I47" s="355">
        <v>6.34</v>
      </c>
      <c r="J47" s="356">
        <v>6.99</v>
      </c>
    </row>
    <row r="48" spans="2:10" ht="57.75" customHeight="1">
      <c r="B48" s="8"/>
      <c r="C48" s="1123" t="s">
        <v>5</v>
      </c>
      <c r="D48" s="1123"/>
      <c r="E48" s="1124"/>
      <c r="F48" s="357">
        <v>0.6</v>
      </c>
      <c r="G48" s="358">
        <v>0.63</v>
      </c>
      <c r="H48" s="358">
        <v>0.54</v>
      </c>
      <c r="I48" s="358">
        <v>0.7</v>
      </c>
      <c r="J48" s="359">
        <v>0.69</v>
      </c>
    </row>
    <row r="49" spans="2:10" ht="57.75" customHeight="1" thickBot="1">
      <c r="B49" s="9"/>
      <c r="C49" s="1125" t="s">
        <v>6</v>
      </c>
      <c r="D49" s="1125"/>
      <c r="E49" s="1126"/>
      <c r="F49" s="360" t="s">
        <v>543</v>
      </c>
      <c r="G49" s="361" t="s">
        <v>544</v>
      </c>
      <c r="H49" s="361">
        <v>0.84</v>
      </c>
      <c r="I49" s="361">
        <v>0.76</v>
      </c>
      <c r="J49" s="362">
        <v>0.92</v>
      </c>
    </row>
    <row r="50" spans="2:10" ht="13.5" customHeight="1"/>
  </sheetData>
  <sheetProtection algorithmName="SHA-512" hashValue="jJ224Vj9oec7shpD3DaBREQoI0btJvfn3DpS1OoiQAOkcwgWAw3Vu7CX4GaRIKOljPxGbBoWieepozLkz2mAiQ==" saltValue="IT3bs+FNUKl4gVBtGMBx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7</v>
      </c>
      <c r="K32" s="10"/>
      <c r="L32" s="10"/>
      <c r="M32" s="10"/>
      <c r="N32" s="10"/>
      <c r="O32" s="10"/>
      <c r="P32" s="10"/>
    </row>
    <row r="33" spans="1:16" ht="39" customHeight="1" thickBot="1">
      <c r="A33" s="10"/>
      <c r="B33" s="13" t="s">
        <v>8</v>
      </c>
      <c r="C33" s="14"/>
      <c r="D33" s="14"/>
      <c r="E33" s="15" t="s">
        <v>3</v>
      </c>
      <c r="F33" s="16" t="s">
        <v>538</v>
      </c>
      <c r="G33" s="17" t="s">
        <v>539</v>
      </c>
      <c r="H33" s="17" t="s">
        <v>540</v>
      </c>
      <c r="I33" s="17" t="s">
        <v>541</v>
      </c>
      <c r="J33" s="18" t="s">
        <v>542</v>
      </c>
      <c r="K33" s="10"/>
      <c r="L33" s="10"/>
      <c r="M33" s="10"/>
      <c r="N33" s="10"/>
      <c r="O33" s="10"/>
      <c r="P33" s="10"/>
    </row>
    <row r="34" spans="1:16" ht="39" customHeight="1">
      <c r="A34" s="10"/>
      <c r="B34" s="19"/>
      <c r="C34" s="1133" t="s">
        <v>545</v>
      </c>
      <c r="D34" s="1133"/>
      <c r="E34" s="1134"/>
      <c r="F34" s="20" t="s">
        <v>546</v>
      </c>
      <c r="G34" s="21" t="s">
        <v>547</v>
      </c>
      <c r="H34" s="21" t="s">
        <v>548</v>
      </c>
      <c r="I34" s="21" t="s">
        <v>549</v>
      </c>
      <c r="J34" s="22" t="s">
        <v>550</v>
      </c>
      <c r="K34" s="10"/>
      <c r="L34" s="10"/>
      <c r="M34" s="10"/>
      <c r="N34" s="10"/>
      <c r="O34" s="10"/>
      <c r="P34" s="10"/>
    </row>
    <row r="35" spans="1:16" ht="39" customHeight="1">
      <c r="A35" s="10"/>
      <c r="B35" s="23"/>
      <c r="C35" s="1127" t="s">
        <v>551</v>
      </c>
      <c r="D35" s="1128"/>
      <c r="E35" s="1129"/>
      <c r="F35" s="24">
        <v>0</v>
      </c>
      <c r="G35" s="25">
        <v>0</v>
      </c>
      <c r="H35" s="25">
        <v>0</v>
      </c>
      <c r="I35" s="25">
        <v>0</v>
      </c>
      <c r="J35" s="26" t="s">
        <v>552</v>
      </c>
      <c r="K35" s="10"/>
      <c r="L35" s="10"/>
      <c r="M35" s="10"/>
      <c r="N35" s="10"/>
      <c r="O35" s="10"/>
      <c r="P35" s="10"/>
    </row>
    <row r="36" spans="1:16" ht="39" customHeight="1">
      <c r="A36" s="10"/>
      <c r="B36" s="23"/>
      <c r="C36" s="1127" t="s">
        <v>553</v>
      </c>
      <c r="D36" s="1128"/>
      <c r="E36" s="1129"/>
      <c r="F36" s="24" t="s">
        <v>498</v>
      </c>
      <c r="G36" s="25">
        <v>0.34</v>
      </c>
      <c r="H36" s="25">
        <v>0.5</v>
      </c>
      <c r="I36" s="25">
        <v>2.0299999999999998</v>
      </c>
      <c r="J36" s="26">
        <v>2.65</v>
      </c>
      <c r="K36" s="10"/>
      <c r="L36" s="10"/>
      <c r="M36" s="10"/>
      <c r="N36" s="10"/>
      <c r="O36" s="10"/>
      <c r="P36" s="10"/>
    </row>
    <row r="37" spans="1:16" ht="39" customHeight="1">
      <c r="A37" s="10"/>
      <c r="B37" s="23"/>
      <c r="C37" s="1127" t="s">
        <v>554</v>
      </c>
      <c r="D37" s="1128"/>
      <c r="E37" s="1129"/>
      <c r="F37" s="24">
        <v>1.54</v>
      </c>
      <c r="G37" s="25">
        <v>1.8</v>
      </c>
      <c r="H37" s="25">
        <v>1.71</v>
      </c>
      <c r="I37" s="25">
        <v>1.57</v>
      </c>
      <c r="J37" s="26">
        <v>1.43</v>
      </c>
      <c r="K37" s="10"/>
      <c r="L37" s="10"/>
      <c r="M37" s="10"/>
      <c r="N37" s="10"/>
      <c r="O37" s="10"/>
      <c r="P37" s="10"/>
    </row>
    <row r="38" spans="1:16" ht="39" customHeight="1">
      <c r="A38" s="10"/>
      <c r="B38" s="23"/>
      <c r="C38" s="1127" t="s">
        <v>555</v>
      </c>
      <c r="D38" s="1128"/>
      <c r="E38" s="1129"/>
      <c r="F38" s="24">
        <v>1.24</v>
      </c>
      <c r="G38" s="25">
        <v>1.27</v>
      </c>
      <c r="H38" s="25">
        <v>1.17</v>
      </c>
      <c r="I38" s="25">
        <v>1.31</v>
      </c>
      <c r="J38" s="26">
        <v>1.27</v>
      </c>
      <c r="K38" s="10"/>
      <c r="L38" s="10"/>
      <c r="M38" s="10"/>
      <c r="N38" s="10"/>
      <c r="O38" s="10"/>
      <c r="P38" s="10"/>
    </row>
    <row r="39" spans="1:16" ht="39" customHeight="1">
      <c r="A39" s="10"/>
      <c r="B39" s="23"/>
      <c r="C39" s="1127" t="s">
        <v>556</v>
      </c>
      <c r="D39" s="1128"/>
      <c r="E39" s="1129"/>
      <c r="F39" s="24">
        <v>1.4</v>
      </c>
      <c r="G39" s="25">
        <v>1.45</v>
      </c>
      <c r="H39" s="25">
        <v>1.47</v>
      </c>
      <c r="I39" s="25">
        <v>1.54</v>
      </c>
      <c r="J39" s="26">
        <v>0.96</v>
      </c>
      <c r="K39" s="10"/>
      <c r="L39" s="10"/>
      <c r="M39" s="10"/>
      <c r="N39" s="10"/>
      <c r="O39" s="10"/>
      <c r="P39" s="10"/>
    </row>
    <row r="40" spans="1:16" ht="39" customHeight="1">
      <c r="A40" s="10"/>
      <c r="B40" s="23"/>
      <c r="C40" s="1127" t="s">
        <v>557</v>
      </c>
      <c r="D40" s="1128"/>
      <c r="E40" s="1129"/>
      <c r="F40" s="24">
        <v>1.1399999999999999</v>
      </c>
      <c r="G40" s="25">
        <v>0.87</v>
      </c>
      <c r="H40" s="25">
        <v>0.63</v>
      </c>
      <c r="I40" s="25">
        <v>0.56999999999999995</v>
      </c>
      <c r="J40" s="26">
        <v>0.67</v>
      </c>
      <c r="K40" s="10"/>
      <c r="L40" s="10"/>
      <c r="M40" s="10"/>
      <c r="N40" s="10"/>
      <c r="O40" s="10"/>
      <c r="P40" s="10"/>
    </row>
    <row r="41" spans="1:16" ht="39" customHeight="1">
      <c r="A41" s="10"/>
      <c r="B41" s="23"/>
      <c r="C41" s="1127" t="s">
        <v>558</v>
      </c>
      <c r="D41" s="1128"/>
      <c r="E41" s="1129"/>
      <c r="F41" s="24">
        <v>0.16</v>
      </c>
      <c r="G41" s="25">
        <v>0.18</v>
      </c>
      <c r="H41" s="25">
        <v>0.19</v>
      </c>
      <c r="I41" s="25">
        <v>0.2</v>
      </c>
      <c r="J41" s="26">
        <v>0.21</v>
      </c>
      <c r="K41" s="10"/>
      <c r="L41" s="10"/>
      <c r="M41" s="10"/>
      <c r="N41" s="10"/>
      <c r="O41" s="10"/>
      <c r="P41" s="10"/>
    </row>
    <row r="42" spans="1:16" ht="39" customHeight="1">
      <c r="A42" s="10"/>
      <c r="B42" s="27"/>
      <c r="C42" s="1127" t="s">
        <v>559</v>
      </c>
      <c r="D42" s="1128"/>
      <c r="E42" s="1129"/>
      <c r="F42" s="24" t="s">
        <v>498</v>
      </c>
      <c r="G42" s="25" t="s">
        <v>498</v>
      </c>
      <c r="H42" s="25" t="s">
        <v>498</v>
      </c>
      <c r="I42" s="25" t="s">
        <v>498</v>
      </c>
      <c r="J42" s="26" t="s">
        <v>498</v>
      </c>
      <c r="K42" s="10"/>
      <c r="L42" s="10"/>
      <c r="M42" s="10"/>
      <c r="N42" s="10"/>
      <c r="O42" s="10"/>
      <c r="P42" s="10"/>
    </row>
    <row r="43" spans="1:16" ht="39" customHeight="1" thickBot="1">
      <c r="A43" s="10"/>
      <c r="B43" s="28"/>
      <c r="C43" s="1130" t="s">
        <v>560</v>
      </c>
      <c r="D43" s="1131"/>
      <c r="E43" s="1132"/>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7.25">
      <c r="A45" s="10"/>
      <c r="B45" s="10"/>
      <c r="C45" s="10"/>
      <c r="D45" s="10"/>
      <c r="E45" s="10"/>
      <c r="F45" s="10"/>
      <c r="G45" s="10"/>
      <c r="H45" s="10"/>
      <c r="I45" s="10"/>
      <c r="J45" s="10"/>
      <c r="K45" s="10"/>
      <c r="L45" s="10"/>
      <c r="M45" s="10"/>
      <c r="N45" s="10"/>
      <c r="O45" s="10"/>
      <c r="P45" s="10"/>
    </row>
  </sheetData>
  <sheetProtection algorithmName="SHA-512" hashValue="Ng740VgRhBbuOXv8XYKCB4aFwT2d/GbSTd4HJDHsk550tF3On+/zSk15YrLMSBeotbd/Gh2qU7uEyLTSjwIE2w==" saltValue="f30aQY+ktZ+fiB9fe1x7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3.5"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c r="A44" s="36"/>
      <c r="B44" s="39" t="s">
        <v>10</v>
      </c>
      <c r="C44" s="40"/>
      <c r="D44" s="40"/>
      <c r="E44" s="41"/>
      <c r="F44" s="41"/>
      <c r="G44" s="41"/>
      <c r="H44" s="41"/>
      <c r="I44" s="41"/>
      <c r="J44" s="42" t="s">
        <v>3</v>
      </c>
      <c r="K44" s="43" t="s">
        <v>538</v>
      </c>
      <c r="L44" s="44" t="s">
        <v>539</v>
      </c>
      <c r="M44" s="44" t="s">
        <v>540</v>
      </c>
      <c r="N44" s="44" t="s">
        <v>541</v>
      </c>
      <c r="O44" s="45" t="s">
        <v>542</v>
      </c>
      <c r="P44" s="36"/>
      <c r="Q44" s="36"/>
      <c r="R44" s="36"/>
      <c r="S44" s="36"/>
      <c r="T44" s="36"/>
      <c r="U44" s="36"/>
    </row>
    <row r="45" spans="1:21" ht="30.75" customHeight="1">
      <c r="A45" s="36"/>
      <c r="B45" s="1135" t="s">
        <v>11</v>
      </c>
      <c r="C45" s="1136"/>
      <c r="D45" s="46"/>
      <c r="E45" s="1141" t="s">
        <v>12</v>
      </c>
      <c r="F45" s="1141"/>
      <c r="G45" s="1141"/>
      <c r="H45" s="1141"/>
      <c r="I45" s="1141"/>
      <c r="J45" s="1142"/>
      <c r="K45" s="47">
        <v>87582</v>
      </c>
      <c r="L45" s="48">
        <v>84971</v>
      </c>
      <c r="M45" s="48">
        <v>85681</v>
      </c>
      <c r="N45" s="48">
        <v>81951</v>
      </c>
      <c r="O45" s="49">
        <v>92484</v>
      </c>
      <c r="P45" s="36"/>
      <c r="Q45" s="36"/>
      <c r="R45" s="36"/>
      <c r="S45" s="36"/>
      <c r="T45" s="36"/>
      <c r="U45" s="36"/>
    </row>
    <row r="46" spans="1:21" ht="30.75" customHeight="1">
      <c r="A46" s="36"/>
      <c r="B46" s="1137"/>
      <c r="C46" s="1138"/>
      <c r="D46" s="50"/>
      <c r="E46" s="1143" t="s">
        <v>13</v>
      </c>
      <c r="F46" s="1143"/>
      <c r="G46" s="1143"/>
      <c r="H46" s="1143"/>
      <c r="I46" s="1143"/>
      <c r="J46" s="1144"/>
      <c r="K46" s="51" t="s">
        <v>498</v>
      </c>
      <c r="L46" s="52" t="s">
        <v>498</v>
      </c>
      <c r="M46" s="52" t="s">
        <v>498</v>
      </c>
      <c r="N46" s="52" t="s">
        <v>498</v>
      </c>
      <c r="O46" s="53" t="s">
        <v>498</v>
      </c>
      <c r="P46" s="36"/>
      <c r="Q46" s="36"/>
      <c r="R46" s="36"/>
      <c r="S46" s="36"/>
      <c r="T46" s="36"/>
      <c r="U46" s="36"/>
    </row>
    <row r="47" spans="1:21" ht="30.75" customHeight="1">
      <c r="A47" s="36"/>
      <c r="B47" s="1137"/>
      <c r="C47" s="1138"/>
      <c r="D47" s="50"/>
      <c r="E47" s="1143" t="s">
        <v>14</v>
      </c>
      <c r="F47" s="1143"/>
      <c r="G47" s="1143"/>
      <c r="H47" s="1143"/>
      <c r="I47" s="1143"/>
      <c r="J47" s="1144"/>
      <c r="K47" s="51" t="s">
        <v>498</v>
      </c>
      <c r="L47" s="52" t="s">
        <v>498</v>
      </c>
      <c r="M47" s="52" t="s">
        <v>498</v>
      </c>
      <c r="N47" s="52" t="s">
        <v>498</v>
      </c>
      <c r="O47" s="53" t="s">
        <v>498</v>
      </c>
      <c r="P47" s="36"/>
      <c r="Q47" s="36"/>
      <c r="R47" s="36"/>
      <c r="S47" s="36"/>
      <c r="T47" s="36"/>
      <c r="U47" s="36"/>
    </row>
    <row r="48" spans="1:21" ht="30.75" customHeight="1">
      <c r="A48" s="36"/>
      <c r="B48" s="1137"/>
      <c r="C48" s="1138"/>
      <c r="D48" s="50"/>
      <c r="E48" s="1143" t="s">
        <v>15</v>
      </c>
      <c r="F48" s="1143"/>
      <c r="G48" s="1143"/>
      <c r="H48" s="1143"/>
      <c r="I48" s="1143"/>
      <c r="J48" s="1144"/>
      <c r="K48" s="51">
        <v>2217</v>
      </c>
      <c r="L48" s="52">
        <v>1759</v>
      </c>
      <c r="M48" s="52">
        <v>2195</v>
      </c>
      <c r="N48" s="52">
        <v>2202</v>
      </c>
      <c r="O48" s="53">
        <v>2058</v>
      </c>
      <c r="P48" s="36"/>
      <c r="Q48" s="36"/>
      <c r="R48" s="36"/>
      <c r="S48" s="36"/>
      <c r="T48" s="36"/>
      <c r="U48" s="36"/>
    </row>
    <row r="49" spans="1:21" ht="30.75" customHeight="1">
      <c r="A49" s="36"/>
      <c r="B49" s="1137"/>
      <c r="C49" s="1138"/>
      <c r="D49" s="50"/>
      <c r="E49" s="1143" t="s">
        <v>16</v>
      </c>
      <c r="F49" s="1143"/>
      <c r="G49" s="1143"/>
      <c r="H49" s="1143"/>
      <c r="I49" s="1143"/>
      <c r="J49" s="1144"/>
      <c r="K49" s="51" t="s">
        <v>498</v>
      </c>
      <c r="L49" s="52" t="s">
        <v>498</v>
      </c>
      <c r="M49" s="52" t="s">
        <v>498</v>
      </c>
      <c r="N49" s="52" t="s">
        <v>498</v>
      </c>
      <c r="O49" s="53" t="s">
        <v>498</v>
      </c>
      <c r="P49" s="36"/>
      <c r="Q49" s="36"/>
      <c r="R49" s="36"/>
      <c r="S49" s="36"/>
      <c r="T49" s="36"/>
      <c r="U49" s="36"/>
    </row>
    <row r="50" spans="1:21" ht="30.75" customHeight="1">
      <c r="A50" s="36"/>
      <c r="B50" s="1137"/>
      <c r="C50" s="1138"/>
      <c r="D50" s="50"/>
      <c r="E50" s="1143" t="s">
        <v>17</v>
      </c>
      <c r="F50" s="1143"/>
      <c r="G50" s="1143"/>
      <c r="H50" s="1143"/>
      <c r="I50" s="1143"/>
      <c r="J50" s="1144"/>
      <c r="K50" s="51">
        <v>291</v>
      </c>
      <c r="L50" s="52">
        <v>280</v>
      </c>
      <c r="M50" s="52">
        <v>253</v>
      </c>
      <c r="N50" s="52">
        <v>213</v>
      </c>
      <c r="O50" s="53">
        <v>143</v>
      </c>
      <c r="P50" s="36"/>
      <c r="Q50" s="36"/>
      <c r="R50" s="36"/>
      <c r="S50" s="36"/>
      <c r="T50" s="36"/>
      <c r="U50" s="36"/>
    </row>
    <row r="51" spans="1:21" ht="30.75" customHeight="1">
      <c r="A51" s="36"/>
      <c r="B51" s="1139"/>
      <c r="C51" s="1140"/>
      <c r="D51" s="54"/>
      <c r="E51" s="1143" t="s">
        <v>18</v>
      </c>
      <c r="F51" s="1143"/>
      <c r="G51" s="1143"/>
      <c r="H51" s="1143"/>
      <c r="I51" s="1143"/>
      <c r="J51" s="1144"/>
      <c r="K51" s="51" t="s">
        <v>498</v>
      </c>
      <c r="L51" s="52" t="s">
        <v>498</v>
      </c>
      <c r="M51" s="52" t="s">
        <v>498</v>
      </c>
      <c r="N51" s="52" t="s">
        <v>498</v>
      </c>
      <c r="O51" s="53" t="s">
        <v>498</v>
      </c>
      <c r="P51" s="36"/>
      <c r="Q51" s="36"/>
      <c r="R51" s="36"/>
      <c r="S51" s="36"/>
      <c r="T51" s="36"/>
      <c r="U51" s="36"/>
    </row>
    <row r="52" spans="1:21" ht="30.75" customHeight="1">
      <c r="A52" s="36"/>
      <c r="B52" s="1145" t="s">
        <v>19</v>
      </c>
      <c r="C52" s="1146"/>
      <c r="D52" s="54"/>
      <c r="E52" s="1143" t="s">
        <v>20</v>
      </c>
      <c r="F52" s="1143"/>
      <c r="G52" s="1143"/>
      <c r="H52" s="1143"/>
      <c r="I52" s="1143"/>
      <c r="J52" s="1144"/>
      <c r="K52" s="51">
        <v>58015</v>
      </c>
      <c r="L52" s="52">
        <v>57403</v>
      </c>
      <c r="M52" s="52">
        <v>58779</v>
      </c>
      <c r="N52" s="52">
        <v>54265</v>
      </c>
      <c r="O52" s="53">
        <v>52825</v>
      </c>
      <c r="P52" s="36"/>
      <c r="Q52" s="36"/>
      <c r="R52" s="36"/>
      <c r="S52" s="36"/>
      <c r="T52" s="36"/>
      <c r="U52" s="36"/>
    </row>
    <row r="53" spans="1:21" ht="30.75" customHeight="1" thickBot="1">
      <c r="A53" s="36"/>
      <c r="B53" s="1147" t="s">
        <v>21</v>
      </c>
      <c r="C53" s="1148"/>
      <c r="D53" s="55"/>
      <c r="E53" s="1149" t="s">
        <v>22</v>
      </c>
      <c r="F53" s="1149"/>
      <c r="G53" s="1149"/>
      <c r="H53" s="1149"/>
      <c r="I53" s="1149"/>
      <c r="J53" s="1150"/>
      <c r="K53" s="56">
        <v>32075</v>
      </c>
      <c r="L53" s="57">
        <v>29607</v>
      </c>
      <c r="M53" s="57">
        <v>29350</v>
      </c>
      <c r="N53" s="57">
        <v>30101</v>
      </c>
      <c r="O53" s="58">
        <v>41860</v>
      </c>
      <c r="P53" s="36"/>
      <c r="Q53" s="36"/>
      <c r="R53" s="36"/>
      <c r="S53" s="36"/>
      <c r="T53" s="36"/>
      <c r="U53" s="36"/>
    </row>
    <row r="54" spans="1:21" ht="24" customHeight="1" thickBot="1">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c r="A56" s="36"/>
      <c r="B56" s="1151" t="s">
        <v>24</v>
      </c>
      <c r="C56" s="1152"/>
      <c r="D56" s="1155" t="s">
        <v>25</v>
      </c>
      <c r="E56" s="1156"/>
      <c r="F56" s="1156"/>
      <c r="G56" s="1156"/>
      <c r="H56" s="1156"/>
      <c r="I56" s="1156"/>
      <c r="J56" s="1157"/>
      <c r="K56" s="68" t="s">
        <v>596</v>
      </c>
      <c r="L56" s="69" t="s">
        <v>596</v>
      </c>
      <c r="M56" s="69" t="s">
        <v>596</v>
      </c>
      <c r="N56" s="69" t="s">
        <v>596</v>
      </c>
      <c r="O56" s="70" t="s">
        <v>596</v>
      </c>
      <c r="P56" s="36"/>
      <c r="Q56" s="36"/>
      <c r="R56" s="36"/>
      <c r="S56" s="36"/>
      <c r="T56" s="36"/>
      <c r="U56" s="36"/>
    </row>
    <row r="57" spans="1:21" ht="30.75" customHeight="1" thickBot="1">
      <c r="A57" s="36"/>
      <c r="B57" s="1153"/>
      <c r="C57" s="1154"/>
      <c r="D57" s="1158" t="s">
        <v>26</v>
      </c>
      <c r="E57" s="1159"/>
      <c r="F57" s="1159"/>
      <c r="G57" s="1159"/>
      <c r="H57" s="1159"/>
      <c r="I57" s="1159"/>
      <c r="J57" s="1160"/>
      <c r="K57" s="71" t="s">
        <v>596</v>
      </c>
      <c r="L57" s="72" t="s">
        <v>596</v>
      </c>
      <c r="M57" s="72" t="s">
        <v>596</v>
      </c>
      <c r="N57" s="72" t="s">
        <v>596</v>
      </c>
      <c r="O57" s="73" t="s">
        <v>596</v>
      </c>
      <c r="P57" s="36"/>
      <c r="Q57" s="36"/>
      <c r="R57" s="36"/>
      <c r="S57" s="36"/>
      <c r="T57" s="36"/>
      <c r="U57" s="36"/>
    </row>
    <row r="58" spans="1:21" ht="17.25" customHeight="1">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28</v>
      </c>
      <c r="E59" s="75"/>
      <c r="F59" s="75"/>
      <c r="G59" s="75"/>
      <c r="H59" s="75"/>
      <c r="I59" s="75"/>
      <c r="J59" s="75"/>
      <c r="K59" s="76"/>
      <c r="L59" s="76"/>
      <c r="M59" s="76"/>
      <c r="N59" s="76"/>
      <c r="O59" s="76"/>
      <c r="P59" s="36"/>
      <c r="Q59" s="36"/>
      <c r="R59" s="36"/>
      <c r="S59" s="36"/>
      <c r="T59" s="36"/>
      <c r="U59" s="36"/>
    </row>
    <row r="60" spans="1:21" ht="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YeLDzMbR1paernVubPI0pEIK48aeZ4PhARN8636iIgeeBt6MWgkEytSTfjOMAKzzIfLUWJPu+P+zmwVvE2luw==" saltValue="wfv+rKVOeD3w2qki5ueND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9</v>
      </c>
    </row>
    <row r="40" spans="2:13" ht="27.75" customHeight="1" thickBot="1">
      <c r="B40" s="80" t="s">
        <v>10</v>
      </c>
      <c r="C40" s="81"/>
      <c r="D40" s="81"/>
      <c r="E40" s="82"/>
      <c r="F40" s="82"/>
      <c r="G40" s="82"/>
      <c r="H40" s="83" t="s">
        <v>3</v>
      </c>
      <c r="I40" s="363" t="s">
        <v>538</v>
      </c>
      <c r="J40" s="364" t="s">
        <v>539</v>
      </c>
      <c r="K40" s="364" t="s">
        <v>540</v>
      </c>
      <c r="L40" s="364" t="s">
        <v>541</v>
      </c>
      <c r="M40" s="365" t="s">
        <v>542</v>
      </c>
    </row>
    <row r="41" spans="2:13" ht="27.75" customHeight="1">
      <c r="B41" s="1161" t="s">
        <v>29</v>
      </c>
      <c r="C41" s="1162"/>
      <c r="D41" s="84"/>
      <c r="E41" s="1167" t="s">
        <v>30</v>
      </c>
      <c r="F41" s="1167"/>
      <c r="G41" s="1167"/>
      <c r="H41" s="1168"/>
      <c r="I41" s="366">
        <v>1035115</v>
      </c>
      <c r="J41" s="367">
        <v>1034725</v>
      </c>
      <c r="K41" s="367">
        <v>1026876</v>
      </c>
      <c r="L41" s="367">
        <v>1030067</v>
      </c>
      <c r="M41" s="368">
        <v>1018332</v>
      </c>
    </row>
    <row r="42" spans="2:13" ht="27.75" customHeight="1">
      <c r="B42" s="1163"/>
      <c r="C42" s="1164"/>
      <c r="D42" s="85"/>
      <c r="E42" s="1169" t="s">
        <v>31</v>
      </c>
      <c r="F42" s="1169"/>
      <c r="G42" s="1169"/>
      <c r="H42" s="1170"/>
      <c r="I42" s="369">
        <v>4199</v>
      </c>
      <c r="J42" s="370">
        <v>3493</v>
      </c>
      <c r="K42" s="370">
        <v>3067</v>
      </c>
      <c r="L42" s="370">
        <v>2683</v>
      </c>
      <c r="M42" s="371">
        <v>2284</v>
      </c>
    </row>
    <row r="43" spans="2:13" ht="27.75" customHeight="1">
      <c r="B43" s="1163"/>
      <c r="C43" s="1164"/>
      <c r="D43" s="85"/>
      <c r="E43" s="1169" t="s">
        <v>32</v>
      </c>
      <c r="F43" s="1169"/>
      <c r="G43" s="1169"/>
      <c r="H43" s="1170"/>
      <c r="I43" s="369">
        <v>16462</v>
      </c>
      <c r="J43" s="370">
        <v>15717</v>
      </c>
      <c r="K43" s="370">
        <v>17615</v>
      </c>
      <c r="L43" s="370">
        <v>22602</v>
      </c>
      <c r="M43" s="371">
        <v>26537</v>
      </c>
    </row>
    <row r="44" spans="2:13" ht="27.75" customHeight="1">
      <c r="B44" s="1163"/>
      <c r="C44" s="1164"/>
      <c r="D44" s="85"/>
      <c r="E44" s="1169" t="s">
        <v>33</v>
      </c>
      <c r="F44" s="1169"/>
      <c r="G44" s="1169"/>
      <c r="H44" s="1170"/>
      <c r="I44" s="369" t="s">
        <v>498</v>
      </c>
      <c r="J44" s="370" t="s">
        <v>498</v>
      </c>
      <c r="K44" s="370" t="s">
        <v>498</v>
      </c>
      <c r="L44" s="370" t="s">
        <v>498</v>
      </c>
      <c r="M44" s="371" t="s">
        <v>498</v>
      </c>
    </row>
    <row r="45" spans="2:13" ht="27.75" customHeight="1">
      <c r="B45" s="1163"/>
      <c r="C45" s="1164"/>
      <c r="D45" s="85"/>
      <c r="E45" s="1169" t="s">
        <v>34</v>
      </c>
      <c r="F45" s="1169"/>
      <c r="G45" s="1169"/>
      <c r="H45" s="1170"/>
      <c r="I45" s="369">
        <v>163473</v>
      </c>
      <c r="J45" s="370">
        <v>157510</v>
      </c>
      <c r="K45" s="370">
        <v>151937</v>
      </c>
      <c r="L45" s="370">
        <v>148632</v>
      </c>
      <c r="M45" s="371">
        <v>142348</v>
      </c>
    </row>
    <row r="46" spans="2:13" ht="27.75" customHeight="1">
      <c r="B46" s="1163"/>
      <c r="C46" s="1164"/>
      <c r="D46" s="86"/>
      <c r="E46" s="1171" t="s">
        <v>35</v>
      </c>
      <c r="F46" s="1171"/>
      <c r="G46" s="1171"/>
      <c r="H46" s="1172"/>
      <c r="I46" s="369">
        <v>475</v>
      </c>
      <c r="J46" s="370">
        <v>1688</v>
      </c>
      <c r="K46" s="370">
        <v>13</v>
      </c>
      <c r="L46" s="370">
        <v>16</v>
      </c>
      <c r="M46" s="371">
        <v>5</v>
      </c>
    </row>
    <row r="47" spans="2:13" ht="27.75" customHeight="1">
      <c r="B47" s="1163"/>
      <c r="C47" s="1164"/>
      <c r="D47" s="87"/>
      <c r="E47" s="1173" t="s">
        <v>36</v>
      </c>
      <c r="F47" s="1174"/>
      <c r="G47" s="1174"/>
      <c r="H47" s="1175"/>
      <c r="I47" s="369" t="s">
        <v>498</v>
      </c>
      <c r="J47" s="370" t="s">
        <v>498</v>
      </c>
      <c r="K47" s="370" t="s">
        <v>498</v>
      </c>
      <c r="L47" s="370" t="s">
        <v>498</v>
      </c>
      <c r="M47" s="371" t="s">
        <v>498</v>
      </c>
    </row>
    <row r="48" spans="2:13" ht="27.75" customHeight="1">
      <c r="B48" s="1163"/>
      <c r="C48" s="1164"/>
      <c r="D48" s="85"/>
      <c r="E48" s="1169" t="s">
        <v>37</v>
      </c>
      <c r="F48" s="1169"/>
      <c r="G48" s="1169"/>
      <c r="H48" s="1170"/>
      <c r="I48" s="369" t="s">
        <v>498</v>
      </c>
      <c r="J48" s="370" t="s">
        <v>498</v>
      </c>
      <c r="K48" s="370" t="s">
        <v>498</v>
      </c>
      <c r="L48" s="370" t="s">
        <v>498</v>
      </c>
      <c r="M48" s="371" t="s">
        <v>498</v>
      </c>
    </row>
    <row r="49" spans="2:13" ht="27.75" customHeight="1">
      <c r="B49" s="1165"/>
      <c r="C49" s="1166"/>
      <c r="D49" s="85"/>
      <c r="E49" s="1169" t="s">
        <v>38</v>
      </c>
      <c r="F49" s="1169"/>
      <c r="G49" s="1169"/>
      <c r="H49" s="1170"/>
      <c r="I49" s="369" t="s">
        <v>498</v>
      </c>
      <c r="J49" s="370" t="s">
        <v>498</v>
      </c>
      <c r="K49" s="370" t="s">
        <v>498</v>
      </c>
      <c r="L49" s="370" t="s">
        <v>498</v>
      </c>
      <c r="M49" s="371" t="s">
        <v>498</v>
      </c>
    </row>
    <row r="50" spans="2:13" ht="27.75" customHeight="1">
      <c r="B50" s="1176" t="s">
        <v>39</v>
      </c>
      <c r="C50" s="1177"/>
      <c r="D50" s="88"/>
      <c r="E50" s="1169" t="s">
        <v>40</v>
      </c>
      <c r="F50" s="1169"/>
      <c r="G50" s="1169"/>
      <c r="H50" s="1170"/>
      <c r="I50" s="369">
        <v>103256</v>
      </c>
      <c r="J50" s="370">
        <v>95322</v>
      </c>
      <c r="K50" s="370">
        <v>94818</v>
      </c>
      <c r="L50" s="370">
        <v>101768</v>
      </c>
      <c r="M50" s="371">
        <v>125092</v>
      </c>
    </row>
    <row r="51" spans="2:13" ht="27.75" customHeight="1">
      <c r="B51" s="1163"/>
      <c r="C51" s="1164"/>
      <c r="D51" s="85"/>
      <c r="E51" s="1169" t="s">
        <v>41</v>
      </c>
      <c r="F51" s="1169"/>
      <c r="G51" s="1169"/>
      <c r="H51" s="1170"/>
      <c r="I51" s="369">
        <v>18799</v>
      </c>
      <c r="J51" s="370">
        <v>23782</v>
      </c>
      <c r="K51" s="370">
        <v>19857</v>
      </c>
      <c r="L51" s="370">
        <v>18336</v>
      </c>
      <c r="M51" s="371">
        <v>16593</v>
      </c>
    </row>
    <row r="52" spans="2:13" ht="27.75" customHeight="1">
      <c r="B52" s="1165"/>
      <c r="C52" s="1166"/>
      <c r="D52" s="85"/>
      <c r="E52" s="1169" t="s">
        <v>42</v>
      </c>
      <c r="F52" s="1169"/>
      <c r="G52" s="1169"/>
      <c r="H52" s="1170"/>
      <c r="I52" s="369">
        <v>652965</v>
      </c>
      <c r="J52" s="370">
        <v>648529</v>
      </c>
      <c r="K52" s="370">
        <v>644986</v>
      </c>
      <c r="L52" s="370">
        <v>648967</v>
      </c>
      <c r="M52" s="371">
        <v>646638</v>
      </c>
    </row>
    <row r="53" spans="2:13" ht="27.75" customHeight="1" thickBot="1">
      <c r="B53" s="1178" t="s">
        <v>21</v>
      </c>
      <c r="C53" s="1179"/>
      <c r="D53" s="89"/>
      <c r="E53" s="1180" t="s">
        <v>43</v>
      </c>
      <c r="F53" s="1180"/>
      <c r="G53" s="1180"/>
      <c r="H53" s="1181"/>
      <c r="I53" s="372">
        <v>444704</v>
      </c>
      <c r="J53" s="373">
        <v>445499</v>
      </c>
      <c r="K53" s="373">
        <v>439846</v>
      </c>
      <c r="L53" s="373">
        <v>434929</v>
      </c>
      <c r="M53" s="374">
        <v>401185</v>
      </c>
    </row>
    <row r="54" spans="2:13" ht="27.75" customHeight="1">
      <c r="B54" s="90"/>
      <c r="C54" s="90"/>
      <c r="D54" s="90"/>
      <c r="E54" s="91"/>
      <c r="F54" s="91"/>
      <c r="G54" s="91"/>
      <c r="H54" s="91"/>
      <c r="I54" s="92"/>
      <c r="J54" s="92"/>
      <c r="K54" s="92"/>
      <c r="L54" s="92"/>
      <c r="M54" s="92"/>
    </row>
    <row r="55" spans="2:13"/>
  </sheetData>
  <sheetProtection algorithmName="SHA-512" hashValue="6nQSgiM6uYRHPy+4+qSWhrieevh11kugSqFb75Ftu9VXPztSCvEp0NcdXSeress5j9BdtSA+MUF4fxgy/LlTTw==" saltValue="M2iwknmp3GgLCxGijowb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44</v>
      </c>
    </row>
    <row r="54" spans="2:8" ht="29.25" customHeight="1" thickBot="1">
      <c r="B54" s="94" t="s">
        <v>2</v>
      </c>
      <c r="C54" s="95"/>
      <c r="D54" s="95"/>
      <c r="E54" s="96" t="s">
        <v>3</v>
      </c>
      <c r="F54" s="97" t="s">
        <v>540</v>
      </c>
      <c r="G54" s="97" t="s">
        <v>541</v>
      </c>
      <c r="H54" s="98" t="s">
        <v>542</v>
      </c>
    </row>
    <row r="55" spans="2:8" ht="52.5" customHeight="1">
      <c r="B55" s="99"/>
      <c r="C55" s="1190" t="s">
        <v>45</v>
      </c>
      <c r="D55" s="1190"/>
      <c r="E55" s="1191"/>
      <c r="F55" s="100">
        <v>20498</v>
      </c>
      <c r="G55" s="100">
        <v>22570</v>
      </c>
      <c r="H55" s="101">
        <v>25932</v>
      </c>
    </row>
    <row r="56" spans="2:8" ht="52.5" customHeight="1">
      <c r="B56" s="102"/>
      <c r="C56" s="1192" t="s">
        <v>46</v>
      </c>
      <c r="D56" s="1192"/>
      <c r="E56" s="1193"/>
      <c r="F56" s="103">
        <v>17990</v>
      </c>
      <c r="G56" s="103">
        <v>17993</v>
      </c>
      <c r="H56" s="104">
        <v>18786</v>
      </c>
    </row>
    <row r="57" spans="2:8" ht="53.25" customHeight="1">
      <c r="B57" s="102"/>
      <c r="C57" s="1194" t="s">
        <v>47</v>
      </c>
      <c r="D57" s="1194"/>
      <c r="E57" s="1195"/>
      <c r="F57" s="105">
        <v>44418</v>
      </c>
      <c r="G57" s="105">
        <v>50412</v>
      </c>
      <c r="H57" s="106">
        <v>69312</v>
      </c>
    </row>
    <row r="58" spans="2:8" ht="45.75" customHeight="1">
      <c r="B58" s="107"/>
      <c r="C58" s="1182" t="s">
        <v>567</v>
      </c>
      <c r="D58" s="1183"/>
      <c r="E58" s="1184"/>
      <c r="F58" s="108">
        <v>11188</v>
      </c>
      <c r="G58" s="108">
        <v>15167</v>
      </c>
      <c r="H58" s="109">
        <v>20351</v>
      </c>
    </row>
    <row r="59" spans="2:8" ht="45.75" customHeight="1">
      <c r="B59" s="107"/>
      <c r="C59" s="1182" t="s">
        <v>568</v>
      </c>
      <c r="D59" s="1183"/>
      <c r="E59" s="1184"/>
      <c r="F59" s="108" t="s">
        <v>572</v>
      </c>
      <c r="G59" s="108" t="s">
        <v>572</v>
      </c>
      <c r="H59" s="109">
        <v>13000</v>
      </c>
    </row>
    <row r="60" spans="2:8" ht="45.75" customHeight="1">
      <c r="B60" s="107"/>
      <c r="C60" s="1182" t="s">
        <v>569</v>
      </c>
      <c r="D60" s="1183"/>
      <c r="E60" s="1184"/>
      <c r="F60" s="108">
        <v>7512</v>
      </c>
      <c r="G60" s="108">
        <v>7516</v>
      </c>
      <c r="H60" s="109">
        <v>7863</v>
      </c>
    </row>
    <row r="61" spans="2:8" ht="45.75" customHeight="1">
      <c r="B61" s="107"/>
      <c r="C61" s="1182" t="s">
        <v>570</v>
      </c>
      <c r="D61" s="1183"/>
      <c r="E61" s="1184"/>
      <c r="F61" s="108">
        <v>5892</v>
      </c>
      <c r="G61" s="108">
        <v>5994</v>
      </c>
      <c r="H61" s="109">
        <v>6141</v>
      </c>
    </row>
    <row r="62" spans="2:8" ht="45.75" customHeight="1" thickBot="1">
      <c r="B62" s="110"/>
      <c r="C62" s="1185" t="s">
        <v>571</v>
      </c>
      <c r="D62" s="1186"/>
      <c r="E62" s="1187"/>
      <c r="F62" s="111">
        <v>3283</v>
      </c>
      <c r="G62" s="111">
        <v>3465</v>
      </c>
      <c r="H62" s="112">
        <v>3649</v>
      </c>
    </row>
    <row r="63" spans="2:8" ht="52.5" customHeight="1" thickBot="1">
      <c r="B63" s="113"/>
      <c r="C63" s="1188" t="s">
        <v>48</v>
      </c>
      <c r="D63" s="1188"/>
      <c r="E63" s="1189"/>
      <c r="F63" s="114">
        <v>82905</v>
      </c>
      <c r="G63" s="114">
        <v>90975</v>
      </c>
      <c r="H63" s="115">
        <v>114030</v>
      </c>
    </row>
    <row r="64" spans="2:8"/>
  </sheetData>
  <sheetProtection algorithmName="SHA-512" hashValue="5PzeqFYwXyg8lrzgL54GsJekxXQt8FBczWWvH+rlEYBVDq/7x9Mr8whrX25UNk0flIKxMGY/7hW1Cb+ZQePTCw==" saltValue="Il4N5zf0slxix+O0EYJS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49</v>
      </c>
      <c r="E2" s="127"/>
      <c r="F2" s="128" t="s">
        <v>50</v>
      </c>
      <c r="G2" s="129"/>
      <c r="H2" s="130"/>
    </row>
    <row r="3" spans="1:8">
      <c r="A3" s="126" t="s">
        <v>529</v>
      </c>
      <c r="B3" s="131"/>
      <c r="C3" s="132"/>
      <c r="D3" s="133">
        <v>73030</v>
      </c>
      <c r="E3" s="134"/>
      <c r="F3" s="135">
        <v>77936</v>
      </c>
      <c r="G3" s="136"/>
      <c r="H3" s="137"/>
    </row>
    <row r="4" spans="1:8">
      <c r="A4" s="138"/>
      <c r="B4" s="139"/>
      <c r="C4" s="140"/>
      <c r="D4" s="141">
        <v>21483</v>
      </c>
      <c r="E4" s="142"/>
      <c r="F4" s="143">
        <v>19401</v>
      </c>
      <c r="G4" s="144"/>
      <c r="H4" s="145"/>
    </row>
    <row r="5" spans="1:8">
      <c r="A5" s="126" t="s">
        <v>531</v>
      </c>
      <c r="B5" s="131"/>
      <c r="C5" s="132"/>
      <c r="D5" s="133">
        <v>69612</v>
      </c>
      <c r="E5" s="134"/>
      <c r="F5" s="135">
        <v>82531</v>
      </c>
      <c r="G5" s="136"/>
      <c r="H5" s="137"/>
    </row>
    <row r="6" spans="1:8">
      <c r="A6" s="138"/>
      <c r="B6" s="139"/>
      <c r="C6" s="140"/>
      <c r="D6" s="141">
        <v>15981</v>
      </c>
      <c r="E6" s="142"/>
      <c r="F6" s="143">
        <v>19102</v>
      </c>
      <c r="G6" s="144"/>
      <c r="H6" s="145"/>
    </row>
    <row r="7" spans="1:8">
      <c r="A7" s="126" t="s">
        <v>532</v>
      </c>
      <c r="B7" s="131"/>
      <c r="C7" s="132"/>
      <c r="D7" s="133">
        <v>78657</v>
      </c>
      <c r="E7" s="134"/>
      <c r="F7" s="135">
        <v>91743</v>
      </c>
      <c r="G7" s="136"/>
      <c r="H7" s="137"/>
    </row>
    <row r="8" spans="1:8">
      <c r="A8" s="138"/>
      <c r="B8" s="139"/>
      <c r="C8" s="140"/>
      <c r="D8" s="141">
        <v>17544</v>
      </c>
      <c r="E8" s="142"/>
      <c r="F8" s="143">
        <v>21872</v>
      </c>
      <c r="G8" s="144"/>
      <c r="H8" s="145"/>
    </row>
    <row r="9" spans="1:8">
      <c r="A9" s="126" t="s">
        <v>533</v>
      </c>
      <c r="B9" s="131"/>
      <c r="C9" s="132"/>
      <c r="D9" s="133">
        <v>85550</v>
      </c>
      <c r="E9" s="134"/>
      <c r="F9" s="135">
        <v>95429</v>
      </c>
      <c r="G9" s="136"/>
      <c r="H9" s="137"/>
    </row>
    <row r="10" spans="1:8">
      <c r="A10" s="138"/>
      <c r="B10" s="139"/>
      <c r="C10" s="140"/>
      <c r="D10" s="141">
        <v>16855</v>
      </c>
      <c r="E10" s="142"/>
      <c r="F10" s="143">
        <v>19371</v>
      </c>
      <c r="G10" s="144"/>
      <c r="H10" s="145"/>
    </row>
    <row r="11" spans="1:8">
      <c r="A11" s="126" t="s">
        <v>534</v>
      </c>
      <c r="B11" s="131"/>
      <c r="C11" s="132"/>
      <c r="D11" s="133">
        <v>90718</v>
      </c>
      <c r="E11" s="134"/>
      <c r="F11" s="135">
        <v>93540</v>
      </c>
      <c r="G11" s="136"/>
      <c r="H11" s="137"/>
    </row>
    <row r="12" spans="1:8">
      <c r="A12" s="138"/>
      <c r="B12" s="139"/>
      <c r="C12" s="146"/>
      <c r="D12" s="141">
        <v>18301</v>
      </c>
      <c r="E12" s="142"/>
      <c r="F12" s="143">
        <v>20617</v>
      </c>
      <c r="G12" s="144"/>
      <c r="H12" s="145"/>
    </row>
    <row r="13" spans="1:8">
      <c r="A13" s="126"/>
      <c r="B13" s="131"/>
      <c r="C13" s="147"/>
      <c r="D13" s="148">
        <v>79513</v>
      </c>
      <c r="E13" s="149"/>
      <c r="F13" s="150">
        <v>88236</v>
      </c>
      <c r="G13" s="151"/>
      <c r="H13" s="137"/>
    </row>
    <row r="14" spans="1:8">
      <c r="A14" s="138"/>
      <c r="B14" s="139"/>
      <c r="C14" s="140"/>
      <c r="D14" s="141">
        <v>18033</v>
      </c>
      <c r="E14" s="142"/>
      <c r="F14" s="143">
        <v>20073</v>
      </c>
      <c r="G14" s="144"/>
      <c r="H14" s="145"/>
    </row>
    <row r="17" spans="1:11">
      <c r="A17" s="122" t="s">
        <v>51</v>
      </c>
    </row>
    <row r="18" spans="1:11">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c r="A19" s="152" t="s">
        <v>52</v>
      </c>
      <c r="B19" s="152">
        <f>ROUND(VALUE(SUBSTITUTE(実質収支比率等に係る経年分析!F$48,"▲","-")),2)</f>
        <v>0.6</v>
      </c>
      <c r="C19" s="152">
        <f>ROUND(VALUE(SUBSTITUTE(実質収支比率等に係る経年分析!G$48,"▲","-")),2)</f>
        <v>0.63</v>
      </c>
      <c r="D19" s="152">
        <f>ROUND(VALUE(SUBSTITUTE(実質収支比率等に係る経年分析!H$48,"▲","-")),2)</f>
        <v>0.54</v>
      </c>
      <c r="E19" s="152">
        <f>ROUND(VALUE(SUBSTITUTE(実質収支比率等に係る経年分析!I$48,"▲","-")),2)</f>
        <v>0.7</v>
      </c>
      <c r="F19" s="152">
        <f>ROUND(VALUE(SUBSTITUTE(実質収支比率等に係る経年分析!J$48,"▲","-")),2)</f>
        <v>0.69</v>
      </c>
    </row>
    <row r="20" spans="1:11">
      <c r="A20" s="152" t="s">
        <v>53</v>
      </c>
      <c r="B20" s="152">
        <f>ROUND(VALUE(SUBSTITUTE(実質収支比率等に係る経年分析!F$47,"▲","-")),2)</f>
        <v>7.55</v>
      </c>
      <c r="C20" s="152">
        <f>ROUND(VALUE(SUBSTITUTE(実質収支比率等に係る経年分析!G$47,"▲","-")),2)</f>
        <v>4.9000000000000004</v>
      </c>
      <c r="D20" s="152">
        <f>ROUND(VALUE(SUBSTITUTE(実質収支比率等に係る経年分析!H$47,"▲","-")),2)</f>
        <v>5.86</v>
      </c>
      <c r="E20" s="152">
        <f>ROUND(VALUE(SUBSTITUTE(実質収支比率等に係る経年分析!I$47,"▲","-")),2)</f>
        <v>6.34</v>
      </c>
      <c r="F20" s="152">
        <f>ROUND(VALUE(SUBSTITUTE(実質収支比率等に係る経年分析!J$47,"▲","-")),2)</f>
        <v>6.99</v>
      </c>
    </row>
    <row r="21" spans="1:11">
      <c r="A21" s="152" t="s">
        <v>54</v>
      </c>
      <c r="B21" s="152">
        <f>IF(ISNUMBER(VALUE(SUBSTITUTE(実質収支比率等に係る経年分析!F$49,"▲","-"))),ROUND(VALUE(SUBSTITUTE(実質収支比率等に係る経年分析!F$49,"▲","-")),2),NA())</f>
        <v>-1.1000000000000001</v>
      </c>
      <c r="C21" s="152">
        <f>IF(ISNUMBER(VALUE(SUBSTITUTE(実質収支比率等に係る経年分析!G$49,"▲","-"))),ROUND(VALUE(SUBSTITUTE(実質収支比率等に係る経年分析!G$49,"▲","-")),2),NA())</f>
        <v>-2.63</v>
      </c>
      <c r="D21" s="152">
        <f>IF(ISNUMBER(VALUE(SUBSTITUTE(実質収支比率等に係る経年分析!H$49,"▲","-"))),ROUND(VALUE(SUBSTITUTE(実質収支比率等に係る経年分析!H$49,"▲","-")),2),NA())</f>
        <v>0.84</v>
      </c>
      <c r="E21" s="152">
        <f>IF(ISNUMBER(VALUE(SUBSTITUTE(実質収支比率等に係る経年分析!I$49,"▲","-"))),ROUND(VALUE(SUBSTITUTE(実質収支比率等に係る経年分析!I$49,"▲","-")),2),NA())</f>
        <v>0.76</v>
      </c>
      <c r="F21" s="152">
        <f>IF(ISNUMBER(VALUE(SUBSTITUTE(実質収支比率等に係る経年分析!J$49,"▲","-"))),ROUND(VALUE(SUBSTITUTE(実質収支比率等に係る経年分析!J$49,"▲","-")),2),NA())</f>
        <v>0.92</v>
      </c>
    </row>
    <row r="24" spans="1:11">
      <c r="A24" s="122" t="s">
        <v>55</v>
      </c>
    </row>
    <row r="25" spans="1:11">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c r="A26" s="153"/>
      <c r="B26" s="153" t="s">
        <v>56</v>
      </c>
      <c r="C26" s="153" t="s">
        <v>57</v>
      </c>
      <c r="D26" s="153" t="s">
        <v>56</v>
      </c>
      <c r="E26" s="153" t="s">
        <v>57</v>
      </c>
      <c r="F26" s="153" t="s">
        <v>56</v>
      </c>
      <c r="G26" s="153" t="s">
        <v>57</v>
      </c>
      <c r="H26" s="153" t="s">
        <v>56</v>
      </c>
      <c r="I26" s="153" t="s">
        <v>57</v>
      </c>
      <c r="J26" s="153" t="s">
        <v>56</v>
      </c>
      <c r="K26" s="153" t="s">
        <v>57</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港湾施設整備事業特別会計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0.16</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0.18</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0.19</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0.21</v>
      </c>
    </row>
    <row r="30" spans="1:11">
      <c r="A30" s="153" t="str">
        <f>IF(連結実質赤字比率に係る赤字・黒字の構成分析!C$40="",NA(),連結実質赤字比率に係る赤字・黒字の構成分析!C$40)</f>
        <v>病院事業会計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1.1399999999999999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0.87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0.63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0.56999999999999995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0.67</v>
      </c>
    </row>
    <row r="31" spans="1:11">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1.45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1.47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1.54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0.96</v>
      </c>
    </row>
    <row r="32" spans="1:11">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1.24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1.27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1.17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1.31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1.27</v>
      </c>
    </row>
    <row r="33" spans="1:16">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1.54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1.71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1.57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1.43</v>
      </c>
    </row>
    <row r="34" spans="1:16">
      <c r="A34" s="153" t="str">
        <f>IF(連結実質赤字比率に係る赤字・黒字の構成分析!C$36="",NA(),連結実質赤字比率に係る赤字・黒字の構成分析!C$36)</f>
        <v>国民健康保険事業</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0.34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2.0299999999999998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2.65</v>
      </c>
    </row>
    <row r="35" spans="1:16">
      <c r="A35" s="153" t="str">
        <f>IF(連結実質赤字比率に係る赤字・黒字の構成分析!C$35="",NA(),連結実質赤字比率に係る赤字・黒字の構成分析!C$35)</f>
        <v>自動車集中管理（重複会計）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v>
      </c>
    </row>
    <row r="36" spans="1:16">
      <c r="A36" s="153" t="str">
        <f>IF(連結実質赤字比率に係る赤字・黒字の構成分析!C$34="",NA(),連結実質赤字比率に係る赤字・黒字の構成分析!C$34)</f>
        <v>県有林経営事業</v>
      </c>
      <c r="B36" s="153">
        <f>IF(ROUND(VALUE(SUBSTITUTE(連結実質赤字比率に係る赤字・黒字の構成分析!F$34,"▲", "-")), 2) &lt; 0, ABS(ROUND(VALUE(SUBSTITUTE(連結実質赤字比率に係る赤字・黒字の構成分析!F$34,"▲", "-")), 2)), NA())</f>
        <v>0.65</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0.64</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0.63</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0.61</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0.56999999999999995</v>
      </c>
      <c r="K36" s="153" t="e">
        <f>IF(ROUND(VALUE(SUBSTITUTE(連結実質赤字比率に係る赤字・黒字の構成分析!J$34,"▲", "-")), 2) &gt;= 0, ABS(ROUND(VALUE(SUBSTITUTE(連結実質赤字比率に係る赤字・黒字の構成分析!J$34,"▲", "-")), 2)), NA())</f>
        <v>#N/A</v>
      </c>
    </row>
    <row r="39" spans="1:16">
      <c r="A39" s="122" t="s">
        <v>58</v>
      </c>
    </row>
    <row r="40" spans="1:16">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c r="A42" s="154" t="s">
        <v>61</v>
      </c>
      <c r="B42" s="154"/>
      <c r="C42" s="154"/>
      <c r="D42" s="154">
        <f>'実質公債費比率（分子）の構造'!K$52</f>
        <v>58015</v>
      </c>
      <c r="E42" s="154"/>
      <c r="F42" s="154"/>
      <c r="G42" s="154">
        <f>'実質公債費比率（分子）の構造'!L$52</f>
        <v>57403</v>
      </c>
      <c r="H42" s="154"/>
      <c r="I42" s="154"/>
      <c r="J42" s="154">
        <f>'実質公債費比率（分子）の構造'!M$52</f>
        <v>58779</v>
      </c>
      <c r="K42" s="154"/>
      <c r="L42" s="154"/>
      <c r="M42" s="154">
        <f>'実質公債費比率（分子）の構造'!N$52</f>
        <v>54265</v>
      </c>
      <c r="N42" s="154"/>
      <c r="O42" s="154"/>
      <c r="P42" s="154">
        <f>'実質公債費比率（分子）の構造'!O$52</f>
        <v>52825</v>
      </c>
    </row>
    <row r="43" spans="1:16">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c r="A44" s="154" t="s">
        <v>63</v>
      </c>
      <c r="B44" s="154">
        <f>'実質公債費比率（分子）の構造'!K$50</f>
        <v>291</v>
      </c>
      <c r="C44" s="154"/>
      <c r="D44" s="154"/>
      <c r="E44" s="154">
        <f>'実質公債費比率（分子）の構造'!L$50</f>
        <v>280</v>
      </c>
      <c r="F44" s="154"/>
      <c r="G44" s="154"/>
      <c r="H44" s="154">
        <f>'実質公債費比率（分子）の構造'!M$50</f>
        <v>253</v>
      </c>
      <c r="I44" s="154"/>
      <c r="J44" s="154"/>
      <c r="K44" s="154">
        <f>'実質公債費比率（分子）の構造'!N$50</f>
        <v>213</v>
      </c>
      <c r="L44" s="154"/>
      <c r="M44" s="154"/>
      <c r="N44" s="154">
        <f>'実質公債費比率（分子）の構造'!O$50</f>
        <v>143</v>
      </c>
      <c r="O44" s="154"/>
      <c r="P44" s="154"/>
    </row>
    <row r="45" spans="1:16">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65</v>
      </c>
      <c r="B46" s="154">
        <f>'実質公債費比率（分子）の構造'!K$48</f>
        <v>2217</v>
      </c>
      <c r="C46" s="154"/>
      <c r="D46" s="154"/>
      <c r="E46" s="154">
        <f>'実質公債費比率（分子）の構造'!L$48</f>
        <v>1759</v>
      </c>
      <c r="F46" s="154"/>
      <c r="G46" s="154"/>
      <c r="H46" s="154">
        <f>'実質公債費比率（分子）の構造'!M$48</f>
        <v>2195</v>
      </c>
      <c r="I46" s="154"/>
      <c r="J46" s="154"/>
      <c r="K46" s="154">
        <f>'実質公債費比率（分子）の構造'!N$48</f>
        <v>2202</v>
      </c>
      <c r="L46" s="154"/>
      <c r="M46" s="154"/>
      <c r="N46" s="154">
        <f>'実質公債費比率（分子）の構造'!O$48</f>
        <v>2058</v>
      </c>
      <c r="O46" s="154"/>
      <c r="P46" s="154"/>
    </row>
    <row r="47" spans="1:16">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68</v>
      </c>
      <c r="B49" s="154">
        <f>'実質公債費比率（分子）の構造'!K$45</f>
        <v>87582</v>
      </c>
      <c r="C49" s="154"/>
      <c r="D49" s="154"/>
      <c r="E49" s="154">
        <f>'実質公債費比率（分子）の構造'!L$45</f>
        <v>84971</v>
      </c>
      <c r="F49" s="154"/>
      <c r="G49" s="154"/>
      <c r="H49" s="154">
        <f>'実質公債費比率（分子）の構造'!M$45</f>
        <v>85681</v>
      </c>
      <c r="I49" s="154"/>
      <c r="J49" s="154"/>
      <c r="K49" s="154">
        <f>'実質公債費比率（分子）の構造'!N$45</f>
        <v>81951</v>
      </c>
      <c r="L49" s="154"/>
      <c r="M49" s="154"/>
      <c r="N49" s="154">
        <f>'実質公債費比率（分子）の構造'!O$45</f>
        <v>92484</v>
      </c>
      <c r="O49" s="154"/>
      <c r="P49" s="154"/>
    </row>
    <row r="50" spans="1:16">
      <c r="A50" s="154" t="s">
        <v>69</v>
      </c>
      <c r="B50" s="154" t="e">
        <f>NA()</f>
        <v>#N/A</v>
      </c>
      <c r="C50" s="154">
        <f>IF(ISNUMBER('実質公債費比率（分子）の構造'!K$53),'実質公債費比率（分子）の構造'!K$53,NA())</f>
        <v>32075</v>
      </c>
      <c r="D50" s="154" t="e">
        <f>NA()</f>
        <v>#N/A</v>
      </c>
      <c r="E50" s="154" t="e">
        <f>NA()</f>
        <v>#N/A</v>
      </c>
      <c r="F50" s="154">
        <f>IF(ISNUMBER('実質公債費比率（分子）の構造'!L$53),'実質公債費比率（分子）の構造'!L$53,NA())</f>
        <v>29607</v>
      </c>
      <c r="G50" s="154" t="e">
        <f>NA()</f>
        <v>#N/A</v>
      </c>
      <c r="H50" s="154" t="e">
        <f>NA()</f>
        <v>#N/A</v>
      </c>
      <c r="I50" s="154">
        <f>IF(ISNUMBER('実質公債費比率（分子）の構造'!M$53),'実質公債費比率（分子）の構造'!M$53,NA())</f>
        <v>29350</v>
      </c>
      <c r="J50" s="154" t="e">
        <f>NA()</f>
        <v>#N/A</v>
      </c>
      <c r="K50" s="154" t="e">
        <f>NA()</f>
        <v>#N/A</v>
      </c>
      <c r="L50" s="154">
        <f>IF(ISNUMBER('実質公債費比率（分子）の構造'!N$53),'実質公債費比率（分子）の構造'!N$53,NA())</f>
        <v>30101</v>
      </c>
      <c r="M50" s="154" t="e">
        <f>NA()</f>
        <v>#N/A</v>
      </c>
      <c r="N50" s="154" t="e">
        <f>NA()</f>
        <v>#N/A</v>
      </c>
      <c r="O50" s="154">
        <f>IF(ISNUMBER('実質公債費比率（分子）の構造'!O$53),'実質公債費比率（分子）の構造'!O$53,NA())</f>
        <v>41860</v>
      </c>
      <c r="P50" s="154" t="e">
        <f>NA()</f>
        <v>#N/A</v>
      </c>
    </row>
    <row r="53" spans="1:16">
      <c r="A53" s="122" t="s">
        <v>70</v>
      </c>
    </row>
    <row r="54" spans="1:16">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c r="A56" s="153" t="s">
        <v>42</v>
      </c>
      <c r="B56" s="153"/>
      <c r="C56" s="153"/>
      <c r="D56" s="153">
        <f>'将来負担比率（分子）の構造'!I$52</f>
        <v>652965</v>
      </c>
      <c r="E56" s="153"/>
      <c r="F56" s="153"/>
      <c r="G56" s="153">
        <f>'将来負担比率（分子）の構造'!J$52</f>
        <v>648529</v>
      </c>
      <c r="H56" s="153"/>
      <c r="I56" s="153"/>
      <c r="J56" s="153">
        <f>'将来負担比率（分子）の構造'!K$52</f>
        <v>644986</v>
      </c>
      <c r="K56" s="153"/>
      <c r="L56" s="153"/>
      <c r="M56" s="153">
        <f>'将来負担比率（分子）の構造'!L$52</f>
        <v>648967</v>
      </c>
      <c r="N56" s="153"/>
      <c r="O56" s="153"/>
      <c r="P56" s="153">
        <f>'将来負担比率（分子）の構造'!M$52</f>
        <v>646638</v>
      </c>
    </row>
    <row r="57" spans="1:16">
      <c r="A57" s="153" t="s">
        <v>41</v>
      </c>
      <c r="B57" s="153"/>
      <c r="C57" s="153"/>
      <c r="D57" s="153">
        <f>'将来負担比率（分子）の構造'!I$51</f>
        <v>18799</v>
      </c>
      <c r="E57" s="153"/>
      <c r="F57" s="153"/>
      <c r="G57" s="153">
        <f>'将来負担比率（分子）の構造'!J$51</f>
        <v>23782</v>
      </c>
      <c r="H57" s="153"/>
      <c r="I57" s="153"/>
      <c r="J57" s="153">
        <f>'将来負担比率（分子）の構造'!K$51</f>
        <v>19857</v>
      </c>
      <c r="K57" s="153"/>
      <c r="L57" s="153"/>
      <c r="M57" s="153">
        <f>'将来負担比率（分子）の構造'!L$51</f>
        <v>18336</v>
      </c>
      <c r="N57" s="153"/>
      <c r="O57" s="153"/>
      <c r="P57" s="153">
        <f>'将来負担比率（分子）の構造'!M$51</f>
        <v>16593</v>
      </c>
    </row>
    <row r="58" spans="1:16">
      <c r="A58" s="153" t="s">
        <v>40</v>
      </c>
      <c r="B58" s="153"/>
      <c r="C58" s="153"/>
      <c r="D58" s="153">
        <f>'将来負担比率（分子）の構造'!I$50</f>
        <v>103256</v>
      </c>
      <c r="E58" s="153"/>
      <c r="F58" s="153"/>
      <c r="G58" s="153">
        <f>'将来負担比率（分子）の構造'!J$50</f>
        <v>95322</v>
      </c>
      <c r="H58" s="153"/>
      <c r="I58" s="153"/>
      <c r="J58" s="153">
        <f>'将来負担比率（分子）の構造'!K$50</f>
        <v>94818</v>
      </c>
      <c r="K58" s="153"/>
      <c r="L58" s="153"/>
      <c r="M58" s="153">
        <f>'将来負担比率（分子）の構造'!L$50</f>
        <v>101768</v>
      </c>
      <c r="N58" s="153"/>
      <c r="O58" s="153"/>
      <c r="P58" s="153">
        <f>'将来負担比率（分子）の構造'!M$50</f>
        <v>125092</v>
      </c>
    </row>
    <row r="59" spans="1:16">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35</v>
      </c>
      <c r="B61" s="153">
        <f>'将来負担比率（分子）の構造'!I$46</f>
        <v>475</v>
      </c>
      <c r="C61" s="153"/>
      <c r="D61" s="153"/>
      <c r="E61" s="153">
        <f>'将来負担比率（分子）の構造'!J$46</f>
        <v>1688</v>
      </c>
      <c r="F61" s="153"/>
      <c r="G61" s="153"/>
      <c r="H61" s="153">
        <f>'将来負担比率（分子）の構造'!K$46</f>
        <v>13</v>
      </c>
      <c r="I61" s="153"/>
      <c r="J61" s="153"/>
      <c r="K61" s="153">
        <f>'将来負担比率（分子）の構造'!L$46</f>
        <v>16</v>
      </c>
      <c r="L61" s="153"/>
      <c r="M61" s="153"/>
      <c r="N61" s="153">
        <f>'将来負担比率（分子）の構造'!M$46</f>
        <v>5</v>
      </c>
      <c r="O61" s="153"/>
      <c r="P61" s="153"/>
    </row>
    <row r="62" spans="1:16">
      <c r="A62" s="153" t="s">
        <v>34</v>
      </c>
      <c r="B62" s="153">
        <f>'将来負担比率（分子）の構造'!I$45</f>
        <v>163473</v>
      </c>
      <c r="C62" s="153"/>
      <c r="D62" s="153"/>
      <c r="E62" s="153">
        <f>'将来負担比率（分子）の構造'!J$45</f>
        <v>157510</v>
      </c>
      <c r="F62" s="153"/>
      <c r="G62" s="153"/>
      <c r="H62" s="153">
        <f>'将来負担比率（分子）の構造'!K$45</f>
        <v>151937</v>
      </c>
      <c r="I62" s="153"/>
      <c r="J62" s="153"/>
      <c r="K62" s="153">
        <f>'将来負担比率（分子）の構造'!L$45</f>
        <v>148632</v>
      </c>
      <c r="L62" s="153"/>
      <c r="M62" s="153"/>
      <c r="N62" s="153">
        <f>'将来負担比率（分子）の構造'!M$45</f>
        <v>142348</v>
      </c>
      <c r="O62" s="153"/>
      <c r="P62" s="153"/>
    </row>
    <row r="63" spans="1:16">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32</v>
      </c>
      <c r="B64" s="153">
        <f>'将来負担比率（分子）の構造'!I$43</f>
        <v>16462</v>
      </c>
      <c r="C64" s="153"/>
      <c r="D64" s="153"/>
      <c r="E64" s="153">
        <f>'将来負担比率（分子）の構造'!J$43</f>
        <v>15717</v>
      </c>
      <c r="F64" s="153"/>
      <c r="G64" s="153"/>
      <c r="H64" s="153">
        <f>'将来負担比率（分子）の構造'!K$43</f>
        <v>17615</v>
      </c>
      <c r="I64" s="153"/>
      <c r="J64" s="153"/>
      <c r="K64" s="153">
        <f>'将来負担比率（分子）の構造'!L$43</f>
        <v>22602</v>
      </c>
      <c r="L64" s="153"/>
      <c r="M64" s="153"/>
      <c r="N64" s="153">
        <f>'将来負担比率（分子）の構造'!M$43</f>
        <v>26537</v>
      </c>
      <c r="O64" s="153"/>
      <c r="P64" s="153"/>
    </row>
    <row r="65" spans="1:16">
      <c r="A65" s="153" t="s">
        <v>31</v>
      </c>
      <c r="B65" s="153">
        <f>'将来負担比率（分子）の構造'!I$42</f>
        <v>4199</v>
      </c>
      <c r="C65" s="153"/>
      <c r="D65" s="153"/>
      <c r="E65" s="153">
        <f>'将来負担比率（分子）の構造'!J$42</f>
        <v>3493</v>
      </c>
      <c r="F65" s="153"/>
      <c r="G65" s="153"/>
      <c r="H65" s="153">
        <f>'将来負担比率（分子）の構造'!K$42</f>
        <v>3067</v>
      </c>
      <c r="I65" s="153"/>
      <c r="J65" s="153"/>
      <c r="K65" s="153">
        <f>'将来負担比率（分子）の構造'!L$42</f>
        <v>2683</v>
      </c>
      <c r="L65" s="153"/>
      <c r="M65" s="153"/>
      <c r="N65" s="153">
        <f>'将来負担比率（分子）の構造'!M$42</f>
        <v>2284</v>
      </c>
      <c r="O65" s="153"/>
      <c r="P65" s="153"/>
    </row>
    <row r="66" spans="1:16">
      <c r="A66" s="153" t="s">
        <v>30</v>
      </c>
      <c r="B66" s="153">
        <f>'将来負担比率（分子）の構造'!I$41</f>
        <v>1035115</v>
      </c>
      <c r="C66" s="153"/>
      <c r="D66" s="153"/>
      <c r="E66" s="153">
        <f>'将来負担比率（分子）の構造'!J$41</f>
        <v>1034725</v>
      </c>
      <c r="F66" s="153"/>
      <c r="G66" s="153"/>
      <c r="H66" s="153">
        <f>'将来負担比率（分子）の構造'!K$41</f>
        <v>1026876</v>
      </c>
      <c r="I66" s="153"/>
      <c r="J66" s="153"/>
      <c r="K66" s="153">
        <f>'将来負担比率（分子）の構造'!L$41</f>
        <v>1030067</v>
      </c>
      <c r="L66" s="153"/>
      <c r="M66" s="153"/>
      <c r="N66" s="153">
        <f>'将来負担比率（分子）の構造'!M$41</f>
        <v>1018332</v>
      </c>
      <c r="O66" s="153"/>
      <c r="P66" s="153"/>
    </row>
    <row r="67" spans="1:16">
      <c r="A67" s="153" t="s">
        <v>73</v>
      </c>
      <c r="B67" s="153" t="e">
        <f>NA()</f>
        <v>#N/A</v>
      </c>
      <c r="C67" s="153">
        <f>IF(ISNUMBER('将来負担比率（分子）の構造'!I$53), IF('将来負担比率（分子）の構造'!I$53 &lt; 0, 0, '将来負担比率（分子）の構造'!I$53), NA())</f>
        <v>444704</v>
      </c>
      <c r="D67" s="153" t="e">
        <f>NA()</f>
        <v>#N/A</v>
      </c>
      <c r="E67" s="153" t="e">
        <f>NA()</f>
        <v>#N/A</v>
      </c>
      <c r="F67" s="153">
        <f>IF(ISNUMBER('将来負担比率（分子）の構造'!J$53), IF('将来負担比率（分子）の構造'!J$53 &lt; 0, 0, '将来負担比率（分子）の構造'!J$53), NA())</f>
        <v>445499</v>
      </c>
      <c r="G67" s="153" t="e">
        <f>NA()</f>
        <v>#N/A</v>
      </c>
      <c r="H67" s="153" t="e">
        <f>NA()</f>
        <v>#N/A</v>
      </c>
      <c r="I67" s="153">
        <f>IF(ISNUMBER('将来負担比率（分子）の構造'!K$53), IF('将来負担比率（分子）の構造'!K$53 &lt; 0, 0, '将来負担比率（分子）の構造'!K$53), NA())</f>
        <v>439846</v>
      </c>
      <c r="J67" s="153" t="e">
        <f>NA()</f>
        <v>#N/A</v>
      </c>
      <c r="K67" s="153" t="e">
        <f>NA()</f>
        <v>#N/A</v>
      </c>
      <c r="L67" s="153">
        <f>IF(ISNUMBER('将来負担比率（分子）の構造'!L$53), IF('将来負担比率（分子）の構造'!L$53 &lt; 0, 0, '将来負担比率（分子）の構造'!L$53), NA())</f>
        <v>434929</v>
      </c>
      <c r="M67" s="153" t="e">
        <f>NA()</f>
        <v>#N/A</v>
      </c>
      <c r="N67" s="153" t="e">
        <f>NA()</f>
        <v>#N/A</v>
      </c>
      <c r="O67" s="153">
        <f>IF(ISNUMBER('将来負担比率（分子）の構造'!M$53), IF('将来負担比率（分子）の構造'!M$53 &lt; 0, 0, '将来負担比率（分子）の構造'!M$53), NA())</f>
        <v>401185</v>
      </c>
      <c r="P67" s="153" t="e">
        <f>NA()</f>
        <v>#N/A</v>
      </c>
    </row>
    <row r="70" spans="1:16">
      <c r="A70" s="155" t="s">
        <v>74</v>
      </c>
      <c r="B70" s="155"/>
      <c r="C70" s="155"/>
      <c r="D70" s="155"/>
      <c r="E70" s="155"/>
      <c r="F70" s="155"/>
    </row>
    <row r="71" spans="1:16">
      <c r="A71" s="156"/>
      <c r="B71" s="156" t="str">
        <f>基金残高に係る経年分析!F54</f>
        <v>R01</v>
      </c>
      <c r="C71" s="156" t="str">
        <f>基金残高に係る経年分析!G54</f>
        <v>R02</v>
      </c>
      <c r="D71" s="156" t="str">
        <f>基金残高に係る経年分析!H54</f>
        <v>R03</v>
      </c>
    </row>
    <row r="72" spans="1:16">
      <c r="A72" s="156" t="s">
        <v>75</v>
      </c>
      <c r="B72" s="157">
        <f>基金残高に係る経年分析!F55</f>
        <v>20498</v>
      </c>
      <c r="C72" s="157">
        <f>基金残高に係る経年分析!G55</f>
        <v>22570</v>
      </c>
      <c r="D72" s="157">
        <f>基金残高に係る経年分析!H55</f>
        <v>25932</v>
      </c>
    </row>
    <row r="73" spans="1:16">
      <c r="A73" s="156" t="s">
        <v>76</v>
      </c>
      <c r="B73" s="157">
        <f>基金残高に係る経年分析!F56</f>
        <v>17990</v>
      </c>
      <c r="C73" s="157">
        <f>基金残高に係る経年分析!G56</f>
        <v>17993</v>
      </c>
      <c r="D73" s="157">
        <f>基金残高に係る経年分析!H56</f>
        <v>18786</v>
      </c>
    </row>
    <row r="74" spans="1:16">
      <c r="A74" s="156" t="s">
        <v>77</v>
      </c>
      <c r="B74" s="157">
        <f>基金残高に係る経年分析!F57</f>
        <v>44418</v>
      </c>
      <c r="C74" s="157">
        <f>基金残高に係る経年分析!G57</f>
        <v>50412</v>
      </c>
      <c r="D74" s="157">
        <f>基金残高に係る経年分析!H57</f>
        <v>69312</v>
      </c>
    </row>
  </sheetData>
  <sheetProtection algorithmName="SHA-512" hashValue="+Aqf4gBb9pGlft0ERhHmwfWB+0cztx6Dtw1BS7tw67H54loWA/R67G1XWBWFmgjB+4sKP6jJAXKKB+5HcqiclQ==" saltValue="N3z8QBq35YGWM6DMzoH5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2023-03-20T09:52:08Z</cp:lastPrinted>
  <dcterms:created xsi:type="dcterms:W3CDTF">2023-02-20T00:31:10Z</dcterms:created>
  <dcterms:modified xsi:type="dcterms:W3CDTF">2023-03-29T06:30:35Z</dcterms:modified>
  <cp:category/>
</cp:coreProperties>
</file>